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45" firstSheet="7" activeTab="12"/>
  </bookViews>
  <sheets>
    <sheet name="10.1.1.tāme" sheetId="1" r:id="rId1"/>
    <sheet name="12.1.1.tāme" sheetId="2" r:id="rId2"/>
    <sheet name="12.1.2.tāme" sheetId="3" r:id="rId3"/>
    <sheet name="12.2.1.tāme" sheetId="4" r:id="rId4"/>
    <sheet name="12.3.1.tāme" sheetId="5" r:id="rId5"/>
    <sheet name="13.1.1.tāme" sheetId="6" r:id="rId6"/>
    <sheet name="13.1.2.tāme" sheetId="7" r:id="rId7"/>
    <sheet name="13.1.3.tāme" sheetId="8" r:id="rId8"/>
    <sheet name="13.1.4.tāme" sheetId="9" r:id="rId9"/>
    <sheet name="13.2.1.tāme" sheetId="10" r:id="rId10"/>
    <sheet name="14.1.1.tāme" sheetId="11" r:id="rId11"/>
    <sheet name="14.1.2.tāme" sheetId="12" r:id="rId12"/>
    <sheet name="14.2.1.tāme" sheetId="13" r:id="rId13"/>
  </sheets>
  <definedNames>
    <definedName name="_xlnm.Print_Area" localSheetId="0">'10.1.1.tāme'!$A$2:$H$159</definedName>
    <definedName name="_xlnm.Print_Area" localSheetId="1">'12.1.1.tāme'!$A$2:$H$159</definedName>
    <definedName name="_xlnm.Print_Area" localSheetId="2">'12.1.2.tāme'!$A$2:$F$149</definedName>
    <definedName name="_xlnm.Print_Area" localSheetId="3">'12.2.1.tāme'!$A$2:$H$159</definedName>
    <definedName name="_xlnm.Print_Area" localSheetId="4">'12.3.1.tāme'!$A$2:$F$149</definedName>
    <definedName name="_xlnm.Print_Area" localSheetId="5">'13.1.1.tāme'!$A$2:$H$159</definedName>
    <definedName name="_xlnm.Print_Area" localSheetId="6">'13.1.2.tāme'!$A$2:$H$159</definedName>
    <definedName name="_xlnm.Print_Area" localSheetId="7">'13.1.3.tāme'!$A$2:$F$149</definedName>
    <definedName name="_xlnm.Print_Area" localSheetId="8">'13.1.4.tāme'!$A$2:$H$159</definedName>
    <definedName name="_xlnm.Print_Area" localSheetId="9">'13.2.1.tāme'!$A$2:$F$149</definedName>
    <definedName name="_xlnm.Print_Area" localSheetId="10">'14.1.1.tāme'!$A$2:$H$159</definedName>
    <definedName name="_xlnm.Print_Area" localSheetId="11">'14.1.2.tāme'!$A$2:$F$149</definedName>
    <definedName name="_xlnm.Print_Area" localSheetId="12">'14.2.1.tāme'!$A$2:$H$159</definedName>
    <definedName name="_xlnm.Print_Titles" localSheetId="0">'10.1.1.tāme'!$12:$12</definedName>
    <definedName name="_xlnm.Print_Titles" localSheetId="1">'12.1.1.tāme'!$12:$12</definedName>
    <definedName name="_xlnm.Print_Titles" localSheetId="2">'12.1.2.tāme'!$12:$12</definedName>
    <definedName name="_xlnm.Print_Titles" localSheetId="3">'12.2.1.tāme'!$12:$12</definedName>
    <definedName name="_xlnm.Print_Titles" localSheetId="4">'12.3.1.tāme'!$12:$12</definedName>
    <definedName name="_xlnm.Print_Titles" localSheetId="5">'13.1.1.tāme'!$12:$12</definedName>
    <definedName name="_xlnm.Print_Titles" localSheetId="6">'13.1.2.tāme'!$12:$12</definedName>
    <definedName name="_xlnm.Print_Titles" localSheetId="7">'13.1.3.tāme'!$12:$12</definedName>
    <definedName name="_xlnm.Print_Titles" localSheetId="8">'13.1.4.tāme'!$12:$12</definedName>
    <definedName name="_xlnm.Print_Titles" localSheetId="9">'13.2.1.tāme'!$12:$12</definedName>
    <definedName name="_xlnm.Print_Titles" localSheetId="10">'14.1.1.tāme'!$12:$12</definedName>
    <definedName name="_xlnm.Print_Titles" localSheetId="11">'14.1.2.tāme'!$12:$12</definedName>
    <definedName name="_xlnm.Print_Titles" localSheetId="12">'14.2.1.tāme'!$12:$12</definedName>
  </definedNames>
  <calcPr fullCalcOnLoad="1"/>
</workbook>
</file>

<file path=xl/sharedStrings.xml><?xml version="1.0" encoding="utf-8"?>
<sst xmlns="http://schemas.openxmlformats.org/spreadsheetml/2006/main" count="2264" uniqueCount="191">
  <si>
    <t>IEŅĒMUMU UN IZDEVUMU TĀME 2006.GADAM</t>
  </si>
  <si>
    <t xml:space="preserve">Iestāde               </t>
  </si>
  <si>
    <t>Jūrmalas pilsētas dome</t>
  </si>
  <si>
    <t>Adrese</t>
  </si>
  <si>
    <t>Budžeta subkonta Nr. LV67PARX0002484575217</t>
  </si>
  <si>
    <t>Rādītāju nosaukumi</t>
  </si>
  <si>
    <t xml:space="preserve"> Izdevumu tāme </t>
  </si>
  <si>
    <t>kods</t>
  </si>
  <si>
    <t>2006.gadam</t>
  </si>
  <si>
    <t xml:space="preserve">Budžeta klasifik. </t>
  </si>
  <si>
    <t>Kopā</t>
  </si>
  <si>
    <t>Pamatbudžets</t>
  </si>
  <si>
    <t>Maksājumi no valsts budžeta</t>
  </si>
  <si>
    <t>Maksājumi no citiem budžetiem</t>
  </si>
  <si>
    <t>Maksas pakalp.</t>
  </si>
  <si>
    <t>Spec. budž.</t>
  </si>
  <si>
    <t>1</t>
  </si>
  <si>
    <t xml:space="preserve">  I   IEŅĒMUMI</t>
  </si>
  <si>
    <t>Ieņēmumi pavisam kopā, t.sk.</t>
  </si>
  <si>
    <t>Atlikums gada sākumā, t.sk:</t>
  </si>
  <si>
    <t>kasē</t>
  </si>
  <si>
    <t>bankā</t>
  </si>
  <si>
    <t>Tekošā gada ieņēmumi</t>
  </si>
  <si>
    <t>X</t>
  </si>
  <si>
    <t>Maksas pakalpojumi un citi pašu ieņēmumi kopā, t.sk:</t>
  </si>
  <si>
    <t>Maksa par izglītības pakalpojumiem</t>
  </si>
  <si>
    <t>Ieņēmumi par dokumentu izsniegšanu un kancelejas pakalpojumiem</t>
  </si>
  <si>
    <t>Ieņēmumi par nomu un īri</t>
  </si>
  <si>
    <t>Ieņēmumi par pārējiem budžeta iestāžu maksas pakalpojumiem</t>
  </si>
  <si>
    <t>Citi iepriekš neklasificētie maksas pakalpojumi u.c.pašu ieņēmumi</t>
  </si>
  <si>
    <t xml:space="preserve">    -</t>
  </si>
  <si>
    <t xml:space="preserve">  I I     IZDEVUMI</t>
  </si>
  <si>
    <t>Izdevumi pavisam kopā, t.sk.</t>
  </si>
  <si>
    <t>Izdevumi (uzturēšanas izdevumi+izdevumi kapitālieguldījumiem)</t>
  </si>
  <si>
    <t>Uzturēšanas izdevumi kopā (1000,2000, 3000)</t>
  </si>
  <si>
    <t>Kārtējie izdevumi - kopā</t>
  </si>
  <si>
    <t>Atalgojums kopā</t>
  </si>
  <si>
    <t>Algas</t>
  </si>
  <si>
    <t>Ls</t>
  </si>
  <si>
    <t>Vidējā alga mēnesī</t>
  </si>
  <si>
    <t>skaits</t>
  </si>
  <si>
    <t xml:space="preserve">Darbinieku skaits </t>
  </si>
  <si>
    <t>Piemaksas pie algām</t>
  </si>
  <si>
    <t>Pabalsti un kompensācijas</t>
  </si>
  <si>
    <t>Atalgojums ārštata darbiniekiem</t>
  </si>
  <si>
    <t>Valsts sociālās apdrošināšanas iemaksas</t>
  </si>
  <si>
    <t>Komandējumu izdevumi</t>
  </si>
  <si>
    <t>Iekšzemes komandējumi un dienesta braucieni</t>
  </si>
  <si>
    <t>Ārvalstu komandējumi</t>
  </si>
  <si>
    <t>Pakalpojumu apmaksa - kopā</t>
  </si>
  <si>
    <t>Pasta, telefona un citu sakaru pakalpojumu apmaksa, t.sk.:</t>
  </si>
  <si>
    <t>Telefona abonēšanas maksa, vietējo un tālsarunu apmaksa</t>
  </si>
  <si>
    <t>Valsts nozīmes datu pārraides tīkla pakalpojumu apmaksa</t>
  </si>
  <si>
    <t>Pārējo sakaru pakalpojumu apmaksa</t>
  </si>
  <si>
    <t>Mobilā telefona abonēšanas maksas, sarunu apmaksa</t>
  </si>
  <si>
    <t>Interneta pakalpojumu sniedzēju apmaksa</t>
  </si>
  <si>
    <t>Darba dēvēja apmaksātie veselības aprūpes pasākumi</t>
  </si>
  <si>
    <t>Ar administrācijas darbības nodrošināšanu saistīto pakalpojumu apmaksa, t.sk:</t>
  </si>
  <si>
    <t>Tipogrāfiju un publikāciju pakalpojumi</t>
  </si>
  <si>
    <t>Ārzemju delegāciju saimnieciskā apkalpošana</t>
  </si>
  <si>
    <t>Periodiskās literatūras iegāde iestādes vajadzībām</t>
  </si>
  <si>
    <t>Juridiskie pakalpojumi</t>
  </si>
  <si>
    <t>Semināru, kursu u.tml.pasākumu apmaksa</t>
  </si>
  <si>
    <t>Līgumdarbu apmaksa (ja līg.tiek slēgts ar jurid.pers.)</t>
  </si>
  <si>
    <t>Citi pakalpojumi, saistīti ar administrācijas vajadzībām</t>
  </si>
  <si>
    <t>Remonta darbu un iestāžu uzturēšanas pakalpojumu apmaksa (izņemot ēku, būvju un ceļu kapitālo remontu, t.sk:</t>
  </si>
  <si>
    <t xml:space="preserve">Ēku, būvju un telpu kārtējais remonts </t>
  </si>
  <si>
    <t xml:space="preserve">       - ēku un būvju remonts</t>
  </si>
  <si>
    <t xml:space="preserve">       - telpu remonts</t>
  </si>
  <si>
    <t>Transportlīdzekļu uzturēšana un remonts</t>
  </si>
  <si>
    <t>Iekārtu, inventāra un aparatūras remonts, tehniskā apkalpošana</t>
  </si>
  <si>
    <t>Ēku un telpu uzturēšana, labiekārtošana (uzkopšana, paklāju maiņa, apsardze, dezinfekcija, dezinsekcija u.c.)</t>
  </si>
  <si>
    <t>Transportlīdzekļu valsts obligātās civiltiesiskās apdrošin. prēmiju maksājumi</t>
  </si>
  <si>
    <t>Līdzekļi kases izdevumu atjaunošanai, ko apdrošināšanas sabiedrības atmaksā no transportlīdzekļu valsts obligātās civiltiesiskās apdrošināšanas prēmiju maksājumiem</t>
  </si>
  <si>
    <t>Pārējie pakalpojumi, saistīti ar iestāžu uzturēšanu</t>
  </si>
  <si>
    <t>Informācijas tehnoloģiju pakalpojumu apmaksa</t>
  </si>
  <si>
    <t>Datoru un datoru tīklu programmatūras izstrādāšanas izdevumi</t>
  </si>
  <si>
    <t>datoru un datoru tīklu programmatūras apkalpošanas izdevumi</t>
  </si>
  <si>
    <t>Citi pakalpojumi, saistīti datoriem un informācijas tehnoloģijām</t>
  </si>
  <si>
    <t>Telpu, ilgtermiņa ieguldījumu, pamatlīdzekļu, inventāra īre un noma</t>
  </si>
  <si>
    <t>Telpu īre un noma</t>
  </si>
  <si>
    <t>Transportlīdzekļu noma</t>
  </si>
  <si>
    <t>Pārējā noma</t>
  </si>
  <si>
    <t>Citi pakalpojumi, t.sk:</t>
  </si>
  <si>
    <t>Izdevumi, kas saistīti ar operatīvo darbību</t>
  </si>
  <si>
    <t>Pārējie klasifikācijā neuzskaitītie pakalpojumu veidi</t>
  </si>
  <si>
    <t>Maksa par zinātniski pētniecisko darbu</t>
  </si>
  <si>
    <t>Maksātnespējas procesa administratora pakalpojumu atlīdzība</t>
  </si>
  <si>
    <t>Līdzekļi neparedzētiem gadījumiem</t>
  </si>
  <si>
    <t>Atkritumu izvešana</t>
  </si>
  <si>
    <t>Kārtējie izdevumi, kas segti no ārvalstu finansu palīdzības līdzekļiem</t>
  </si>
  <si>
    <t>Nodokļu un nodevu maksājumi</t>
  </si>
  <si>
    <t>Zemes nodoklis</t>
  </si>
  <si>
    <t>Pievienotās vērtības nodoklis</t>
  </si>
  <si>
    <t>Nekustamā īpašuma nodoklis</t>
  </si>
  <si>
    <t>Pārējie nodokļu un nodevu maksājumi</t>
  </si>
  <si>
    <t>Materiālu, energoresursu, ūdens un inventāra vērtībā līdz Ls 50 par 1 vienību iegāde - kopā</t>
  </si>
  <si>
    <t>Kancelejas preces, inventārs un spectērpi, t.sk:</t>
  </si>
  <si>
    <t>Kancelejas preces un materiāli</t>
  </si>
  <si>
    <t>Inventārs</t>
  </si>
  <si>
    <t>Spectērpi</t>
  </si>
  <si>
    <t>Izdevumi apkurei, apgaismošanai un energētisko materiālu iegādei, t.sk:</t>
  </si>
  <si>
    <t>Maksa par apkuri</t>
  </si>
  <si>
    <t>Maksa par gāzi</t>
  </si>
  <si>
    <t>Maksa par elektroenerģiju</t>
  </si>
  <si>
    <t>Maksa par malkas iegādi</t>
  </si>
  <si>
    <t>Maksa par ogļu iegādi</t>
  </si>
  <si>
    <t>Maksa par degvielu</t>
  </si>
  <si>
    <t>Maksa par ūdeni un pārējo enerģētisko materiālu iegādi</t>
  </si>
  <si>
    <t>Materiāli un izejvielas palīgražošanai</t>
  </si>
  <si>
    <t>Medikamenti, ķimikālijas, laboratorijas preces</t>
  </si>
  <si>
    <t>Kārtējā remonta un iestāžu uzturēšanas materiāli, t.sk:</t>
  </si>
  <si>
    <t>Remontmateriāli</t>
  </si>
  <si>
    <t>Saimniecības materiāli</t>
  </si>
  <si>
    <t>Elektroiekārtu remonta un uzturēšanas materiāli</t>
  </si>
  <si>
    <t>Transportlīdzekļu uzturēšanas un remontmateriālu izdevumi (rezerves daļas, krāsas u.c.)</t>
  </si>
  <si>
    <t>Datortehnikas remonta un uzturēšanas materiāli</t>
  </si>
  <si>
    <t>Pārējās kārtējā remonta materiālu izmaksas</t>
  </si>
  <si>
    <t>Valsts un pašvaldību aprūpē esošo personu uzturēšanas līdzekļi, t.sk.:</t>
  </si>
  <si>
    <t>Mīkstā inventāra un ietērpa iegāde</t>
  </si>
  <si>
    <t>Virtuves inventāra, trauku un galda piederumu iegāde</t>
  </si>
  <si>
    <t>Ēdināšanas izdevumi</t>
  </si>
  <si>
    <t>Formas tērpu iegāde</t>
  </si>
  <si>
    <t>Uzturdevas kompensācija naudā</t>
  </si>
  <si>
    <t>Veselības pasākumu apmaksa</t>
  </si>
  <si>
    <t>Kabatas naudas izmaksas saskaņā ar LR lik."Sociālo pakalpojumu un sociālās palīdzības likums" 29.p.</t>
  </si>
  <si>
    <t>Personīgās higienas preces</t>
  </si>
  <si>
    <t>Mācību līdzekļi un materiāli</t>
  </si>
  <si>
    <t>Specifiskie materiāli un inventārs</t>
  </si>
  <si>
    <t>Munīcijas iegāde</t>
  </si>
  <si>
    <t>Pārējie specifiskas lietošanas materiāli un inventārs</t>
  </si>
  <si>
    <t>Pārējie materiāli</t>
  </si>
  <si>
    <t>Grāmatu un žurnālu iegāde, t.sk:</t>
  </si>
  <si>
    <t>Mācību grāmatas</t>
  </si>
  <si>
    <t>Bibliotēkas grāmatas un žurnāli</t>
  </si>
  <si>
    <t>Pārējās grāmatas un žurnāli</t>
  </si>
  <si>
    <t>Maksājumi par aizdevumiem un kredītiem</t>
  </si>
  <si>
    <t>Subsīdijas un dotācijas - kopā</t>
  </si>
  <si>
    <t>Subsīdijas</t>
  </si>
  <si>
    <t>Mērķdotācijas pašvaldību budžetiem</t>
  </si>
  <si>
    <t>Dotācijas pašvaldību budžetiem</t>
  </si>
  <si>
    <t>Dotācijas iestādēm un organizācijām</t>
  </si>
  <si>
    <t>Dotācijas iedzīvotājiem</t>
  </si>
  <si>
    <t>Biedru naudas, dalības maksas</t>
  </si>
  <si>
    <t>Pašvaldības budžeta transferi uzturēšanas izdevumiem</t>
  </si>
  <si>
    <t>Izdevumi kapitālieguldījumiem - kopā (4000,6000, 7000)</t>
  </si>
  <si>
    <t>Kapitālie izdevumi kopā</t>
  </si>
  <si>
    <t>Kustamie īpašumi (virs 50 Ls), t.sk:</t>
  </si>
  <si>
    <t>Datori un skaitļošanas tehnika</t>
  </si>
  <si>
    <t>Medicīnas un laboratoriju iekārta</t>
  </si>
  <si>
    <t>Transportlīdzekļi</t>
  </si>
  <si>
    <t>Kancelejas mēbeles un telpu iekārta</t>
  </si>
  <si>
    <t>Pārējie kustamie īpašumi</t>
  </si>
  <si>
    <t>Mākslas priekšmeti un muzeja eksponāti</t>
  </si>
  <si>
    <t>Intelektuālais īpašums</t>
  </si>
  <si>
    <t>Kapitālie izdevumi, kas segti no ārvalstu finansu palīdzības līdzekļiem</t>
  </si>
  <si>
    <t>Nekustamo īpašumu (ēku, būvju) iegāde</t>
  </si>
  <si>
    <t>Kapitālais remonts</t>
  </si>
  <si>
    <t>Zemes iegāde</t>
  </si>
  <si>
    <t>Investīcijas</t>
  </si>
  <si>
    <t>Atlikums perioda beigās, t.sk</t>
  </si>
  <si>
    <t>Kontrolsumma</t>
  </si>
  <si>
    <t>Budžeta subkonta Nr. LV84PARX0002484572001</t>
  </si>
  <si>
    <t>Autoceļu fonds</t>
  </si>
  <si>
    <t>Iestāde</t>
  </si>
  <si>
    <t>Budžeta subkonta Nr.</t>
  </si>
  <si>
    <t>Privatizācijas fonds</t>
  </si>
  <si>
    <t>Pārējie</t>
  </si>
  <si>
    <t xml:space="preserve">    -Privatizācijas fonds</t>
  </si>
  <si>
    <t>Budžeta subkonta Nr. LV45PARX0002484575031</t>
  </si>
  <si>
    <t>SPECIĀLĀ BUDŽETA IEŅĒMUMU UN IZDEVUMU TĀME</t>
  </si>
  <si>
    <t>2006.GADAM PA IEŅĒMUMU VEIDIEM</t>
  </si>
  <si>
    <t>Jomas ielā 1/5, Jūrmalā</t>
  </si>
  <si>
    <t>Valdības funkciju klasifikācijas kods        12.100</t>
  </si>
  <si>
    <r>
      <t xml:space="preserve">Iestāde      </t>
    </r>
    <r>
      <rPr>
        <b/>
        <sz val="10"/>
        <rFont val="Arial"/>
        <family val="2"/>
      </rPr>
      <t xml:space="preserve">PI Lielupes ostas pārvalde  </t>
    </r>
    <r>
      <rPr>
        <sz val="10"/>
        <rFont val="Arial"/>
        <family val="2"/>
      </rPr>
      <t xml:space="preserve">       </t>
    </r>
  </si>
  <si>
    <t>Adrese      Lašu ielā 11, Jūrmalā, LV2010</t>
  </si>
  <si>
    <t>Valdības funkciju klasifikācijas kods         12.200</t>
  </si>
  <si>
    <t xml:space="preserve">   SIA "ATF Jūrmala SV"</t>
  </si>
  <si>
    <t xml:space="preserve">    Ķemeru ielā 26, Jūrmalā</t>
  </si>
  <si>
    <t>Valdības funkciju klasifikācijas kods        13.010</t>
  </si>
  <si>
    <t>Valdības funkciju klasifikācijas kods        13.200</t>
  </si>
  <si>
    <t xml:space="preserve">   Jūrmalas pilsētas dome</t>
  </si>
  <si>
    <t xml:space="preserve">   Jomas ielā 1/5, Jūrmalā</t>
  </si>
  <si>
    <t>Valdības funkciju klasifikācijas kods        13.600</t>
  </si>
  <si>
    <t xml:space="preserve">   Jūrmalas sabiedrisko  pakalpojumu regulators</t>
  </si>
  <si>
    <t>Valdības funkciju klasifikācijas kods        13.400</t>
  </si>
  <si>
    <t>Valdības funkciju klasifikācijas kods        14.500</t>
  </si>
  <si>
    <t>Adrese      Jūrmalā, Muižas ielā 7</t>
  </si>
  <si>
    <t>Valdības funkciju klasifikācijas kods         14.321</t>
  </si>
  <si>
    <r>
      <t xml:space="preserve">Valdības funkciju klasifikācijas kods        </t>
    </r>
    <r>
      <rPr>
        <sz val="10"/>
        <rFont val="Arial"/>
        <family val="2"/>
      </rPr>
      <t>10.310</t>
    </r>
  </si>
  <si>
    <r>
      <t xml:space="preserve">Iestāde       </t>
    </r>
    <r>
      <rPr>
        <b/>
        <sz val="10"/>
        <rFont val="Arial"/>
        <family val="2"/>
      </rPr>
      <t>Izglītības pārvalde</t>
    </r>
    <r>
      <rPr>
        <sz val="10"/>
        <rFont val="Arial"/>
        <family val="2"/>
      </rPr>
      <t xml:space="preserve">          </t>
    </r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</si>
</sst>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.0"/>
    <numFmt numFmtId="173" formatCode="0.0%"/>
    <numFmt numFmtId="174" formatCode="0.000%"/>
    <numFmt numFmtId="175" formatCode="0.0000"/>
    <numFmt numFmtId="176" formatCode="0.000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#,##0&quot;Ls&quot;;\-#,##0&quot;Ls&quot;"/>
    <numFmt numFmtId="186" formatCode="#,##0&quot;Ls&quot;;[Red]\-#,##0&quot;Ls&quot;"/>
    <numFmt numFmtId="187" formatCode="#,##0.00&quot;Ls&quot;;\-#,##0.00&quot;Ls&quot;"/>
    <numFmt numFmtId="188" formatCode="#,##0.00&quot;Ls&quot;;[Red]\-#,##0.00&quot;Ls&quot;"/>
    <numFmt numFmtId="189" formatCode="_-* #,##0&quot;Ls&quot;_-;\-* #,##0&quot;Ls&quot;_-;_-* &quot;-&quot;&quot;Ls&quot;_-;_-@_-"/>
    <numFmt numFmtId="190" formatCode="_-* #,##0_L_s_-;\-* #,##0_L_s_-;_-* &quot;-&quot;_L_s_-;_-@_-"/>
    <numFmt numFmtId="191" formatCode="_-* #,##0.00&quot;Ls&quot;_-;\-* #,##0.00&quot;Ls&quot;_-;_-* &quot;-&quot;??&quot;Ls&quot;_-;_-@_-"/>
    <numFmt numFmtId="192" formatCode="_-* #,##0.00_L_s_-;\-* #,##0.00_L_s_-;_-* &quot;-&quot;??_L_s_-;_-@_-"/>
    <numFmt numFmtId="193" formatCode="&quot;Ls&quot;\ #,##0_);\(&quot;Ls&quot;\ #,##0\)"/>
    <numFmt numFmtId="194" formatCode="&quot;Ls&quot;\ #,##0_);[Red]\(&quot;Ls&quot;\ #,##0\)"/>
    <numFmt numFmtId="195" formatCode="&quot;Ls&quot;\ #,##0.00_);\(&quot;Ls&quot;\ #,##0.00\)"/>
    <numFmt numFmtId="196" formatCode="&quot;Ls&quot;\ #,##0.00_);[Red]\(&quot;Ls&quot;\ #,##0.00\)"/>
    <numFmt numFmtId="197" formatCode="_(&quot;Ls&quot;\ * #,##0_);_(&quot;Ls&quot;\ * \(#,##0\);_(&quot;Ls&quot;\ * &quot;-&quot;_);_(@_)"/>
    <numFmt numFmtId="198" formatCode="_(&quot;Ls&quot;\ * #,##0.00_);_(&quot;Ls&quot;\ * \(#,##0.00\);_(&quot;Ls&quot;\ 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2" borderId="0" xfId="0" applyFont="1" applyFill="1" applyAlignment="1" applyProtection="1">
      <alignment vertical="top"/>
      <protection locked="0"/>
    </xf>
    <xf numFmtId="0" fontId="0" fillId="2" borderId="0" xfId="0" applyFont="1" applyFill="1" applyAlignment="1" applyProtection="1">
      <alignment/>
      <protection locked="0"/>
    </xf>
    <xf numFmtId="0" fontId="0" fillId="2" borderId="0" xfId="0" applyFont="1" applyFill="1" applyAlignment="1">
      <alignment/>
    </xf>
    <xf numFmtId="0" fontId="4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/>
      <protection locked="0"/>
    </xf>
    <xf numFmtId="49" fontId="6" fillId="2" borderId="1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4" xfId="0" applyNumberFormat="1" applyFont="1" applyFill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6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/>
    </xf>
    <xf numFmtId="1" fontId="6" fillId="2" borderId="8" xfId="0" applyNumberFormat="1" applyFont="1" applyFill="1" applyBorder="1" applyAlignment="1">
      <alignment horizontal="center" vertical="center"/>
    </xf>
    <xf numFmtId="1" fontId="6" fillId="0" borderId="9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4" xfId="0" applyNumberFormat="1" applyFont="1" applyBorder="1" applyAlignment="1" applyProtection="1">
      <alignment vertical="center"/>
      <protection/>
    </xf>
    <xf numFmtId="3" fontId="9" fillId="0" borderId="17" xfId="0" applyNumberFormat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3" fontId="6" fillId="0" borderId="0" xfId="0" applyNumberFormat="1" applyFont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3" fontId="6" fillId="0" borderId="13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top" wrapText="1"/>
    </xf>
    <xf numFmtId="0" fontId="9" fillId="0" borderId="19" xfId="0" applyFont="1" applyBorder="1" applyAlignment="1">
      <alignment horizontal="left" vertical="center" wrapText="1"/>
    </xf>
    <xf numFmtId="0" fontId="9" fillId="0" borderId="18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vertical="center"/>
    </xf>
    <xf numFmtId="0" fontId="9" fillId="0" borderId="0" xfId="0" applyFont="1" applyAlignment="1">
      <alignment horizontal="center" vertical="top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 applyProtection="1">
      <alignment vertical="center"/>
      <protection/>
    </xf>
    <xf numFmtId="3" fontId="9" fillId="0" borderId="12" xfId="0" applyNumberFormat="1" applyFont="1" applyBorder="1" applyAlignment="1">
      <alignment vertical="center"/>
    </xf>
    <xf numFmtId="0" fontId="6" fillId="0" borderId="3" xfId="0" applyFont="1" applyBorder="1" applyAlignment="1" applyProtection="1">
      <alignment horizontal="left" vertical="center" wrapText="1"/>
      <protection locked="0"/>
    </xf>
    <xf numFmtId="3" fontId="6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 locked="0"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 locked="0"/>
    </xf>
    <xf numFmtId="3" fontId="6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1" fillId="0" borderId="15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2" fillId="0" borderId="21" xfId="0" applyFont="1" applyBorder="1" applyAlignment="1">
      <alignment vertical="center" wrapText="1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/>
    </xf>
    <xf numFmtId="3" fontId="9" fillId="0" borderId="22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3" fontId="9" fillId="0" borderId="13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0" fontId="9" fillId="0" borderId="18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center" wrapText="1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2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3" fontId="13" fillId="0" borderId="0" xfId="0" applyNumberFormat="1" applyFont="1" applyAlignment="1" applyProtection="1">
      <alignment vertical="center"/>
      <protection/>
    </xf>
    <xf numFmtId="3" fontId="13" fillId="0" borderId="0" xfId="0" applyNumberFormat="1" applyFont="1" applyAlignment="1" applyProtection="1">
      <alignment vertical="center"/>
      <protection locked="0"/>
    </xf>
    <xf numFmtId="3" fontId="13" fillId="0" borderId="13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top" wrapText="1"/>
    </xf>
    <xf numFmtId="3" fontId="13" fillId="0" borderId="12" xfId="0" applyNumberFormat="1" applyFont="1" applyBorder="1" applyAlignment="1" applyProtection="1">
      <alignment vertical="center"/>
      <protection locked="0"/>
    </xf>
    <xf numFmtId="0" fontId="9" fillId="0" borderId="18" xfId="0" applyFont="1" applyBorder="1" applyAlignment="1">
      <alignment horizontal="left" vertical="center" wrapText="1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18" xfId="0" applyNumberFormat="1" applyFont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0" borderId="23" xfId="0" applyNumberFormat="1" applyFont="1" applyBorder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 vertical="top" wrapText="1"/>
    </xf>
    <xf numFmtId="3" fontId="13" fillId="0" borderId="12" xfId="0" applyNumberFormat="1" applyFont="1" applyBorder="1" applyAlignment="1">
      <alignment vertical="center"/>
    </xf>
    <xf numFmtId="0" fontId="13" fillId="0" borderId="0" xfId="0" applyFont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13" fillId="0" borderId="3" xfId="0" applyFont="1" applyFill="1" applyBorder="1" applyAlignment="1">
      <alignment horizontal="left" vertical="center" wrapText="1"/>
    </xf>
    <xf numFmtId="3" fontId="13" fillId="0" borderId="12" xfId="0" applyNumberFormat="1" applyFont="1" applyBorder="1" applyAlignment="1" applyProtection="1">
      <alignment vertical="center"/>
      <protection/>
    </xf>
    <xf numFmtId="0" fontId="13" fillId="0" borderId="3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 applyProtection="1">
      <alignment vertical="center"/>
      <protection locked="0"/>
    </xf>
    <xf numFmtId="3" fontId="6" fillId="0" borderId="24" xfId="0" applyNumberFormat="1" applyFont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6" fillId="0" borderId="26" xfId="0" applyNumberFormat="1" applyFont="1" applyBorder="1" applyAlignment="1">
      <alignment vertical="center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 applyProtection="1">
      <alignment vertical="center"/>
      <protection/>
    </xf>
    <xf numFmtId="3" fontId="1" fillId="0" borderId="12" xfId="0" applyNumberFormat="1" applyFont="1" applyBorder="1" applyAlignment="1">
      <alignment vertical="center"/>
    </xf>
    <xf numFmtId="1" fontId="9" fillId="0" borderId="18" xfId="0" applyNumberFormat="1" applyFont="1" applyBorder="1" applyAlignment="1">
      <alignment horizontal="left" vertical="center" wrapText="1"/>
    </xf>
    <xf numFmtId="3" fontId="9" fillId="0" borderId="18" xfId="0" applyNumberFormat="1" applyFont="1" applyBorder="1" applyAlignment="1">
      <alignment vertical="center"/>
    </xf>
    <xf numFmtId="3" fontId="9" fillId="0" borderId="20" xfId="0" applyNumberFormat="1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vertical="top"/>
    </xf>
    <xf numFmtId="0" fontId="6" fillId="0" borderId="19" xfId="0" applyFont="1" applyFill="1" applyBorder="1" applyAlignment="1">
      <alignment horizontal="left" vertical="center" wrapText="1"/>
    </xf>
    <xf numFmtId="3" fontId="6" fillId="0" borderId="20" xfId="0" applyNumberFormat="1" applyFont="1" applyBorder="1" applyAlignment="1" applyProtection="1">
      <alignment vertical="center"/>
      <protection/>
    </xf>
    <xf numFmtId="0" fontId="6" fillId="0" borderId="18" xfId="0" applyFont="1" applyFill="1" applyBorder="1" applyAlignment="1">
      <alignment horizontal="right" vertical="center" wrapText="1"/>
    </xf>
    <xf numFmtId="0" fontId="15" fillId="0" borderId="18" xfId="0" applyFont="1" applyFill="1" applyBorder="1" applyAlignment="1">
      <alignment vertical="top"/>
    </xf>
    <xf numFmtId="0" fontId="15" fillId="0" borderId="18" xfId="0" applyFont="1" applyFill="1" applyBorder="1" applyAlignment="1">
      <alignment vertical="center"/>
    </xf>
    <xf numFmtId="0" fontId="15" fillId="0" borderId="18" xfId="0" applyFont="1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vertical="center"/>
      <protection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2" borderId="0" xfId="0" applyFill="1" applyAlignment="1" applyProtection="1">
      <alignment vertical="top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 locked="0"/>
    </xf>
    <xf numFmtId="0" fontId="4" fillId="2" borderId="0" xfId="0" applyFont="1" applyFill="1" applyAlignment="1" applyProtection="1">
      <alignment horizontal="centerContinuous"/>
      <protection locked="0"/>
    </xf>
    <xf numFmtId="0" fontId="1" fillId="2" borderId="0" xfId="0" applyFont="1" applyFill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49" fontId="6" fillId="2" borderId="2" xfId="0" applyNumberFormat="1" applyFont="1" applyFill="1" applyBorder="1" applyAlignment="1">
      <alignment horizontal="center" vertical="top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horizontal="center" vertical="top" wrapText="1"/>
    </xf>
    <xf numFmtId="49" fontId="6" fillId="2" borderId="3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Alignment="1">
      <alignment horizontal="center" wrapText="1"/>
    </xf>
    <xf numFmtId="49" fontId="6" fillId="2" borderId="5" xfId="0" applyNumberFormat="1" applyFont="1" applyFill="1" applyBorder="1" applyAlignment="1">
      <alignment horizontal="center" vertical="top" textRotation="90" wrapText="1"/>
    </xf>
    <xf numFmtId="0" fontId="6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6" fillId="0" borderId="6" xfId="0" applyFont="1" applyBorder="1" applyAlignment="1" applyProtection="1">
      <alignment horizontal="center" vertical="center" textRotation="90" wrapText="1"/>
      <protection locked="0"/>
    </xf>
    <xf numFmtId="1" fontId="6" fillId="2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90"/>
    </xf>
    <xf numFmtId="0" fontId="7" fillId="0" borderId="0" xfId="0" applyFont="1" applyAlignment="1">
      <alignment vertical="top" wrapText="1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vertical="center"/>
    </xf>
    <xf numFmtId="0" fontId="9" fillId="0" borderId="0" xfId="0" applyFont="1" applyAlignment="1">
      <alignment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vertical="center"/>
    </xf>
    <xf numFmtId="0" fontId="10" fillId="0" borderId="14" xfId="0" applyFont="1" applyBorder="1" applyAlignment="1">
      <alignment vertical="top" wrapText="1"/>
    </xf>
    <xf numFmtId="0" fontId="10" fillId="0" borderId="14" xfId="0" applyFont="1" applyBorder="1" applyAlignment="1">
      <alignment vertical="center"/>
    </xf>
    <xf numFmtId="0" fontId="6" fillId="0" borderId="0" xfId="0" applyFont="1" applyAlignment="1">
      <alignment vertical="top" wrapText="1"/>
    </xf>
    <xf numFmtId="0" fontId="6" fillId="0" borderId="3" xfId="0" applyFont="1" applyBorder="1" applyAlignment="1">
      <alignment horizontal="left" vertical="center" wrapText="1"/>
    </xf>
    <xf numFmtId="3" fontId="6" fillId="0" borderId="0" xfId="0" applyNumberFormat="1" applyFont="1" applyAlignment="1" applyProtection="1">
      <alignment vertical="center"/>
      <protection/>
    </xf>
    <xf numFmtId="3" fontId="6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3" fontId="6" fillId="0" borderId="0" xfId="0" applyNumberFormat="1" applyFont="1" applyAlignment="1" applyProtection="1">
      <alignment vertical="center"/>
      <protection locked="0"/>
    </xf>
    <xf numFmtId="3" fontId="6" fillId="0" borderId="12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top" wrapText="1"/>
    </xf>
    <xf numFmtId="3" fontId="6" fillId="0" borderId="18" xfId="0" applyNumberFormat="1" applyFont="1" applyBorder="1" applyAlignment="1">
      <alignment vertical="center"/>
    </xf>
    <xf numFmtId="3" fontId="6" fillId="0" borderId="18" xfId="0" applyNumberFormat="1" applyFont="1" applyBorder="1" applyAlignment="1" applyProtection="1">
      <alignment vertical="center"/>
      <protection locked="0"/>
    </xf>
    <xf numFmtId="3" fontId="6" fillId="0" borderId="20" xfId="0" applyNumberFormat="1" applyFont="1" applyBorder="1" applyAlignment="1" applyProtection="1">
      <alignment vertical="center"/>
      <protection locked="0"/>
    </xf>
    <xf numFmtId="0" fontId="6" fillId="0" borderId="18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2" xfId="0" applyNumberFormat="1" applyFont="1" applyBorder="1" applyAlignment="1">
      <alignment vertical="center"/>
    </xf>
    <xf numFmtId="0" fontId="11" fillId="0" borderId="14" xfId="0" applyFont="1" applyBorder="1" applyAlignment="1">
      <alignment vertical="top"/>
    </xf>
    <xf numFmtId="0" fontId="11" fillId="0" borderId="14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2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left" vertical="top" wrapText="1"/>
    </xf>
    <xf numFmtId="3" fontId="9" fillId="0" borderId="0" xfId="0" applyNumberFormat="1" applyFont="1" applyAlignment="1">
      <alignment vertical="center"/>
    </xf>
    <xf numFmtId="3" fontId="9" fillId="0" borderId="12" xfId="0" applyNumberFormat="1" applyFont="1" applyBorder="1" applyAlignment="1">
      <alignment vertical="center"/>
    </xf>
    <xf numFmtId="0" fontId="6" fillId="0" borderId="19" xfId="0" applyFont="1" applyBorder="1" applyAlignment="1">
      <alignment horizontal="left" vertical="center" wrapText="1"/>
    </xf>
    <xf numFmtId="3" fontId="6" fillId="0" borderId="20" xfId="0" applyNumberFormat="1" applyFont="1" applyBorder="1" applyAlignment="1">
      <alignment vertical="center"/>
    </xf>
    <xf numFmtId="0" fontId="13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left" vertical="center" wrapText="1"/>
    </xf>
    <xf numFmtId="3" fontId="13" fillId="0" borderId="0" xfId="0" applyNumberFormat="1" applyFont="1" applyAlignment="1">
      <alignment vertical="center"/>
    </xf>
    <xf numFmtId="3" fontId="13" fillId="0" borderId="0" xfId="0" applyNumberFormat="1" applyFont="1" applyAlignment="1" applyProtection="1">
      <alignment vertical="center"/>
      <protection locked="0"/>
    </xf>
    <xf numFmtId="3" fontId="13" fillId="0" borderId="12" xfId="0" applyNumberFormat="1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3" fontId="13" fillId="0" borderId="12" xfId="0" applyNumberFormat="1" applyFont="1" applyBorder="1" applyAlignment="1">
      <alignment vertical="center"/>
    </xf>
    <xf numFmtId="3" fontId="9" fillId="0" borderId="18" xfId="0" applyNumberFormat="1" applyFont="1" applyBorder="1" applyAlignment="1" applyProtection="1">
      <alignment vertical="center"/>
      <protection locked="0"/>
    </xf>
    <xf numFmtId="3" fontId="9" fillId="0" borderId="20" xfId="0" applyNumberFormat="1" applyFont="1" applyBorder="1" applyAlignment="1" applyProtection="1">
      <alignment vertical="center"/>
      <protection locked="0"/>
    </xf>
    <xf numFmtId="3" fontId="1" fillId="0" borderId="0" xfId="0" applyNumberFormat="1" applyFont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12" xfId="0" applyNumberFormat="1" applyFont="1" applyBorder="1" applyAlignment="1" applyProtection="1">
      <alignment vertical="center"/>
      <protection locked="0"/>
    </xf>
    <xf numFmtId="3" fontId="6" fillId="0" borderId="18" xfId="0" applyNumberFormat="1" applyFont="1" applyBorder="1" applyAlignment="1" applyProtection="1">
      <alignment vertical="center"/>
      <protection/>
    </xf>
    <xf numFmtId="3" fontId="6" fillId="0" borderId="20" xfId="0" applyNumberFormat="1" applyFont="1" applyBorder="1" applyAlignment="1" applyProtection="1">
      <alignment vertical="center"/>
      <protection/>
    </xf>
    <xf numFmtId="0" fontId="15" fillId="0" borderId="18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vertical="top"/>
    </xf>
    <xf numFmtId="0" fontId="6" fillId="0" borderId="4" xfId="0" applyFont="1" applyBorder="1" applyAlignment="1" applyProtection="1">
      <alignment horizontal="center" vertical="center" textRotation="90"/>
      <protection locked="0"/>
    </xf>
    <xf numFmtId="49" fontId="6" fillId="2" borderId="23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7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9" fontId="6" fillId="2" borderId="28" xfId="0" applyNumberFormat="1" applyFont="1" applyFill="1" applyBorder="1" applyAlignment="1">
      <alignment horizontal="center"/>
    </xf>
    <xf numFmtId="49" fontId="6" fillId="2" borderId="23" xfId="0" applyNumberFormat="1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center"/>
    </xf>
    <xf numFmtId="49" fontId="6" fillId="2" borderId="20" xfId="0" applyNumberFormat="1" applyFont="1" applyFill="1" applyBorder="1" applyAlignment="1">
      <alignment horizontal="center"/>
    </xf>
    <xf numFmtId="0" fontId="5" fillId="2" borderId="0" xfId="0" applyFont="1" applyFill="1" applyAlignment="1" applyProtection="1">
      <alignment horizontal="center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8" sqref="A8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7.7109375" style="139" customWidth="1"/>
    <col min="4" max="4" width="7.140625" style="139" customWidth="1"/>
    <col min="5" max="5" width="7.8515625" style="139" customWidth="1"/>
    <col min="6" max="7" width="7.140625" style="139" customWidth="1"/>
    <col min="8" max="8" width="6.5742187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172</v>
      </c>
      <c r="C6" s="2"/>
      <c r="D6" s="2"/>
      <c r="E6" s="2"/>
      <c r="F6" s="2"/>
      <c r="G6" s="2"/>
      <c r="H6" s="2"/>
    </row>
    <row r="7" spans="1:8" s="3" customFormat="1" ht="12.75">
      <c r="A7" s="1" t="s">
        <v>189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4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3292</v>
      </c>
      <c r="D15" s="40">
        <f>SUM(D16,D19,D20,)</f>
        <v>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3292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56"/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3292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3292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0</v>
      </c>
      <c r="D24" s="66" t="s">
        <v>23</v>
      </c>
      <c r="E24" s="66" t="s">
        <v>23</v>
      </c>
      <c r="F24" s="66" t="s">
        <v>23</v>
      </c>
      <c r="G24" s="67"/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30</v>
      </c>
      <c r="C26" s="71">
        <f t="shared" si="0"/>
        <v>3292</v>
      </c>
      <c r="D26" s="69"/>
      <c r="E26" s="69"/>
      <c r="F26" s="69"/>
      <c r="G26" s="67"/>
      <c r="H26" s="70">
        <v>3292</v>
      </c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3292</v>
      </c>
      <c r="D30" s="40">
        <f>SUM(D31,D156)</f>
        <v>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3292</v>
      </c>
    </row>
    <row r="31" spans="1:8" s="81" customFormat="1" ht="36.75" thickTop="1">
      <c r="A31" s="76"/>
      <c r="B31" s="77" t="s">
        <v>33</v>
      </c>
      <c r="C31" s="80">
        <f t="shared" si="1"/>
        <v>3292</v>
      </c>
      <c r="D31" s="78">
        <f>SUM(D141,D32)</f>
        <v>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3292</v>
      </c>
    </row>
    <row r="32" spans="1:8" s="84" customFormat="1" ht="22.5">
      <c r="A32" s="82"/>
      <c r="B32" s="33" t="s">
        <v>34</v>
      </c>
      <c r="C32" s="83">
        <f t="shared" si="1"/>
        <v>3292</v>
      </c>
      <c r="D32" s="61">
        <f>SUM(D33,D132,D133)</f>
        <v>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3292</v>
      </c>
    </row>
    <row r="33" spans="1:8" s="34" customFormat="1" ht="11.25">
      <c r="A33" s="85">
        <v>1000</v>
      </c>
      <c r="B33" s="33" t="s">
        <v>35</v>
      </c>
      <c r="C33" s="83">
        <f t="shared" si="1"/>
        <v>3292</v>
      </c>
      <c r="D33" s="61">
        <f>SUM(D34,D41,D42,D45,D92,D128)</f>
        <v>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3292</v>
      </c>
    </row>
    <row r="34" spans="1:8" s="59" customFormat="1" ht="11.25">
      <c r="A34" s="86">
        <v>1100</v>
      </c>
      <c r="B34" s="87" t="s">
        <v>36</v>
      </c>
      <c r="C34" s="89">
        <f t="shared" si="1"/>
        <v>595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595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595</v>
      </c>
      <c r="D38" s="93"/>
      <c r="E38" s="93"/>
      <c r="F38" s="93"/>
      <c r="G38" s="93"/>
      <c r="H38" s="93">
        <v>595</v>
      </c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143</v>
      </c>
      <c r="D41" s="99"/>
      <c r="E41" s="99"/>
      <c r="F41" s="99"/>
      <c r="G41" s="99"/>
      <c r="H41" s="99">
        <v>143</v>
      </c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2554</v>
      </c>
      <c r="D45" s="100">
        <f>SUM(D46,D52,D53,D61,D71,D75,D79,D87)</f>
        <v>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2554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2111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2111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2111</v>
      </c>
      <c r="D81" s="93"/>
      <c r="E81" s="93"/>
      <c r="F81" s="93"/>
      <c r="G81" s="93"/>
      <c r="H81" s="97">
        <f>1722+389</f>
        <v>2111</v>
      </c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443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443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443</v>
      </c>
      <c r="D89" s="93"/>
      <c r="E89" s="93"/>
      <c r="F89" s="93"/>
      <c r="G89" s="93"/>
      <c r="H89" s="97">
        <v>443</v>
      </c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12">
        <f t="shared" si="4"/>
        <v>0</v>
      </c>
      <c r="D133" s="113">
        <f>SUM(D134,D135,D136,D137,D138,D140,D139)</f>
        <v>0</v>
      </c>
      <c r="E133" s="113">
        <f>SUM(E134,E135,E136,E137,E138,E140,E139)</f>
        <v>0</v>
      </c>
      <c r="F133" s="113">
        <f>SUM(F134,F135,F136,F137,F138,F140,F139)</f>
        <v>0</v>
      </c>
      <c r="G133" s="113">
        <f>SUM(G134,G135,G136,G137,G138,G140,G139)</f>
        <v>0</v>
      </c>
      <c r="H133" s="114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0</v>
      </c>
      <c r="D141" s="117">
        <f>SUM(D142,D154,D155)</f>
        <v>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0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0</v>
      </c>
      <c r="D142" s="121">
        <f>SUM(D143,D149,D150,D151,D152,D153)</f>
        <v>0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6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3292</v>
      </c>
      <c r="D159" s="134">
        <f t="shared" si="6"/>
        <v>0</v>
      </c>
      <c r="E159" s="134">
        <f t="shared" si="6"/>
        <v>0</v>
      </c>
      <c r="F159" s="134">
        <f t="shared" si="6"/>
        <v>0</v>
      </c>
      <c r="G159" s="134">
        <f t="shared" si="6"/>
        <v>0</v>
      </c>
      <c r="H159" s="135">
        <f t="shared" si="6"/>
        <v>3292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Nr.10.1.1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0" customWidth="1"/>
    <col min="2" max="2" width="23.57421875" style="0" customWidth="1"/>
    <col min="3" max="3" width="10.7109375" style="0" customWidth="1"/>
    <col min="4" max="4" width="9.28125" style="0" customWidth="1"/>
    <col min="5" max="5" width="9.00390625" style="0" customWidth="1"/>
    <col min="6" max="6" width="8.8515625" style="0" customWidth="1"/>
    <col min="7" max="7" width="0.13671875" style="0" customWidth="1"/>
    <col min="8" max="9" width="0" style="0" hidden="1" customWidth="1"/>
  </cols>
  <sheetData>
    <row r="1" spans="1:6" s="142" customFormat="1" ht="12.75">
      <c r="A1" s="140"/>
      <c r="B1" s="141"/>
      <c r="C1" s="141"/>
      <c r="D1" s="141"/>
      <c r="E1" s="141"/>
      <c r="F1" s="141"/>
    </row>
    <row r="2" spans="1:6" s="142" customFormat="1" ht="12.75">
      <c r="A2" s="235" t="s">
        <v>170</v>
      </c>
      <c r="B2" s="235"/>
      <c r="C2" s="235"/>
      <c r="D2" s="235"/>
      <c r="E2" s="235"/>
      <c r="F2" s="235"/>
    </row>
    <row r="3" spans="1:6" s="142" customFormat="1" ht="12.75">
      <c r="A3" s="235" t="s">
        <v>171</v>
      </c>
      <c r="B3" s="235"/>
      <c r="C3" s="235"/>
      <c r="D3" s="235"/>
      <c r="E3" s="235"/>
      <c r="F3" s="235"/>
    </row>
    <row r="4" spans="1:6" s="142" customFormat="1" ht="18">
      <c r="A4" s="140"/>
      <c r="B4" s="143"/>
      <c r="C4" s="144"/>
      <c r="D4" s="141"/>
      <c r="E4" s="141"/>
      <c r="F4" s="141"/>
    </row>
    <row r="5" spans="1:6" s="142" customFormat="1" ht="12.75">
      <c r="A5" s="140" t="s">
        <v>164</v>
      </c>
      <c r="B5" s="145" t="s">
        <v>184</v>
      </c>
      <c r="C5" s="145"/>
      <c r="D5" s="145"/>
      <c r="E5" s="145"/>
      <c r="F5" s="145"/>
    </row>
    <row r="6" spans="1:6" s="142" customFormat="1" ht="12.75">
      <c r="A6" s="140" t="s">
        <v>3</v>
      </c>
      <c r="B6" s="141" t="s">
        <v>182</v>
      </c>
      <c r="C6" s="141"/>
      <c r="D6" s="141"/>
      <c r="E6" s="141"/>
      <c r="F6" s="141"/>
    </row>
    <row r="7" spans="1:6" s="142" customFormat="1" ht="12.75">
      <c r="A7" s="140" t="s">
        <v>185</v>
      </c>
      <c r="B7" s="141"/>
      <c r="C7" s="141"/>
      <c r="D7" s="141"/>
      <c r="E7" s="141"/>
      <c r="F7" s="141"/>
    </row>
    <row r="8" spans="1:6" s="142" customFormat="1" ht="13.5" thickBot="1">
      <c r="A8" s="1" t="s">
        <v>169</v>
      </c>
      <c r="B8" s="146"/>
      <c r="C8" s="141"/>
      <c r="D8" s="141"/>
      <c r="E8" s="141"/>
      <c r="F8" s="141"/>
    </row>
    <row r="9" spans="1:6" s="149" customFormat="1" ht="12.75" customHeight="1">
      <c r="A9" s="147"/>
      <c r="B9" s="148"/>
      <c r="C9" s="229" t="s">
        <v>6</v>
      </c>
      <c r="D9" s="230"/>
      <c r="E9" s="230"/>
      <c r="F9" s="231"/>
    </row>
    <row r="10" spans="1:6" s="152" customFormat="1" ht="12.75" customHeight="1">
      <c r="A10" s="150" t="s">
        <v>7</v>
      </c>
      <c r="B10" s="151" t="s">
        <v>5</v>
      </c>
      <c r="C10" s="232" t="s">
        <v>8</v>
      </c>
      <c r="D10" s="233"/>
      <c r="E10" s="233"/>
      <c r="F10" s="234"/>
    </row>
    <row r="11" spans="1:6" s="155" customFormat="1" ht="51" customHeight="1" thickBot="1">
      <c r="A11" s="153" t="s">
        <v>9</v>
      </c>
      <c r="B11" s="154"/>
      <c r="C11" s="155" t="s">
        <v>10</v>
      </c>
      <c r="D11" s="221" t="s">
        <v>167</v>
      </c>
      <c r="E11" s="156"/>
      <c r="F11" s="157"/>
    </row>
    <row r="12" spans="1:6" s="159" customFormat="1" ht="17.25" customHeight="1" thickBot="1">
      <c r="A12" s="158" t="s">
        <v>16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2" customFormat="1" ht="16.5">
      <c r="A13" s="160"/>
      <c r="B13" s="161" t="s">
        <v>17</v>
      </c>
      <c r="D13" s="163"/>
      <c r="E13" s="163"/>
      <c r="F13" s="164"/>
    </row>
    <row r="14" spans="1:6" s="167" customFormat="1" ht="9.75" customHeight="1">
      <c r="A14" s="165"/>
      <c r="B14" s="166"/>
      <c r="F14" s="168"/>
    </row>
    <row r="15" spans="1:6" s="170" customFormat="1" ht="30.75" customHeight="1" thickBot="1">
      <c r="A15" s="169"/>
      <c r="B15" s="38" t="s">
        <v>18</v>
      </c>
      <c r="C15" s="40">
        <f>SUM(D15:F15)</f>
        <v>24996</v>
      </c>
      <c r="D15" s="40">
        <f>SUM(D16,D19,)</f>
        <v>24996</v>
      </c>
      <c r="E15" s="40">
        <f>SUM(E16,E19,)</f>
        <v>0</v>
      </c>
      <c r="F15" s="42">
        <f>SUM(F16,F19,)</f>
        <v>0</v>
      </c>
    </row>
    <row r="16" spans="1:6" s="175" customFormat="1" ht="12" thickTop="1">
      <c r="A16" s="171"/>
      <c r="B16" s="172" t="s">
        <v>19</v>
      </c>
      <c r="C16" s="173">
        <f>SUM(D16:F16)</f>
        <v>0</v>
      </c>
      <c r="D16" s="173">
        <f>SUM(D17:D18)</f>
        <v>0</v>
      </c>
      <c r="E16" s="173">
        <f>SUM(E17:E18)</f>
        <v>0</v>
      </c>
      <c r="F16" s="174">
        <f>SUM(F17:F18)</f>
        <v>0</v>
      </c>
    </row>
    <row r="17" spans="1:6" s="175" customFormat="1" ht="11.25">
      <c r="A17" s="171"/>
      <c r="B17" s="176" t="s">
        <v>20</v>
      </c>
      <c r="C17" s="173">
        <f>SUM(D17:F17)</f>
        <v>0</v>
      </c>
      <c r="D17" s="177"/>
      <c r="E17" s="177"/>
      <c r="F17" s="178"/>
    </row>
    <row r="18" spans="1:6" s="175" customFormat="1" ht="11.25">
      <c r="A18" s="171"/>
      <c r="B18" s="176" t="s">
        <v>21</v>
      </c>
      <c r="C18" s="173">
        <f>SUM(D18:F18)</f>
        <v>0</v>
      </c>
      <c r="D18" s="177"/>
      <c r="E18" s="177"/>
      <c r="F18" s="178"/>
    </row>
    <row r="19" spans="1:6" s="183" customFormat="1" ht="13.5" customHeight="1">
      <c r="A19" s="179"/>
      <c r="B19" s="54" t="s">
        <v>22</v>
      </c>
      <c r="C19" s="180">
        <f>SUM(D19:F19)</f>
        <v>24996</v>
      </c>
      <c r="D19" s="181">
        <v>24996</v>
      </c>
      <c r="E19" s="181"/>
      <c r="F19" s="182"/>
    </row>
    <row r="20" spans="1:6" s="175" customFormat="1" ht="11.25">
      <c r="A20" s="171"/>
      <c r="B20" s="172"/>
      <c r="C20" s="184"/>
      <c r="D20" s="184"/>
      <c r="E20" s="184"/>
      <c r="F20" s="185"/>
    </row>
    <row r="21" spans="1:6" s="162" customFormat="1" ht="16.5">
      <c r="A21" s="160"/>
      <c r="B21" s="161" t="s">
        <v>31</v>
      </c>
      <c r="C21" s="186"/>
      <c r="D21" s="186"/>
      <c r="E21" s="186"/>
      <c r="F21" s="187"/>
    </row>
    <row r="22" spans="1:6" s="189" customFormat="1" ht="26.25" thickBot="1">
      <c r="A22" s="188"/>
      <c r="B22" s="74" t="s">
        <v>32</v>
      </c>
      <c r="C22" s="40">
        <f aca="true" t="shared" si="0" ref="C22:C53">SUM(D22:F22)</f>
        <v>24996</v>
      </c>
      <c r="D22" s="40">
        <f>SUM(D23,D146)</f>
        <v>24996</v>
      </c>
      <c r="E22" s="40">
        <f>SUM(E23,E146)</f>
        <v>0</v>
      </c>
      <c r="F22" s="42">
        <f>SUM(F23,F146)</f>
        <v>0</v>
      </c>
    </row>
    <row r="23" spans="1:6" s="191" customFormat="1" ht="36.75" thickTop="1">
      <c r="A23" s="190"/>
      <c r="B23" s="77" t="s">
        <v>33</v>
      </c>
      <c r="C23" s="61">
        <f t="shared" si="0"/>
        <v>24996</v>
      </c>
      <c r="D23" s="78">
        <f>SUM(D131,D24)</f>
        <v>24996</v>
      </c>
      <c r="E23" s="78">
        <f>SUM(E131,E24)</f>
        <v>0</v>
      </c>
      <c r="F23" s="63">
        <f>SUM(F131,F24)</f>
        <v>0</v>
      </c>
    </row>
    <row r="24" spans="1:6" s="194" customFormat="1" ht="24">
      <c r="A24" s="192"/>
      <c r="B24" s="193" t="s">
        <v>34</v>
      </c>
      <c r="C24" s="61">
        <f t="shared" si="0"/>
        <v>24996</v>
      </c>
      <c r="D24" s="61">
        <f>SUM(D25,D122,D123)</f>
        <v>24996</v>
      </c>
      <c r="E24" s="61">
        <f>SUM(E25,E122,E123)</f>
        <v>0</v>
      </c>
      <c r="F24" s="63">
        <f>SUM(F25,F122,F123)</f>
        <v>0</v>
      </c>
    </row>
    <row r="25" spans="1:6" s="167" customFormat="1" ht="11.25">
      <c r="A25" s="195">
        <v>1000</v>
      </c>
      <c r="B25" s="166" t="s">
        <v>35</v>
      </c>
      <c r="C25" s="196">
        <f t="shared" si="0"/>
        <v>24996</v>
      </c>
      <c r="D25" s="196">
        <f>SUM(D26,D31,D32,D35,D82,D118)</f>
        <v>24996</v>
      </c>
      <c r="E25" s="196">
        <f>SUM(E26,E31,E32,E35,E82,E118)</f>
        <v>0</v>
      </c>
      <c r="F25" s="197">
        <f>SUM(F26,F31,F32,F35,F82,F118)</f>
        <v>0</v>
      </c>
    </row>
    <row r="26" spans="1:6" s="183" customFormat="1" ht="11.25">
      <c r="A26" s="86">
        <v>1100</v>
      </c>
      <c r="B26" s="198" t="s">
        <v>36</v>
      </c>
      <c r="C26" s="180">
        <f t="shared" si="0"/>
        <v>18166</v>
      </c>
      <c r="D26" s="180">
        <f>SUM(D28:D30,D27)</f>
        <v>18166</v>
      </c>
      <c r="E26" s="180">
        <f>SUM(E28:E30,E27)</f>
        <v>0</v>
      </c>
      <c r="F26" s="199">
        <f>SUM(F28:F30,F27)</f>
        <v>0</v>
      </c>
    </row>
    <row r="27" spans="1:6" s="205" customFormat="1" ht="9.75">
      <c r="A27" s="200">
        <v>1110</v>
      </c>
      <c r="B27" s="201" t="s">
        <v>37</v>
      </c>
      <c r="C27" s="202">
        <f t="shared" si="0"/>
        <v>10560</v>
      </c>
      <c r="D27" s="203">
        <v>10560</v>
      </c>
      <c r="E27" s="203"/>
      <c r="F27" s="204"/>
    </row>
    <row r="28" spans="1:6" s="205" customFormat="1" ht="9.75">
      <c r="A28" s="200">
        <v>1140</v>
      </c>
      <c r="B28" s="201" t="s">
        <v>42</v>
      </c>
      <c r="C28" s="202">
        <f t="shared" si="0"/>
        <v>6846</v>
      </c>
      <c r="D28" s="203">
        <f>6029+817</f>
        <v>6846</v>
      </c>
      <c r="E28" s="203"/>
      <c r="F28" s="204"/>
    </row>
    <row r="29" spans="1:6" s="205" customFormat="1" ht="9.75">
      <c r="A29" s="200">
        <v>1150</v>
      </c>
      <c r="B29" s="91" t="s">
        <v>43</v>
      </c>
      <c r="C29" s="202">
        <f t="shared" si="0"/>
        <v>760</v>
      </c>
      <c r="D29" s="203">
        <v>760</v>
      </c>
      <c r="E29" s="203"/>
      <c r="F29" s="204"/>
    </row>
    <row r="30" spans="1:6" s="205" customFormat="1" ht="9.75">
      <c r="A30" s="200">
        <v>1170</v>
      </c>
      <c r="B30" s="201" t="s">
        <v>44</v>
      </c>
      <c r="C30" s="202">
        <f t="shared" si="0"/>
        <v>0</v>
      </c>
      <c r="D30" s="203"/>
      <c r="E30" s="203"/>
      <c r="F30" s="204"/>
    </row>
    <row r="31" spans="1:6" s="183" customFormat="1" ht="22.5">
      <c r="A31" s="98">
        <v>1200</v>
      </c>
      <c r="B31" s="87" t="s">
        <v>45</v>
      </c>
      <c r="C31" s="180">
        <f t="shared" si="0"/>
        <v>4289</v>
      </c>
      <c r="D31" s="181">
        <f>4092+197</f>
        <v>4289</v>
      </c>
      <c r="E31" s="181"/>
      <c r="F31" s="182"/>
    </row>
    <row r="32" spans="1:6" s="183" customFormat="1" ht="11.25">
      <c r="A32" s="86">
        <v>1300</v>
      </c>
      <c r="B32" s="87" t="s">
        <v>46</v>
      </c>
      <c r="C32" s="180">
        <f t="shared" si="0"/>
        <v>0</v>
      </c>
      <c r="D32" s="180">
        <f>SUM(D33:D34)</f>
        <v>0</v>
      </c>
      <c r="E32" s="180">
        <f>SUM(E33:E34)</f>
        <v>0</v>
      </c>
      <c r="F32" s="199">
        <f>SUM(F33:F34)</f>
        <v>0</v>
      </c>
    </row>
    <row r="33" spans="1:6" s="205" customFormat="1" ht="19.5">
      <c r="A33" s="90">
        <v>1310</v>
      </c>
      <c r="B33" s="91" t="s">
        <v>47</v>
      </c>
      <c r="C33" s="202">
        <f t="shared" si="0"/>
        <v>0</v>
      </c>
      <c r="D33" s="203"/>
      <c r="E33" s="203"/>
      <c r="F33" s="204"/>
    </row>
    <row r="34" spans="1:6" s="205" customFormat="1" ht="9.75">
      <c r="A34" s="104">
        <v>1330</v>
      </c>
      <c r="B34" s="91" t="s">
        <v>48</v>
      </c>
      <c r="C34" s="202">
        <f t="shared" si="0"/>
        <v>0</v>
      </c>
      <c r="D34" s="203"/>
      <c r="E34" s="203"/>
      <c r="F34" s="204"/>
    </row>
    <row r="35" spans="1:6" s="183" customFormat="1" ht="11.25">
      <c r="A35" s="98">
        <v>1400</v>
      </c>
      <c r="B35" s="87" t="s">
        <v>49</v>
      </c>
      <c r="C35" s="121">
        <f t="shared" si="0"/>
        <v>1511</v>
      </c>
      <c r="D35" s="121">
        <f>SUM(D36,D42,D43,D51,D61,D65,D69,D77)</f>
        <v>1511</v>
      </c>
      <c r="E35" s="121">
        <f>SUM(E36,E42,E43,E51,E61,E65,E69,E77)</f>
        <v>0</v>
      </c>
      <c r="F35" s="122">
        <f>SUM(F36,F42,F43,F51,F61,F65,F69,F77)</f>
        <v>0</v>
      </c>
    </row>
    <row r="36" spans="1:6" s="205" customFormat="1" ht="19.5">
      <c r="A36" s="90">
        <v>1410</v>
      </c>
      <c r="B36" s="91" t="s">
        <v>50</v>
      </c>
      <c r="C36" s="202">
        <f t="shared" si="0"/>
        <v>540</v>
      </c>
      <c r="D36" s="202">
        <f>SUM(D37:D41)</f>
        <v>540</v>
      </c>
      <c r="E36" s="202">
        <f>SUM(E37:E41)</f>
        <v>0</v>
      </c>
      <c r="F36" s="206">
        <f>SUM(F37:F41)</f>
        <v>0</v>
      </c>
    </row>
    <row r="37" spans="1:6" s="205" customFormat="1" ht="19.5">
      <c r="A37" s="106">
        <v>1411</v>
      </c>
      <c r="B37" s="91" t="s">
        <v>51</v>
      </c>
      <c r="C37" s="202">
        <f t="shared" si="0"/>
        <v>240</v>
      </c>
      <c r="D37" s="203">
        <v>240</v>
      </c>
      <c r="E37" s="203"/>
      <c r="F37" s="204"/>
    </row>
    <row r="38" spans="1:6" s="205" customFormat="1" ht="19.5">
      <c r="A38" s="106">
        <v>1412</v>
      </c>
      <c r="B38" s="91" t="s">
        <v>52</v>
      </c>
      <c r="C38" s="202">
        <f t="shared" si="0"/>
        <v>0</v>
      </c>
      <c r="D38" s="203"/>
      <c r="E38" s="203"/>
      <c r="F38" s="204"/>
    </row>
    <row r="39" spans="1:6" s="205" customFormat="1" ht="9.75">
      <c r="A39" s="106">
        <v>1413</v>
      </c>
      <c r="B39" s="91" t="s">
        <v>53</v>
      </c>
      <c r="C39" s="202">
        <f t="shared" si="0"/>
        <v>0</v>
      </c>
      <c r="D39" s="203"/>
      <c r="E39" s="203"/>
      <c r="F39" s="204"/>
    </row>
    <row r="40" spans="1:6" s="205" customFormat="1" ht="19.5">
      <c r="A40" s="106">
        <v>1414</v>
      </c>
      <c r="B40" s="91" t="s">
        <v>54</v>
      </c>
      <c r="C40" s="202">
        <f t="shared" si="0"/>
        <v>300</v>
      </c>
      <c r="D40" s="203">
        <v>300</v>
      </c>
      <c r="E40" s="203"/>
      <c r="F40" s="204"/>
    </row>
    <row r="41" spans="1:6" s="205" customFormat="1" ht="19.5">
      <c r="A41" s="106">
        <v>1415</v>
      </c>
      <c r="B41" s="91" t="s">
        <v>55</v>
      </c>
      <c r="C41" s="202">
        <f t="shared" si="0"/>
        <v>0</v>
      </c>
      <c r="D41" s="203"/>
      <c r="E41" s="203"/>
      <c r="F41" s="204"/>
    </row>
    <row r="42" spans="1:6" s="205" customFormat="1" ht="19.5">
      <c r="A42" s="90">
        <v>1420</v>
      </c>
      <c r="B42" s="91" t="s">
        <v>56</v>
      </c>
      <c r="C42" s="202">
        <f t="shared" si="0"/>
        <v>0</v>
      </c>
      <c r="D42" s="203"/>
      <c r="E42" s="203"/>
      <c r="F42" s="204"/>
    </row>
    <row r="43" spans="1:6" s="205" customFormat="1" ht="29.25">
      <c r="A43" s="90">
        <v>1440</v>
      </c>
      <c r="B43" s="91" t="s">
        <v>57</v>
      </c>
      <c r="C43" s="202">
        <f t="shared" si="0"/>
        <v>454</v>
      </c>
      <c r="D43" s="202">
        <f>SUM(D44:D50)</f>
        <v>454</v>
      </c>
      <c r="E43" s="202">
        <f>SUM(E44:E50)</f>
        <v>0</v>
      </c>
      <c r="F43" s="206">
        <f>SUM(F44:F50)</f>
        <v>0</v>
      </c>
    </row>
    <row r="44" spans="1:6" s="205" customFormat="1" ht="9.75">
      <c r="A44" s="106">
        <v>1441</v>
      </c>
      <c r="B44" s="91" t="s">
        <v>58</v>
      </c>
      <c r="C44" s="202">
        <f t="shared" si="0"/>
        <v>0</v>
      </c>
      <c r="D44" s="203"/>
      <c r="E44" s="203"/>
      <c r="F44" s="204"/>
    </row>
    <row r="45" spans="1:6" s="205" customFormat="1" ht="19.5">
      <c r="A45" s="106">
        <v>1442</v>
      </c>
      <c r="B45" s="91" t="s">
        <v>59</v>
      </c>
      <c r="C45" s="202">
        <f t="shared" si="0"/>
        <v>0</v>
      </c>
      <c r="D45" s="203"/>
      <c r="E45" s="203"/>
      <c r="F45" s="204"/>
    </row>
    <row r="46" spans="1:6" s="205" customFormat="1" ht="19.5">
      <c r="A46" s="106">
        <v>1443</v>
      </c>
      <c r="B46" s="91" t="s">
        <v>60</v>
      </c>
      <c r="C46" s="202">
        <f t="shared" si="0"/>
        <v>0</v>
      </c>
      <c r="D46" s="203"/>
      <c r="E46" s="203"/>
      <c r="F46" s="204"/>
    </row>
    <row r="47" spans="1:6" s="205" customFormat="1" ht="9.75">
      <c r="A47" s="106">
        <v>1444</v>
      </c>
      <c r="B47" s="91" t="s">
        <v>61</v>
      </c>
      <c r="C47" s="202">
        <f t="shared" si="0"/>
        <v>0</v>
      </c>
      <c r="D47" s="203"/>
      <c r="E47" s="203"/>
      <c r="F47" s="204"/>
    </row>
    <row r="48" spans="1:6" s="205" customFormat="1" ht="19.5">
      <c r="A48" s="106">
        <v>1445</v>
      </c>
      <c r="B48" s="91" t="s">
        <v>62</v>
      </c>
      <c r="C48" s="202">
        <f t="shared" si="0"/>
        <v>100</v>
      </c>
      <c r="D48" s="203">
        <v>100</v>
      </c>
      <c r="E48" s="203"/>
      <c r="F48" s="204"/>
    </row>
    <row r="49" spans="1:6" s="205" customFormat="1" ht="19.5">
      <c r="A49" s="106">
        <v>1447</v>
      </c>
      <c r="B49" s="91" t="s">
        <v>63</v>
      </c>
      <c r="C49" s="202">
        <f t="shared" si="0"/>
        <v>354</v>
      </c>
      <c r="D49" s="203">
        <v>354</v>
      </c>
      <c r="E49" s="203"/>
      <c r="F49" s="204"/>
    </row>
    <row r="50" spans="1:6" s="205" customFormat="1" ht="19.5">
      <c r="A50" s="106">
        <v>1449</v>
      </c>
      <c r="B50" s="91" t="s">
        <v>64</v>
      </c>
      <c r="C50" s="202">
        <f t="shared" si="0"/>
        <v>0</v>
      </c>
      <c r="D50" s="203"/>
      <c r="E50" s="203"/>
      <c r="F50" s="204"/>
    </row>
    <row r="51" spans="1:6" s="205" customFormat="1" ht="39">
      <c r="A51" s="90">
        <v>1450</v>
      </c>
      <c r="B51" s="91" t="s">
        <v>65</v>
      </c>
      <c r="C51" s="202">
        <f t="shared" si="0"/>
        <v>472</v>
      </c>
      <c r="D51" s="202">
        <f>SUM(D55:D60,D52)</f>
        <v>472</v>
      </c>
      <c r="E51" s="202">
        <f>SUM(E55:E60,E52)</f>
        <v>0</v>
      </c>
      <c r="F51" s="206">
        <f>SUM(F55:F60,F52)</f>
        <v>0</v>
      </c>
    </row>
    <row r="52" spans="1:6" s="205" customFormat="1" ht="19.5">
      <c r="A52" s="107">
        <v>1451</v>
      </c>
      <c r="B52" s="108" t="s">
        <v>66</v>
      </c>
      <c r="C52" s="202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5" customFormat="1" ht="9.75">
      <c r="A53" s="106"/>
      <c r="B53" s="91" t="s">
        <v>67</v>
      </c>
      <c r="C53" s="202">
        <f t="shared" si="0"/>
        <v>0</v>
      </c>
      <c r="D53" s="203"/>
      <c r="E53" s="203"/>
      <c r="F53" s="204"/>
    </row>
    <row r="54" spans="1:6" s="205" customFormat="1" ht="9.75">
      <c r="A54" s="106"/>
      <c r="B54" s="91" t="s">
        <v>68</v>
      </c>
      <c r="C54" s="202">
        <f aca="true" t="shared" si="1" ref="C54:C85">SUM(D54:F54)</f>
        <v>0</v>
      </c>
      <c r="D54" s="203"/>
      <c r="E54" s="203"/>
      <c r="F54" s="204"/>
    </row>
    <row r="55" spans="1:6" s="205" customFormat="1" ht="19.5">
      <c r="A55" s="106">
        <v>1452</v>
      </c>
      <c r="B55" s="91" t="s">
        <v>69</v>
      </c>
      <c r="C55" s="202">
        <f t="shared" si="1"/>
        <v>100</v>
      </c>
      <c r="D55" s="203">
        <v>100</v>
      </c>
      <c r="E55" s="203"/>
      <c r="F55" s="204"/>
    </row>
    <row r="56" spans="1:6" s="205" customFormat="1" ht="19.5">
      <c r="A56" s="106">
        <v>1453</v>
      </c>
      <c r="B56" s="91" t="s">
        <v>70</v>
      </c>
      <c r="C56" s="202">
        <f t="shared" si="1"/>
        <v>0</v>
      </c>
      <c r="D56" s="203"/>
      <c r="E56" s="203"/>
      <c r="F56" s="204"/>
    </row>
    <row r="57" spans="1:6" s="205" customFormat="1" ht="39">
      <c r="A57" s="106">
        <v>1454</v>
      </c>
      <c r="B57" s="91" t="s">
        <v>71</v>
      </c>
      <c r="C57" s="202">
        <f t="shared" si="1"/>
        <v>0</v>
      </c>
      <c r="D57" s="203"/>
      <c r="E57" s="203"/>
      <c r="F57" s="204"/>
    </row>
    <row r="58" spans="1:6" s="205" customFormat="1" ht="29.25">
      <c r="A58" s="106">
        <v>1455</v>
      </c>
      <c r="B58" s="91" t="s">
        <v>72</v>
      </c>
      <c r="C58" s="202">
        <f t="shared" si="1"/>
        <v>372</v>
      </c>
      <c r="D58" s="203">
        <v>372</v>
      </c>
      <c r="E58" s="203"/>
      <c r="F58" s="204"/>
    </row>
    <row r="59" spans="1:6" s="205" customFormat="1" ht="58.5">
      <c r="A59" s="106">
        <v>1456</v>
      </c>
      <c r="B59" s="91" t="s">
        <v>73</v>
      </c>
      <c r="C59" s="202">
        <f t="shared" si="1"/>
        <v>0</v>
      </c>
      <c r="D59" s="203"/>
      <c r="E59" s="203"/>
      <c r="F59" s="204"/>
    </row>
    <row r="60" spans="1:6" s="205" customFormat="1" ht="19.5">
      <c r="A60" s="106">
        <v>1459</v>
      </c>
      <c r="B60" s="91" t="s">
        <v>74</v>
      </c>
      <c r="C60" s="202">
        <f t="shared" si="1"/>
        <v>0</v>
      </c>
      <c r="D60" s="203"/>
      <c r="E60" s="203"/>
      <c r="F60" s="204"/>
    </row>
    <row r="61" spans="1:6" s="205" customFormat="1" ht="19.5">
      <c r="A61" s="90">
        <v>1460</v>
      </c>
      <c r="B61" s="91" t="s">
        <v>75</v>
      </c>
      <c r="C61" s="202">
        <f t="shared" si="1"/>
        <v>0</v>
      </c>
      <c r="D61" s="202">
        <f>SUM(D62:D64)</f>
        <v>0</v>
      </c>
      <c r="E61" s="202">
        <f>SUM(E62:E64)</f>
        <v>0</v>
      </c>
      <c r="F61" s="206">
        <f>SUM(F62:F64)</f>
        <v>0</v>
      </c>
    </row>
    <row r="62" spans="1:6" s="205" customFormat="1" ht="29.25">
      <c r="A62" s="106">
        <v>1461</v>
      </c>
      <c r="B62" s="91" t="s">
        <v>76</v>
      </c>
      <c r="C62" s="202">
        <f t="shared" si="1"/>
        <v>0</v>
      </c>
      <c r="D62" s="203"/>
      <c r="E62" s="203"/>
      <c r="F62" s="204"/>
    </row>
    <row r="63" spans="1:6" s="205" customFormat="1" ht="29.25">
      <c r="A63" s="106">
        <v>1462</v>
      </c>
      <c r="B63" s="91" t="s">
        <v>77</v>
      </c>
      <c r="C63" s="202">
        <f t="shared" si="1"/>
        <v>0</v>
      </c>
      <c r="D63" s="203"/>
      <c r="E63" s="203"/>
      <c r="F63" s="204"/>
    </row>
    <row r="64" spans="1:6" s="205" customFormat="1" ht="19.5">
      <c r="A64" s="106">
        <v>1469</v>
      </c>
      <c r="B64" s="91" t="s">
        <v>78</v>
      </c>
      <c r="C64" s="202">
        <f t="shared" si="1"/>
        <v>0</v>
      </c>
      <c r="D64" s="203"/>
      <c r="E64" s="203"/>
      <c r="F64" s="204"/>
    </row>
    <row r="65" spans="1:6" s="205" customFormat="1" ht="19.5">
      <c r="A65" s="90">
        <v>1470</v>
      </c>
      <c r="B65" s="91" t="s">
        <v>79</v>
      </c>
      <c r="C65" s="202">
        <f t="shared" si="1"/>
        <v>0</v>
      </c>
      <c r="D65" s="202">
        <f>SUM(D66:D68)</f>
        <v>0</v>
      </c>
      <c r="E65" s="202">
        <f>SUM(E66:E68)</f>
        <v>0</v>
      </c>
      <c r="F65" s="206">
        <f>SUM(F66:F68)</f>
        <v>0</v>
      </c>
    </row>
    <row r="66" spans="1:6" s="205" customFormat="1" ht="9.75">
      <c r="A66" s="106">
        <v>1471</v>
      </c>
      <c r="B66" s="91" t="s">
        <v>80</v>
      </c>
      <c r="C66" s="202">
        <f t="shared" si="1"/>
        <v>0</v>
      </c>
      <c r="D66" s="203"/>
      <c r="E66" s="203"/>
      <c r="F66" s="204"/>
    </row>
    <row r="67" spans="1:6" s="205" customFormat="1" ht="9.75">
      <c r="A67" s="106">
        <v>1472</v>
      </c>
      <c r="B67" s="91" t="s">
        <v>81</v>
      </c>
      <c r="C67" s="202">
        <f t="shared" si="1"/>
        <v>0</v>
      </c>
      <c r="D67" s="203"/>
      <c r="E67" s="203"/>
      <c r="F67" s="204"/>
    </row>
    <row r="68" spans="1:6" s="205" customFormat="1" ht="9.75">
      <c r="A68" s="106">
        <v>1479</v>
      </c>
      <c r="B68" s="91" t="s">
        <v>82</v>
      </c>
      <c r="C68" s="202">
        <f t="shared" si="1"/>
        <v>0</v>
      </c>
      <c r="D68" s="203"/>
      <c r="E68" s="203"/>
      <c r="F68" s="204"/>
    </row>
    <row r="69" spans="1:6" s="205" customFormat="1" ht="9.75">
      <c r="A69" s="90">
        <v>1480</v>
      </c>
      <c r="B69" s="91" t="s">
        <v>83</v>
      </c>
      <c r="C69" s="202">
        <f t="shared" si="1"/>
        <v>0</v>
      </c>
      <c r="D69" s="202">
        <f>SUM(D70:D76)</f>
        <v>0</v>
      </c>
      <c r="E69" s="202">
        <f>SUM(E70:E76)</f>
        <v>0</v>
      </c>
      <c r="F69" s="206">
        <f>SUM(F70:F76)</f>
        <v>0</v>
      </c>
    </row>
    <row r="70" spans="1:6" s="205" customFormat="1" ht="19.5">
      <c r="A70" s="106">
        <v>1481</v>
      </c>
      <c r="B70" s="91" t="s">
        <v>84</v>
      </c>
      <c r="C70" s="202">
        <f t="shared" si="1"/>
        <v>0</v>
      </c>
      <c r="D70" s="203"/>
      <c r="E70" s="203"/>
      <c r="F70" s="204"/>
    </row>
    <row r="71" spans="1:6" s="205" customFormat="1" ht="19.5">
      <c r="A71" s="106">
        <v>1482</v>
      </c>
      <c r="B71" s="91" t="s">
        <v>85</v>
      </c>
      <c r="C71" s="202">
        <f t="shared" si="1"/>
        <v>0</v>
      </c>
      <c r="D71" s="203"/>
      <c r="E71" s="203"/>
      <c r="F71" s="204"/>
    </row>
    <row r="72" spans="1:6" s="205" customFormat="1" ht="19.5">
      <c r="A72" s="106">
        <v>1483</v>
      </c>
      <c r="B72" s="91" t="s">
        <v>86</v>
      </c>
      <c r="C72" s="202">
        <f t="shared" si="1"/>
        <v>0</v>
      </c>
      <c r="D72" s="203"/>
      <c r="E72" s="203"/>
      <c r="F72" s="204"/>
    </row>
    <row r="73" spans="1:6" s="205" customFormat="1" ht="19.5">
      <c r="A73" s="106">
        <v>1484</v>
      </c>
      <c r="B73" s="91" t="s">
        <v>87</v>
      </c>
      <c r="C73" s="202">
        <f t="shared" si="1"/>
        <v>0</v>
      </c>
      <c r="D73" s="203"/>
      <c r="E73" s="203"/>
      <c r="F73" s="204"/>
    </row>
    <row r="74" spans="1:6" s="205" customFormat="1" ht="9.75">
      <c r="A74" s="106">
        <v>1485</v>
      </c>
      <c r="B74" s="91" t="s">
        <v>88</v>
      </c>
      <c r="C74" s="202">
        <f t="shared" si="1"/>
        <v>0</v>
      </c>
      <c r="D74" s="203"/>
      <c r="E74" s="203"/>
      <c r="F74" s="204"/>
    </row>
    <row r="75" spans="1:6" s="205" customFormat="1" ht="9.75">
      <c r="A75" s="106">
        <v>1486</v>
      </c>
      <c r="B75" s="91" t="s">
        <v>89</v>
      </c>
      <c r="C75" s="202">
        <f t="shared" si="1"/>
        <v>0</v>
      </c>
      <c r="D75" s="203"/>
      <c r="E75" s="203"/>
      <c r="F75" s="204"/>
    </row>
    <row r="76" spans="1:6" s="205" customFormat="1" ht="19.5">
      <c r="A76" s="106">
        <v>1489</v>
      </c>
      <c r="B76" s="91" t="s">
        <v>90</v>
      </c>
      <c r="C76" s="202">
        <f t="shared" si="1"/>
        <v>0</v>
      </c>
      <c r="D76" s="203"/>
      <c r="E76" s="203"/>
      <c r="F76" s="204"/>
    </row>
    <row r="77" spans="1:6" s="205" customFormat="1" ht="9.75">
      <c r="A77" s="90">
        <v>1490</v>
      </c>
      <c r="B77" s="91" t="s">
        <v>91</v>
      </c>
      <c r="C77" s="202">
        <f t="shared" si="1"/>
        <v>45</v>
      </c>
      <c r="D77" s="202">
        <f>SUM(D78:D81)</f>
        <v>45</v>
      </c>
      <c r="E77" s="202">
        <f>SUM(E78:E81)</f>
        <v>0</v>
      </c>
      <c r="F77" s="206">
        <f>SUM(F78:F81)</f>
        <v>0</v>
      </c>
    </row>
    <row r="78" spans="1:6" s="205" customFormat="1" ht="9.75">
      <c r="A78" s="106">
        <v>1491</v>
      </c>
      <c r="B78" s="91" t="s">
        <v>92</v>
      </c>
      <c r="C78" s="202">
        <f t="shared" si="1"/>
        <v>0</v>
      </c>
      <c r="D78" s="203"/>
      <c r="E78" s="203"/>
      <c r="F78" s="204"/>
    </row>
    <row r="79" spans="1:6" s="205" customFormat="1" ht="9.75">
      <c r="A79" s="106">
        <v>1492</v>
      </c>
      <c r="B79" s="91" t="s">
        <v>93</v>
      </c>
      <c r="C79" s="202">
        <f t="shared" si="1"/>
        <v>0</v>
      </c>
      <c r="D79" s="203"/>
      <c r="E79" s="203"/>
      <c r="F79" s="204"/>
    </row>
    <row r="80" spans="1:6" s="205" customFormat="1" ht="9.75">
      <c r="A80" s="106">
        <v>1493</v>
      </c>
      <c r="B80" s="91" t="s">
        <v>94</v>
      </c>
      <c r="C80" s="202">
        <f t="shared" si="1"/>
        <v>0</v>
      </c>
      <c r="D80" s="203"/>
      <c r="E80" s="203"/>
      <c r="F80" s="204"/>
    </row>
    <row r="81" spans="1:6" s="205" customFormat="1" ht="19.5">
      <c r="A81" s="106">
        <v>1499</v>
      </c>
      <c r="B81" s="91" t="s">
        <v>95</v>
      </c>
      <c r="C81" s="202">
        <f t="shared" si="1"/>
        <v>45</v>
      </c>
      <c r="D81" s="203">
        <v>45</v>
      </c>
      <c r="E81" s="203"/>
      <c r="F81" s="204"/>
    </row>
    <row r="82" spans="1:6" s="183" customFormat="1" ht="45">
      <c r="A82" s="98">
        <v>1500</v>
      </c>
      <c r="B82" s="87" t="s">
        <v>96</v>
      </c>
      <c r="C82" s="121">
        <f t="shared" si="1"/>
        <v>1030</v>
      </c>
      <c r="D82" s="121">
        <f>SUM(D83,D87,D95,D96,D97,D104,D113,D114,D117)</f>
        <v>1030</v>
      </c>
      <c r="E82" s="121">
        <f>SUM(E83,E87,E95,E96,E97,E104,E113,E114,E117)</f>
        <v>0</v>
      </c>
      <c r="F82" s="122">
        <f>SUM(F83,F87,F95,F96,F97,F104,F113,F114,F117)</f>
        <v>0</v>
      </c>
    </row>
    <row r="83" spans="1:6" s="205" customFormat="1" ht="19.5">
      <c r="A83" s="90">
        <v>1510</v>
      </c>
      <c r="B83" s="91" t="s">
        <v>97</v>
      </c>
      <c r="C83" s="202">
        <f t="shared" si="1"/>
        <v>180</v>
      </c>
      <c r="D83" s="202">
        <f>SUM(D84:D86)</f>
        <v>180</v>
      </c>
      <c r="E83" s="202">
        <f>SUM(E84:E86)</f>
        <v>0</v>
      </c>
      <c r="F83" s="206">
        <f>SUM(F84:F86)</f>
        <v>0</v>
      </c>
    </row>
    <row r="84" spans="1:6" s="205" customFormat="1" ht="9.75">
      <c r="A84" s="106">
        <v>1511</v>
      </c>
      <c r="B84" s="91" t="s">
        <v>98</v>
      </c>
      <c r="C84" s="202">
        <f t="shared" si="1"/>
        <v>180</v>
      </c>
      <c r="D84" s="203">
        <v>180</v>
      </c>
      <c r="E84" s="203"/>
      <c r="F84" s="204"/>
    </row>
    <row r="85" spans="1:6" s="205" customFormat="1" ht="9.75">
      <c r="A85" s="106">
        <v>1512</v>
      </c>
      <c r="B85" s="91" t="s">
        <v>99</v>
      </c>
      <c r="C85" s="202">
        <f t="shared" si="1"/>
        <v>0</v>
      </c>
      <c r="D85" s="203"/>
      <c r="E85" s="203"/>
      <c r="F85" s="204"/>
    </row>
    <row r="86" spans="1:6" s="205" customFormat="1" ht="9.75">
      <c r="A86" s="106">
        <v>1513</v>
      </c>
      <c r="B86" s="91" t="s">
        <v>100</v>
      </c>
      <c r="C86" s="202">
        <f aca="true" t="shared" si="2" ref="C86:C117">SUM(D86:F86)</f>
        <v>0</v>
      </c>
      <c r="D86" s="203"/>
      <c r="E86" s="203"/>
      <c r="F86" s="204"/>
    </row>
    <row r="87" spans="1:6" s="205" customFormat="1" ht="19.5">
      <c r="A87" s="90">
        <v>1520</v>
      </c>
      <c r="B87" s="91" t="s">
        <v>101</v>
      </c>
      <c r="C87" s="202">
        <f t="shared" si="2"/>
        <v>700</v>
      </c>
      <c r="D87" s="202">
        <f>SUM(D88:D94)</f>
        <v>700</v>
      </c>
      <c r="E87" s="202">
        <f>SUM(E88:E94)</f>
        <v>0</v>
      </c>
      <c r="F87" s="206">
        <f>SUM(F88:F94)</f>
        <v>0</v>
      </c>
    </row>
    <row r="88" spans="1:6" s="205" customFormat="1" ht="9.75">
      <c r="A88" s="106">
        <v>1521</v>
      </c>
      <c r="B88" s="91" t="s">
        <v>102</v>
      </c>
      <c r="C88" s="202">
        <f t="shared" si="2"/>
        <v>0</v>
      </c>
      <c r="D88" s="203"/>
      <c r="E88" s="203"/>
      <c r="F88" s="204"/>
    </row>
    <row r="89" spans="1:6" s="205" customFormat="1" ht="9.75">
      <c r="A89" s="106">
        <v>1522</v>
      </c>
      <c r="B89" s="91" t="s">
        <v>103</v>
      </c>
      <c r="C89" s="202">
        <f t="shared" si="2"/>
        <v>0</v>
      </c>
      <c r="D89" s="203"/>
      <c r="E89" s="203"/>
      <c r="F89" s="204"/>
    </row>
    <row r="90" spans="1:6" s="205" customFormat="1" ht="9.75">
      <c r="A90" s="106">
        <v>1523</v>
      </c>
      <c r="B90" s="91" t="s">
        <v>104</v>
      </c>
      <c r="C90" s="202">
        <f t="shared" si="2"/>
        <v>0</v>
      </c>
      <c r="D90" s="203"/>
      <c r="E90" s="203"/>
      <c r="F90" s="204"/>
    </row>
    <row r="91" spans="1:6" s="205" customFormat="1" ht="9.75">
      <c r="A91" s="106">
        <v>1524</v>
      </c>
      <c r="B91" s="91" t="s">
        <v>105</v>
      </c>
      <c r="C91" s="202">
        <f t="shared" si="2"/>
        <v>0</v>
      </c>
      <c r="D91" s="203"/>
      <c r="E91" s="203"/>
      <c r="F91" s="204"/>
    </row>
    <row r="92" spans="1:6" s="205" customFormat="1" ht="9.75">
      <c r="A92" s="106">
        <v>1525</v>
      </c>
      <c r="B92" s="91" t="s">
        <v>106</v>
      </c>
      <c r="C92" s="202">
        <f t="shared" si="2"/>
        <v>0</v>
      </c>
      <c r="D92" s="203"/>
      <c r="E92" s="203"/>
      <c r="F92" s="204"/>
    </row>
    <row r="93" spans="1:6" s="205" customFormat="1" ht="9.75">
      <c r="A93" s="106">
        <v>1528</v>
      </c>
      <c r="B93" s="91" t="s">
        <v>107</v>
      </c>
      <c r="C93" s="202">
        <f t="shared" si="2"/>
        <v>700</v>
      </c>
      <c r="D93" s="203">
        <v>700</v>
      </c>
      <c r="E93" s="203"/>
      <c r="F93" s="204"/>
    </row>
    <row r="94" spans="1:6" s="205" customFormat="1" ht="19.5">
      <c r="A94" s="106">
        <v>1529</v>
      </c>
      <c r="B94" s="91" t="s">
        <v>108</v>
      </c>
      <c r="C94" s="202">
        <f t="shared" si="2"/>
        <v>0</v>
      </c>
      <c r="D94" s="203"/>
      <c r="E94" s="203"/>
      <c r="F94" s="204"/>
    </row>
    <row r="95" spans="1:6" s="205" customFormat="1" ht="9.75">
      <c r="A95" s="90">
        <v>1530</v>
      </c>
      <c r="B95" s="91" t="s">
        <v>109</v>
      </c>
      <c r="C95" s="202">
        <f t="shared" si="2"/>
        <v>0</v>
      </c>
      <c r="D95" s="203"/>
      <c r="E95" s="203"/>
      <c r="F95" s="204"/>
    </row>
    <row r="96" spans="1:6" s="205" customFormat="1" ht="19.5">
      <c r="A96" s="90">
        <v>1540</v>
      </c>
      <c r="B96" s="91" t="s">
        <v>110</v>
      </c>
      <c r="C96" s="202">
        <f t="shared" si="2"/>
        <v>0</v>
      </c>
      <c r="D96" s="203"/>
      <c r="E96" s="203"/>
      <c r="F96" s="204"/>
    </row>
    <row r="97" spans="1:6" s="205" customFormat="1" ht="19.5">
      <c r="A97" s="90">
        <v>1550</v>
      </c>
      <c r="B97" s="91" t="s">
        <v>111</v>
      </c>
      <c r="C97" s="202">
        <f t="shared" si="2"/>
        <v>150</v>
      </c>
      <c r="D97" s="202">
        <f>SUM(D98:D103)</f>
        <v>150</v>
      </c>
      <c r="E97" s="202">
        <f>SUM(E98:E103)</f>
        <v>0</v>
      </c>
      <c r="F97" s="206">
        <f>SUM(F98:F103)</f>
        <v>0</v>
      </c>
    </row>
    <row r="98" spans="1:6" s="205" customFormat="1" ht="9.75">
      <c r="A98" s="106">
        <v>1551</v>
      </c>
      <c r="B98" s="91" t="s">
        <v>112</v>
      </c>
      <c r="C98" s="202">
        <f t="shared" si="2"/>
        <v>0</v>
      </c>
      <c r="D98" s="203"/>
      <c r="E98" s="203"/>
      <c r="F98" s="204"/>
    </row>
    <row r="99" spans="1:6" s="205" customFormat="1" ht="9.75">
      <c r="A99" s="106">
        <v>1552</v>
      </c>
      <c r="B99" s="91" t="s">
        <v>113</v>
      </c>
      <c r="C99" s="202">
        <f t="shared" si="2"/>
        <v>0</v>
      </c>
      <c r="D99" s="203"/>
      <c r="E99" s="203"/>
      <c r="F99" s="204"/>
    </row>
    <row r="100" spans="1:6" s="205" customFormat="1" ht="19.5">
      <c r="A100" s="106">
        <v>1553</v>
      </c>
      <c r="B100" s="91" t="s">
        <v>114</v>
      </c>
      <c r="C100" s="202">
        <f t="shared" si="2"/>
        <v>0</v>
      </c>
      <c r="D100" s="203"/>
      <c r="E100" s="203"/>
      <c r="F100" s="204"/>
    </row>
    <row r="101" spans="1:6" s="205" customFormat="1" ht="29.25">
      <c r="A101" s="106">
        <v>1554</v>
      </c>
      <c r="B101" s="91" t="s">
        <v>115</v>
      </c>
      <c r="C101" s="202">
        <f t="shared" si="2"/>
        <v>100</v>
      </c>
      <c r="D101" s="203">
        <v>100</v>
      </c>
      <c r="E101" s="203"/>
      <c r="F101" s="204"/>
    </row>
    <row r="102" spans="1:6" s="205" customFormat="1" ht="19.5">
      <c r="A102" s="106">
        <v>1555</v>
      </c>
      <c r="B102" s="91" t="s">
        <v>116</v>
      </c>
      <c r="C102" s="202">
        <f t="shared" si="2"/>
        <v>50</v>
      </c>
      <c r="D102" s="203">
        <v>50</v>
      </c>
      <c r="E102" s="203"/>
      <c r="F102" s="204"/>
    </row>
    <row r="103" spans="1:6" s="205" customFormat="1" ht="19.5">
      <c r="A103" s="106">
        <v>1559</v>
      </c>
      <c r="B103" s="91" t="s">
        <v>117</v>
      </c>
      <c r="C103" s="202">
        <f t="shared" si="2"/>
        <v>0</v>
      </c>
      <c r="D103" s="203"/>
      <c r="E103" s="203"/>
      <c r="F103" s="204"/>
    </row>
    <row r="104" spans="1:6" s="205" customFormat="1" ht="19.5">
      <c r="A104" s="90">
        <v>1560</v>
      </c>
      <c r="B104" s="91" t="s">
        <v>118</v>
      </c>
      <c r="C104" s="202">
        <f t="shared" si="2"/>
        <v>0</v>
      </c>
      <c r="D104" s="202">
        <f>SUM(D105:D112)</f>
        <v>0</v>
      </c>
      <c r="E104" s="202">
        <f>SUM(E105:E112)</f>
        <v>0</v>
      </c>
      <c r="F104" s="206">
        <f>SUM(F105:F112)</f>
        <v>0</v>
      </c>
    </row>
    <row r="105" spans="1:6" s="205" customFormat="1" ht="9.75">
      <c r="A105" s="106">
        <v>1561</v>
      </c>
      <c r="B105" s="91" t="s">
        <v>119</v>
      </c>
      <c r="C105" s="202">
        <f t="shared" si="2"/>
        <v>0</v>
      </c>
      <c r="D105" s="203"/>
      <c r="E105" s="203"/>
      <c r="F105" s="204"/>
    </row>
    <row r="106" spans="1:6" s="205" customFormat="1" ht="19.5">
      <c r="A106" s="106">
        <v>1562</v>
      </c>
      <c r="B106" s="91" t="s">
        <v>120</v>
      </c>
      <c r="C106" s="202">
        <f t="shared" si="2"/>
        <v>0</v>
      </c>
      <c r="D106" s="203"/>
      <c r="E106" s="203"/>
      <c r="F106" s="204"/>
    </row>
    <row r="107" spans="1:6" s="205" customFormat="1" ht="9.75">
      <c r="A107" s="106">
        <v>1563</v>
      </c>
      <c r="B107" s="91" t="s">
        <v>121</v>
      </c>
      <c r="C107" s="202">
        <f t="shared" si="2"/>
        <v>0</v>
      </c>
      <c r="D107" s="203"/>
      <c r="E107" s="203"/>
      <c r="F107" s="204"/>
    </row>
    <row r="108" spans="1:6" s="205" customFormat="1" ht="9.75">
      <c r="A108" s="106">
        <v>1564</v>
      </c>
      <c r="B108" s="91" t="s">
        <v>122</v>
      </c>
      <c r="C108" s="202">
        <f t="shared" si="2"/>
        <v>0</v>
      </c>
      <c r="D108" s="203"/>
      <c r="E108" s="203"/>
      <c r="F108" s="204"/>
    </row>
    <row r="109" spans="1:6" s="205" customFormat="1" ht="9.75" customHeight="1">
      <c r="A109" s="106">
        <v>1565</v>
      </c>
      <c r="B109" s="91" t="s">
        <v>123</v>
      </c>
      <c r="C109" s="202">
        <f t="shared" si="2"/>
        <v>0</v>
      </c>
      <c r="D109" s="203"/>
      <c r="E109" s="203"/>
      <c r="F109" s="204"/>
    </row>
    <row r="110" spans="1:6" s="205" customFormat="1" ht="9.75" customHeight="1">
      <c r="A110" s="106">
        <v>1566</v>
      </c>
      <c r="B110" s="110" t="s">
        <v>124</v>
      </c>
      <c r="C110" s="202">
        <f t="shared" si="2"/>
        <v>0</v>
      </c>
      <c r="D110" s="203"/>
      <c r="E110" s="203"/>
      <c r="F110" s="204"/>
    </row>
    <row r="111" spans="1:6" s="205" customFormat="1" ht="41.25" customHeight="1">
      <c r="A111" s="106">
        <v>1567</v>
      </c>
      <c r="B111" s="110" t="s">
        <v>125</v>
      </c>
      <c r="C111" s="202">
        <f t="shared" si="2"/>
        <v>0</v>
      </c>
      <c r="D111" s="203"/>
      <c r="E111" s="203"/>
      <c r="F111" s="204"/>
    </row>
    <row r="112" spans="1:6" s="205" customFormat="1" ht="9.75" customHeight="1">
      <c r="A112" s="106">
        <v>1568</v>
      </c>
      <c r="B112" s="108" t="s">
        <v>126</v>
      </c>
      <c r="C112" s="202">
        <f t="shared" si="2"/>
        <v>0</v>
      </c>
      <c r="D112" s="203"/>
      <c r="E112" s="203"/>
      <c r="F112" s="204"/>
    </row>
    <row r="113" spans="1:6" s="205" customFormat="1" ht="9.75">
      <c r="A113" s="90">
        <v>1570</v>
      </c>
      <c r="B113" s="91" t="s">
        <v>127</v>
      </c>
      <c r="C113" s="202">
        <f t="shared" si="2"/>
        <v>0</v>
      </c>
      <c r="D113" s="203"/>
      <c r="E113" s="203"/>
      <c r="F113" s="204"/>
    </row>
    <row r="114" spans="1:6" s="205" customFormat="1" ht="9.75">
      <c r="A114" s="90">
        <v>1580</v>
      </c>
      <c r="B114" s="91" t="s">
        <v>128</v>
      </c>
      <c r="C114" s="202">
        <f t="shared" si="2"/>
        <v>0</v>
      </c>
      <c r="D114" s="202">
        <f>SUM(D115:D116)</f>
        <v>0</v>
      </c>
      <c r="E114" s="202">
        <f>SUM(E115:E116)</f>
        <v>0</v>
      </c>
      <c r="F114" s="206">
        <f>SUM(F115:F116)</f>
        <v>0</v>
      </c>
    </row>
    <row r="115" spans="1:6" s="205" customFormat="1" ht="9.75">
      <c r="A115" s="106">
        <v>1581</v>
      </c>
      <c r="B115" s="91" t="s">
        <v>129</v>
      </c>
      <c r="C115" s="202">
        <f t="shared" si="2"/>
        <v>0</v>
      </c>
      <c r="D115" s="203"/>
      <c r="E115" s="203"/>
      <c r="F115" s="204"/>
    </row>
    <row r="116" spans="1:6" s="205" customFormat="1" ht="19.5">
      <c r="A116" s="106">
        <v>1583</v>
      </c>
      <c r="B116" s="91" t="s">
        <v>130</v>
      </c>
      <c r="C116" s="202">
        <f t="shared" si="2"/>
        <v>0</v>
      </c>
      <c r="D116" s="203"/>
      <c r="E116" s="203"/>
      <c r="F116" s="204"/>
    </row>
    <row r="117" spans="1:6" s="205" customFormat="1" ht="9.75">
      <c r="A117" s="90">
        <v>1590</v>
      </c>
      <c r="B117" s="91" t="s">
        <v>131</v>
      </c>
      <c r="C117" s="202">
        <f t="shared" si="2"/>
        <v>0</v>
      </c>
      <c r="D117" s="203"/>
      <c r="E117" s="203"/>
      <c r="F117" s="204"/>
    </row>
    <row r="118" spans="1:6" s="183" customFormat="1" ht="22.5">
      <c r="A118" s="86">
        <v>1600</v>
      </c>
      <c r="B118" s="87" t="s">
        <v>132</v>
      </c>
      <c r="C118" s="121">
        <f aca="true" t="shared" si="3" ref="C118:C148">SUM(D118:F118)</f>
        <v>0</v>
      </c>
      <c r="D118" s="121">
        <f>SUM(D119,D120,D121)</f>
        <v>0</v>
      </c>
      <c r="E118" s="121">
        <f>SUM(E119,E120,E121)</f>
        <v>0</v>
      </c>
      <c r="F118" s="122">
        <f>SUM(F119,F120,F121)</f>
        <v>0</v>
      </c>
    </row>
    <row r="119" spans="1:6" s="205" customFormat="1" ht="9.75">
      <c r="A119" s="90">
        <v>1610</v>
      </c>
      <c r="B119" s="91" t="s">
        <v>133</v>
      </c>
      <c r="C119" s="202">
        <f t="shared" si="3"/>
        <v>0</v>
      </c>
      <c r="D119" s="203"/>
      <c r="E119" s="203"/>
      <c r="F119" s="204"/>
    </row>
    <row r="120" spans="1:6" s="205" customFormat="1" ht="9.75">
      <c r="A120" s="90">
        <v>1620</v>
      </c>
      <c r="B120" s="91" t="s">
        <v>134</v>
      </c>
      <c r="C120" s="202">
        <f t="shared" si="3"/>
        <v>0</v>
      </c>
      <c r="D120" s="203"/>
      <c r="E120" s="203"/>
      <c r="F120" s="204"/>
    </row>
    <row r="121" spans="1:6" s="205" customFormat="1" ht="9.75">
      <c r="A121" s="90">
        <v>1630</v>
      </c>
      <c r="B121" s="91" t="s">
        <v>135</v>
      </c>
      <c r="C121" s="202">
        <f t="shared" si="3"/>
        <v>0</v>
      </c>
      <c r="D121" s="203"/>
      <c r="E121" s="203"/>
      <c r="F121" s="204"/>
    </row>
    <row r="122" spans="1:6" s="183" customFormat="1" ht="22.5">
      <c r="A122" s="86">
        <v>2000</v>
      </c>
      <c r="B122" s="87" t="s">
        <v>136</v>
      </c>
      <c r="C122" s="121">
        <f t="shared" si="3"/>
        <v>0</v>
      </c>
      <c r="D122" s="207"/>
      <c r="E122" s="207"/>
      <c r="F122" s="208"/>
    </row>
    <row r="123" spans="1:6" s="183" customFormat="1" ht="11.25">
      <c r="A123" s="86">
        <v>3000</v>
      </c>
      <c r="B123" s="87" t="s">
        <v>137</v>
      </c>
      <c r="C123" s="121">
        <f t="shared" si="3"/>
        <v>0</v>
      </c>
      <c r="D123" s="121">
        <f>SUM(D124,D125,D126,D127,D128,D129)</f>
        <v>0</v>
      </c>
      <c r="E123" s="121">
        <f>SUM(E124,E125,E126,E127,E128,E129)</f>
        <v>0</v>
      </c>
      <c r="F123" s="122">
        <f>SUM(F124,F125,F126,F127,F128,F129)</f>
        <v>0</v>
      </c>
    </row>
    <row r="124" spans="1:6" s="175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5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5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5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5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5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5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11" customFormat="1" ht="38.25">
      <c r="A131" s="115"/>
      <c r="B131" s="116" t="s">
        <v>145</v>
      </c>
      <c r="C131" s="209">
        <f t="shared" si="3"/>
        <v>0</v>
      </c>
      <c r="D131" s="209">
        <f>SUM(D132,D144,D145)</f>
        <v>0</v>
      </c>
      <c r="E131" s="209">
        <f>SUM(E132,E144,E145)</f>
        <v>0</v>
      </c>
      <c r="F131" s="210">
        <f>SUM(F132,F144,F145)</f>
        <v>0</v>
      </c>
    </row>
    <row r="132" spans="1:6" s="183" customFormat="1" ht="11.25">
      <c r="A132" s="120">
        <v>4000</v>
      </c>
      <c r="B132" s="54" t="s">
        <v>146</v>
      </c>
      <c r="C132" s="121">
        <f t="shared" si="3"/>
        <v>0</v>
      </c>
      <c r="D132" s="121">
        <f>SUM(D133,D139,D140,D141,D142,D143)</f>
        <v>0</v>
      </c>
      <c r="E132" s="121">
        <f>SUM(E133,E139,E140,E141,E142,E143)</f>
        <v>0</v>
      </c>
      <c r="F132" s="122">
        <f>SUM(F133,F139,F140,F141,F142,F143)</f>
        <v>0</v>
      </c>
    </row>
    <row r="133" spans="1:6" s="175" customFormat="1" ht="22.5">
      <c r="A133" s="85">
        <v>4100</v>
      </c>
      <c r="B133" s="45" t="s">
        <v>147</v>
      </c>
      <c r="C133" s="65">
        <f t="shared" si="3"/>
        <v>0</v>
      </c>
      <c r="D133" s="65">
        <f>SUM(D134:D138)</f>
        <v>0</v>
      </c>
      <c r="E133" s="65">
        <f>SUM(E134:E138)</f>
        <v>0</v>
      </c>
      <c r="F133" s="123">
        <f>SUM(F134:F138)</f>
        <v>0</v>
      </c>
    </row>
    <row r="134" spans="1:6" s="205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5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5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5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5" customFormat="1" ht="9.75">
      <c r="A138" s="90">
        <v>4180</v>
      </c>
      <c r="B138" s="91" t="s">
        <v>152</v>
      </c>
      <c r="C138" s="103">
        <f t="shared" si="3"/>
        <v>0</v>
      </c>
      <c r="D138" s="93"/>
      <c r="E138" s="93"/>
      <c r="F138" s="97"/>
    </row>
    <row r="139" spans="1:6" s="175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5" customFormat="1" ht="11.25">
      <c r="A140" s="85">
        <v>4300</v>
      </c>
      <c r="B140" s="124" t="s">
        <v>154</v>
      </c>
      <c r="C140" s="65">
        <f t="shared" si="3"/>
        <v>0</v>
      </c>
      <c r="D140" s="51"/>
      <c r="E140" s="51"/>
      <c r="F140" s="52"/>
    </row>
    <row r="141" spans="1:6" s="175" customFormat="1" ht="33.75">
      <c r="A141" s="125">
        <v>4400</v>
      </c>
      <c r="B141" s="124" t="s">
        <v>155</v>
      </c>
      <c r="C141" s="65">
        <f t="shared" si="3"/>
        <v>0</v>
      </c>
      <c r="D141" s="51"/>
      <c r="E141" s="51"/>
      <c r="F141" s="52"/>
    </row>
    <row r="142" spans="1:6" s="175" customFormat="1" ht="22.5">
      <c r="A142" s="85">
        <v>4500</v>
      </c>
      <c r="B142" s="124" t="s">
        <v>156</v>
      </c>
      <c r="C142" s="65">
        <f t="shared" si="3"/>
        <v>0</v>
      </c>
      <c r="D142" s="51"/>
      <c r="E142" s="51"/>
      <c r="F142" s="52"/>
    </row>
    <row r="143" spans="1:6" s="175" customFormat="1" ht="11.25">
      <c r="A143" s="85">
        <v>4700</v>
      </c>
      <c r="B143" s="124" t="s">
        <v>157</v>
      </c>
      <c r="C143" s="65">
        <f t="shared" si="3"/>
        <v>0</v>
      </c>
      <c r="D143" s="51"/>
      <c r="E143" s="51"/>
      <c r="F143" s="52"/>
    </row>
    <row r="144" spans="1:6" s="175" customFormat="1" ht="11.25">
      <c r="A144" s="85">
        <v>6000</v>
      </c>
      <c r="B144" s="126" t="s">
        <v>158</v>
      </c>
      <c r="C144" s="61">
        <f t="shared" si="3"/>
        <v>0</v>
      </c>
      <c r="D144" s="212"/>
      <c r="E144" s="212"/>
      <c r="F144" s="213"/>
    </row>
    <row r="145" spans="1:6" s="183" customFormat="1" ht="11.25">
      <c r="A145" s="86">
        <v>7000</v>
      </c>
      <c r="B145" s="127" t="s">
        <v>159</v>
      </c>
      <c r="C145" s="121">
        <f t="shared" si="3"/>
        <v>0</v>
      </c>
      <c r="D145" s="207"/>
      <c r="E145" s="207"/>
      <c r="F145" s="208"/>
    </row>
    <row r="146" spans="1:6" s="183" customFormat="1" ht="11.25">
      <c r="A146" s="128"/>
      <c r="B146" s="129" t="s">
        <v>160</v>
      </c>
      <c r="C146" s="180">
        <f t="shared" si="3"/>
        <v>0</v>
      </c>
      <c r="D146" s="214">
        <f>SUM(D147:D148)</f>
        <v>0</v>
      </c>
      <c r="E146" s="214">
        <f>SUM(E147:E148)</f>
        <v>0</v>
      </c>
      <c r="F146" s="215">
        <f>SUM(F147:F148)</f>
        <v>0</v>
      </c>
    </row>
    <row r="147" spans="1:6" s="183" customFormat="1" ht="11.25">
      <c r="A147" s="128"/>
      <c r="B147" s="131" t="s">
        <v>20</v>
      </c>
      <c r="C147" s="180">
        <f t="shared" si="3"/>
        <v>0</v>
      </c>
      <c r="D147" s="181"/>
      <c r="E147" s="181"/>
      <c r="F147" s="182"/>
    </row>
    <row r="148" spans="1:6" s="183" customFormat="1" ht="11.25">
      <c r="A148" s="128"/>
      <c r="B148" s="131" t="s">
        <v>21</v>
      </c>
      <c r="C148" s="180">
        <f t="shared" si="3"/>
        <v>0</v>
      </c>
      <c r="D148" s="181"/>
      <c r="E148" s="181"/>
      <c r="F148" s="182"/>
    </row>
    <row r="149" spans="1:6" s="216" customFormat="1" ht="8.25">
      <c r="A149" s="132"/>
      <c r="B149" s="133" t="s">
        <v>161</v>
      </c>
      <c r="C149" s="216">
        <f>SUM(C146,C145,C144,C132,C123,C122,C118,C82,C35,C32,C31,C26)</f>
        <v>24996</v>
      </c>
      <c r="D149" s="216">
        <f>SUM(D146,D145,D144,D132,D123,D122,D118,D82,D35,D32,D31,D26)</f>
        <v>24996</v>
      </c>
      <c r="E149" s="216">
        <f>SUM(E146,E145,E144,E132,E123,E122,E118,E82,E35,E32,E31,E26)</f>
        <v>0</v>
      </c>
      <c r="F149" s="217">
        <f>SUM(F146,F145,F144,F132,F123,F122,F118,F82,F35,F32,F31,F26)</f>
        <v>0</v>
      </c>
    </row>
    <row r="150" s="219" customFormat="1" ht="11.25">
      <c r="A150" s="218"/>
    </row>
    <row r="151" s="219" customFormat="1" ht="11.25">
      <c r="A151" s="218"/>
    </row>
    <row r="152" s="219" customFormat="1" ht="11.25">
      <c r="A152" s="218"/>
    </row>
    <row r="153" s="219" customFormat="1" ht="11.25">
      <c r="A153" s="218"/>
    </row>
    <row r="154" s="219" customFormat="1" ht="11.25">
      <c r="A154" s="218"/>
    </row>
    <row r="155" s="219" customFormat="1" ht="11.25">
      <c r="A155" s="218"/>
    </row>
    <row r="156" s="219" customFormat="1" ht="11.25">
      <c r="A156" s="218"/>
    </row>
    <row r="157" s="219" customFormat="1" ht="11.25">
      <c r="A157" s="218"/>
    </row>
    <row r="158" s="219" customFormat="1" ht="11.25">
      <c r="A158" s="218"/>
    </row>
    <row r="159" s="219" customFormat="1" ht="11.25">
      <c r="A159" s="218"/>
    </row>
    <row r="160" s="219" customFormat="1" ht="11.25">
      <c r="A160" s="218"/>
    </row>
    <row r="161" s="219" customFormat="1" ht="11.25">
      <c r="A161" s="218"/>
    </row>
    <row r="162" s="219" customFormat="1" ht="11.25">
      <c r="A162" s="218"/>
    </row>
    <row r="163" s="219" customFormat="1" ht="11.25">
      <c r="A163" s="218"/>
    </row>
    <row r="164" s="219" customFormat="1" ht="11.25">
      <c r="A164" s="218"/>
    </row>
    <row r="165" s="219" customFormat="1" ht="11.25">
      <c r="A165" s="218"/>
    </row>
    <row r="166" s="219" customFormat="1" ht="11.25">
      <c r="A166" s="218"/>
    </row>
    <row r="167" s="219" customFormat="1" ht="11.25">
      <c r="A167" s="218"/>
    </row>
    <row r="168" s="219" customFormat="1" ht="11.25">
      <c r="A168" s="218"/>
    </row>
    <row r="169" s="219" customFormat="1" ht="11.25">
      <c r="A169" s="218"/>
    </row>
    <row r="170" s="219" customFormat="1" ht="11.25">
      <c r="A170" s="218"/>
    </row>
    <row r="171" s="219" customFormat="1" ht="11.25">
      <c r="A171" s="218"/>
    </row>
    <row r="172" s="219" customFormat="1" ht="11.25">
      <c r="A172" s="218"/>
    </row>
    <row r="173" s="219" customFormat="1" ht="11.25">
      <c r="A173" s="218"/>
    </row>
    <row r="174" s="219" customFormat="1" ht="11.25">
      <c r="A174" s="218"/>
    </row>
    <row r="175" s="219" customFormat="1" ht="11.25">
      <c r="A175" s="218"/>
    </row>
    <row r="176" s="219" customFormat="1" ht="11.25">
      <c r="A176" s="218"/>
    </row>
    <row r="177" s="219" customFormat="1" ht="11.25">
      <c r="A177" s="218"/>
    </row>
    <row r="178" s="219" customFormat="1" ht="11.25">
      <c r="A178" s="218"/>
    </row>
    <row r="179" s="219" customFormat="1" ht="11.25">
      <c r="A179" s="218"/>
    </row>
    <row r="180" s="219" customFormat="1" ht="11.25">
      <c r="A180" s="218"/>
    </row>
    <row r="181" s="219" customFormat="1" ht="11.25">
      <c r="A181" s="218"/>
    </row>
    <row r="182" s="219" customFormat="1" ht="11.25">
      <c r="A182" s="218"/>
    </row>
    <row r="183" s="219" customFormat="1" ht="11.25">
      <c r="A183" s="218"/>
    </row>
    <row r="184" s="219" customFormat="1" ht="11.25">
      <c r="A184" s="218"/>
    </row>
    <row r="185" s="219" customFormat="1" ht="11.25">
      <c r="A185" s="218"/>
    </row>
    <row r="186" s="219" customFormat="1" ht="11.25">
      <c r="A186" s="218"/>
    </row>
    <row r="187" s="219" customFormat="1" ht="11.25">
      <c r="A187" s="218"/>
    </row>
    <row r="188" s="219" customFormat="1" ht="11.25">
      <c r="A188" s="218"/>
    </row>
    <row r="189" s="219" customFormat="1" ht="11.25">
      <c r="A189" s="218"/>
    </row>
    <row r="190" s="219" customFormat="1" ht="11.25">
      <c r="A190" s="218"/>
    </row>
    <row r="191" s="219" customFormat="1" ht="11.25">
      <c r="A191" s="218"/>
    </row>
    <row r="192" s="219" customFormat="1" ht="11.25">
      <c r="A192" s="218"/>
    </row>
    <row r="193" s="219" customFormat="1" ht="11.25">
      <c r="A193" s="218"/>
    </row>
    <row r="194" s="219" customFormat="1" ht="11.25">
      <c r="A194" s="218"/>
    </row>
    <row r="195" s="219" customFormat="1" ht="11.25">
      <c r="A195" s="218"/>
    </row>
    <row r="196" s="219" customFormat="1" ht="11.25">
      <c r="A196" s="218"/>
    </row>
    <row r="197" s="219" customFormat="1" ht="11.25">
      <c r="A197" s="218"/>
    </row>
    <row r="198" s="219" customFormat="1" ht="11.25">
      <c r="A198" s="218"/>
    </row>
    <row r="199" s="219" customFormat="1" ht="11.25">
      <c r="A199" s="218"/>
    </row>
    <row r="200" s="219" customFormat="1" ht="11.25">
      <c r="A200" s="218"/>
    </row>
    <row r="201" s="219" customFormat="1" ht="11.25">
      <c r="A201" s="218"/>
    </row>
    <row r="202" s="219" customFormat="1" ht="11.25">
      <c r="A202" s="218"/>
    </row>
    <row r="203" s="219" customFormat="1" ht="11.25">
      <c r="A203" s="218"/>
    </row>
    <row r="204" s="219" customFormat="1" ht="11.25">
      <c r="A204" s="218"/>
    </row>
    <row r="205" s="219" customFormat="1" ht="11.25">
      <c r="A205" s="218"/>
    </row>
    <row r="206" s="219" customFormat="1" ht="11.25">
      <c r="A206" s="218"/>
    </row>
    <row r="207" s="219" customFormat="1" ht="11.25">
      <c r="A207" s="218"/>
    </row>
    <row r="208" s="219" customFormat="1" ht="11.25">
      <c r="A208" s="218"/>
    </row>
    <row r="209" s="219" customFormat="1" ht="11.25">
      <c r="A209" s="218"/>
    </row>
    <row r="210" s="219" customFormat="1" ht="11.25">
      <c r="A210" s="218"/>
    </row>
    <row r="211" s="219" customFormat="1" ht="11.25">
      <c r="A211" s="218"/>
    </row>
    <row r="212" s="219" customFormat="1" ht="11.25">
      <c r="A212" s="218"/>
    </row>
    <row r="213" s="219" customFormat="1" ht="11.25">
      <c r="A213" s="218"/>
    </row>
    <row r="214" s="219" customFormat="1" ht="11.25">
      <c r="A214" s="218"/>
    </row>
    <row r="215" s="219" customFormat="1" ht="11.25">
      <c r="A215" s="218"/>
    </row>
    <row r="216" s="219" customFormat="1" ht="11.25">
      <c r="A216" s="218"/>
    </row>
    <row r="217" s="219" customFormat="1" ht="11.25">
      <c r="A217" s="218"/>
    </row>
    <row r="218" s="219" customFormat="1" ht="11.25">
      <c r="A218" s="218"/>
    </row>
    <row r="219" s="219" customFormat="1" ht="11.25">
      <c r="A219" s="218"/>
    </row>
    <row r="220" s="219" customFormat="1" ht="11.25">
      <c r="A220" s="218"/>
    </row>
    <row r="221" s="219" customFormat="1" ht="11.25">
      <c r="A221" s="218"/>
    </row>
    <row r="222" s="219" customFormat="1" ht="11.25">
      <c r="A222" s="218"/>
    </row>
    <row r="223" s="219" customFormat="1" ht="11.25">
      <c r="A223" s="218"/>
    </row>
    <row r="224" s="219" customFormat="1" ht="11.25">
      <c r="A224" s="218"/>
    </row>
    <row r="225" s="219" customFormat="1" ht="11.25">
      <c r="A225" s="218"/>
    </row>
    <row r="226" s="219" customFormat="1" ht="11.25">
      <c r="A226" s="218"/>
    </row>
    <row r="227" s="219" customFormat="1" ht="11.25">
      <c r="A227" s="218"/>
    </row>
    <row r="228" s="219" customFormat="1" ht="11.25">
      <c r="A228" s="218"/>
    </row>
    <row r="229" s="219" customFormat="1" ht="11.25">
      <c r="A229" s="218"/>
    </row>
    <row r="230" s="219" customFormat="1" ht="11.25">
      <c r="A230" s="218"/>
    </row>
    <row r="231" s="219" customFormat="1" ht="11.25">
      <c r="A231" s="218"/>
    </row>
    <row r="232" s="219" customFormat="1" ht="11.25">
      <c r="A232" s="218"/>
    </row>
    <row r="233" s="219" customFormat="1" ht="11.25">
      <c r="A233" s="218"/>
    </row>
    <row r="234" s="219" customFormat="1" ht="11.25">
      <c r="A234" s="218"/>
    </row>
    <row r="235" s="219" customFormat="1" ht="11.25">
      <c r="A235" s="218"/>
    </row>
    <row r="236" s="219" customFormat="1" ht="11.25">
      <c r="A236" s="218"/>
    </row>
    <row r="237" s="219" customFormat="1" ht="11.25">
      <c r="A237" s="218"/>
    </row>
    <row r="238" s="219" customFormat="1" ht="11.25">
      <c r="A238" s="218"/>
    </row>
    <row r="239" s="219" customFormat="1" ht="11.25">
      <c r="A239" s="218"/>
    </row>
    <row r="240" s="219" customFormat="1" ht="11.25">
      <c r="A240" s="218"/>
    </row>
    <row r="241" s="219" customFormat="1" ht="11.25">
      <c r="A241" s="218"/>
    </row>
    <row r="242" s="219" customFormat="1" ht="11.25">
      <c r="A242" s="218"/>
    </row>
    <row r="243" s="219" customFormat="1" ht="11.25">
      <c r="A243" s="218"/>
    </row>
    <row r="244" s="219" customFormat="1" ht="11.25">
      <c r="A244" s="218"/>
    </row>
    <row r="245" s="219" customFormat="1" ht="11.25">
      <c r="A245" s="218"/>
    </row>
    <row r="246" s="219" customFormat="1" ht="11.25">
      <c r="A246" s="218"/>
    </row>
    <row r="247" s="219" customFormat="1" ht="11.25">
      <c r="A247" s="218"/>
    </row>
    <row r="248" s="219" customFormat="1" ht="11.25">
      <c r="A248" s="218"/>
    </row>
    <row r="249" s="219" customFormat="1" ht="11.25">
      <c r="A249" s="218"/>
    </row>
    <row r="250" s="219" customFormat="1" ht="11.25">
      <c r="A250" s="218"/>
    </row>
    <row r="251" s="219" customFormat="1" ht="11.25">
      <c r="A251" s="218"/>
    </row>
    <row r="252" s="219" customFormat="1" ht="11.25">
      <c r="A252" s="218"/>
    </row>
    <row r="253" s="219" customFormat="1" ht="11.25">
      <c r="A253" s="218"/>
    </row>
    <row r="254" s="219" customFormat="1" ht="11.25">
      <c r="A254" s="218"/>
    </row>
    <row r="255" s="219" customFormat="1" ht="11.25">
      <c r="A255" s="218"/>
    </row>
    <row r="256" s="219" customFormat="1" ht="11.25">
      <c r="A256" s="218"/>
    </row>
    <row r="257" s="219" customFormat="1" ht="11.25">
      <c r="A257" s="218"/>
    </row>
    <row r="258" s="219" customFormat="1" ht="11.25">
      <c r="A258" s="218"/>
    </row>
    <row r="259" s="219" customFormat="1" ht="11.25">
      <c r="A259" s="218"/>
    </row>
    <row r="260" s="219" customFormat="1" ht="11.25">
      <c r="A260" s="218"/>
    </row>
    <row r="261" s="219" customFormat="1" ht="11.25">
      <c r="A261" s="218"/>
    </row>
    <row r="262" s="219" customFormat="1" ht="11.25">
      <c r="A262" s="218"/>
    </row>
    <row r="263" s="219" customFormat="1" ht="11.25">
      <c r="A263" s="218"/>
    </row>
    <row r="264" s="219" customFormat="1" ht="11.25">
      <c r="A264" s="218"/>
    </row>
    <row r="265" s="219" customFormat="1" ht="11.25">
      <c r="A265" s="218"/>
    </row>
    <row r="266" s="219" customFormat="1" ht="11.25">
      <c r="A266" s="218"/>
    </row>
    <row r="267" s="219" customFormat="1" ht="11.25">
      <c r="A267" s="218"/>
    </row>
    <row r="268" s="219" customFormat="1" ht="11.25">
      <c r="A268" s="218"/>
    </row>
    <row r="269" s="219" customFormat="1" ht="11.25">
      <c r="A269" s="218"/>
    </row>
    <row r="270" s="219" customFormat="1" ht="11.25">
      <c r="A270" s="218"/>
    </row>
    <row r="271" s="219" customFormat="1" ht="11.25">
      <c r="A271" s="218"/>
    </row>
    <row r="272" s="219" customFormat="1" ht="11.25">
      <c r="A272" s="218"/>
    </row>
    <row r="273" s="219" customFormat="1" ht="11.25">
      <c r="A273" s="218"/>
    </row>
    <row r="274" s="219" customFormat="1" ht="11.25">
      <c r="A274" s="218"/>
    </row>
    <row r="275" s="219" customFormat="1" ht="11.25">
      <c r="A275" s="218"/>
    </row>
    <row r="276" s="219" customFormat="1" ht="11.25">
      <c r="A276" s="218"/>
    </row>
    <row r="277" s="219" customFormat="1" ht="11.25">
      <c r="A277" s="218"/>
    </row>
    <row r="278" s="219" customFormat="1" ht="11.25">
      <c r="A278" s="218"/>
    </row>
    <row r="279" s="219" customFormat="1" ht="11.25">
      <c r="A279" s="218"/>
    </row>
    <row r="280" s="219" customFormat="1" ht="11.25">
      <c r="A280" s="218"/>
    </row>
    <row r="281" s="219" customFormat="1" ht="11.25">
      <c r="A281" s="218"/>
    </row>
    <row r="282" s="219" customFormat="1" ht="11.25">
      <c r="A282" s="218"/>
    </row>
    <row r="283" s="219" customFormat="1" ht="11.25">
      <c r="A283" s="218"/>
    </row>
    <row r="284" s="219" customFormat="1" ht="11.25">
      <c r="A284" s="218"/>
    </row>
    <row r="285" s="219" customFormat="1" ht="11.25">
      <c r="A285" s="218"/>
    </row>
    <row r="286" s="219" customFormat="1" ht="11.25">
      <c r="A286" s="218"/>
    </row>
    <row r="287" s="219" customFormat="1" ht="11.25">
      <c r="A287" s="218"/>
    </row>
    <row r="288" s="219" customFormat="1" ht="11.25">
      <c r="A288" s="218"/>
    </row>
    <row r="289" s="219" customFormat="1" ht="11.25">
      <c r="A289" s="218"/>
    </row>
    <row r="290" s="219" customFormat="1" ht="11.25">
      <c r="A290" s="218"/>
    </row>
    <row r="291" s="219" customFormat="1" ht="11.25">
      <c r="A291" s="218"/>
    </row>
    <row r="292" s="219" customFormat="1" ht="11.25">
      <c r="A292" s="218"/>
    </row>
    <row r="293" s="219" customFormat="1" ht="11.25">
      <c r="A293" s="218"/>
    </row>
    <row r="294" s="219" customFormat="1" ht="11.25">
      <c r="A294" s="218"/>
    </row>
    <row r="295" s="219" customFormat="1" ht="11.25">
      <c r="A295" s="218"/>
    </row>
    <row r="296" s="219" customFormat="1" ht="11.25">
      <c r="A296" s="218"/>
    </row>
    <row r="297" s="219" customFormat="1" ht="11.25">
      <c r="A297" s="218"/>
    </row>
    <row r="298" s="219" customFormat="1" ht="11.25">
      <c r="A298" s="218"/>
    </row>
    <row r="299" s="219" customFormat="1" ht="11.25">
      <c r="A299" s="218"/>
    </row>
    <row r="300" s="219" customFormat="1" ht="11.25">
      <c r="A300" s="218"/>
    </row>
    <row r="301" s="219" customFormat="1" ht="11.25">
      <c r="A301" s="218"/>
    </row>
    <row r="302" s="219" customFormat="1" ht="11.25">
      <c r="A302" s="218"/>
    </row>
    <row r="303" s="219" customFormat="1" ht="11.25">
      <c r="A303" s="218"/>
    </row>
    <row r="304" s="219" customFormat="1" ht="11.25">
      <c r="A304" s="218"/>
    </row>
    <row r="305" s="219" customFormat="1" ht="11.25">
      <c r="A305" s="218"/>
    </row>
    <row r="306" s="219" customFormat="1" ht="11.25">
      <c r="A306" s="218"/>
    </row>
    <row r="307" s="219" customFormat="1" ht="11.25">
      <c r="A307" s="218"/>
    </row>
    <row r="308" s="219" customFormat="1" ht="11.25">
      <c r="A308" s="218"/>
    </row>
    <row r="309" s="219" customFormat="1" ht="11.25">
      <c r="A309" s="218"/>
    </row>
    <row r="310" s="219" customFormat="1" ht="11.25">
      <c r="A310" s="218"/>
    </row>
    <row r="311" s="219" customFormat="1" ht="11.25">
      <c r="A311" s="218"/>
    </row>
    <row r="312" s="219" customFormat="1" ht="11.25">
      <c r="A312" s="218"/>
    </row>
    <row r="313" s="219" customFormat="1" ht="11.25">
      <c r="A313" s="218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Nr.13.2.1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8.421875" style="139" customWidth="1"/>
    <col min="4" max="5" width="7.8515625" style="139" customWidth="1"/>
    <col min="6" max="8" width="7.14062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181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182</v>
      </c>
      <c r="C6" s="2"/>
      <c r="D6" s="2"/>
      <c r="E6" s="2"/>
      <c r="F6" s="2"/>
      <c r="G6" s="2"/>
      <c r="H6" s="2"/>
    </row>
    <row r="7" spans="1:8" s="3" customFormat="1" ht="12.75">
      <c r="A7" s="1" t="s">
        <v>186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149029</v>
      </c>
      <c r="D15" s="40">
        <f>SUM(D16,D19,D20,)</f>
        <v>105600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43429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56">
        <v>105600</v>
      </c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43429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43429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0</v>
      </c>
      <c r="D24" s="66" t="s">
        <v>23</v>
      </c>
      <c r="E24" s="66" t="s">
        <v>23</v>
      </c>
      <c r="F24" s="66" t="s">
        <v>23</v>
      </c>
      <c r="G24" s="67"/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168</v>
      </c>
      <c r="C26" s="71">
        <f t="shared" si="0"/>
        <v>43429</v>
      </c>
      <c r="D26" s="69"/>
      <c r="E26" s="69"/>
      <c r="F26" s="69"/>
      <c r="G26" s="67"/>
      <c r="H26" s="70">
        <v>43429</v>
      </c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149029</v>
      </c>
      <c r="D30" s="40">
        <f>SUM(D31,D156)</f>
        <v>105600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43429</v>
      </c>
    </row>
    <row r="31" spans="1:8" s="81" customFormat="1" ht="36.75" thickTop="1">
      <c r="A31" s="76"/>
      <c r="B31" s="77" t="s">
        <v>33</v>
      </c>
      <c r="C31" s="80">
        <f t="shared" si="1"/>
        <v>149029</v>
      </c>
      <c r="D31" s="78">
        <f>SUM(D141,D32)</f>
        <v>105600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43429</v>
      </c>
    </row>
    <row r="32" spans="1:8" s="84" customFormat="1" ht="22.5">
      <c r="A32" s="82"/>
      <c r="B32" s="33" t="s">
        <v>34</v>
      </c>
      <c r="C32" s="83">
        <f t="shared" si="1"/>
        <v>149029</v>
      </c>
      <c r="D32" s="61">
        <f>SUM(D33,D132,D133)</f>
        <v>105600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43429</v>
      </c>
    </row>
    <row r="33" spans="1:8" s="34" customFormat="1" ht="11.25">
      <c r="A33" s="85">
        <v>1000</v>
      </c>
      <c r="B33" s="33" t="s">
        <v>35</v>
      </c>
      <c r="C33" s="83">
        <f t="shared" si="1"/>
        <v>149029</v>
      </c>
      <c r="D33" s="61">
        <f>SUM(D34,D41,D42,D45,D92,D128)</f>
        <v>105600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43429</v>
      </c>
    </row>
    <row r="34" spans="1:8" s="59" customFormat="1" ht="11.25">
      <c r="A34" s="86">
        <v>1100</v>
      </c>
      <c r="B34" s="87" t="s">
        <v>36</v>
      </c>
      <c r="C34" s="89">
        <f t="shared" si="1"/>
        <v>28823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28823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28823</v>
      </c>
      <c r="D38" s="93"/>
      <c r="E38" s="93"/>
      <c r="F38" s="93"/>
      <c r="G38" s="93"/>
      <c r="H38" s="93">
        <v>28823</v>
      </c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7177</v>
      </c>
      <c r="D41" s="99"/>
      <c r="E41" s="99"/>
      <c r="F41" s="99"/>
      <c r="G41" s="99"/>
      <c r="H41" s="99">
        <v>7177</v>
      </c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112729</v>
      </c>
      <c r="D45" s="100">
        <f>SUM(D46,D52,D53,D61,D71,D75,D79,D87)</f>
        <v>105600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7129</v>
      </c>
    </row>
    <row r="46" spans="1:8" s="95" customFormat="1" ht="19.5">
      <c r="A46" s="90">
        <v>1410</v>
      </c>
      <c r="B46" s="91" t="s">
        <v>50</v>
      </c>
      <c r="C46" s="103">
        <f t="shared" si="2"/>
        <v>4600</v>
      </c>
      <c r="D46" s="103">
        <f>SUM(D47:D51)</f>
        <v>4600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4600</v>
      </c>
      <c r="D49" s="93">
        <f>1500+3100</f>
        <v>4600</v>
      </c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19276</v>
      </c>
      <c r="D53" s="103">
        <f>SUM(D54:D60)</f>
        <v>18000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1276</v>
      </c>
    </row>
    <row r="54" spans="1:8" s="95" customFormat="1" ht="19.5">
      <c r="A54" s="106">
        <v>1441</v>
      </c>
      <c r="B54" s="91" t="s">
        <v>58</v>
      </c>
      <c r="C54" s="103">
        <f t="shared" si="2"/>
        <v>14158</v>
      </c>
      <c r="D54" s="93">
        <f>3000+10000</f>
        <v>13000</v>
      </c>
      <c r="E54" s="93"/>
      <c r="F54" s="93"/>
      <c r="G54" s="93"/>
      <c r="H54" s="97">
        <v>1158</v>
      </c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5000</v>
      </c>
      <c r="D57" s="93">
        <v>5000</v>
      </c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118</v>
      </c>
      <c r="D59" s="93"/>
      <c r="E59" s="93"/>
      <c r="F59" s="93"/>
      <c r="G59" s="93"/>
      <c r="H59" s="97">
        <v>118</v>
      </c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18000</v>
      </c>
      <c r="D75" s="103">
        <f>SUM(D76:D78)</f>
        <v>18000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18000</v>
      </c>
      <c r="D78" s="93">
        <v>18000</v>
      </c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60049</v>
      </c>
      <c r="D79" s="103">
        <f>SUM(D80:D86)</f>
        <v>55000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5049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60049</v>
      </c>
      <c r="D81" s="93">
        <f>25000+5000+500+1600+12900+10000</f>
        <v>55000</v>
      </c>
      <c r="E81" s="93"/>
      <c r="F81" s="93"/>
      <c r="G81" s="93"/>
      <c r="H81" s="97">
        <f>5349-300</f>
        <v>5049</v>
      </c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10804</v>
      </c>
      <c r="D87" s="103">
        <f>SUM(D88:D91)</f>
        <v>10000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804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10804</v>
      </c>
      <c r="D91" s="93">
        <f>9000+1000</f>
        <v>10000</v>
      </c>
      <c r="E91" s="93"/>
      <c r="F91" s="93"/>
      <c r="G91" s="93"/>
      <c r="H91" s="97">
        <v>804</v>
      </c>
    </row>
    <row r="92" spans="1:8" s="59" customFormat="1" ht="45">
      <c r="A92" s="98">
        <v>1500</v>
      </c>
      <c r="B92" s="87" t="s">
        <v>96</v>
      </c>
      <c r="C92" s="100">
        <f t="shared" si="3"/>
        <v>300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300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300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300</v>
      </c>
    </row>
    <row r="98" spans="1:8" s="95" customFormat="1" ht="9.75">
      <c r="A98" s="106">
        <v>1521</v>
      </c>
      <c r="B98" s="91" t="s">
        <v>102</v>
      </c>
      <c r="C98" s="103">
        <f t="shared" si="3"/>
        <v>300</v>
      </c>
      <c r="D98" s="93"/>
      <c r="E98" s="93"/>
      <c r="F98" s="93"/>
      <c r="G98" s="93"/>
      <c r="H98" s="97">
        <v>300</v>
      </c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12">
        <f t="shared" si="4"/>
        <v>0</v>
      </c>
      <c r="D133" s="113">
        <f>SUM(D134,D135,D136,D137,D138,D140,D139)</f>
        <v>0</v>
      </c>
      <c r="E133" s="113">
        <f>SUM(E134,E135,E136,E137,E138,E140,E139)</f>
        <v>0</v>
      </c>
      <c r="F133" s="113">
        <f>SUM(F134,F135,F136,F137,F138,F140,F139)</f>
        <v>0</v>
      </c>
      <c r="G133" s="113">
        <f>SUM(G134,G135,G136,G137,G138,G140,G139)</f>
        <v>0</v>
      </c>
      <c r="H133" s="114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0</v>
      </c>
      <c r="D141" s="117">
        <f>SUM(D142,D154,D155)</f>
        <v>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0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0</v>
      </c>
      <c r="D142" s="121">
        <f>SUM(D143,D149,D150,D151,D152,D153)</f>
        <v>0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6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149029</v>
      </c>
      <c r="D159" s="134">
        <f t="shared" si="6"/>
        <v>105600</v>
      </c>
      <c r="E159" s="134">
        <f t="shared" si="6"/>
        <v>0</v>
      </c>
      <c r="F159" s="134">
        <f t="shared" si="6"/>
        <v>0</v>
      </c>
      <c r="G159" s="134">
        <f t="shared" si="6"/>
        <v>0</v>
      </c>
      <c r="H159" s="135">
        <f t="shared" si="6"/>
        <v>43429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Nr.14.1.1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0" customWidth="1"/>
    <col min="2" max="2" width="23.140625" style="0" customWidth="1"/>
    <col min="3" max="3" width="10.7109375" style="0" customWidth="1"/>
    <col min="4" max="4" width="10.00390625" style="0" customWidth="1"/>
    <col min="5" max="5" width="8.140625" style="0" customWidth="1"/>
    <col min="6" max="6" width="8.28125" style="0" customWidth="1"/>
    <col min="7" max="7" width="0.13671875" style="0" customWidth="1"/>
    <col min="8" max="9" width="0" style="0" hidden="1" customWidth="1"/>
  </cols>
  <sheetData>
    <row r="1" spans="1:6" s="142" customFormat="1" ht="12.75">
      <c r="A1" s="140"/>
      <c r="B1" s="141"/>
      <c r="C1" s="141"/>
      <c r="D1" s="141"/>
      <c r="E1" s="141"/>
      <c r="F1" s="141"/>
    </row>
    <row r="2" spans="1:6" s="142" customFormat="1" ht="12.75">
      <c r="A2" s="235" t="s">
        <v>170</v>
      </c>
      <c r="B2" s="235"/>
      <c r="C2" s="235"/>
      <c r="D2" s="235"/>
      <c r="E2" s="235"/>
      <c r="F2" s="235"/>
    </row>
    <row r="3" spans="1:6" s="142" customFormat="1" ht="12.75">
      <c r="A3" s="235" t="s">
        <v>171</v>
      </c>
      <c r="B3" s="235"/>
      <c r="C3" s="235"/>
      <c r="D3" s="235"/>
      <c r="E3" s="235"/>
      <c r="F3" s="235"/>
    </row>
    <row r="4" spans="1:6" s="142" customFormat="1" ht="18">
      <c r="A4" s="140"/>
      <c r="B4" s="143"/>
      <c r="C4" s="144"/>
      <c r="D4" s="141"/>
      <c r="E4" s="141"/>
      <c r="F4" s="141"/>
    </row>
    <row r="5" spans="1:6" s="142" customFormat="1" ht="12.75">
      <c r="A5" s="140" t="s">
        <v>164</v>
      </c>
      <c r="B5" s="145" t="s">
        <v>181</v>
      </c>
      <c r="C5" s="145"/>
      <c r="D5" s="145"/>
      <c r="E5" s="145"/>
      <c r="F5" s="145"/>
    </row>
    <row r="6" spans="1:6" s="142" customFormat="1" ht="12.75">
      <c r="A6" s="140" t="s">
        <v>3</v>
      </c>
      <c r="B6" s="141" t="s">
        <v>182</v>
      </c>
      <c r="C6" s="141"/>
      <c r="D6" s="141"/>
      <c r="E6" s="141"/>
      <c r="F6" s="141"/>
    </row>
    <row r="7" spans="1:6" s="142" customFormat="1" ht="12.75">
      <c r="A7" s="140" t="s">
        <v>186</v>
      </c>
      <c r="B7" s="141"/>
      <c r="C7" s="141"/>
      <c r="D7" s="141"/>
      <c r="E7" s="141"/>
      <c r="F7" s="141"/>
    </row>
    <row r="8" spans="1:6" s="142" customFormat="1" ht="13.5" thickBot="1">
      <c r="A8" s="1" t="s">
        <v>165</v>
      </c>
      <c r="B8" s="146"/>
      <c r="C8" s="141"/>
      <c r="D8" s="141"/>
      <c r="E8" s="141"/>
      <c r="F8" s="141"/>
    </row>
    <row r="9" spans="1:6" s="149" customFormat="1" ht="12.75" customHeight="1">
      <c r="A9" s="147"/>
      <c r="B9" s="148"/>
      <c r="C9" s="229" t="s">
        <v>6</v>
      </c>
      <c r="D9" s="230"/>
      <c r="E9" s="230"/>
      <c r="F9" s="231"/>
    </row>
    <row r="10" spans="1:6" s="152" customFormat="1" ht="12.75" customHeight="1">
      <c r="A10" s="150" t="s">
        <v>7</v>
      </c>
      <c r="B10" s="151" t="s">
        <v>5</v>
      </c>
      <c r="C10" s="232" t="s">
        <v>8</v>
      </c>
      <c r="D10" s="233"/>
      <c r="E10" s="233"/>
      <c r="F10" s="234"/>
    </row>
    <row r="11" spans="1:6" s="155" customFormat="1" ht="51" customHeight="1" thickBot="1">
      <c r="A11" s="153" t="s">
        <v>9</v>
      </c>
      <c r="B11" s="154"/>
      <c r="C11" s="155" t="s">
        <v>10</v>
      </c>
      <c r="D11" s="156" t="s">
        <v>166</v>
      </c>
      <c r="E11" s="156"/>
      <c r="F11" s="157"/>
    </row>
    <row r="12" spans="1:6" s="159" customFormat="1" ht="17.25" customHeight="1" thickBot="1">
      <c r="A12" s="158" t="s">
        <v>16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2" customFormat="1" ht="16.5">
      <c r="A13" s="160"/>
      <c r="B13" s="161" t="s">
        <v>17</v>
      </c>
      <c r="D13" s="163"/>
      <c r="E13" s="163"/>
      <c r="F13" s="164"/>
    </row>
    <row r="14" spans="1:6" s="167" customFormat="1" ht="9.75" customHeight="1">
      <c r="A14" s="165"/>
      <c r="B14" s="166"/>
      <c r="F14" s="168"/>
    </row>
    <row r="15" spans="1:6" s="170" customFormat="1" ht="30.75" customHeight="1" thickBot="1">
      <c r="A15" s="169"/>
      <c r="B15" s="38" t="s">
        <v>18</v>
      </c>
      <c r="C15" s="40">
        <f>SUM(D15:F15)</f>
        <v>43429</v>
      </c>
      <c r="D15" s="40">
        <f>SUM(D16,D19,)</f>
        <v>43429</v>
      </c>
      <c r="E15" s="40">
        <f>SUM(E16,E19,)</f>
        <v>0</v>
      </c>
      <c r="F15" s="42">
        <f>SUM(F16,F19,)</f>
        <v>0</v>
      </c>
    </row>
    <row r="16" spans="1:6" s="175" customFormat="1" ht="12" thickTop="1">
      <c r="A16" s="171"/>
      <c r="B16" s="172" t="s">
        <v>19</v>
      </c>
      <c r="C16" s="173">
        <f>SUM(D16:F16)</f>
        <v>0</v>
      </c>
      <c r="D16" s="173">
        <f>SUM(D17:D18)</f>
        <v>0</v>
      </c>
      <c r="E16" s="173">
        <f>SUM(E17:E18)</f>
        <v>0</v>
      </c>
      <c r="F16" s="174">
        <f>SUM(F17:F18)</f>
        <v>0</v>
      </c>
    </row>
    <row r="17" spans="1:6" s="175" customFormat="1" ht="11.25">
      <c r="A17" s="171"/>
      <c r="B17" s="176" t="s">
        <v>20</v>
      </c>
      <c r="C17" s="173">
        <f>SUM(D17:F17)</f>
        <v>0</v>
      </c>
      <c r="D17" s="177"/>
      <c r="E17" s="177"/>
      <c r="F17" s="178"/>
    </row>
    <row r="18" spans="1:6" s="175" customFormat="1" ht="11.25">
      <c r="A18" s="171"/>
      <c r="B18" s="176" t="s">
        <v>21</v>
      </c>
      <c r="C18" s="173">
        <f>SUM(D18:F18)</f>
        <v>0</v>
      </c>
      <c r="D18" s="177"/>
      <c r="E18" s="177"/>
      <c r="F18" s="178"/>
    </row>
    <row r="19" spans="1:6" s="183" customFormat="1" ht="13.5" customHeight="1">
      <c r="A19" s="179"/>
      <c r="B19" s="54" t="s">
        <v>22</v>
      </c>
      <c r="C19" s="180">
        <f>SUM(D19:F19)</f>
        <v>43429</v>
      </c>
      <c r="D19" s="181">
        <v>43429</v>
      </c>
      <c r="E19" s="181"/>
      <c r="F19" s="182"/>
    </row>
    <row r="20" spans="1:6" s="175" customFormat="1" ht="11.25">
      <c r="A20" s="171"/>
      <c r="B20" s="172"/>
      <c r="C20" s="184"/>
      <c r="D20" s="184"/>
      <c r="E20" s="184"/>
      <c r="F20" s="185"/>
    </row>
    <row r="21" spans="1:6" s="162" customFormat="1" ht="16.5">
      <c r="A21" s="160"/>
      <c r="B21" s="161" t="s">
        <v>31</v>
      </c>
      <c r="C21" s="186"/>
      <c r="D21" s="186"/>
      <c r="E21" s="186"/>
      <c r="F21" s="187"/>
    </row>
    <row r="22" spans="1:6" s="189" customFormat="1" ht="26.25" thickBot="1">
      <c r="A22" s="188"/>
      <c r="B22" s="74" t="s">
        <v>32</v>
      </c>
      <c r="C22" s="40">
        <f aca="true" t="shared" si="0" ref="C22:C53">SUM(D22:F22)</f>
        <v>43429</v>
      </c>
      <c r="D22" s="40">
        <f>SUM(D23,D146)</f>
        <v>43429</v>
      </c>
      <c r="E22" s="40">
        <f>SUM(E23,E146)</f>
        <v>0</v>
      </c>
      <c r="F22" s="42">
        <f>SUM(F23,F146)</f>
        <v>0</v>
      </c>
    </row>
    <row r="23" spans="1:6" s="191" customFormat="1" ht="36.75" thickTop="1">
      <c r="A23" s="190"/>
      <c r="B23" s="77" t="s">
        <v>33</v>
      </c>
      <c r="C23" s="61">
        <f t="shared" si="0"/>
        <v>43429</v>
      </c>
      <c r="D23" s="78">
        <f>SUM(D131,D24)</f>
        <v>43429</v>
      </c>
      <c r="E23" s="78">
        <f>SUM(E131,E24)</f>
        <v>0</v>
      </c>
      <c r="F23" s="63">
        <f>SUM(F131,F24)</f>
        <v>0</v>
      </c>
    </row>
    <row r="24" spans="1:6" s="194" customFormat="1" ht="24">
      <c r="A24" s="192"/>
      <c r="B24" s="193" t="s">
        <v>34</v>
      </c>
      <c r="C24" s="61">
        <f t="shared" si="0"/>
        <v>43429</v>
      </c>
      <c r="D24" s="61">
        <f>SUM(D25,D122,D123)</f>
        <v>43429</v>
      </c>
      <c r="E24" s="61">
        <f>SUM(E25,E122,E123)</f>
        <v>0</v>
      </c>
      <c r="F24" s="63">
        <f>SUM(F25,F122,F123)</f>
        <v>0</v>
      </c>
    </row>
    <row r="25" spans="1:6" s="167" customFormat="1" ht="11.25">
      <c r="A25" s="195">
        <v>1000</v>
      </c>
      <c r="B25" s="166" t="s">
        <v>35</v>
      </c>
      <c r="C25" s="196">
        <f t="shared" si="0"/>
        <v>43429</v>
      </c>
      <c r="D25" s="196">
        <f>SUM(D26,D31,D32,D35,D82,D118)</f>
        <v>43429</v>
      </c>
      <c r="E25" s="196">
        <f>SUM(E26,E31,E32,E35,E82,E118)</f>
        <v>0</v>
      </c>
      <c r="F25" s="197">
        <f>SUM(F26,F31,F32,F35,F82,F118)</f>
        <v>0</v>
      </c>
    </row>
    <row r="26" spans="1:6" s="183" customFormat="1" ht="11.25">
      <c r="A26" s="86">
        <v>1100</v>
      </c>
      <c r="B26" s="198" t="s">
        <v>36</v>
      </c>
      <c r="C26" s="180">
        <f t="shared" si="0"/>
        <v>28823</v>
      </c>
      <c r="D26" s="180">
        <f>SUM(D28:D30,D27)</f>
        <v>28823</v>
      </c>
      <c r="E26" s="180">
        <f>SUM(E28:E30,E27)</f>
        <v>0</v>
      </c>
      <c r="F26" s="199">
        <f>SUM(F28:F30,F27)</f>
        <v>0</v>
      </c>
    </row>
    <row r="27" spans="1:6" s="205" customFormat="1" ht="9.75">
      <c r="A27" s="200">
        <v>1110</v>
      </c>
      <c r="B27" s="201" t="s">
        <v>37</v>
      </c>
      <c r="C27" s="202">
        <f t="shared" si="0"/>
        <v>0</v>
      </c>
      <c r="D27" s="203"/>
      <c r="E27" s="203"/>
      <c r="F27" s="204"/>
    </row>
    <row r="28" spans="1:6" s="205" customFormat="1" ht="9.75">
      <c r="A28" s="200">
        <v>1140</v>
      </c>
      <c r="B28" s="201" t="s">
        <v>42</v>
      </c>
      <c r="C28" s="202">
        <f t="shared" si="0"/>
        <v>28823</v>
      </c>
      <c r="D28" s="203">
        <v>28823</v>
      </c>
      <c r="E28" s="203"/>
      <c r="F28" s="204"/>
    </row>
    <row r="29" spans="1:6" s="205" customFormat="1" ht="9.75">
      <c r="A29" s="200">
        <v>1150</v>
      </c>
      <c r="B29" s="91" t="s">
        <v>43</v>
      </c>
      <c r="C29" s="202">
        <f t="shared" si="0"/>
        <v>0</v>
      </c>
      <c r="D29" s="203"/>
      <c r="E29" s="203"/>
      <c r="F29" s="204"/>
    </row>
    <row r="30" spans="1:6" s="205" customFormat="1" ht="9.75">
      <c r="A30" s="200">
        <v>1170</v>
      </c>
      <c r="B30" s="201" t="s">
        <v>44</v>
      </c>
      <c r="C30" s="202">
        <f t="shared" si="0"/>
        <v>0</v>
      </c>
      <c r="D30" s="203"/>
      <c r="E30" s="203"/>
      <c r="F30" s="204"/>
    </row>
    <row r="31" spans="1:6" s="183" customFormat="1" ht="22.5">
      <c r="A31" s="98">
        <v>1200</v>
      </c>
      <c r="B31" s="87" t="s">
        <v>45</v>
      </c>
      <c r="C31" s="180">
        <f t="shared" si="0"/>
        <v>7177</v>
      </c>
      <c r="D31" s="181">
        <v>7177</v>
      </c>
      <c r="E31" s="181"/>
      <c r="F31" s="182"/>
    </row>
    <row r="32" spans="1:6" s="183" customFormat="1" ht="11.25">
      <c r="A32" s="86">
        <v>1300</v>
      </c>
      <c r="B32" s="87" t="s">
        <v>46</v>
      </c>
      <c r="C32" s="180">
        <f t="shared" si="0"/>
        <v>0</v>
      </c>
      <c r="D32" s="180">
        <f>SUM(D33:D34)</f>
        <v>0</v>
      </c>
      <c r="E32" s="180">
        <f>SUM(E33:E34)</f>
        <v>0</v>
      </c>
      <c r="F32" s="199">
        <f>SUM(F33:F34)</f>
        <v>0</v>
      </c>
    </row>
    <row r="33" spans="1:6" s="205" customFormat="1" ht="19.5">
      <c r="A33" s="90">
        <v>1310</v>
      </c>
      <c r="B33" s="91" t="s">
        <v>47</v>
      </c>
      <c r="C33" s="202">
        <f t="shared" si="0"/>
        <v>0</v>
      </c>
      <c r="D33" s="203"/>
      <c r="E33" s="203"/>
      <c r="F33" s="204"/>
    </row>
    <row r="34" spans="1:6" s="205" customFormat="1" ht="9.75">
      <c r="A34" s="104">
        <v>1330</v>
      </c>
      <c r="B34" s="91" t="s">
        <v>48</v>
      </c>
      <c r="C34" s="202">
        <f t="shared" si="0"/>
        <v>0</v>
      </c>
      <c r="D34" s="203"/>
      <c r="E34" s="203"/>
      <c r="F34" s="204"/>
    </row>
    <row r="35" spans="1:6" s="183" customFormat="1" ht="11.25">
      <c r="A35" s="98">
        <v>1400</v>
      </c>
      <c r="B35" s="87" t="s">
        <v>49</v>
      </c>
      <c r="C35" s="121">
        <f t="shared" si="0"/>
        <v>7129</v>
      </c>
      <c r="D35" s="121">
        <f>SUM(D36,D42,D43,D51,D61,D65,D69,D77)</f>
        <v>7129</v>
      </c>
      <c r="E35" s="121">
        <f>SUM(E36,E42,E43,E51,E61,E65,E69,E77)</f>
        <v>0</v>
      </c>
      <c r="F35" s="122">
        <f>SUM(F36,F42,F43,F51,F61,F65,F69,F77)</f>
        <v>0</v>
      </c>
    </row>
    <row r="36" spans="1:6" s="205" customFormat="1" ht="19.5">
      <c r="A36" s="90">
        <v>1410</v>
      </c>
      <c r="B36" s="91" t="s">
        <v>50</v>
      </c>
      <c r="C36" s="202">
        <f t="shared" si="0"/>
        <v>0</v>
      </c>
      <c r="D36" s="202">
        <f>SUM(D37:D41)</f>
        <v>0</v>
      </c>
      <c r="E36" s="202">
        <f>SUM(E37:E41)</f>
        <v>0</v>
      </c>
      <c r="F36" s="206">
        <f>SUM(F37:F41)</f>
        <v>0</v>
      </c>
    </row>
    <row r="37" spans="1:6" s="205" customFormat="1" ht="19.5">
      <c r="A37" s="106">
        <v>1411</v>
      </c>
      <c r="B37" s="91" t="s">
        <v>51</v>
      </c>
      <c r="C37" s="202">
        <f t="shared" si="0"/>
        <v>0</v>
      </c>
      <c r="D37" s="203"/>
      <c r="E37" s="203"/>
      <c r="F37" s="204"/>
    </row>
    <row r="38" spans="1:6" s="205" customFormat="1" ht="19.5">
      <c r="A38" s="106">
        <v>1412</v>
      </c>
      <c r="B38" s="91" t="s">
        <v>52</v>
      </c>
      <c r="C38" s="202">
        <f t="shared" si="0"/>
        <v>0</v>
      </c>
      <c r="D38" s="203"/>
      <c r="E38" s="203"/>
      <c r="F38" s="204"/>
    </row>
    <row r="39" spans="1:6" s="205" customFormat="1" ht="19.5">
      <c r="A39" s="106">
        <v>1413</v>
      </c>
      <c r="B39" s="91" t="s">
        <v>53</v>
      </c>
      <c r="C39" s="202">
        <f t="shared" si="0"/>
        <v>0</v>
      </c>
      <c r="D39" s="203"/>
      <c r="E39" s="203"/>
      <c r="F39" s="204"/>
    </row>
    <row r="40" spans="1:6" s="205" customFormat="1" ht="19.5">
      <c r="A40" s="106">
        <v>1414</v>
      </c>
      <c r="B40" s="91" t="s">
        <v>54</v>
      </c>
      <c r="C40" s="202">
        <f t="shared" si="0"/>
        <v>0</v>
      </c>
      <c r="D40" s="203"/>
      <c r="E40" s="203"/>
      <c r="F40" s="204"/>
    </row>
    <row r="41" spans="1:6" s="205" customFormat="1" ht="19.5">
      <c r="A41" s="106">
        <v>1415</v>
      </c>
      <c r="B41" s="91" t="s">
        <v>55</v>
      </c>
      <c r="C41" s="202">
        <f t="shared" si="0"/>
        <v>0</v>
      </c>
      <c r="D41" s="203"/>
      <c r="E41" s="203"/>
      <c r="F41" s="204"/>
    </row>
    <row r="42" spans="1:6" s="205" customFormat="1" ht="19.5">
      <c r="A42" s="90">
        <v>1420</v>
      </c>
      <c r="B42" s="91" t="s">
        <v>56</v>
      </c>
      <c r="C42" s="202">
        <f t="shared" si="0"/>
        <v>0</v>
      </c>
      <c r="D42" s="203"/>
      <c r="E42" s="203"/>
      <c r="F42" s="204"/>
    </row>
    <row r="43" spans="1:6" s="205" customFormat="1" ht="29.25">
      <c r="A43" s="90">
        <v>1440</v>
      </c>
      <c r="B43" s="91" t="s">
        <v>57</v>
      </c>
      <c r="C43" s="202">
        <f t="shared" si="0"/>
        <v>1276</v>
      </c>
      <c r="D43" s="202">
        <f>SUM(D44:D50)</f>
        <v>1276</v>
      </c>
      <c r="E43" s="202">
        <f>SUM(E44:E50)</f>
        <v>0</v>
      </c>
      <c r="F43" s="206">
        <f>SUM(F44:F50)</f>
        <v>0</v>
      </c>
    </row>
    <row r="44" spans="1:6" s="205" customFormat="1" ht="19.5">
      <c r="A44" s="106">
        <v>1441</v>
      </c>
      <c r="B44" s="91" t="s">
        <v>58</v>
      </c>
      <c r="C44" s="202">
        <f t="shared" si="0"/>
        <v>1158</v>
      </c>
      <c r="D44" s="203">
        <f>720+438</f>
        <v>1158</v>
      </c>
      <c r="E44" s="203"/>
      <c r="F44" s="204"/>
    </row>
    <row r="45" spans="1:6" s="205" customFormat="1" ht="19.5">
      <c r="A45" s="106">
        <v>1442</v>
      </c>
      <c r="B45" s="91" t="s">
        <v>59</v>
      </c>
      <c r="C45" s="202">
        <f t="shared" si="0"/>
        <v>0</v>
      </c>
      <c r="D45" s="203"/>
      <c r="E45" s="203"/>
      <c r="F45" s="204"/>
    </row>
    <row r="46" spans="1:6" s="205" customFormat="1" ht="19.5">
      <c r="A46" s="106">
        <v>1443</v>
      </c>
      <c r="B46" s="91" t="s">
        <v>60</v>
      </c>
      <c r="C46" s="202">
        <f t="shared" si="0"/>
        <v>0</v>
      </c>
      <c r="D46" s="203"/>
      <c r="E46" s="203"/>
      <c r="F46" s="204"/>
    </row>
    <row r="47" spans="1:6" s="205" customFormat="1" ht="9.75">
      <c r="A47" s="106">
        <v>1444</v>
      </c>
      <c r="B47" s="91" t="s">
        <v>61</v>
      </c>
      <c r="C47" s="202">
        <f t="shared" si="0"/>
        <v>0</v>
      </c>
      <c r="D47" s="203"/>
      <c r="E47" s="203"/>
      <c r="F47" s="204"/>
    </row>
    <row r="48" spans="1:6" s="205" customFormat="1" ht="19.5">
      <c r="A48" s="106">
        <v>1445</v>
      </c>
      <c r="B48" s="91" t="s">
        <v>62</v>
      </c>
      <c r="C48" s="202">
        <f t="shared" si="0"/>
        <v>0</v>
      </c>
      <c r="D48" s="203"/>
      <c r="E48" s="203"/>
      <c r="F48" s="204"/>
    </row>
    <row r="49" spans="1:6" s="205" customFormat="1" ht="19.5">
      <c r="A49" s="106">
        <v>1447</v>
      </c>
      <c r="B49" s="91" t="s">
        <v>63</v>
      </c>
      <c r="C49" s="202">
        <f t="shared" si="0"/>
        <v>118</v>
      </c>
      <c r="D49" s="203">
        <v>118</v>
      </c>
      <c r="E49" s="203"/>
      <c r="F49" s="204"/>
    </row>
    <row r="50" spans="1:6" s="205" customFormat="1" ht="19.5">
      <c r="A50" s="106">
        <v>1449</v>
      </c>
      <c r="B50" s="91" t="s">
        <v>64</v>
      </c>
      <c r="C50" s="202">
        <f t="shared" si="0"/>
        <v>0</v>
      </c>
      <c r="D50" s="203"/>
      <c r="E50" s="203"/>
      <c r="F50" s="204"/>
    </row>
    <row r="51" spans="1:6" s="205" customFormat="1" ht="39">
      <c r="A51" s="90">
        <v>1450</v>
      </c>
      <c r="B51" s="91" t="s">
        <v>65</v>
      </c>
      <c r="C51" s="202">
        <f t="shared" si="0"/>
        <v>0</v>
      </c>
      <c r="D51" s="202">
        <f>SUM(D55:D60,D52)</f>
        <v>0</v>
      </c>
      <c r="E51" s="202">
        <f>SUM(E55:E60,E52)</f>
        <v>0</v>
      </c>
      <c r="F51" s="206">
        <f>SUM(F55:F60,F52)</f>
        <v>0</v>
      </c>
    </row>
    <row r="52" spans="1:6" s="205" customFormat="1" ht="19.5">
      <c r="A52" s="107">
        <v>1451</v>
      </c>
      <c r="B52" s="108" t="s">
        <v>66</v>
      </c>
      <c r="C52" s="202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5" customFormat="1" ht="9.75">
      <c r="A53" s="106"/>
      <c r="B53" s="91" t="s">
        <v>67</v>
      </c>
      <c r="C53" s="202">
        <f t="shared" si="0"/>
        <v>0</v>
      </c>
      <c r="D53" s="203"/>
      <c r="E53" s="203"/>
      <c r="F53" s="204"/>
    </row>
    <row r="54" spans="1:6" s="205" customFormat="1" ht="9.75">
      <c r="A54" s="106"/>
      <c r="B54" s="91" t="s">
        <v>68</v>
      </c>
      <c r="C54" s="202">
        <f aca="true" t="shared" si="1" ref="C54:C85">SUM(D54:F54)</f>
        <v>0</v>
      </c>
      <c r="D54" s="203"/>
      <c r="E54" s="203"/>
      <c r="F54" s="204"/>
    </row>
    <row r="55" spans="1:6" s="205" customFormat="1" ht="19.5">
      <c r="A55" s="106">
        <v>1452</v>
      </c>
      <c r="B55" s="91" t="s">
        <v>69</v>
      </c>
      <c r="C55" s="202">
        <f t="shared" si="1"/>
        <v>0</v>
      </c>
      <c r="D55" s="203"/>
      <c r="E55" s="203"/>
      <c r="F55" s="204"/>
    </row>
    <row r="56" spans="1:6" s="205" customFormat="1" ht="19.5">
      <c r="A56" s="106">
        <v>1453</v>
      </c>
      <c r="B56" s="91" t="s">
        <v>70</v>
      </c>
      <c r="C56" s="202">
        <f t="shared" si="1"/>
        <v>0</v>
      </c>
      <c r="D56" s="203"/>
      <c r="E56" s="203"/>
      <c r="F56" s="204"/>
    </row>
    <row r="57" spans="1:6" s="205" customFormat="1" ht="39">
      <c r="A57" s="106">
        <v>1454</v>
      </c>
      <c r="B57" s="91" t="s">
        <v>71</v>
      </c>
      <c r="C57" s="202">
        <f t="shared" si="1"/>
        <v>0</v>
      </c>
      <c r="D57" s="203"/>
      <c r="E57" s="203"/>
      <c r="F57" s="204"/>
    </row>
    <row r="58" spans="1:6" s="205" customFormat="1" ht="29.25">
      <c r="A58" s="106">
        <v>1455</v>
      </c>
      <c r="B58" s="91" t="s">
        <v>72</v>
      </c>
      <c r="C58" s="202">
        <f t="shared" si="1"/>
        <v>0</v>
      </c>
      <c r="D58" s="203"/>
      <c r="E58" s="203"/>
      <c r="F58" s="204"/>
    </row>
    <row r="59" spans="1:6" s="205" customFormat="1" ht="58.5">
      <c r="A59" s="106">
        <v>1456</v>
      </c>
      <c r="B59" s="91" t="s">
        <v>73</v>
      </c>
      <c r="C59" s="202">
        <f t="shared" si="1"/>
        <v>0</v>
      </c>
      <c r="D59" s="203"/>
      <c r="E59" s="203"/>
      <c r="F59" s="204"/>
    </row>
    <row r="60" spans="1:6" s="205" customFormat="1" ht="19.5">
      <c r="A60" s="106">
        <v>1459</v>
      </c>
      <c r="B60" s="91" t="s">
        <v>74</v>
      </c>
      <c r="C60" s="202">
        <f t="shared" si="1"/>
        <v>0</v>
      </c>
      <c r="D60" s="203"/>
      <c r="E60" s="203"/>
      <c r="F60" s="204"/>
    </row>
    <row r="61" spans="1:6" s="205" customFormat="1" ht="19.5">
      <c r="A61" s="90">
        <v>1460</v>
      </c>
      <c r="B61" s="91" t="s">
        <v>75</v>
      </c>
      <c r="C61" s="202">
        <f t="shared" si="1"/>
        <v>0</v>
      </c>
      <c r="D61" s="202">
        <f>SUM(D62:D64)</f>
        <v>0</v>
      </c>
      <c r="E61" s="202">
        <f>SUM(E62:E64)</f>
        <v>0</v>
      </c>
      <c r="F61" s="206">
        <f>SUM(F62:F64)</f>
        <v>0</v>
      </c>
    </row>
    <row r="62" spans="1:6" s="205" customFormat="1" ht="29.25">
      <c r="A62" s="106">
        <v>1461</v>
      </c>
      <c r="B62" s="91" t="s">
        <v>76</v>
      </c>
      <c r="C62" s="202">
        <f t="shared" si="1"/>
        <v>0</v>
      </c>
      <c r="D62" s="203"/>
      <c r="E62" s="203"/>
      <c r="F62" s="204"/>
    </row>
    <row r="63" spans="1:6" s="205" customFormat="1" ht="29.25">
      <c r="A63" s="106">
        <v>1462</v>
      </c>
      <c r="B63" s="91" t="s">
        <v>77</v>
      </c>
      <c r="C63" s="202">
        <f t="shared" si="1"/>
        <v>0</v>
      </c>
      <c r="D63" s="203"/>
      <c r="E63" s="203"/>
      <c r="F63" s="204"/>
    </row>
    <row r="64" spans="1:6" s="205" customFormat="1" ht="19.5">
      <c r="A64" s="106">
        <v>1469</v>
      </c>
      <c r="B64" s="91" t="s">
        <v>78</v>
      </c>
      <c r="C64" s="202">
        <f t="shared" si="1"/>
        <v>0</v>
      </c>
      <c r="D64" s="203"/>
      <c r="E64" s="203"/>
      <c r="F64" s="204"/>
    </row>
    <row r="65" spans="1:6" s="205" customFormat="1" ht="29.25">
      <c r="A65" s="90">
        <v>1470</v>
      </c>
      <c r="B65" s="91" t="s">
        <v>79</v>
      </c>
      <c r="C65" s="202">
        <f t="shared" si="1"/>
        <v>0</v>
      </c>
      <c r="D65" s="202">
        <f>SUM(D66:D68)</f>
        <v>0</v>
      </c>
      <c r="E65" s="202">
        <f>SUM(E66:E68)</f>
        <v>0</v>
      </c>
      <c r="F65" s="206">
        <f>SUM(F66:F68)</f>
        <v>0</v>
      </c>
    </row>
    <row r="66" spans="1:6" s="205" customFormat="1" ht="9.75">
      <c r="A66" s="106">
        <v>1471</v>
      </c>
      <c r="B66" s="91" t="s">
        <v>80</v>
      </c>
      <c r="C66" s="202">
        <f t="shared" si="1"/>
        <v>0</v>
      </c>
      <c r="D66" s="203"/>
      <c r="E66" s="203"/>
      <c r="F66" s="204"/>
    </row>
    <row r="67" spans="1:6" s="205" customFormat="1" ht="9.75">
      <c r="A67" s="106">
        <v>1472</v>
      </c>
      <c r="B67" s="91" t="s">
        <v>81</v>
      </c>
      <c r="C67" s="202">
        <f t="shared" si="1"/>
        <v>0</v>
      </c>
      <c r="D67" s="203"/>
      <c r="E67" s="203"/>
      <c r="F67" s="204"/>
    </row>
    <row r="68" spans="1:6" s="205" customFormat="1" ht="9.75">
      <c r="A68" s="106">
        <v>1479</v>
      </c>
      <c r="B68" s="91" t="s">
        <v>82</v>
      </c>
      <c r="C68" s="202">
        <f t="shared" si="1"/>
        <v>0</v>
      </c>
      <c r="D68" s="203"/>
      <c r="E68" s="203"/>
      <c r="F68" s="204"/>
    </row>
    <row r="69" spans="1:6" s="205" customFormat="1" ht="9.75">
      <c r="A69" s="90">
        <v>1480</v>
      </c>
      <c r="B69" s="91" t="s">
        <v>83</v>
      </c>
      <c r="C69" s="202">
        <f t="shared" si="1"/>
        <v>5049</v>
      </c>
      <c r="D69" s="202">
        <f>SUM(D70:D76)</f>
        <v>5049</v>
      </c>
      <c r="E69" s="202">
        <f>SUM(E70:E76)</f>
        <v>0</v>
      </c>
      <c r="F69" s="206">
        <f>SUM(F70:F76)</f>
        <v>0</v>
      </c>
    </row>
    <row r="70" spans="1:6" s="205" customFormat="1" ht="19.5">
      <c r="A70" s="106">
        <v>1481</v>
      </c>
      <c r="B70" s="91" t="s">
        <v>84</v>
      </c>
      <c r="C70" s="202">
        <f t="shared" si="1"/>
        <v>0</v>
      </c>
      <c r="D70" s="203"/>
      <c r="E70" s="203"/>
      <c r="F70" s="204"/>
    </row>
    <row r="71" spans="1:6" s="205" customFormat="1" ht="19.5">
      <c r="A71" s="106">
        <v>1482</v>
      </c>
      <c r="B71" s="91" t="s">
        <v>85</v>
      </c>
      <c r="C71" s="202">
        <f t="shared" si="1"/>
        <v>5049</v>
      </c>
      <c r="D71" s="203">
        <f>3349+2000-300</f>
        <v>5049</v>
      </c>
      <c r="E71" s="203"/>
      <c r="F71" s="204"/>
    </row>
    <row r="72" spans="1:6" s="205" customFormat="1" ht="19.5">
      <c r="A72" s="106">
        <v>1483</v>
      </c>
      <c r="B72" s="91" t="s">
        <v>86</v>
      </c>
      <c r="C72" s="202">
        <f t="shared" si="1"/>
        <v>0</v>
      </c>
      <c r="D72" s="203"/>
      <c r="E72" s="203"/>
      <c r="F72" s="204"/>
    </row>
    <row r="73" spans="1:6" s="205" customFormat="1" ht="19.5">
      <c r="A73" s="106">
        <v>1484</v>
      </c>
      <c r="B73" s="91" t="s">
        <v>87</v>
      </c>
      <c r="C73" s="202">
        <f t="shared" si="1"/>
        <v>0</v>
      </c>
      <c r="D73" s="203"/>
      <c r="E73" s="203"/>
      <c r="F73" s="204"/>
    </row>
    <row r="74" spans="1:6" s="205" customFormat="1" ht="9.75">
      <c r="A74" s="106">
        <v>1485</v>
      </c>
      <c r="B74" s="91" t="s">
        <v>88</v>
      </c>
      <c r="C74" s="202">
        <f t="shared" si="1"/>
        <v>0</v>
      </c>
      <c r="D74" s="203"/>
      <c r="E74" s="203"/>
      <c r="F74" s="204"/>
    </row>
    <row r="75" spans="1:6" s="205" customFormat="1" ht="9.75">
      <c r="A75" s="106">
        <v>1486</v>
      </c>
      <c r="B75" s="91" t="s">
        <v>89</v>
      </c>
      <c r="C75" s="202">
        <f t="shared" si="1"/>
        <v>0</v>
      </c>
      <c r="D75" s="203"/>
      <c r="E75" s="203"/>
      <c r="F75" s="204"/>
    </row>
    <row r="76" spans="1:6" s="205" customFormat="1" ht="29.25">
      <c r="A76" s="106">
        <v>1489</v>
      </c>
      <c r="B76" s="91" t="s">
        <v>90</v>
      </c>
      <c r="C76" s="202">
        <f t="shared" si="1"/>
        <v>0</v>
      </c>
      <c r="D76" s="203"/>
      <c r="E76" s="203"/>
      <c r="F76" s="204"/>
    </row>
    <row r="77" spans="1:6" s="205" customFormat="1" ht="9.75">
      <c r="A77" s="90">
        <v>1490</v>
      </c>
      <c r="B77" s="91" t="s">
        <v>91</v>
      </c>
      <c r="C77" s="202">
        <f t="shared" si="1"/>
        <v>804</v>
      </c>
      <c r="D77" s="202">
        <f>SUM(D78:D81)</f>
        <v>804</v>
      </c>
      <c r="E77" s="202">
        <f>SUM(E78:E81)</f>
        <v>0</v>
      </c>
      <c r="F77" s="206">
        <f>SUM(F78:F81)</f>
        <v>0</v>
      </c>
    </row>
    <row r="78" spans="1:6" s="205" customFormat="1" ht="9.75">
      <c r="A78" s="106">
        <v>1491</v>
      </c>
      <c r="B78" s="91" t="s">
        <v>92</v>
      </c>
      <c r="C78" s="202">
        <f t="shared" si="1"/>
        <v>0</v>
      </c>
      <c r="D78" s="203"/>
      <c r="E78" s="203"/>
      <c r="F78" s="204"/>
    </row>
    <row r="79" spans="1:6" s="205" customFormat="1" ht="9.75">
      <c r="A79" s="106">
        <v>1492</v>
      </c>
      <c r="B79" s="91" t="s">
        <v>93</v>
      </c>
      <c r="C79" s="202">
        <f t="shared" si="1"/>
        <v>0</v>
      </c>
      <c r="D79" s="203"/>
      <c r="E79" s="203"/>
      <c r="F79" s="204"/>
    </row>
    <row r="80" spans="1:6" s="205" customFormat="1" ht="9.75">
      <c r="A80" s="106">
        <v>1493</v>
      </c>
      <c r="B80" s="91" t="s">
        <v>94</v>
      </c>
      <c r="C80" s="202">
        <f t="shared" si="1"/>
        <v>0</v>
      </c>
      <c r="D80" s="203"/>
      <c r="E80" s="203"/>
      <c r="F80" s="204"/>
    </row>
    <row r="81" spans="1:6" s="205" customFormat="1" ht="19.5">
      <c r="A81" s="106">
        <v>1499</v>
      </c>
      <c r="B81" s="91" t="s">
        <v>95</v>
      </c>
      <c r="C81" s="202">
        <f t="shared" si="1"/>
        <v>804</v>
      </c>
      <c r="D81" s="203">
        <v>804</v>
      </c>
      <c r="E81" s="203"/>
      <c r="F81" s="204"/>
    </row>
    <row r="82" spans="1:6" s="183" customFormat="1" ht="45">
      <c r="A82" s="98">
        <v>1500</v>
      </c>
      <c r="B82" s="87" t="s">
        <v>96</v>
      </c>
      <c r="C82" s="121">
        <f t="shared" si="1"/>
        <v>300</v>
      </c>
      <c r="D82" s="121">
        <f>SUM(D83,D87,D95,D96,D97,D104,D113,D114,D117)</f>
        <v>300</v>
      </c>
      <c r="E82" s="121">
        <f>SUM(E83,E87,E95,E96,E97,E104,E113,E114,E117)</f>
        <v>0</v>
      </c>
      <c r="F82" s="122">
        <f>SUM(F83,F87,F95,F96,F97,F104,F113,F114,F117)</f>
        <v>0</v>
      </c>
    </row>
    <row r="83" spans="1:6" s="205" customFormat="1" ht="19.5">
      <c r="A83" s="90">
        <v>1510</v>
      </c>
      <c r="B83" s="91" t="s">
        <v>97</v>
      </c>
      <c r="C83" s="202">
        <f t="shared" si="1"/>
        <v>0</v>
      </c>
      <c r="D83" s="202">
        <f>SUM(D84:D86)</f>
        <v>0</v>
      </c>
      <c r="E83" s="202">
        <f>SUM(E84:E86)</f>
        <v>0</v>
      </c>
      <c r="F83" s="206">
        <f>SUM(F84:F86)</f>
        <v>0</v>
      </c>
    </row>
    <row r="84" spans="1:6" s="205" customFormat="1" ht="9.75">
      <c r="A84" s="106">
        <v>1511</v>
      </c>
      <c r="B84" s="91" t="s">
        <v>98</v>
      </c>
      <c r="C84" s="202">
        <f t="shared" si="1"/>
        <v>0</v>
      </c>
      <c r="D84" s="203"/>
      <c r="E84" s="203"/>
      <c r="F84" s="204"/>
    </row>
    <row r="85" spans="1:6" s="205" customFormat="1" ht="9.75">
      <c r="A85" s="106">
        <v>1512</v>
      </c>
      <c r="B85" s="91" t="s">
        <v>99</v>
      </c>
      <c r="C85" s="202">
        <f t="shared" si="1"/>
        <v>0</v>
      </c>
      <c r="D85" s="203"/>
      <c r="E85" s="203"/>
      <c r="F85" s="204"/>
    </row>
    <row r="86" spans="1:6" s="205" customFormat="1" ht="9.75">
      <c r="A86" s="106">
        <v>1513</v>
      </c>
      <c r="B86" s="91" t="s">
        <v>100</v>
      </c>
      <c r="C86" s="202">
        <f aca="true" t="shared" si="2" ref="C86:C117">SUM(D86:F86)</f>
        <v>0</v>
      </c>
      <c r="D86" s="203"/>
      <c r="E86" s="203"/>
      <c r="F86" s="204"/>
    </row>
    <row r="87" spans="1:6" s="205" customFormat="1" ht="19.5">
      <c r="A87" s="90">
        <v>1520</v>
      </c>
      <c r="B87" s="91" t="s">
        <v>101</v>
      </c>
      <c r="C87" s="202">
        <f t="shared" si="2"/>
        <v>300</v>
      </c>
      <c r="D87" s="202">
        <f>SUM(D88:D94)</f>
        <v>300</v>
      </c>
      <c r="E87" s="202">
        <f>SUM(E88:E94)</f>
        <v>0</v>
      </c>
      <c r="F87" s="206">
        <f>SUM(F88:F94)</f>
        <v>0</v>
      </c>
    </row>
    <row r="88" spans="1:6" s="205" customFormat="1" ht="9.75">
      <c r="A88" s="106">
        <v>1521</v>
      </c>
      <c r="B88" s="91" t="s">
        <v>102</v>
      </c>
      <c r="C88" s="202">
        <f t="shared" si="2"/>
        <v>300</v>
      </c>
      <c r="D88" s="203">
        <v>300</v>
      </c>
      <c r="E88" s="203"/>
      <c r="F88" s="204"/>
    </row>
    <row r="89" spans="1:6" s="205" customFormat="1" ht="9.75">
      <c r="A89" s="106">
        <v>1522</v>
      </c>
      <c r="B89" s="91" t="s">
        <v>103</v>
      </c>
      <c r="C89" s="202">
        <f t="shared" si="2"/>
        <v>0</v>
      </c>
      <c r="D89" s="203"/>
      <c r="E89" s="203"/>
      <c r="F89" s="204"/>
    </row>
    <row r="90" spans="1:6" s="205" customFormat="1" ht="9.75">
      <c r="A90" s="106">
        <v>1523</v>
      </c>
      <c r="B90" s="91" t="s">
        <v>104</v>
      </c>
      <c r="C90" s="202">
        <f t="shared" si="2"/>
        <v>0</v>
      </c>
      <c r="D90" s="203"/>
      <c r="E90" s="203"/>
      <c r="F90" s="204"/>
    </row>
    <row r="91" spans="1:6" s="205" customFormat="1" ht="9.75">
      <c r="A91" s="106">
        <v>1524</v>
      </c>
      <c r="B91" s="91" t="s">
        <v>105</v>
      </c>
      <c r="C91" s="202">
        <f t="shared" si="2"/>
        <v>0</v>
      </c>
      <c r="D91" s="203"/>
      <c r="E91" s="203"/>
      <c r="F91" s="204"/>
    </row>
    <row r="92" spans="1:6" s="205" customFormat="1" ht="9.75">
      <c r="A92" s="106">
        <v>1525</v>
      </c>
      <c r="B92" s="91" t="s">
        <v>106</v>
      </c>
      <c r="C92" s="202">
        <f t="shared" si="2"/>
        <v>0</v>
      </c>
      <c r="D92" s="203"/>
      <c r="E92" s="203"/>
      <c r="F92" s="204"/>
    </row>
    <row r="93" spans="1:6" s="205" customFormat="1" ht="9.75">
      <c r="A93" s="106">
        <v>1528</v>
      </c>
      <c r="B93" s="91" t="s">
        <v>107</v>
      </c>
      <c r="C93" s="202">
        <f t="shared" si="2"/>
        <v>0</v>
      </c>
      <c r="D93" s="203"/>
      <c r="E93" s="203"/>
      <c r="F93" s="204"/>
    </row>
    <row r="94" spans="1:6" s="205" customFormat="1" ht="19.5">
      <c r="A94" s="106">
        <v>1529</v>
      </c>
      <c r="B94" s="91" t="s">
        <v>108</v>
      </c>
      <c r="C94" s="202">
        <f t="shared" si="2"/>
        <v>0</v>
      </c>
      <c r="D94" s="203"/>
      <c r="E94" s="203"/>
      <c r="F94" s="204"/>
    </row>
    <row r="95" spans="1:6" s="205" customFormat="1" ht="9.75">
      <c r="A95" s="90">
        <v>1530</v>
      </c>
      <c r="B95" s="91" t="s">
        <v>109</v>
      </c>
      <c r="C95" s="202">
        <f t="shared" si="2"/>
        <v>0</v>
      </c>
      <c r="D95" s="203"/>
      <c r="E95" s="203"/>
      <c r="F95" s="204"/>
    </row>
    <row r="96" spans="1:6" s="205" customFormat="1" ht="19.5">
      <c r="A96" s="90">
        <v>1540</v>
      </c>
      <c r="B96" s="91" t="s">
        <v>110</v>
      </c>
      <c r="C96" s="202">
        <f t="shared" si="2"/>
        <v>0</v>
      </c>
      <c r="D96" s="203"/>
      <c r="E96" s="203"/>
      <c r="F96" s="204"/>
    </row>
    <row r="97" spans="1:6" s="205" customFormat="1" ht="19.5">
      <c r="A97" s="90">
        <v>1550</v>
      </c>
      <c r="B97" s="91" t="s">
        <v>111</v>
      </c>
      <c r="C97" s="202">
        <f t="shared" si="2"/>
        <v>0</v>
      </c>
      <c r="D97" s="202">
        <f>SUM(D98:D103)</f>
        <v>0</v>
      </c>
      <c r="E97" s="202">
        <f>SUM(E98:E103)</f>
        <v>0</v>
      </c>
      <c r="F97" s="206">
        <f>SUM(F98:F103)</f>
        <v>0</v>
      </c>
    </row>
    <row r="98" spans="1:6" s="205" customFormat="1" ht="9.75">
      <c r="A98" s="106">
        <v>1551</v>
      </c>
      <c r="B98" s="91" t="s">
        <v>112</v>
      </c>
      <c r="C98" s="202">
        <f t="shared" si="2"/>
        <v>0</v>
      </c>
      <c r="D98" s="203"/>
      <c r="E98" s="203"/>
      <c r="F98" s="204"/>
    </row>
    <row r="99" spans="1:6" s="205" customFormat="1" ht="9.75">
      <c r="A99" s="106">
        <v>1552</v>
      </c>
      <c r="B99" s="91" t="s">
        <v>113</v>
      </c>
      <c r="C99" s="202">
        <f t="shared" si="2"/>
        <v>0</v>
      </c>
      <c r="D99" s="203"/>
      <c r="E99" s="203"/>
      <c r="F99" s="204"/>
    </row>
    <row r="100" spans="1:6" s="205" customFormat="1" ht="19.5">
      <c r="A100" s="106">
        <v>1553</v>
      </c>
      <c r="B100" s="91" t="s">
        <v>114</v>
      </c>
      <c r="C100" s="202">
        <f t="shared" si="2"/>
        <v>0</v>
      </c>
      <c r="D100" s="203"/>
      <c r="E100" s="203"/>
      <c r="F100" s="204"/>
    </row>
    <row r="101" spans="1:6" s="205" customFormat="1" ht="29.25">
      <c r="A101" s="106">
        <v>1554</v>
      </c>
      <c r="B101" s="91" t="s">
        <v>115</v>
      </c>
      <c r="C101" s="202">
        <f t="shared" si="2"/>
        <v>0</v>
      </c>
      <c r="D101" s="203"/>
      <c r="E101" s="203"/>
      <c r="F101" s="204"/>
    </row>
    <row r="102" spans="1:6" s="205" customFormat="1" ht="19.5">
      <c r="A102" s="106">
        <v>1555</v>
      </c>
      <c r="B102" s="91" t="s">
        <v>116</v>
      </c>
      <c r="C102" s="202">
        <f t="shared" si="2"/>
        <v>0</v>
      </c>
      <c r="D102" s="203"/>
      <c r="E102" s="203"/>
      <c r="F102" s="204"/>
    </row>
    <row r="103" spans="1:6" s="205" customFormat="1" ht="19.5">
      <c r="A103" s="106">
        <v>1559</v>
      </c>
      <c r="B103" s="91" t="s">
        <v>117</v>
      </c>
      <c r="C103" s="202">
        <f t="shared" si="2"/>
        <v>0</v>
      </c>
      <c r="D103" s="203"/>
      <c r="E103" s="203"/>
      <c r="F103" s="204"/>
    </row>
    <row r="104" spans="1:6" s="205" customFormat="1" ht="19.5">
      <c r="A104" s="90">
        <v>1560</v>
      </c>
      <c r="B104" s="91" t="s">
        <v>118</v>
      </c>
      <c r="C104" s="202">
        <f t="shared" si="2"/>
        <v>0</v>
      </c>
      <c r="D104" s="202">
        <f>SUM(D105:D112)</f>
        <v>0</v>
      </c>
      <c r="E104" s="202">
        <f>SUM(E105:E112)</f>
        <v>0</v>
      </c>
      <c r="F104" s="206">
        <f>SUM(F105:F112)</f>
        <v>0</v>
      </c>
    </row>
    <row r="105" spans="1:6" s="205" customFormat="1" ht="9.75">
      <c r="A105" s="106">
        <v>1561</v>
      </c>
      <c r="B105" s="91" t="s">
        <v>119</v>
      </c>
      <c r="C105" s="202">
        <f t="shared" si="2"/>
        <v>0</v>
      </c>
      <c r="D105" s="203"/>
      <c r="E105" s="203"/>
      <c r="F105" s="204"/>
    </row>
    <row r="106" spans="1:6" s="205" customFormat="1" ht="19.5">
      <c r="A106" s="106">
        <v>1562</v>
      </c>
      <c r="B106" s="91" t="s">
        <v>120</v>
      </c>
      <c r="C106" s="202">
        <f t="shared" si="2"/>
        <v>0</v>
      </c>
      <c r="D106" s="203"/>
      <c r="E106" s="203"/>
      <c r="F106" s="204"/>
    </row>
    <row r="107" spans="1:6" s="205" customFormat="1" ht="9.75">
      <c r="A107" s="106">
        <v>1563</v>
      </c>
      <c r="B107" s="91" t="s">
        <v>121</v>
      </c>
      <c r="C107" s="202">
        <f t="shared" si="2"/>
        <v>0</v>
      </c>
      <c r="D107" s="203"/>
      <c r="E107" s="203"/>
      <c r="F107" s="204"/>
    </row>
    <row r="108" spans="1:6" s="205" customFormat="1" ht="9.75">
      <c r="A108" s="106">
        <v>1564</v>
      </c>
      <c r="B108" s="91" t="s">
        <v>122</v>
      </c>
      <c r="C108" s="202">
        <f t="shared" si="2"/>
        <v>0</v>
      </c>
      <c r="D108" s="203"/>
      <c r="E108" s="203"/>
      <c r="F108" s="204"/>
    </row>
    <row r="109" spans="1:6" s="205" customFormat="1" ht="9.75" customHeight="1">
      <c r="A109" s="106">
        <v>1565</v>
      </c>
      <c r="B109" s="91" t="s">
        <v>123</v>
      </c>
      <c r="C109" s="202">
        <f t="shared" si="2"/>
        <v>0</v>
      </c>
      <c r="D109" s="203"/>
      <c r="E109" s="203"/>
      <c r="F109" s="204"/>
    </row>
    <row r="110" spans="1:6" s="205" customFormat="1" ht="9.75" customHeight="1">
      <c r="A110" s="106">
        <v>1566</v>
      </c>
      <c r="B110" s="110" t="s">
        <v>124</v>
      </c>
      <c r="C110" s="202">
        <f t="shared" si="2"/>
        <v>0</v>
      </c>
      <c r="D110" s="203"/>
      <c r="E110" s="203"/>
      <c r="F110" s="204"/>
    </row>
    <row r="111" spans="1:6" s="205" customFormat="1" ht="41.25" customHeight="1">
      <c r="A111" s="106">
        <v>1567</v>
      </c>
      <c r="B111" s="110" t="s">
        <v>125</v>
      </c>
      <c r="C111" s="202">
        <f t="shared" si="2"/>
        <v>0</v>
      </c>
      <c r="D111" s="203"/>
      <c r="E111" s="203"/>
      <c r="F111" s="204"/>
    </row>
    <row r="112" spans="1:6" s="205" customFormat="1" ht="9.75" customHeight="1">
      <c r="A112" s="106">
        <v>1568</v>
      </c>
      <c r="B112" s="108" t="s">
        <v>126</v>
      </c>
      <c r="C112" s="202">
        <f t="shared" si="2"/>
        <v>0</v>
      </c>
      <c r="D112" s="203"/>
      <c r="E112" s="203"/>
      <c r="F112" s="204"/>
    </row>
    <row r="113" spans="1:6" s="205" customFormat="1" ht="9.75">
      <c r="A113" s="90">
        <v>1570</v>
      </c>
      <c r="B113" s="91" t="s">
        <v>127</v>
      </c>
      <c r="C113" s="202">
        <f t="shared" si="2"/>
        <v>0</v>
      </c>
      <c r="D113" s="203"/>
      <c r="E113" s="203"/>
      <c r="F113" s="204"/>
    </row>
    <row r="114" spans="1:6" s="205" customFormat="1" ht="9.75">
      <c r="A114" s="90">
        <v>1580</v>
      </c>
      <c r="B114" s="91" t="s">
        <v>128</v>
      </c>
      <c r="C114" s="202">
        <f t="shared" si="2"/>
        <v>0</v>
      </c>
      <c r="D114" s="202">
        <f>SUM(D115:D116)</f>
        <v>0</v>
      </c>
      <c r="E114" s="202">
        <f>SUM(E115:E116)</f>
        <v>0</v>
      </c>
      <c r="F114" s="206">
        <f>SUM(F115:F116)</f>
        <v>0</v>
      </c>
    </row>
    <row r="115" spans="1:6" s="205" customFormat="1" ht="9.75">
      <c r="A115" s="106">
        <v>1581</v>
      </c>
      <c r="B115" s="91" t="s">
        <v>129</v>
      </c>
      <c r="C115" s="202">
        <f t="shared" si="2"/>
        <v>0</v>
      </c>
      <c r="D115" s="203"/>
      <c r="E115" s="203"/>
      <c r="F115" s="204"/>
    </row>
    <row r="116" spans="1:6" s="205" customFormat="1" ht="19.5">
      <c r="A116" s="106">
        <v>1583</v>
      </c>
      <c r="B116" s="91" t="s">
        <v>130</v>
      </c>
      <c r="C116" s="202">
        <f t="shared" si="2"/>
        <v>0</v>
      </c>
      <c r="D116" s="203"/>
      <c r="E116" s="203"/>
      <c r="F116" s="204"/>
    </row>
    <row r="117" spans="1:6" s="205" customFormat="1" ht="9.75">
      <c r="A117" s="90">
        <v>1590</v>
      </c>
      <c r="B117" s="91" t="s">
        <v>131</v>
      </c>
      <c r="C117" s="202">
        <f t="shared" si="2"/>
        <v>0</v>
      </c>
      <c r="D117" s="203"/>
      <c r="E117" s="203"/>
      <c r="F117" s="204"/>
    </row>
    <row r="118" spans="1:6" s="183" customFormat="1" ht="22.5">
      <c r="A118" s="86">
        <v>1600</v>
      </c>
      <c r="B118" s="87" t="s">
        <v>132</v>
      </c>
      <c r="C118" s="121">
        <f aca="true" t="shared" si="3" ref="C118:C148">SUM(D118:F118)</f>
        <v>0</v>
      </c>
      <c r="D118" s="121">
        <f>SUM(D119,D120,D121)</f>
        <v>0</v>
      </c>
      <c r="E118" s="121">
        <f>SUM(E119,E120,E121)</f>
        <v>0</v>
      </c>
      <c r="F118" s="122">
        <f>SUM(F119,F120,F121)</f>
        <v>0</v>
      </c>
    </row>
    <row r="119" spans="1:6" s="205" customFormat="1" ht="9.75">
      <c r="A119" s="90">
        <v>1610</v>
      </c>
      <c r="B119" s="91" t="s">
        <v>133</v>
      </c>
      <c r="C119" s="202">
        <f t="shared" si="3"/>
        <v>0</v>
      </c>
      <c r="D119" s="203"/>
      <c r="E119" s="203"/>
      <c r="F119" s="204"/>
    </row>
    <row r="120" spans="1:6" s="205" customFormat="1" ht="9.75">
      <c r="A120" s="90">
        <v>1620</v>
      </c>
      <c r="B120" s="91" t="s">
        <v>134</v>
      </c>
      <c r="C120" s="202">
        <f t="shared" si="3"/>
        <v>0</v>
      </c>
      <c r="D120" s="203"/>
      <c r="E120" s="203"/>
      <c r="F120" s="204"/>
    </row>
    <row r="121" spans="1:6" s="205" customFormat="1" ht="9.75">
      <c r="A121" s="90">
        <v>1630</v>
      </c>
      <c r="B121" s="91" t="s">
        <v>135</v>
      </c>
      <c r="C121" s="202">
        <f t="shared" si="3"/>
        <v>0</v>
      </c>
      <c r="D121" s="203"/>
      <c r="E121" s="203"/>
      <c r="F121" s="204"/>
    </row>
    <row r="122" spans="1:6" s="183" customFormat="1" ht="22.5">
      <c r="A122" s="86">
        <v>2000</v>
      </c>
      <c r="B122" s="87" t="s">
        <v>136</v>
      </c>
      <c r="C122" s="121">
        <f t="shared" si="3"/>
        <v>0</v>
      </c>
      <c r="D122" s="207"/>
      <c r="E122" s="207"/>
      <c r="F122" s="208"/>
    </row>
    <row r="123" spans="1:6" s="183" customFormat="1" ht="11.25">
      <c r="A123" s="86">
        <v>3000</v>
      </c>
      <c r="B123" s="87" t="s">
        <v>137</v>
      </c>
      <c r="C123" s="121">
        <f t="shared" si="3"/>
        <v>0</v>
      </c>
      <c r="D123" s="121">
        <f>SUM(D124,D125,D126,D127,D128,D129,D130)</f>
        <v>0</v>
      </c>
      <c r="E123" s="121">
        <f>SUM(E124,E125,E126,E127,E128,E129,E130)</f>
        <v>0</v>
      </c>
      <c r="F123" s="122">
        <f>SUM(F124,F125,F126,F127,F128,F129,F130)</f>
        <v>0</v>
      </c>
    </row>
    <row r="124" spans="1:6" s="175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5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5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5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5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5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5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11" customFormat="1" ht="38.25">
      <c r="A131" s="115"/>
      <c r="B131" s="116" t="s">
        <v>145</v>
      </c>
      <c r="C131" s="209">
        <f t="shared" si="3"/>
        <v>0</v>
      </c>
      <c r="D131" s="209">
        <f>SUM(D132,D144,D145)</f>
        <v>0</v>
      </c>
      <c r="E131" s="209">
        <f>SUM(E132,E144,E145)</f>
        <v>0</v>
      </c>
      <c r="F131" s="210">
        <f>SUM(F132,F144,F145)</f>
        <v>0</v>
      </c>
    </row>
    <row r="132" spans="1:6" s="183" customFormat="1" ht="11.25">
      <c r="A132" s="120">
        <v>4000</v>
      </c>
      <c r="B132" s="54" t="s">
        <v>146</v>
      </c>
      <c r="C132" s="121">
        <f t="shared" si="3"/>
        <v>0</v>
      </c>
      <c r="D132" s="121">
        <f>SUM(D133,D139,D140,D141,D142,D143)</f>
        <v>0</v>
      </c>
      <c r="E132" s="121">
        <f>SUM(E133,E139,E140,E141,E142,E143)</f>
        <v>0</v>
      </c>
      <c r="F132" s="122">
        <f>SUM(F133,F139,F140,F141,F142,F143)</f>
        <v>0</v>
      </c>
    </row>
    <row r="133" spans="1:6" s="175" customFormat="1" ht="22.5">
      <c r="A133" s="85">
        <v>4100</v>
      </c>
      <c r="B133" s="45" t="s">
        <v>147</v>
      </c>
      <c r="C133" s="65">
        <f t="shared" si="3"/>
        <v>0</v>
      </c>
      <c r="D133" s="65">
        <f>SUM(D134:D138)</f>
        <v>0</v>
      </c>
      <c r="E133" s="65">
        <f>SUM(E134:E138)</f>
        <v>0</v>
      </c>
      <c r="F133" s="123">
        <f>SUM(F134:F138)</f>
        <v>0</v>
      </c>
    </row>
    <row r="134" spans="1:6" s="205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5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5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5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5" customFormat="1" ht="9.75">
      <c r="A138" s="90">
        <v>4180</v>
      </c>
      <c r="B138" s="91" t="s">
        <v>152</v>
      </c>
      <c r="C138" s="103">
        <f t="shared" si="3"/>
        <v>0</v>
      </c>
      <c r="D138" s="93"/>
      <c r="E138" s="93"/>
      <c r="F138" s="97"/>
    </row>
    <row r="139" spans="1:6" s="175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5" customFormat="1" ht="11.25">
      <c r="A140" s="85">
        <v>4300</v>
      </c>
      <c r="B140" s="124" t="s">
        <v>154</v>
      </c>
      <c r="C140" s="65">
        <f t="shared" si="3"/>
        <v>0</v>
      </c>
      <c r="D140" s="51"/>
      <c r="E140" s="51"/>
      <c r="F140" s="52"/>
    </row>
    <row r="141" spans="1:6" s="175" customFormat="1" ht="33.75">
      <c r="A141" s="125">
        <v>4400</v>
      </c>
      <c r="B141" s="124" t="s">
        <v>155</v>
      </c>
      <c r="C141" s="65">
        <f t="shared" si="3"/>
        <v>0</v>
      </c>
      <c r="D141" s="51"/>
      <c r="E141" s="51"/>
      <c r="F141" s="52"/>
    </row>
    <row r="142" spans="1:6" s="175" customFormat="1" ht="22.5">
      <c r="A142" s="85">
        <v>4500</v>
      </c>
      <c r="B142" s="124" t="s">
        <v>156</v>
      </c>
      <c r="C142" s="65">
        <f t="shared" si="3"/>
        <v>0</v>
      </c>
      <c r="D142" s="51"/>
      <c r="E142" s="51"/>
      <c r="F142" s="52"/>
    </row>
    <row r="143" spans="1:6" s="175" customFormat="1" ht="11.25">
      <c r="A143" s="85">
        <v>4700</v>
      </c>
      <c r="B143" s="124" t="s">
        <v>157</v>
      </c>
      <c r="C143" s="65">
        <f t="shared" si="3"/>
        <v>0</v>
      </c>
      <c r="D143" s="51"/>
      <c r="E143" s="51"/>
      <c r="F143" s="52"/>
    </row>
    <row r="144" spans="1:6" s="175" customFormat="1" ht="11.25">
      <c r="A144" s="85">
        <v>6000</v>
      </c>
      <c r="B144" s="126" t="s">
        <v>158</v>
      </c>
      <c r="C144" s="61">
        <f t="shared" si="3"/>
        <v>0</v>
      </c>
      <c r="D144" s="212"/>
      <c r="E144" s="212"/>
      <c r="F144" s="213"/>
    </row>
    <row r="145" spans="1:6" s="183" customFormat="1" ht="11.25">
      <c r="A145" s="86">
        <v>7000</v>
      </c>
      <c r="B145" s="127" t="s">
        <v>159</v>
      </c>
      <c r="C145" s="121">
        <f t="shared" si="3"/>
        <v>0</v>
      </c>
      <c r="D145" s="207"/>
      <c r="E145" s="207"/>
      <c r="F145" s="208"/>
    </row>
    <row r="146" spans="1:6" s="183" customFormat="1" ht="11.25">
      <c r="A146" s="128"/>
      <c r="B146" s="129" t="s">
        <v>160</v>
      </c>
      <c r="C146" s="180">
        <f t="shared" si="3"/>
        <v>0</v>
      </c>
      <c r="D146" s="214">
        <f>SUM(D147:D148)</f>
        <v>0</v>
      </c>
      <c r="E146" s="214">
        <f>SUM(E147:E148)</f>
        <v>0</v>
      </c>
      <c r="F146" s="215">
        <f>SUM(F147:F148)</f>
        <v>0</v>
      </c>
    </row>
    <row r="147" spans="1:6" s="183" customFormat="1" ht="11.25">
      <c r="A147" s="128"/>
      <c r="B147" s="131" t="s">
        <v>20</v>
      </c>
      <c r="C147" s="180">
        <f t="shared" si="3"/>
        <v>0</v>
      </c>
      <c r="D147" s="181"/>
      <c r="E147" s="181"/>
      <c r="F147" s="182"/>
    </row>
    <row r="148" spans="1:6" s="183" customFormat="1" ht="11.25">
      <c r="A148" s="128"/>
      <c r="B148" s="131" t="s">
        <v>21</v>
      </c>
      <c r="C148" s="180">
        <f t="shared" si="3"/>
        <v>0</v>
      </c>
      <c r="D148" s="181"/>
      <c r="E148" s="181"/>
      <c r="F148" s="182"/>
    </row>
    <row r="149" spans="1:6" s="216" customFormat="1" ht="8.25">
      <c r="A149" s="132"/>
      <c r="B149" s="133" t="s">
        <v>161</v>
      </c>
      <c r="C149" s="216">
        <f>SUM(C146,C145,C144,C132,C123,C122,C118,C82,C35,C32,C31,C26)</f>
        <v>43429</v>
      </c>
      <c r="D149" s="216">
        <f>SUM(D146,D145,D144,D132,D123,D122,D118,D82,D35,D32,D31,D26)</f>
        <v>43429</v>
      </c>
      <c r="E149" s="216">
        <f>SUM(E146,E145,E144,E132,E123,E122,E118,E82,E35,E32,E31,E26)</f>
        <v>0</v>
      </c>
      <c r="F149" s="217">
        <f>SUM(F146,F145,F144,F132,F123,F122,F118,F82,F35,F32,F31,F26)</f>
        <v>0</v>
      </c>
    </row>
    <row r="150" s="219" customFormat="1" ht="11.25">
      <c r="A150" s="218"/>
    </row>
    <row r="151" s="219" customFormat="1" ht="11.25">
      <c r="A151" s="218"/>
    </row>
    <row r="152" s="219" customFormat="1" ht="11.25">
      <c r="A152" s="218"/>
    </row>
    <row r="153" s="219" customFormat="1" ht="11.25">
      <c r="A153" s="218"/>
    </row>
    <row r="154" s="219" customFormat="1" ht="11.25">
      <c r="A154" s="218"/>
    </row>
    <row r="155" s="219" customFormat="1" ht="11.25">
      <c r="A155" s="218"/>
    </row>
    <row r="156" s="219" customFormat="1" ht="11.25">
      <c r="A156" s="218"/>
    </row>
    <row r="157" s="219" customFormat="1" ht="11.25">
      <c r="A157" s="218"/>
    </row>
    <row r="158" s="219" customFormat="1" ht="11.25">
      <c r="A158" s="218"/>
    </row>
    <row r="159" s="219" customFormat="1" ht="11.25">
      <c r="A159" s="218"/>
    </row>
    <row r="160" s="219" customFormat="1" ht="11.25">
      <c r="A160" s="218"/>
    </row>
    <row r="161" s="219" customFormat="1" ht="11.25">
      <c r="A161" s="218"/>
    </row>
    <row r="162" s="219" customFormat="1" ht="11.25">
      <c r="A162" s="218"/>
    </row>
    <row r="163" s="219" customFormat="1" ht="11.25">
      <c r="A163" s="218"/>
    </row>
    <row r="164" s="219" customFormat="1" ht="11.25">
      <c r="A164" s="218"/>
    </row>
    <row r="165" s="219" customFormat="1" ht="11.25">
      <c r="A165" s="218"/>
    </row>
    <row r="166" s="219" customFormat="1" ht="11.25">
      <c r="A166" s="218"/>
    </row>
    <row r="167" s="219" customFormat="1" ht="11.25">
      <c r="A167" s="218"/>
    </row>
    <row r="168" s="219" customFormat="1" ht="11.25">
      <c r="A168" s="218"/>
    </row>
    <row r="169" s="219" customFormat="1" ht="11.25">
      <c r="A169" s="218"/>
    </row>
    <row r="170" s="219" customFormat="1" ht="11.25">
      <c r="A170" s="218"/>
    </row>
    <row r="171" s="219" customFormat="1" ht="11.25">
      <c r="A171" s="218"/>
    </row>
    <row r="172" s="219" customFormat="1" ht="11.25">
      <c r="A172" s="218"/>
    </row>
    <row r="173" s="219" customFormat="1" ht="11.25">
      <c r="A173" s="218"/>
    </row>
    <row r="174" s="219" customFormat="1" ht="11.25">
      <c r="A174" s="218"/>
    </row>
    <row r="175" s="219" customFormat="1" ht="11.25">
      <c r="A175" s="218"/>
    </row>
    <row r="176" s="219" customFormat="1" ht="11.25">
      <c r="A176" s="218"/>
    </row>
    <row r="177" s="219" customFormat="1" ht="11.25">
      <c r="A177" s="218"/>
    </row>
    <row r="178" s="219" customFormat="1" ht="11.25">
      <c r="A178" s="218"/>
    </row>
    <row r="179" s="219" customFormat="1" ht="11.25">
      <c r="A179" s="218"/>
    </row>
    <row r="180" s="219" customFormat="1" ht="11.25">
      <c r="A180" s="218"/>
    </row>
    <row r="181" s="219" customFormat="1" ht="11.25">
      <c r="A181" s="218"/>
    </row>
    <row r="182" s="219" customFormat="1" ht="11.25">
      <c r="A182" s="218"/>
    </row>
    <row r="183" s="219" customFormat="1" ht="11.25">
      <c r="A183" s="218"/>
    </row>
    <row r="184" s="219" customFormat="1" ht="11.25">
      <c r="A184" s="218"/>
    </row>
    <row r="185" s="219" customFormat="1" ht="11.25">
      <c r="A185" s="218"/>
    </row>
    <row r="186" s="219" customFormat="1" ht="11.25">
      <c r="A186" s="218"/>
    </row>
    <row r="187" s="219" customFormat="1" ht="11.25">
      <c r="A187" s="218"/>
    </row>
    <row r="188" s="219" customFormat="1" ht="11.25">
      <c r="A188" s="218"/>
    </row>
    <row r="189" s="219" customFormat="1" ht="11.25">
      <c r="A189" s="218"/>
    </row>
    <row r="190" s="219" customFormat="1" ht="11.25">
      <c r="A190" s="218"/>
    </row>
    <row r="191" s="219" customFormat="1" ht="11.25">
      <c r="A191" s="218"/>
    </row>
    <row r="192" s="219" customFormat="1" ht="11.25">
      <c r="A192" s="218"/>
    </row>
    <row r="193" s="219" customFormat="1" ht="11.25">
      <c r="A193" s="218"/>
    </row>
    <row r="194" s="219" customFormat="1" ht="11.25">
      <c r="A194" s="218"/>
    </row>
    <row r="195" s="219" customFormat="1" ht="11.25">
      <c r="A195" s="218"/>
    </row>
    <row r="196" s="219" customFormat="1" ht="11.25">
      <c r="A196" s="218"/>
    </row>
    <row r="197" s="219" customFormat="1" ht="11.25">
      <c r="A197" s="218"/>
    </row>
    <row r="198" s="219" customFormat="1" ht="11.25">
      <c r="A198" s="218"/>
    </row>
    <row r="199" s="219" customFormat="1" ht="11.25">
      <c r="A199" s="218"/>
    </row>
    <row r="200" s="219" customFormat="1" ht="11.25">
      <c r="A200" s="218"/>
    </row>
    <row r="201" s="219" customFormat="1" ht="11.25">
      <c r="A201" s="218"/>
    </row>
    <row r="202" s="219" customFormat="1" ht="11.25">
      <c r="A202" s="218"/>
    </row>
    <row r="203" s="219" customFormat="1" ht="11.25">
      <c r="A203" s="218"/>
    </row>
    <row r="204" s="219" customFormat="1" ht="11.25">
      <c r="A204" s="218"/>
    </row>
    <row r="205" s="219" customFormat="1" ht="11.25">
      <c r="A205" s="218"/>
    </row>
    <row r="206" s="219" customFormat="1" ht="11.25">
      <c r="A206" s="218"/>
    </row>
    <row r="207" s="219" customFormat="1" ht="11.25">
      <c r="A207" s="218"/>
    </row>
    <row r="208" s="219" customFormat="1" ht="11.25">
      <c r="A208" s="218"/>
    </row>
    <row r="209" s="219" customFormat="1" ht="11.25">
      <c r="A209" s="218"/>
    </row>
    <row r="210" s="219" customFormat="1" ht="11.25">
      <c r="A210" s="218"/>
    </row>
    <row r="211" s="219" customFormat="1" ht="11.25">
      <c r="A211" s="218"/>
    </row>
    <row r="212" s="219" customFormat="1" ht="11.25">
      <c r="A212" s="218"/>
    </row>
    <row r="213" s="219" customFormat="1" ht="11.25">
      <c r="A213" s="218"/>
    </row>
    <row r="214" s="219" customFormat="1" ht="11.25">
      <c r="A214" s="218"/>
    </row>
    <row r="215" s="219" customFormat="1" ht="11.25">
      <c r="A215" s="218"/>
    </row>
    <row r="216" s="219" customFormat="1" ht="11.25">
      <c r="A216" s="218"/>
    </row>
    <row r="217" s="219" customFormat="1" ht="11.25">
      <c r="A217" s="218"/>
    </row>
    <row r="218" s="219" customFormat="1" ht="11.25">
      <c r="A218" s="218"/>
    </row>
    <row r="219" s="219" customFormat="1" ht="11.25">
      <c r="A219" s="218"/>
    </row>
    <row r="220" s="219" customFormat="1" ht="11.25">
      <c r="A220" s="218"/>
    </row>
    <row r="221" s="219" customFormat="1" ht="11.25">
      <c r="A221" s="218"/>
    </row>
    <row r="222" s="219" customFormat="1" ht="11.25">
      <c r="A222" s="218"/>
    </row>
    <row r="223" s="219" customFormat="1" ht="11.25">
      <c r="A223" s="218"/>
    </row>
    <row r="224" s="219" customFormat="1" ht="11.25">
      <c r="A224" s="218"/>
    </row>
    <row r="225" s="219" customFormat="1" ht="11.25">
      <c r="A225" s="218"/>
    </row>
    <row r="226" s="219" customFormat="1" ht="11.25">
      <c r="A226" s="218"/>
    </row>
    <row r="227" s="219" customFormat="1" ht="11.25">
      <c r="A227" s="218"/>
    </row>
    <row r="228" s="219" customFormat="1" ht="11.25">
      <c r="A228" s="218"/>
    </row>
    <row r="229" s="219" customFormat="1" ht="11.25">
      <c r="A229" s="218"/>
    </row>
    <row r="230" s="219" customFormat="1" ht="11.25">
      <c r="A230" s="218"/>
    </row>
    <row r="231" s="219" customFormat="1" ht="11.25">
      <c r="A231" s="218"/>
    </row>
    <row r="232" s="219" customFormat="1" ht="11.25">
      <c r="A232" s="218"/>
    </row>
    <row r="233" s="219" customFormat="1" ht="11.25">
      <c r="A233" s="218"/>
    </row>
    <row r="234" s="219" customFormat="1" ht="11.25">
      <c r="A234" s="218"/>
    </row>
    <row r="235" s="219" customFormat="1" ht="11.25">
      <c r="A235" s="218"/>
    </row>
    <row r="236" s="219" customFormat="1" ht="11.25">
      <c r="A236" s="218"/>
    </row>
    <row r="237" s="219" customFormat="1" ht="11.25">
      <c r="A237" s="218"/>
    </row>
    <row r="238" s="219" customFormat="1" ht="11.25">
      <c r="A238" s="218"/>
    </row>
    <row r="239" s="219" customFormat="1" ht="11.25">
      <c r="A239" s="218"/>
    </row>
    <row r="240" s="219" customFormat="1" ht="11.25">
      <c r="A240" s="218"/>
    </row>
    <row r="241" s="219" customFormat="1" ht="11.25">
      <c r="A241" s="218"/>
    </row>
    <row r="242" s="219" customFormat="1" ht="11.25">
      <c r="A242" s="218"/>
    </row>
    <row r="243" s="219" customFormat="1" ht="11.25">
      <c r="A243" s="218"/>
    </row>
    <row r="244" s="219" customFormat="1" ht="11.25">
      <c r="A244" s="218"/>
    </row>
    <row r="245" s="219" customFormat="1" ht="11.25">
      <c r="A245" s="218"/>
    </row>
    <row r="246" s="219" customFormat="1" ht="11.25">
      <c r="A246" s="218"/>
    </row>
    <row r="247" s="219" customFormat="1" ht="11.25">
      <c r="A247" s="218"/>
    </row>
    <row r="248" s="219" customFormat="1" ht="11.25">
      <c r="A248" s="218"/>
    </row>
    <row r="249" s="219" customFormat="1" ht="11.25">
      <c r="A249" s="218"/>
    </row>
    <row r="250" s="219" customFormat="1" ht="11.25">
      <c r="A250" s="218"/>
    </row>
    <row r="251" s="219" customFormat="1" ht="11.25">
      <c r="A251" s="218"/>
    </row>
    <row r="252" s="219" customFormat="1" ht="11.25">
      <c r="A252" s="218"/>
    </row>
    <row r="253" s="219" customFormat="1" ht="11.25">
      <c r="A253" s="218"/>
    </row>
    <row r="254" s="219" customFormat="1" ht="11.25">
      <c r="A254" s="218"/>
    </row>
    <row r="255" s="219" customFormat="1" ht="11.25">
      <c r="A255" s="218"/>
    </row>
    <row r="256" s="219" customFormat="1" ht="11.25">
      <c r="A256" s="218"/>
    </row>
    <row r="257" s="219" customFormat="1" ht="11.25">
      <c r="A257" s="218"/>
    </row>
    <row r="258" s="219" customFormat="1" ht="11.25">
      <c r="A258" s="218"/>
    </row>
    <row r="259" s="219" customFormat="1" ht="11.25">
      <c r="A259" s="218"/>
    </row>
    <row r="260" s="219" customFormat="1" ht="11.25">
      <c r="A260" s="218"/>
    </row>
    <row r="261" s="219" customFormat="1" ht="11.25">
      <c r="A261" s="218"/>
    </row>
    <row r="262" s="219" customFormat="1" ht="11.25">
      <c r="A262" s="218"/>
    </row>
    <row r="263" s="219" customFormat="1" ht="11.25">
      <c r="A263" s="218"/>
    </row>
    <row r="264" s="219" customFormat="1" ht="11.25">
      <c r="A264" s="218"/>
    </row>
    <row r="265" s="219" customFormat="1" ht="11.25">
      <c r="A265" s="218"/>
    </row>
    <row r="266" s="219" customFormat="1" ht="11.25">
      <c r="A266" s="218"/>
    </row>
    <row r="267" s="219" customFormat="1" ht="11.25">
      <c r="A267" s="218"/>
    </row>
    <row r="268" s="219" customFormat="1" ht="11.25">
      <c r="A268" s="218"/>
    </row>
    <row r="269" s="219" customFormat="1" ht="11.25">
      <c r="A269" s="218"/>
    </row>
    <row r="270" s="219" customFormat="1" ht="11.25">
      <c r="A270" s="218"/>
    </row>
    <row r="271" s="219" customFormat="1" ht="11.25">
      <c r="A271" s="218"/>
    </row>
    <row r="272" s="219" customFormat="1" ht="11.25">
      <c r="A272" s="218"/>
    </row>
    <row r="273" s="219" customFormat="1" ht="11.25">
      <c r="A273" s="218"/>
    </row>
    <row r="274" s="219" customFormat="1" ht="11.25">
      <c r="A274" s="218"/>
    </row>
    <row r="275" s="219" customFormat="1" ht="11.25">
      <c r="A275" s="218"/>
    </row>
    <row r="276" s="219" customFormat="1" ht="11.25">
      <c r="A276" s="218"/>
    </row>
    <row r="277" s="219" customFormat="1" ht="11.25">
      <c r="A277" s="218"/>
    </row>
    <row r="278" s="219" customFormat="1" ht="11.25">
      <c r="A278" s="218"/>
    </row>
    <row r="279" s="219" customFormat="1" ht="11.25">
      <c r="A279" s="218"/>
    </row>
    <row r="280" s="219" customFormat="1" ht="11.25">
      <c r="A280" s="218"/>
    </row>
    <row r="281" s="219" customFormat="1" ht="11.25">
      <c r="A281" s="218"/>
    </row>
    <row r="282" s="219" customFormat="1" ht="11.25">
      <c r="A282" s="218"/>
    </row>
    <row r="283" s="219" customFormat="1" ht="11.25">
      <c r="A283" s="218"/>
    </row>
    <row r="284" s="219" customFormat="1" ht="11.25">
      <c r="A284" s="218"/>
    </row>
    <row r="285" s="219" customFormat="1" ht="11.25">
      <c r="A285" s="218"/>
    </row>
    <row r="286" s="219" customFormat="1" ht="11.25">
      <c r="A286" s="218"/>
    </row>
    <row r="287" s="219" customFormat="1" ht="11.25">
      <c r="A287" s="218"/>
    </row>
    <row r="288" s="219" customFormat="1" ht="11.25">
      <c r="A288" s="218"/>
    </row>
    <row r="289" s="219" customFormat="1" ht="11.25">
      <c r="A289" s="218"/>
    </row>
    <row r="290" s="219" customFormat="1" ht="11.25">
      <c r="A290" s="218"/>
    </row>
    <row r="291" s="219" customFormat="1" ht="11.25">
      <c r="A291" s="218"/>
    </row>
    <row r="292" s="219" customFormat="1" ht="11.25">
      <c r="A292" s="218"/>
    </row>
    <row r="293" s="219" customFormat="1" ht="11.25">
      <c r="A293" s="218"/>
    </row>
    <row r="294" s="219" customFormat="1" ht="11.25">
      <c r="A294" s="218"/>
    </row>
    <row r="295" s="219" customFormat="1" ht="11.25">
      <c r="A295" s="218"/>
    </row>
    <row r="296" s="219" customFormat="1" ht="11.25">
      <c r="A296" s="218"/>
    </row>
    <row r="297" s="219" customFormat="1" ht="11.25">
      <c r="A297" s="218"/>
    </row>
    <row r="298" s="219" customFormat="1" ht="11.25">
      <c r="A298" s="218"/>
    </row>
    <row r="299" s="219" customFormat="1" ht="11.25">
      <c r="A299" s="218"/>
    </row>
    <row r="300" s="219" customFormat="1" ht="11.25">
      <c r="A300" s="218"/>
    </row>
    <row r="301" s="219" customFormat="1" ht="11.25">
      <c r="A301" s="218"/>
    </row>
    <row r="302" s="219" customFormat="1" ht="11.25">
      <c r="A302" s="218"/>
    </row>
    <row r="303" s="219" customFormat="1" ht="11.25">
      <c r="A303" s="218"/>
    </row>
    <row r="304" s="219" customFormat="1" ht="11.25">
      <c r="A304" s="218"/>
    </row>
    <row r="305" s="219" customFormat="1" ht="11.25">
      <c r="A305" s="218"/>
    </row>
    <row r="306" s="219" customFormat="1" ht="11.25">
      <c r="A306" s="218"/>
    </row>
    <row r="307" s="219" customFormat="1" ht="11.25">
      <c r="A307" s="218"/>
    </row>
    <row r="308" s="219" customFormat="1" ht="11.25">
      <c r="A308" s="218"/>
    </row>
    <row r="309" s="219" customFormat="1" ht="11.25">
      <c r="A309" s="218"/>
    </row>
    <row r="310" s="219" customFormat="1" ht="11.25">
      <c r="A310" s="218"/>
    </row>
    <row r="311" s="219" customFormat="1" ht="11.25">
      <c r="A311" s="218"/>
    </row>
    <row r="312" s="219" customFormat="1" ht="11.25">
      <c r="A312" s="218"/>
    </row>
    <row r="313" s="219" customFormat="1" ht="11.25">
      <c r="A313" s="218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Nr.14.1.2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323"/>
  <sheetViews>
    <sheetView tabSelected="1" view="pageBreakPreview" zoomScaleNormal="85" zoomScaleSheetLayoutView="100" workbookViewId="0" topLeftCell="A1">
      <selection activeCell="A6" sqref="A6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8.421875" style="139" customWidth="1"/>
    <col min="4" max="5" width="7.8515625" style="139" customWidth="1"/>
    <col min="6" max="8" width="7.14062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190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187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188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165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85000</v>
      </c>
      <c r="D15" s="40">
        <f>SUM(D16,D19,D20,)</f>
        <v>85000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56">
        <v>85000</v>
      </c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0</v>
      </c>
      <c r="D24" s="66" t="s">
        <v>23</v>
      </c>
      <c r="E24" s="66" t="s">
        <v>23</v>
      </c>
      <c r="F24" s="66" t="s">
        <v>23</v>
      </c>
      <c r="G24" s="67"/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85000</v>
      </c>
      <c r="D30" s="40">
        <f>SUM(D31,D156)</f>
        <v>85000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85000</v>
      </c>
      <c r="D31" s="78">
        <f>SUM(D141,D32)</f>
        <v>85000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85000</v>
      </c>
      <c r="D32" s="61">
        <f>SUM(D33,D132,D133)</f>
        <v>85000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0</v>
      </c>
      <c r="D33" s="61">
        <f>SUM(D34,D41,D42,D45,D92,D128)</f>
        <v>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0</v>
      </c>
      <c r="D45" s="100">
        <f>SUM(D46,D52,D53,D61,D71,D75,D79,D87)</f>
        <v>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85000</v>
      </c>
      <c r="D133" s="100">
        <f>SUM(D134,D135,D136,D137,D138,D139,D140)</f>
        <v>85000</v>
      </c>
      <c r="E133" s="100">
        <f>SUM(E134,E135,E136,E137,E138,E139,E140)</f>
        <v>0</v>
      </c>
      <c r="F133" s="88">
        <f>SUM(F134,F135,F136,F137,F138,F139,F140)</f>
        <v>0</v>
      </c>
      <c r="G133" s="100">
        <f>SUM(G134,G135,G136,G137,G138,G139,G140)</f>
        <v>0</v>
      </c>
      <c r="H133" s="101">
        <f>SUM(H134,H135,H136,H137,H138,H139,H140)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85000</v>
      </c>
      <c r="D140" s="51">
        <v>85000</v>
      </c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0</v>
      </c>
      <c r="D141" s="117">
        <f>SUM(D142,D154,D155)</f>
        <v>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0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0</v>
      </c>
      <c r="D142" s="121">
        <f>SUM(D143,D149,D150,D151,D152,D153)</f>
        <v>0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6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85000</v>
      </c>
      <c r="D159" s="134">
        <f t="shared" si="6"/>
        <v>85000</v>
      </c>
      <c r="E159" s="134">
        <f t="shared" si="6"/>
        <v>0</v>
      </c>
      <c r="F159" s="134">
        <f t="shared" si="6"/>
        <v>0</v>
      </c>
      <c r="G159" s="134">
        <f t="shared" si="6"/>
        <v>0</v>
      </c>
      <c r="H159" s="135">
        <f t="shared" si="6"/>
        <v>0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Nr.14.2.1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160" sqref="A160:IV164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9.421875" style="139" customWidth="1"/>
    <col min="4" max="4" width="9.8515625" style="139" customWidth="1"/>
    <col min="5" max="5" width="5.8515625" style="139" customWidth="1"/>
    <col min="6" max="6" width="6.00390625" style="139" customWidth="1"/>
    <col min="7" max="7" width="6.57421875" style="139" customWidth="1"/>
    <col min="8" max="8" width="8.14062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172</v>
      </c>
      <c r="C6" s="2"/>
      <c r="D6" s="2"/>
      <c r="E6" s="2"/>
      <c r="F6" s="2"/>
      <c r="G6" s="2"/>
      <c r="H6" s="2"/>
    </row>
    <row r="7" spans="1:8" s="3" customFormat="1" ht="12.75">
      <c r="A7" s="1" t="s">
        <v>173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2176241</v>
      </c>
      <c r="D15" s="40">
        <f>SUM(D16,D19,D20,)</f>
        <v>1282500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893741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56">
        <v>1282500</v>
      </c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893741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893741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0</v>
      </c>
      <c r="D24" s="66" t="s">
        <v>23</v>
      </c>
      <c r="E24" s="66" t="s">
        <v>23</v>
      </c>
      <c r="F24" s="66" t="s">
        <v>23</v>
      </c>
      <c r="G24" s="67"/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163</v>
      </c>
      <c r="C26" s="71">
        <f t="shared" si="0"/>
        <v>893741</v>
      </c>
      <c r="D26" s="69"/>
      <c r="E26" s="69"/>
      <c r="F26" s="69"/>
      <c r="G26" s="67"/>
      <c r="H26" s="70">
        <v>893741</v>
      </c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2176241</v>
      </c>
      <c r="D30" s="40">
        <f>SUM(D31,D156)</f>
        <v>1282500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893741</v>
      </c>
    </row>
    <row r="31" spans="1:8" s="81" customFormat="1" ht="36.75" thickTop="1">
      <c r="A31" s="76"/>
      <c r="B31" s="77" t="s">
        <v>33</v>
      </c>
      <c r="C31" s="80">
        <f t="shared" si="1"/>
        <v>2176241</v>
      </c>
      <c r="D31" s="78">
        <f>SUM(D141,D32)</f>
        <v>1282500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893741</v>
      </c>
    </row>
    <row r="32" spans="1:8" s="84" customFormat="1" ht="22.5">
      <c r="A32" s="82"/>
      <c r="B32" s="33" t="s">
        <v>34</v>
      </c>
      <c r="C32" s="83">
        <f t="shared" si="1"/>
        <v>287000</v>
      </c>
      <c r="D32" s="61">
        <f>SUM(D33,D132,D133)</f>
        <v>21000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266000</v>
      </c>
    </row>
    <row r="33" spans="1:8" s="34" customFormat="1" ht="11.25">
      <c r="A33" s="85">
        <v>1000</v>
      </c>
      <c r="B33" s="33" t="s">
        <v>35</v>
      </c>
      <c r="C33" s="83">
        <f t="shared" si="1"/>
        <v>287000</v>
      </c>
      <c r="D33" s="61">
        <f>SUM(D34,D41,D42,D45,D92,D128)</f>
        <v>21000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266000</v>
      </c>
    </row>
    <row r="34" spans="1:8" s="59" customFormat="1" ht="11.25">
      <c r="A34" s="86">
        <v>1100</v>
      </c>
      <c r="B34" s="87" t="s">
        <v>36</v>
      </c>
      <c r="C34" s="89">
        <f t="shared" si="1"/>
        <v>7252</v>
      </c>
      <c r="D34" s="88">
        <f>SUM(D35,D38:D40)</f>
        <v>7252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7252</v>
      </c>
      <c r="D40" s="93">
        <v>7252</v>
      </c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1748</v>
      </c>
      <c r="D41" s="99">
        <v>1748</v>
      </c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253000</v>
      </c>
      <c r="D45" s="100">
        <f>SUM(D46,D52,D53,D61,D71,D75,D79,D87)</f>
        <v>12000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241000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5000</v>
      </c>
      <c r="D53" s="103">
        <f>SUM(D54:D60)</f>
        <v>5000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5000</v>
      </c>
      <c r="D59" s="93">
        <v>5000</v>
      </c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190000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190000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190000</v>
      </c>
      <c r="D70" s="93"/>
      <c r="E70" s="93"/>
      <c r="F70" s="93"/>
      <c r="G70" s="93"/>
      <c r="H70" s="97">
        <v>190000</v>
      </c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58000</v>
      </c>
      <c r="D79" s="103">
        <f>SUM(D80:D86)</f>
        <v>7000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51000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58000</v>
      </c>
      <c r="D81" s="93">
        <f>2000+5000</f>
        <v>7000</v>
      </c>
      <c r="E81" s="93"/>
      <c r="F81" s="93"/>
      <c r="G81" s="93"/>
      <c r="H81" s="97">
        <v>51000</v>
      </c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25000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25000</v>
      </c>
    </row>
    <row r="93" spans="1:8" s="95" customFormat="1" ht="19.5">
      <c r="A93" s="90">
        <v>1510</v>
      </c>
      <c r="B93" s="91" t="s">
        <v>97</v>
      </c>
      <c r="C93" s="103">
        <f t="shared" si="3"/>
        <v>25000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25000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25000</v>
      </c>
      <c r="D95" s="93"/>
      <c r="E95" s="93"/>
      <c r="F95" s="93"/>
      <c r="G95" s="93"/>
      <c r="H95" s="97">
        <v>25000</v>
      </c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12">
        <f t="shared" si="4"/>
        <v>0</v>
      </c>
      <c r="D133" s="113">
        <f>SUM(D134,D135,D136,D137,D138,D140,D139)</f>
        <v>0</v>
      </c>
      <c r="E133" s="113">
        <f>SUM(E134,E135,E136,E137,E138,E140,E139)</f>
        <v>0</v>
      </c>
      <c r="F133" s="113">
        <f>SUM(F134,F135,F136,F137,F138,F140,F139)</f>
        <v>0</v>
      </c>
      <c r="G133" s="113">
        <f>SUM(G134,G135,G136,G137,G138,G140,G139)</f>
        <v>0</v>
      </c>
      <c r="H133" s="114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1889241</v>
      </c>
      <c r="D141" s="117">
        <f>SUM(D142,D154,D155)</f>
        <v>1261500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627741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592141</v>
      </c>
      <c r="D142" s="121">
        <f>SUM(D143,D149,D150,D151,D152,D153)</f>
        <v>211500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380641</v>
      </c>
    </row>
    <row r="143" spans="1:8" s="49" customFormat="1" ht="22.5">
      <c r="A143" s="85">
        <v>4100</v>
      </c>
      <c r="B143" s="45" t="s">
        <v>147</v>
      </c>
      <c r="C143" s="65">
        <f t="shared" si="5"/>
        <v>4200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4200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4200</v>
      </c>
      <c r="D148" s="93"/>
      <c r="E148" s="93"/>
      <c r="F148" s="93"/>
      <c r="G148" s="93"/>
      <c r="H148" s="97">
        <v>4200</v>
      </c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587941</v>
      </c>
      <c r="D153" s="51">
        <f>127000+50000+24400+6541+3559</f>
        <v>211500</v>
      </c>
      <c r="E153" s="51"/>
      <c r="F153" s="51"/>
      <c r="G153" s="51"/>
      <c r="H153" s="52">
        <v>376441</v>
      </c>
    </row>
    <row r="154" spans="1:8" s="49" customFormat="1" ht="11.25">
      <c r="A154" s="85">
        <v>6000</v>
      </c>
      <c r="B154" s="126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1297100</v>
      </c>
      <c r="D155" s="99">
        <f>50000+4000+6100+1000000-6541-3559</f>
        <v>1050000</v>
      </c>
      <c r="E155" s="99"/>
      <c r="F155" s="99"/>
      <c r="G155" s="99"/>
      <c r="H155" s="111">
        <v>247100</v>
      </c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2176241</v>
      </c>
      <c r="D159" s="134">
        <f t="shared" si="6"/>
        <v>1282500</v>
      </c>
      <c r="E159" s="134">
        <f t="shared" si="6"/>
        <v>0</v>
      </c>
      <c r="F159" s="134">
        <f t="shared" si="6"/>
        <v>0</v>
      </c>
      <c r="G159" s="134">
        <f t="shared" si="6"/>
        <v>0</v>
      </c>
      <c r="H159" s="135">
        <f t="shared" si="6"/>
        <v>893741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Nr.12.1.1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0" customWidth="1"/>
    <col min="2" max="2" width="23.8515625" style="0" customWidth="1"/>
    <col min="3" max="3" width="10.8515625" style="0" customWidth="1"/>
    <col min="5" max="5" width="10.421875" style="0" customWidth="1"/>
    <col min="6" max="6" width="9.28125" style="0" customWidth="1"/>
    <col min="7" max="7" width="0.13671875" style="0" customWidth="1"/>
    <col min="8" max="9" width="0" style="0" hidden="1" customWidth="1"/>
  </cols>
  <sheetData>
    <row r="1" spans="1:6" s="142" customFormat="1" ht="12.75">
      <c r="A1" s="140"/>
      <c r="B1" s="141"/>
      <c r="C1" s="141"/>
      <c r="D1" s="141"/>
      <c r="E1" s="141"/>
      <c r="F1" s="141"/>
    </row>
    <row r="2" spans="1:6" s="142" customFormat="1" ht="12.75">
      <c r="A2" s="235" t="s">
        <v>170</v>
      </c>
      <c r="B2" s="235"/>
      <c r="C2" s="235"/>
      <c r="D2" s="235"/>
      <c r="E2" s="235"/>
      <c r="F2" s="235"/>
    </row>
    <row r="3" spans="1:6" s="142" customFormat="1" ht="12.75">
      <c r="A3" s="235" t="s">
        <v>171</v>
      </c>
      <c r="B3" s="235"/>
      <c r="C3" s="235"/>
      <c r="D3" s="235"/>
      <c r="E3" s="235"/>
      <c r="F3" s="235"/>
    </row>
    <row r="4" spans="1:6" s="142" customFormat="1" ht="18">
      <c r="A4" s="140"/>
      <c r="B4" s="143"/>
      <c r="C4" s="144"/>
      <c r="D4" s="141"/>
      <c r="E4" s="141"/>
      <c r="F4" s="141"/>
    </row>
    <row r="5" spans="1:6" s="142" customFormat="1" ht="12.75">
      <c r="A5" s="140" t="s">
        <v>164</v>
      </c>
      <c r="B5" s="145" t="s">
        <v>2</v>
      </c>
      <c r="C5" s="145"/>
      <c r="D5" s="145"/>
      <c r="E5" s="145"/>
      <c r="F5" s="145"/>
    </row>
    <row r="6" spans="1:6" s="142" customFormat="1" ht="12.75">
      <c r="A6" s="140" t="s">
        <v>3</v>
      </c>
      <c r="B6" s="141" t="s">
        <v>172</v>
      </c>
      <c r="C6" s="141"/>
      <c r="D6" s="141"/>
      <c r="E6" s="141"/>
      <c r="F6" s="141"/>
    </row>
    <row r="7" spans="1:6" s="142" customFormat="1" ht="12.75">
      <c r="A7" s="140" t="s">
        <v>173</v>
      </c>
      <c r="B7" s="141"/>
      <c r="C7" s="141"/>
      <c r="D7" s="141"/>
      <c r="E7" s="141"/>
      <c r="F7" s="141"/>
    </row>
    <row r="8" spans="1:6" s="142" customFormat="1" ht="13.5" thickBot="1">
      <c r="A8" s="1" t="s">
        <v>165</v>
      </c>
      <c r="B8" s="146"/>
      <c r="C8" s="141"/>
      <c r="D8" s="141"/>
      <c r="E8" s="141"/>
      <c r="F8" s="141"/>
    </row>
    <row r="9" spans="1:6" s="149" customFormat="1" ht="12.75" customHeight="1">
      <c r="A9" s="147"/>
      <c r="B9" s="148"/>
      <c r="C9" s="229" t="s">
        <v>6</v>
      </c>
      <c r="D9" s="230"/>
      <c r="E9" s="230"/>
      <c r="F9" s="231"/>
    </row>
    <row r="10" spans="1:6" s="152" customFormat="1" ht="12.75" customHeight="1">
      <c r="A10" s="150" t="s">
        <v>7</v>
      </c>
      <c r="B10" s="151" t="s">
        <v>5</v>
      </c>
      <c r="C10" s="232" t="s">
        <v>8</v>
      </c>
      <c r="D10" s="233"/>
      <c r="E10" s="233"/>
      <c r="F10" s="234"/>
    </row>
    <row r="11" spans="1:6" s="155" customFormat="1" ht="51" customHeight="1" thickBot="1">
      <c r="A11" s="153" t="s">
        <v>9</v>
      </c>
      <c r="B11" s="154"/>
      <c r="C11" s="155" t="s">
        <v>10</v>
      </c>
      <c r="D11" s="156" t="s">
        <v>163</v>
      </c>
      <c r="E11" s="156" t="s">
        <v>166</v>
      </c>
      <c r="F11" s="157"/>
    </row>
    <row r="12" spans="1:6" s="159" customFormat="1" ht="17.25" customHeight="1" thickBot="1">
      <c r="A12" s="158" t="s">
        <v>16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2" customFormat="1" ht="16.5">
      <c r="A13" s="160"/>
      <c r="B13" s="161" t="s">
        <v>17</v>
      </c>
      <c r="D13" s="163"/>
      <c r="E13" s="163"/>
      <c r="F13" s="164"/>
    </row>
    <row r="14" spans="1:6" s="167" customFormat="1" ht="9.75" customHeight="1">
      <c r="A14" s="165"/>
      <c r="B14" s="166"/>
      <c r="F14" s="168"/>
    </row>
    <row r="15" spans="1:6" s="170" customFormat="1" ht="30.75" customHeight="1" thickBot="1">
      <c r="A15" s="169"/>
      <c r="B15" s="38" t="s">
        <v>18</v>
      </c>
      <c r="C15" s="40">
        <f>SUM(D15:F15)</f>
        <v>893741</v>
      </c>
      <c r="D15" s="40">
        <f>SUM(D16,D19,)</f>
        <v>652541</v>
      </c>
      <c r="E15" s="40">
        <f>SUM(E16,E19,)</f>
        <v>241200</v>
      </c>
      <c r="F15" s="42">
        <f>SUM(F16,F19,)</f>
        <v>0</v>
      </c>
    </row>
    <row r="16" spans="1:6" s="175" customFormat="1" ht="12" thickTop="1">
      <c r="A16" s="171"/>
      <c r="B16" s="172" t="s">
        <v>19</v>
      </c>
      <c r="C16" s="173">
        <f>SUM(D16:F16)</f>
        <v>0</v>
      </c>
      <c r="D16" s="173">
        <f>SUM(D17:D18)</f>
        <v>0</v>
      </c>
      <c r="E16" s="173">
        <f>SUM(E17:E18)</f>
        <v>0</v>
      </c>
      <c r="F16" s="174">
        <f>SUM(F17:F18)</f>
        <v>0</v>
      </c>
    </row>
    <row r="17" spans="1:6" s="175" customFormat="1" ht="11.25">
      <c r="A17" s="171"/>
      <c r="B17" s="176" t="s">
        <v>20</v>
      </c>
      <c r="C17" s="173">
        <f>SUM(D17:F17)</f>
        <v>0</v>
      </c>
      <c r="D17" s="177"/>
      <c r="E17" s="177"/>
      <c r="F17" s="178"/>
    </row>
    <row r="18" spans="1:6" s="175" customFormat="1" ht="11.25">
      <c r="A18" s="171"/>
      <c r="B18" s="176" t="s">
        <v>21</v>
      </c>
      <c r="C18" s="173">
        <f>SUM(D18:F18)</f>
        <v>0</v>
      </c>
      <c r="D18" s="177"/>
      <c r="E18" s="177"/>
      <c r="F18" s="178"/>
    </row>
    <row r="19" spans="1:6" s="183" customFormat="1" ht="13.5" customHeight="1">
      <c r="A19" s="179"/>
      <c r="B19" s="54" t="s">
        <v>22</v>
      </c>
      <c r="C19" s="180">
        <f>SUM(D19:F19)</f>
        <v>893741</v>
      </c>
      <c r="D19" s="181">
        <v>652541</v>
      </c>
      <c r="E19" s="181">
        <v>241200</v>
      </c>
      <c r="F19" s="182"/>
    </row>
    <row r="20" spans="1:6" s="175" customFormat="1" ht="11.25">
      <c r="A20" s="171"/>
      <c r="B20" s="172"/>
      <c r="C20" s="184"/>
      <c r="D20" s="184"/>
      <c r="E20" s="184"/>
      <c r="F20" s="185"/>
    </row>
    <row r="21" spans="1:6" s="162" customFormat="1" ht="16.5">
      <c r="A21" s="160"/>
      <c r="B21" s="161" t="s">
        <v>31</v>
      </c>
      <c r="C21" s="186"/>
      <c r="D21" s="186"/>
      <c r="E21" s="186"/>
      <c r="F21" s="187"/>
    </row>
    <row r="22" spans="1:6" s="189" customFormat="1" ht="26.25" thickBot="1">
      <c r="A22" s="188"/>
      <c r="B22" s="74" t="s">
        <v>32</v>
      </c>
      <c r="C22" s="40">
        <f aca="true" t="shared" si="0" ref="C22:C53">SUM(D22:F22)</f>
        <v>893741</v>
      </c>
      <c r="D22" s="40">
        <f>SUM(D23,D146)</f>
        <v>652541</v>
      </c>
      <c r="E22" s="40">
        <f>SUM(E23,E146)</f>
        <v>241200</v>
      </c>
      <c r="F22" s="42">
        <f>SUM(F23,F146)</f>
        <v>0</v>
      </c>
    </row>
    <row r="23" spans="1:6" s="191" customFormat="1" ht="36.75" thickTop="1">
      <c r="A23" s="190"/>
      <c r="B23" s="77" t="s">
        <v>33</v>
      </c>
      <c r="C23" s="61">
        <f t="shared" si="0"/>
        <v>893741</v>
      </c>
      <c r="D23" s="78">
        <f>SUM(D131,D24)</f>
        <v>652541</v>
      </c>
      <c r="E23" s="78">
        <f>SUM(E131,E24)</f>
        <v>241200</v>
      </c>
      <c r="F23" s="63">
        <f>SUM(F131,F24)</f>
        <v>0</v>
      </c>
    </row>
    <row r="24" spans="1:6" s="194" customFormat="1" ht="24">
      <c r="A24" s="192"/>
      <c r="B24" s="193" t="s">
        <v>34</v>
      </c>
      <c r="C24" s="61">
        <f t="shared" si="0"/>
        <v>266000</v>
      </c>
      <c r="D24" s="61">
        <f>SUM(D25,D122,D123)</f>
        <v>266000</v>
      </c>
      <c r="E24" s="61">
        <f>SUM(E25,E122,E123)</f>
        <v>0</v>
      </c>
      <c r="F24" s="63">
        <f>SUM(F25,F122,F123)</f>
        <v>0</v>
      </c>
    </row>
    <row r="25" spans="1:6" s="167" customFormat="1" ht="11.25">
      <c r="A25" s="195">
        <v>1000</v>
      </c>
      <c r="B25" s="166" t="s">
        <v>35</v>
      </c>
      <c r="C25" s="196">
        <f t="shared" si="0"/>
        <v>266000</v>
      </c>
      <c r="D25" s="196">
        <f>SUM(D26,D31,D32,D35,D82,D118)</f>
        <v>266000</v>
      </c>
      <c r="E25" s="196">
        <f>SUM(E26,E31,E32,E35,E82,E118)</f>
        <v>0</v>
      </c>
      <c r="F25" s="197">
        <f>SUM(F26,F31,F32,F35,F82,F118)</f>
        <v>0</v>
      </c>
    </row>
    <row r="26" spans="1:6" s="183" customFormat="1" ht="11.25">
      <c r="A26" s="86">
        <v>1100</v>
      </c>
      <c r="B26" s="198" t="s">
        <v>36</v>
      </c>
      <c r="C26" s="180">
        <f t="shared" si="0"/>
        <v>0</v>
      </c>
      <c r="D26" s="180">
        <f>SUM(D28:D30,D27)</f>
        <v>0</v>
      </c>
      <c r="E26" s="180">
        <f>SUM(E28:E30,E27)</f>
        <v>0</v>
      </c>
      <c r="F26" s="199">
        <f>SUM(F28:F30,F27)</f>
        <v>0</v>
      </c>
    </row>
    <row r="27" spans="1:6" s="205" customFormat="1" ht="9.75">
      <c r="A27" s="200">
        <v>1110</v>
      </c>
      <c r="B27" s="201" t="s">
        <v>37</v>
      </c>
      <c r="C27" s="202">
        <f t="shared" si="0"/>
        <v>0</v>
      </c>
      <c r="D27" s="203"/>
      <c r="E27" s="203"/>
      <c r="F27" s="204"/>
    </row>
    <row r="28" spans="1:6" s="205" customFormat="1" ht="9.75">
      <c r="A28" s="200">
        <v>1140</v>
      </c>
      <c r="B28" s="201" t="s">
        <v>42</v>
      </c>
      <c r="C28" s="202">
        <f t="shared" si="0"/>
        <v>0</v>
      </c>
      <c r="D28" s="203"/>
      <c r="E28" s="203"/>
      <c r="F28" s="204"/>
    </row>
    <row r="29" spans="1:6" s="205" customFormat="1" ht="9.75">
      <c r="A29" s="200">
        <v>1150</v>
      </c>
      <c r="B29" s="91" t="s">
        <v>43</v>
      </c>
      <c r="C29" s="202">
        <f t="shared" si="0"/>
        <v>0</v>
      </c>
      <c r="D29" s="203"/>
      <c r="E29" s="203"/>
      <c r="F29" s="204"/>
    </row>
    <row r="30" spans="1:6" s="205" customFormat="1" ht="9.75">
      <c r="A30" s="200">
        <v>1170</v>
      </c>
      <c r="B30" s="201" t="s">
        <v>44</v>
      </c>
      <c r="C30" s="202">
        <f t="shared" si="0"/>
        <v>0</v>
      </c>
      <c r="D30" s="203"/>
      <c r="E30" s="203"/>
      <c r="F30" s="204"/>
    </row>
    <row r="31" spans="1:6" s="183" customFormat="1" ht="22.5">
      <c r="A31" s="98">
        <v>1200</v>
      </c>
      <c r="B31" s="87" t="s">
        <v>45</v>
      </c>
      <c r="C31" s="180">
        <f t="shared" si="0"/>
        <v>0</v>
      </c>
      <c r="D31" s="181"/>
      <c r="E31" s="181"/>
      <c r="F31" s="182"/>
    </row>
    <row r="32" spans="1:6" s="183" customFormat="1" ht="11.25">
      <c r="A32" s="86">
        <v>1300</v>
      </c>
      <c r="B32" s="87" t="s">
        <v>46</v>
      </c>
      <c r="C32" s="180">
        <f t="shared" si="0"/>
        <v>0</v>
      </c>
      <c r="D32" s="180">
        <f>SUM(D33:D34)</f>
        <v>0</v>
      </c>
      <c r="E32" s="180">
        <f>SUM(E33:E34)</f>
        <v>0</v>
      </c>
      <c r="F32" s="199">
        <f>SUM(F33:F34)</f>
        <v>0</v>
      </c>
    </row>
    <row r="33" spans="1:6" s="205" customFormat="1" ht="19.5">
      <c r="A33" s="90">
        <v>1310</v>
      </c>
      <c r="B33" s="91" t="s">
        <v>47</v>
      </c>
      <c r="C33" s="202">
        <f t="shared" si="0"/>
        <v>0</v>
      </c>
      <c r="D33" s="203"/>
      <c r="E33" s="203"/>
      <c r="F33" s="204"/>
    </row>
    <row r="34" spans="1:6" s="205" customFormat="1" ht="9.75">
      <c r="A34" s="104">
        <v>1330</v>
      </c>
      <c r="B34" s="91" t="s">
        <v>48</v>
      </c>
      <c r="C34" s="202">
        <f t="shared" si="0"/>
        <v>0</v>
      </c>
      <c r="D34" s="203"/>
      <c r="E34" s="203"/>
      <c r="F34" s="204"/>
    </row>
    <row r="35" spans="1:6" s="183" customFormat="1" ht="11.25">
      <c r="A35" s="98">
        <v>1400</v>
      </c>
      <c r="B35" s="87" t="s">
        <v>49</v>
      </c>
      <c r="C35" s="121">
        <f t="shared" si="0"/>
        <v>241000</v>
      </c>
      <c r="D35" s="121">
        <f>SUM(D36,D42,D43,D51,D61,D65,D69,D77)</f>
        <v>241000</v>
      </c>
      <c r="E35" s="121">
        <f>SUM(E36,E42,E43,E51,E61,E65,E69,E77)</f>
        <v>0</v>
      </c>
      <c r="F35" s="122">
        <f>SUM(F36,F42,F43,F51,F61,F65,F69,F77)</f>
        <v>0</v>
      </c>
    </row>
    <row r="36" spans="1:6" s="205" customFormat="1" ht="19.5">
      <c r="A36" s="90">
        <v>1410</v>
      </c>
      <c r="B36" s="91" t="s">
        <v>50</v>
      </c>
      <c r="C36" s="202">
        <f t="shared" si="0"/>
        <v>0</v>
      </c>
      <c r="D36" s="202">
        <f>SUM(D37:D41)</f>
        <v>0</v>
      </c>
      <c r="E36" s="202">
        <f>SUM(E37:E41)</f>
        <v>0</v>
      </c>
      <c r="F36" s="206">
        <f>SUM(F37:F41)</f>
        <v>0</v>
      </c>
    </row>
    <row r="37" spans="1:6" s="205" customFormat="1" ht="19.5">
      <c r="A37" s="106">
        <v>1411</v>
      </c>
      <c r="B37" s="91" t="s">
        <v>51</v>
      </c>
      <c r="C37" s="202">
        <f t="shared" si="0"/>
        <v>0</v>
      </c>
      <c r="D37" s="203"/>
      <c r="E37" s="203"/>
      <c r="F37" s="204"/>
    </row>
    <row r="38" spans="1:6" s="205" customFormat="1" ht="19.5">
      <c r="A38" s="106">
        <v>1412</v>
      </c>
      <c r="B38" s="91" t="s">
        <v>52</v>
      </c>
      <c r="C38" s="202">
        <f t="shared" si="0"/>
        <v>0</v>
      </c>
      <c r="D38" s="203"/>
      <c r="E38" s="203"/>
      <c r="F38" s="204"/>
    </row>
    <row r="39" spans="1:6" s="205" customFormat="1" ht="9.75">
      <c r="A39" s="106">
        <v>1413</v>
      </c>
      <c r="B39" s="91" t="s">
        <v>53</v>
      </c>
      <c r="C39" s="202">
        <f t="shared" si="0"/>
        <v>0</v>
      </c>
      <c r="D39" s="203"/>
      <c r="E39" s="203"/>
      <c r="F39" s="204"/>
    </row>
    <row r="40" spans="1:6" s="205" customFormat="1" ht="19.5">
      <c r="A40" s="106">
        <v>1414</v>
      </c>
      <c r="B40" s="91" t="s">
        <v>54</v>
      </c>
      <c r="C40" s="202">
        <f t="shared" si="0"/>
        <v>0</v>
      </c>
      <c r="D40" s="203"/>
      <c r="E40" s="203"/>
      <c r="F40" s="204"/>
    </row>
    <row r="41" spans="1:6" s="205" customFormat="1" ht="19.5">
      <c r="A41" s="106">
        <v>1415</v>
      </c>
      <c r="B41" s="91" t="s">
        <v>55</v>
      </c>
      <c r="C41" s="202">
        <f t="shared" si="0"/>
        <v>0</v>
      </c>
      <c r="D41" s="203"/>
      <c r="E41" s="203"/>
      <c r="F41" s="204"/>
    </row>
    <row r="42" spans="1:6" s="205" customFormat="1" ht="19.5">
      <c r="A42" s="90">
        <v>1420</v>
      </c>
      <c r="B42" s="91" t="s">
        <v>56</v>
      </c>
      <c r="C42" s="202">
        <f t="shared" si="0"/>
        <v>0</v>
      </c>
      <c r="D42" s="203"/>
      <c r="E42" s="203"/>
      <c r="F42" s="204"/>
    </row>
    <row r="43" spans="1:6" s="205" customFormat="1" ht="29.25">
      <c r="A43" s="90">
        <v>1440</v>
      </c>
      <c r="B43" s="91" t="s">
        <v>57</v>
      </c>
      <c r="C43" s="202">
        <f t="shared" si="0"/>
        <v>0</v>
      </c>
      <c r="D43" s="202">
        <f>SUM(D44:D50)</f>
        <v>0</v>
      </c>
      <c r="E43" s="202">
        <f>SUM(E44:E50)</f>
        <v>0</v>
      </c>
      <c r="F43" s="206">
        <f>SUM(F44:F50)</f>
        <v>0</v>
      </c>
    </row>
    <row r="44" spans="1:6" s="205" customFormat="1" ht="9.75">
      <c r="A44" s="106">
        <v>1441</v>
      </c>
      <c r="B44" s="91" t="s">
        <v>58</v>
      </c>
      <c r="C44" s="202">
        <f t="shared" si="0"/>
        <v>0</v>
      </c>
      <c r="D44" s="203"/>
      <c r="E44" s="203"/>
      <c r="F44" s="204"/>
    </row>
    <row r="45" spans="1:6" s="205" customFormat="1" ht="19.5">
      <c r="A45" s="106">
        <v>1442</v>
      </c>
      <c r="B45" s="91" t="s">
        <v>59</v>
      </c>
      <c r="C45" s="202">
        <f t="shared" si="0"/>
        <v>0</v>
      </c>
      <c r="D45" s="203"/>
      <c r="E45" s="203"/>
      <c r="F45" s="204"/>
    </row>
    <row r="46" spans="1:6" s="205" customFormat="1" ht="19.5">
      <c r="A46" s="106">
        <v>1443</v>
      </c>
      <c r="B46" s="91" t="s">
        <v>60</v>
      </c>
      <c r="C46" s="202">
        <f t="shared" si="0"/>
        <v>0</v>
      </c>
      <c r="D46" s="203"/>
      <c r="E46" s="203"/>
      <c r="F46" s="204"/>
    </row>
    <row r="47" spans="1:6" s="205" customFormat="1" ht="9.75">
      <c r="A47" s="106">
        <v>1444</v>
      </c>
      <c r="B47" s="91" t="s">
        <v>61</v>
      </c>
      <c r="C47" s="202">
        <f t="shared" si="0"/>
        <v>0</v>
      </c>
      <c r="D47" s="203"/>
      <c r="E47" s="203"/>
      <c r="F47" s="204"/>
    </row>
    <row r="48" spans="1:6" s="205" customFormat="1" ht="19.5">
      <c r="A48" s="106">
        <v>1445</v>
      </c>
      <c r="B48" s="91" t="s">
        <v>62</v>
      </c>
      <c r="C48" s="202">
        <f t="shared" si="0"/>
        <v>0</v>
      </c>
      <c r="D48" s="203"/>
      <c r="E48" s="203"/>
      <c r="F48" s="204"/>
    </row>
    <row r="49" spans="1:6" s="205" customFormat="1" ht="19.5">
      <c r="A49" s="106">
        <v>1447</v>
      </c>
      <c r="B49" s="91" t="s">
        <v>63</v>
      </c>
      <c r="C49" s="202">
        <f t="shared" si="0"/>
        <v>0</v>
      </c>
      <c r="D49" s="203"/>
      <c r="E49" s="203"/>
      <c r="F49" s="204"/>
    </row>
    <row r="50" spans="1:6" s="205" customFormat="1" ht="19.5">
      <c r="A50" s="106">
        <v>1449</v>
      </c>
      <c r="B50" s="91" t="s">
        <v>64</v>
      </c>
      <c r="C50" s="202">
        <f t="shared" si="0"/>
        <v>0</v>
      </c>
      <c r="D50" s="203"/>
      <c r="E50" s="203"/>
      <c r="F50" s="204"/>
    </row>
    <row r="51" spans="1:6" s="205" customFormat="1" ht="39">
      <c r="A51" s="90">
        <v>1450</v>
      </c>
      <c r="B51" s="91" t="s">
        <v>65</v>
      </c>
      <c r="C51" s="202">
        <f t="shared" si="0"/>
        <v>190000</v>
      </c>
      <c r="D51" s="202">
        <f>SUM(D55:D60,D52)</f>
        <v>190000</v>
      </c>
      <c r="E51" s="202">
        <f>SUM(E55:E60,E52)</f>
        <v>0</v>
      </c>
      <c r="F51" s="206">
        <f>SUM(F55:F60,F52)</f>
        <v>0</v>
      </c>
    </row>
    <row r="52" spans="1:6" s="205" customFormat="1" ht="9.75">
      <c r="A52" s="107">
        <v>1451</v>
      </c>
      <c r="B52" s="108" t="s">
        <v>66</v>
      </c>
      <c r="C52" s="202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5" customFormat="1" ht="9.75">
      <c r="A53" s="106"/>
      <c r="B53" s="91" t="s">
        <v>67</v>
      </c>
      <c r="C53" s="202">
        <f t="shared" si="0"/>
        <v>0</v>
      </c>
      <c r="D53" s="203"/>
      <c r="E53" s="203"/>
      <c r="F53" s="204"/>
    </row>
    <row r="54" spans="1:6" s="205" customFormat="1" ht="9.75">
      <c r="A54" s="106"/>
      <c r="B54" s="91" t="s">
        <v>68</v>
      </c>
      <c r="C54" s="202">
        <f aca="true" t="shared" si="1" ref="C54:C85">SUM(D54:F54)</f>
        <v>0</v>
      </c>
      <c r="D54" s="203"/>
      <c r="E54" s="203"/>
      <c r="F54" s="204"/>
    </row>
    <row r="55" spans="1:6" s="205" customFormat="1" ht="19.5">
      <c r="A55" s="106">
        <v>1452</v>
      </c>
      <c r="B55" s="91" t="s">
        <v>69</v>
      </c>
      <c r="C55" s="202">
        <f t="shared" si="1"/>
        <v>0</v>
      </c>
      <c r="D55" s="203"/>
      <c r="E55" s="203"/>
      <c r="F55" s="204"/>
    </row>
    <row r="56" spans="1:6" s="205" customFormat="1" ht="19.5">
      <c r="A56" s="106">
        <v>1453</v>
      </c>
      <c r="B56" s="91" t="s">
        <v>70</v>
      </c>
      <c r="C56" s="202">
        <f t="shared" si="1"/>
        <v>0</v>
      </c>
      <c r="D56" s="203"/>
      <c r="E56" s="203"/>
      <c r="F56" s="204"/>
    </row>
    <row r="57" spans="1:6" s="205" customFormat="1" ht="39">
      <c r="A57" s="106">
        <v>1454</v>
      </c>
      <c r="B57" s="91" t="s">
        <v>71</v>
      </c>
      <c r="C57" s="202">
        <f t="shared" si="1"/>
        <v>0</v>
      </c>
      <c r="D57" s="203"/>
      <c r="E57" s="203"/>
      <c r="F57" s="204"/>
    </row>
    <row r="58" spans="1:6" s="205" customFormat="1" ht="29.25">
      <c r="A58" s="106">
        <v>1455</v>
      </c>
      <c r="B58" s="91" t="s">
        <v>72</v>
      </c>
      <c r="C58" s="202">
        <f t="shared" si="1"/>
        <v>0</v>
      </c>
      <c r="D58" s="203"/>
      <c r="E58" s="203"/>
      <c r="F58" s="204"/>
    </row>
    <row r="59" spans="1:6" s="205" customFormat="1" ht="58.5">
      <c r="A59" s="106">
        <v>1456</v>
      </c>
      <c r="B59" s="91" t="s">
        <v>73</v>
      </c>
      <c r="C59" s="202">
        <f t="shared" si="1"/>
        <v>0</v>
      </c>
      <c r="D59" s="203"/>
      <c r="E59" s="203"/>
      <c r="F59" s="204"/>
    </row>
    <row r="60" spans="1:6" s="205" customFormat="1" ht="19.5">
      <c r="A60" s="106">
        <v>1459</v>
      </c>
      <c r="B60" s="91" t="s">
        <v>74</v>
      </c>
      <c r="C60" s="202">
        <f t="shared" si="1"/>
        <v>190000</v>
      </c>
      <c r="D60" s="203">
        <v>190000</v>
      </c>
      <c r="E60" s="203"/>
      <c r="F60" s="204"/>
    </row>
    <row r="61" spans="1:6" s="205" customFormat="1" ht="19.5">
      <c r="A61" s="90">
        <v>1460</v>
      </c>
      <c r="B61" s="91" t="s">
        <v>75</v>
      </c>
      <c r="C61" s="202">
        <f t="shared" si="1"/>
        <v>0</v>
      </c>
      <c r="D61" s="202">
        <f>SUM(D62:D64)</f>
        <v>0</v>
      </c>
      <c r="E61" s="202">
        <f>SUM(E62:E64)</f>
        <v>0</v>
      </c>
      <c r="F61" s="206">
        <f>SUM(F62:F64)</f>
        <v>0</v>
      </c>
    </row>
    <row r="62" spans="1:6" s="205" customFormat="1" ht="29.25">
      <c r="A62" s="106">
        <v>1461</v>
      </c>
      <c r="B62" s="91" t="s">
        <v>76</v>
      </c>
      <c r="C62" s="202">
        <f t="shared" si="1"/>
        <v>0</v>
      </c>
      <c r="D62" s="203"/>
      <c r="E62" s="203"/>
      <c r="F62" s="204"/>
    </row>
    <row r="63" spans="1:6" s="205" customFormat="1" ht="29.25">
      <c r="A63" s="106">
        <v>1462</v>
      </c>
      <c r="B63" s="91" t="s">
        <v>77</v>
      </c>
      <c r="C63" s="202">
        <f t="shared" si="1"/>
        <v>0</v>
      </c>
      <c r="D63" s="203"/>
      <c r="E63" s="203"/>
      <c r="F63" s="204"/>
    </row>
    <row r="64" spans="1:6" s="205" customFormat="1" ht="19.5">
      <c r="A64" s="106">
        <v>1469</v>
      </c>
      <c r="B64" s="91" t="s">
        <v>78</v>
      </c>
      <c r="C64" s="202">
        <f t="shared" si="1"/>
        <v>0</v>
      </c>
      <c r="D64" s="203"/>
      <c r="E64" s="203"/>
      <c r="F64" s="204"/>
    </row>
    <row r="65" spans="1:6" s="205" customFormat="1" ht="19.5">
      <c r="A65" s="90">
        <v>1470</v>
      </c>
      <c r="B65" s="91" t="s">
        <v>79</v>
      </c>
      <c r="C65" s="202">
        <f t="shared" si="1"/>
        <v>0</v>
      </c>
      <c r="D65" s="202">
        <f>SUM(D66:D68)</f>
        <v>0</v>
      </c>
      <c r="E65" s="202">
        <f>SUM(E66:E68)</f>
        <v>0</v>
      </c>
      <c r="F65" s="206">
        <f>SUM(F66:F68)</f>
        <v>0</v>
      </c>
    </row>
    <row r="66" spans="1:6" s="205" customFormat="1" ht="9.75">
      <c r="A66" s="106">
        <v>1471</v>
      </c>
      <c r="B66" s="91" t="s">
        <v>80</v>
      </c>
      <c r="C66" s="202">
        <f t="shared" si="1"/>
        <v>0</v>
      </c>
      <c r="D66" s="203"/>
      <c r="E66" s="203"/>
      <c r="F66" s="204"/>
    </row>
    <row r="67" spans="1:6" s="205" customFormat="1" ht="9.75">
      <c r="A67" s="106">
        <v>1472</v>
      </c>
      <c r="B67" s="91" t="s">
        <v>81</v>
      </c>
      <c r="C67" s="202">
        <f t="shared" si="1"/>
        <v>0</v>
      </c>
      <c r="D67" s="203"/>
      <c r="E67" s="203"/>
      <c r="F67" s="204"/>
    </row>
    <row r="68" spans="1:6" s="205" customFormat="1" ht="9.75">
      <c r="A68" s="106">
        <v>1479</v>
      </c>
      <c r="B68" s="91" t="s">
        <v>82</v>
      </c>
      <c r="C68" s="202">
        <f t="shared" si="1"/>
        <v>0</v>
      </c>
      <c r="D68" s="203"/>
      <c r="E68" s="203"/>
      <c r="F68" s="204"/>
    </row>
    <row r="69" spans="1:6" s="205" customFormat="1" ht="9.75">
      <c r="A69" s="90">
        <v>1480</v>
      </c>
      <c r="B69" s="91" t="s">
        <v>83</v>
      </c>
      <c r="C69" s="202">
        <f t="shared" si="1"/>
        <v>51000</v>
      </c>
      <c r="D69" s="202">
        <f>SUM(D70:D76)</f>
        <v>51000</v>
      </c>
      <c r="E69" s="202">
        <f>SUM(E70:E76)</f>
        <v>0</v>
      </c>
      <c r="F69" s="206">
        <f>SUM(F70:F76)</f>
        <v>0</v>
      </c>
    </row>
    <row r="70" spans="1:6" s="205" customFormat="1" ht="19.5">
      <c r="A70" s="106">
        <v>1481</v>
      </c>
      <c r="B70" s="91" t="s">
        <v>84</v>
      </c>
      <c r="C70" s="202">
        <f t="shared" si="1"/>
        <v>0</v>
      </c>
      <c r="D70" s="203"/>
      <c r="E70" s="203"/>
      <c r="F70" s="204"/>
    </row>
    <row r="71" spans="1:6" s="205" customFormat="1" ht="19.5">
      <c r="A71" s="106">
        <v>1482</v>
      </c>
      <c r="B71" s="91" t="s">
        <v>85</v>
      </c>
      <c r="C71" s="202">
        <f t="shared" si="1"/>
        <v>51000</v>
      </c>
      <c r="D71" s="203">
        <v>51000</v>
      </c>
      <c r="E71" s="203"/>
      <c r="F71" s="204"/>
    </row>
    <row r="72" spans="1:6" s="205" customFormat="1" ht="19.5">
      <c r="A72" s="106">
        <v>1483</v>
      </c>
      <c r="B72" s="91" t="s">
        <v>86</v>
      </c>
      <c r="C72" s="202">
        <f t="shared" si="1"/>
        <v>0</v>
      </c>
      <c r="D72" s="203"/>
      <c r="E72" s="203"/>
      <c r="F72" s="204"/>
    </row>
    <row r="73" spans="1:6" s="205" customFormat="1" ht="19.5">
      <c r="A73" s="106">
        <v>1484</v>
      </c>
      <c r="B73" s="91" t="s">
        <v>87</v>
      </c>
      <c r="C73" s="202">
        <f t="shared" si="1"/>
        <v>0</v>
      </c>
      <c r="D73" s="203"/>
      <c r="E73" s="203"/>
      <c r="F73" s="204"/>
    </row>
    <row r="74" spans="1:6" s="205" customFormat="1" ht="9.75">
      <c r="A74" s="106">
        <v>1485</v>
      </c>
      <c r="B74" s="91" t="s">
        <v>88</v>
      </c>
      <c r="C74" s="202">
        <f t="shared" si="1"/>
        <v>0</v>
      </c>
      <c r="D74" s="203"/>
      <c r="E74" s="203"/>
      <c r="F74" s="204"/>
    </row>
    <row r="75" spans="1:6" s="205" customFormat="1" ht="9.75">
      <c r="A75" s="106">
        <v>1486</v>
      </c>
      <c r="B75" s="91" t="s">
        <v>89</v>
      </c>
      <c r="C75" s="202">
        <f t="shared" si="1"/>
        <v>0</v>
      </c>
      <c r="D75" s="203"/>
      <c r="E75" s="203"/>
      <c r="F75" s="204"/>
    </row>
    <row r="76" spans="1:6" s="205" customFormat="1" ht="19.5">
      <c r="A76" s="106">
        <v>1489</v>
      </c>
      <c r="B76" s="91" t="s">
        <v>90</v>
      </c>
      <c r="C76" s="202">
        <f t="shared" si="1"/>
        <v>0</v>
      </c>
      <c r="D76" s="203"/>
      <c r="E76" s="203"/>
      <c r="F76" s="204"/>
    </row>
    <row r="77" spans="1:6" s="205" customFormat="1" ht="9.75">
      <c r="A77" s="90">
        <v>1490</v>
      </c>
      <c r="B77" s="91" t="s">
        <v>91</v>
      </c>
      <c r="C77" s="202">
        <f t="shared" si="1"/>
        <v>0</v>
      </c>
      <c r="D77" s="202">
        <f>SUM(D78:D81)</f>
        <v>0</v>
      </c>
      <c r="E77" s="202">
        <f>SUM(E78:E81)</f>
        <v>0</v>
      </c>
      <c r="F77" s="206">
        <f>SUM(F78:F81)</f>
        <v>0</v>
      </c>
    </row>
    <row r="78" spans="1:6" s="205" customFormat="1" ht="9.75">
      <c r="A78" s="106">
        <v>1491</v>
      </c>
      <c r="B78" s="91" t="s">
        <v>92</v>
      </c>
      <c r="C78" s="202">
        <f t="shared" si="1"/>
        <v>0</v>
      </c>
      <c r="D78" s="203"/>
      <c r="E78" s="203"/>
      <c r="F78" s="204"/>
    </row>
    <row r="79" spans="1:6" s="205" customFormat="1" ht="9.75">
      <c r="A79" s="106">
        <v>1492</v>
      </c>
      <c r="B79" s="91" t="s">
        <v>93</v>
      </c>
      <c r="C79" s="202">
        <f t="shared" si="1"/>
        <v>0</v>
      </c>
      <c r="D79" s="203"/>
      <c r="E79" s="203"/>
      <c r="F79" s="204"/>
    </row>
    <row r="80" spans="1:6" s="205" customFormat="1" ht="9.75">
      <c r="A80" s="106">
        <v>1493</v>
      </c>
      <c r="B80" s="91" t="s">
        <v>94</v>
      </c>
      <c r="C80" s="202">
        <f t="shared" si="1"/>
        <v>0</v>
      </c>
      <c r="D80" s="203"/>
      <c r="E80" s="203"/>
      <c r="F80" s="204"/>
    </row>
    <row r="81" spans="1:6" s="205" customFormat="1" ht="19.5">
      <c r="A81" s="106">
        <v>1499</v>
      </c>
      <c r="B81" s="91" t="s">
        <v>95</v>
      </c>
      <c r="C81" s="202">
        <f t="shared" si="1"/>
        <v>0</v>
      </c>
      <c r="D81" s="203"/>
      <c r="E81" s="203"/>
      <c r="F81" s="204"/>
    </row>
    <row r="82" spans="1:6" s="183" customFormat="1" ht="33.75">
      <c r="A82" s="98">
        <v>1500</v>
      </c>
      <c r="B82" s="87" t="s">
        <v>96</v>
      </c>
      <c r="C82" s="121">
        <f t="shared" si="1"/>
        <v>25000</v>
      </c>
      <c r="D82" s="121">
        <f>SUM(D83,D87,D95,D96,D97,D104,D113,D114,D117)</f>
        <v>25000</v>
      </c>
      <c r="E82" s="121">
        <f>SUM(E83,E87,E95,E96,E97,E104,E113,E114,E117)</f>
        <v>0</v>
      </c>
      <c r="F82" s="122">
        <f>SUM(F83,F87,F95,F96,F97,F104,F113,F114,F117)</f>
        <v>0</v>
      </c>
    </row>
    <row r="83" spans="1:6" s="205" customFormat="1" ht="19.5">
      <c r="A83" s="90">
        <v>1510</v>
      </c>
      <c r="B83" s="91" t="s">
        <v>97</v>
      </c>
      <c r="C83" s="202">
        <f t="shared" si="1"/>
        <v>25000</v>
      </c>
      <c r="D83" s="202">
        <f>SUM(D84:D86)</f>
        <v>25000</v>
      </c>
      <c r="E83" s="202">
        <f>SUM(E84:E86)</f>
        <v>0</v>
      </c>
      <c r="F83" s="206">
        <f>SUM(F84:F86)</f>
        <v>0</v>
      </c>
    </row>
    <row r="84" spans="1:6" s="205" customFormat="1" ht="9.75">
      <c r="A84" s="106">
        <v>1511</v>
      </c>
      <c r="B84" s="91" t="s">
        <v>98</v>
      </c>
      <c r="C84" s="202">
        <f t="shared" si="1"/>
        <v>0</v>
      </c>
      <c r="D84" s="203"/>
      <c r="E84" s="203"/>
      <c r="F84" s="204"/>
    </row>
    <row r="85" spans="1:6" s="205" customFormat="1" ht="9.75">
      <c r="A85" s="106">
        <v>1512</v>
      </c>
      <c r="B85" s="91" t="s">
        <v>99</v>
      </c>
      <c r="C85" s="202">
        <f t="shared" si="1"/>
        <v>25000</v>
      </c>
      <c r="D85" s="203">
        <v>25000</v>
      </c>
      <c r="E85" s="203"/>
      <c r="F85" s="204"/>
    </row>
    <row r="86" spans="1:6" s="205" customFormat="1" ht="9.75">
      <c r="A86" s="106">
        <v>1513</v>
      </c>
      <c r="B86" s="91" t="s">
        <v>100</v>
      </c>
      <c r="C86" s="202">
        <f aca="true" t="shared" si="2" ref="C86:C117">SUM(D86:F86)</f>
        <v>0</v>
      </c>
      <c r="D86" s="203"/>
      <c r="E86" s="203"/>
      <c r="F86" s="204"/>
    </row>
    <row r="87" spans="1:6" s="205" customFormat="1" ht="19.5">
      <c r="A87" s="90">
        <v>1520</v>
      </c>
      <c r="B87" s="91" t="s">
        <v>101</v>
      </c>
      <c r="C87" s="202">
        <f t="shared" si="2"/>
        <v>0</v>
      </c>
      <c r="D87" s="202">
        <f>SUM(D88:D94)</f>
        <v>0</v>
      </c>
      <c r="E87" s="202">
        <f>SUM(E88:E94)</f>
        <v>0</v>
      </c>
      <c r="F87" s="206">
        <f>SUM(F88:F94)</f>
        <v>0</v>
      </c>
    </row>
    <row r="88" spans="1:6" s="205" customFormat="1" ht="9.75">
      <c r="A88" s="106">
        <v>1521</v>
      </c>
      <c r="B88" s="91" t="s">
        <v>102</v>
      </c>
      <c r="C88" s="202">
        <f t="shared" si="2"/>
        <v>0</v>
      </c>
      <c r="D88" s="203"/>
      <c r="E88" s="203"/>
      <c r="F88" s="204"/>
    </row>
    <row r="89" spans="1:6" s="205" customFormat="1" ht="9.75">
      <c r="A89" s="106">
        <v>1522</v>
      </c>
      <c r="B89" s="91" t="s">
        <v>103</v>
      </c>
      <c r="C89" s="202">
        <f t="shared" si="2"/>
        <v>0</v>
      </c>
      <c r="D89" s="203"/>
      <c r="E89" s="203"/>
      <c r="F89" s="204"/>
    </row>
    <row r="90" spans="1:6" s="205" customFormat="1" ht="9.75">
      <c r="A90" s="106">
        <v>1523</v>
      </c>
      <c r="B90" s="91" t="s">
        <v>104</v>
      </c>
      <c r="C90" s="202">
        <f t="shared" si="2"/>
        <v>0</v>
      </c>
      <c r="D90" s="203"/>
      <c r="E90" s="203"/>
      <c r="F90" s="204"/>
    </row>
    <row r="91" spans="1:6" s="205" customFormat="1" ht="9.75">
      <c r="A91" s="106">
        <v>1524</v>
      </c>
      <c r="B91" s="91" t="s">
        <v>105</v>
      </c>
      <c r="C91" s="202">
        <f t="shared" si="2"/>
        <v>0</v>
      </c>
      <c r="D91" s="203"/>
      <c r="E91" s="203"/>
      <c r="F91" s="204"/>
    </row>
    <row r="92" spans="1:6" s="205" customFormat="1" ht="9.75">
      <c r="A92" s="106">
        <v>1525</v>
      </c>
      <c r="B92" s="91" t="s">
        <v>106</v>
      </c>
      <c r="C92" s="202">
        <f t="shared" si="2"/>
        <v>0</v>
      </c>
      <c r="D92" s="203"/>
      <c r="E92" s="203"/>
      <c r="F92" s="204"/>
    </row>
    <row r="93" spans="1:6" s="205" customFormat="1" ht="9.75">
      <c r="A93" s="106">
        <v>1528</v>
      </c>
      <c r="B93" s="91" t="s">
        <v>107</v>
      </c>
      <c r="C93" s="202">
        <f t="shared" si="2"/>
        <v>0</v>
      </c>
      <c r="D93" s="203"/>
      <c r="E93" s="203"/>
      <c r="F93" s="204"/>
    </row>
    <row r="94" spans="1:6" s="205" customFormat="1" ht="19.5">
      <c r="A94" s="106">
        <v>1529</v>
      </c>
      <c r="B94" s="91" t="s">
        <v>108</v>
      </c>
      <c r="C94" s="202">
        <f t="shared" si="2"/>
        <v>0</v>
      </c>
      <c r="D94" s="203"/>
      <c r="E94" s="203"/>
      <c r="F94" s="204"/>
    </row>
    <row r="95" spans="1:6" s="205" customFormat="1" ht="9.75">
      <c r="A95" s="90">
        <v>1530</v>
      </c>
      <c r="B95" s="91" t="s">
        <v>109</v>
      </c>
      <c r="C95" s="202">
        <f t="shared" si="2"/>
        <v>0</v>
      </c>
      <c r="D95" s="203"/>
      <c r="E95" s="203"/>
      <c r="F95" s="204"/>
    </row>
    <row r="96" spans="1:6" s="205" customFormat="1" ht="19.5">
      <c r="A96" s="90">
        <v>1540</v>
      </c>
      <c r="B96" s="91" t="s">
        <v>110</v>
      </c>
      <c r="C96" s="202">
        <f t="shared" si="2"/>
        <v>0</v>
      </c>
      <c r="D96" s="203"/>
      <c r="E96" s="203"/>
      <c r="F96" s="204"/>
    </row>
    <row r="97" spans="1:6" s="205" customFormat="1" ht="19.5">
      <c r="A97" s="90">
        <v>1550</v>
      </c>
      <c r="B97" s="91" t="s">
        <v>111</v>
      </c>
      <c r="C97" s="202">
        <f t="shared" si="2"/>
        <v>0</v>
      </c>
      <c r="D97" s="202">
        <f>SUM(D98:D103)</f>
        <v>0</v>
      </c>
      <c r="E97" s="202">
        <f>SUM(E98:E103)</f>
        <v>0</v>
      </c>
      <c r="F97" s="206">
        <f>SUM(F98:F103)</f>
        <v>0</v>
      </c>
    </row>
    <row r="98" spans="1:6" s="205" customFormat="1" ht="9.75">
      <c r="A98" s="106">
        <v>1551</v>
      </c>
      <c r="B98" s="91" t="s">
        <v>112</v>
      </c>
      <c r="C98" s="202">
        <f t="shared" si="2"/>
        <v>0</v>
      </c>
      <c r="D98" s="203"/>
      <c r="E98" s="203"/>
      <c r="F98" s="204"/>
    </row>
    <row r="99" spans="1:6" s="205" customFormat="1" ht="9.75">
      <c r="A99" s="106">
        <v>1552</v>
      </c>
      <c r="B99" s="91" t="s">
        <v>113</v>
      </c>
      <c r="C99" s="202">
        <f t="shared" si="2"/>
        <v>0</v>
      </c>
      <c r="D99" s="203"/>
      <c r="E99" s="203"/>
      <c r="F99" s="204"/>
    </row>
    <row r="100" spans="1:6" s="205" customFormat="1" ht="19.5">
      <c r="A100" s="106">
        <v>1553</v>
      </c>
      <c r="B100" s="91" t="s">
        <v>114</v>
      </c>
      <c r="C100" s="202">
        <f t="shared" si="2"/>
        <v>0</v>
      </c>
      <c r="D100" s="203"/>
      <c r="E100" s="203"/>
      <c r="F100" s="204"/>
    </row>
    <row r="101" spans="1:6" s="205" customFormat="1" ht="29.25">
      <c r="A101" s="106">
        <v>1554</v>
      </c>
      <c r="B101" s="91" t="s">
        <v>115</v>
      </c>
      <c r="C101" s="202">
        <f t="shared" si="2"/>
        <v>0</v>
      </c>
      <c r="D101" s="203"/>
      <c r="E101" s="203"/>
      <c r="F101" s="204"/>
    </row>
    <row r="102" spans="1:6" s="205" customFormat="1" ht="19.5">
      <c r="A102" s="106">
        <v>1555</v>
      </c>
      <c r="B102" s="91" t="s">
        <v>116</v>
      </c>
      <c r="C102" s="202">
        <f t="shared" si="2"/>
        <v>0</v>
      </c>
      <c r="D102" s="203"/>
      <c r="E102" s="203"/>
      <c r="F102" s="204"/>
    </row>
    <row r="103" spans="1:6" s="205" customFormat="1" ht="19.5">
      <c r="A103" s="106">
        <v>1559</v>
      </c>
      <c r="B103" s="91" t="s">
        <v>117</v>
      </c>
      <c r="C103" s="202">
        <f t="shared" si="2"/>
        <v>0</v>
      </c>
      <c r="D103" s="203"/>
      <c r="E103" s="203"/>
      <c r="F103" s="204"/>
    </row>
    <row r="104" spans="1:6" s="205" customFormat="1" ht="19.5">
      <c r="A104" s="90">
        <v>1560</v>
      </c>
      <c r="B104" s="91" t="s">
        <v>118</v>
      </c>
      <c r="C104" s="202">
        <f t="shared" si="2"/>
        <v>0</v>
      </c>
      <c r="D104" s="202">
        <f>SUM(D105:D112)</f>
        <v>0</v>
      </c>
      <c r="E104" s="202">
        <f>SUM(E105:E112)</f>
        <v>0</v>
      </c>
      <c r="F104" s="206">
        <f>SUM(F105:F112)</f>
        <v>0</v>
      </c>
    </row>
    <row r="105" spans="1:6" s="205" customFormat="1" ht="9.75">
      <c r="A105" s="106">
        <v>1561</v>
      </c>
      <c r="B105" s="91" t="s">
        <v>119</v>
      </c>
      <c r="C105" s="202">
        <f t="shared" si="2"/>
        <v>0</v>
      </c>
      <c r="D105" s="203"/>
      <c r="E105" s="203"/>
      <c r="F105" s="204"/>
    </row>
    <row r="106" spans="1:6" s="205" customFormat="1" ht="19.5">
      <c r="A106" s="106">
        <v>1562</v>
      </c>
      <c r="B106" s="91" t="s">
        <v>120</v>
      </c>
      <c r="C106" s="202">
        <f t="shared" si="2"/>
        <v>0</v>
      </c>
      <c r="D106" s="203"/>
      <c r="E106" s="203"/>
      <c r="F106" s="204"/>
    </row>
    <row r="107" spans="1:6" s="205" customFormat="1" ht="9.75">
      <c r="A107" s="106">
        <v>1563</v>
      </c>
      <c r="B107" s="91" t="s">
        <v>121</v>
      </c>
      <c r="C107" s="202">
        <f t="shared" si="2"/>
        <v>0</v>
      </c>
      <c r="D107" s="203"/>
      <c r="E107" s="203"/>
      <c r="F107" s="204"/>
    </row>
    <row r="108" spans="1:6" s="205" customFormat="1" ht="9.75">
      <c r="A108" s="106">
        <v>1564</v>
      </c>
      <c r="B108" s="91" t="s">
        <v>122</v>
      </c>
      <c r="C108" s="202">
        <f t="shared" si="2"/>
        <v>0</v>
      </c>
      <c r="D108" s="203"/>
      <c r="E108" s="203"/>
      <c r="F108" s="204"/>
    </row>
    <row r="109" spans="1:6" s="205" customFormat="1" ht="9.75" customHeight="1">
      <c r="A109" s="106">
        <v>1565</v>
      </c>
      <c r="B109" s="91" t="s">
        <v>123</v>
      </c>
      <c r="C109" s="202">
        <f t="shared" si="2"/>
        <v>0</v>
      </c>
      <c r="D109" s="203"/>
      <c r="E109" s="203"/>
      <c r="F109" s="204"/>
    </row>
    <row r="110" spans="1:6" s="205" customFormat="1" ht="9.75" customHeight="1">
      <c r="A110" s="106">
        <v>1566</v>
      </c>
      <c r="B110" s="110" t="s">
        <v>124</v>
      </c>
      <c r="C110" s="202">
        <f t="shared" si="2"/>
        <v>0</v>
      </c>
      <c r="D110" s="203"/>
      <c r="E110" s="203"/>
      <c r="F110" s="204"/>
    </row>
    <row r="111" spans="1:6" s="205" customFormat="1" ht="41.25" customHeight="1">
      <c r="A111" s="106">
        <v>1567</v>
      </c>
      <c r="B111" s="110" t="s">
        <v>125</v>
      </c>
      <c r="C111" s="202">
        <f t="shared" si="2"/>
        <v>0</v>
      </c>
      <c r="D111" s="203"/>
      <c r="E111" s="203"/>
      <c r="F111" s="204"/>
    </row>
    <row r="112" spans="1:6" s="205" customFormat="1" ht="9.75" customHeight="1">
      <c r="A112" s="106">
        <v>1568</v>
      </c>
      <c r="B112" s="108" t="s">
        <v>126</v>
      </c>
      <c r="C112" s="202">
        <f t="shared" si="2"/>
        <v>0</v>
      </c>
      <c r="D112" s="203"/>
      <c r="E112" s="203"/>
      <c r="F112" s="204"/>
    </row>
    <row r="113" spans="1:6" s="205" customFormat="1" ht="9.75">
      <c r="A113" s="90">
        <v>1570</v>
      </c>
      <c r="B113" s="91" t="s">
        <v>127</v>
      </c>
      <c r="C113" s="202">
        <f t="shared" si="2"/>
        <v>0</v>
      </c>
      <c r="D113" s="203"/>
      <c r="E113" s="203"/>
      <c r="F113" s="204"/>
    </row>
    <row r="114" spans="1:6" s="205" customFormat="1" ht="9.75">
      <c r="A114" s="90">
        <v>1580</v>
      </c>
      <c r="B114" s="91" t="s">
        <v>128</v>
      </c>
      <c r="C114" s="202">
        <f t="shared" si="2"/>
        <v>0</v>
      </c>
      <c r="D114" s="202">
        <f>SUM(D115:D116)</f>
        <v>0</v>
      </c>
      <c r="E114" s="202">
        <f>SUM(E115:E116)</f>
        <v>0</v>
      </c>
      <c r="F114" s="206">
        <f>SUM(F115:F116)</f>
        <v>0</v>
      </c>
    </row>
    <row r="115" spans="1:6" s="205" customFormat="1" ht="9.75">
      <c r="A115" s="106">
        <v>1581</v>
      </c>
      <c r="B115" s="91" t="s">
        <v>129</v>
      </c>
      <c r="C115" s="202">
        <f t="shared" si="2"/>
        <v>0</v>
      </c>
      <c r="D115" s="203"/>
      <c r="E115" s="203"/>
      <c r="F115" s="204"/>
    </row>
    <row r="116" spans="1:6" s="205" customFormat="1" ht="19.5">
      <c r="A116" s="106">
        <v>1583</v>
      </c>
      <c r="B116" s="91" t="s">
        <v>130</v>
      </c>
      <c r="C116" s="202">
        <f t="shared" si="2"/>
        <v>0</v>
      </c>
      <c r="D116" s="203"/>
      <c r="E116" s="203"/>
      <c r="F116" s="204"/>
    </row>
    <row r="117" spans="1:6" s="205" customFormat="1" ht="9.75">
      <c r="A117" s="90">
        <v>1590</v>
      </c>
      <c r="B117" s="91" t="s">
        <v>131</v>
      </c>
      <c r="C117" s="202">
        <f t="shared" si="2"/>
        <v>0</v>
      </c>
      <c r="D117" s="203"/>
      <c r="E117" s="203"/>
      <c r="F117" s="204"/>
    </row>
    <row r="118" spans="1:6" s="183" customFormat="1" ht="11.25">
      <c r="A118" s="86">
        <v>1600</v>
      </c>
      <c r="B118" s="87" t="s">
        <v>132</v>
      </c>
      <c r="C118" s="121">
        <f aca="true" t="shared" si="3" ref="C118:C148">SUM(D118:F118)</f>
        <v>0</v>
      </c>
      <c r="D118" s="121">
        <f>SUM(D119,D120,D121)</f>
        <v>0</v>
      </c>
      <c r="E118" s="121">
        <f>SUM(E119,E120,E121)</f>
        <v>0</v>
      </c>
      <c r="F118" s="122">
        <f>SUM(F119,F120,F121)</f>
        <v>0</v>
      </c>
    </row>
    <row r="119" spans="1:6" s="205" customFormat="1" ht="9.75">
      <c r="A119" s="90">
        <v>1610</v>
      </c>
      <c r="B119" s="91" t="s">
        <v>133</v>
      </c>
      <c r="C119" s="202">
        <f t="shared" si="3"/>
        <v>0</v>
      </c>
      <c r="D119" s="203"/>
      <c r="E119" s="203"/>
      <c r="F119" s="204"/>
    </row>
    <row r="120" spans="1:6" s="205" customFormat="1" ht="9.75">
      <c r="A120" s="90">
        <v>1620</v>
      </c>
      <c r="B120" s="91" t="s">
        <v>134</v>
      </c>
      <c r="C120" s="202">
        <f t="shared" si="3"/>
        <v>0</v>
      </c>
      <c r="D120" s="203"/>
      <c r="E120" s="203"/>
      <c r="F120" s="204"/>
    </row>
    <row r="121" spans="1:6" s="205" customFormat="1" ht="9.75">
      <c r="A121" s="90">
        <v>1630</v>
      </c>
      <c r="B121" s="91" t="s">
        <v>135</v>
      </c>
      <c r="C121" s="202">
        <f t="shared" si="3"/>
        <v>0</v>
      </c>
      <c r="D121" s="203"/>
      <c r="E121" s="203"/>
      <c r="F121" s="204"/>
    </row>
    <row r="122" spans="1:6" s="183" customFormat="1" ht="22.5">
      <c r="A122" s="86">
        <v>2000</v>
      </c>
      <c r="B122" s="87" t="s">
        <v>136</v>
      </c>
      <c r="C122" s="121">
        <f t="shared" si="3"/>
        <v>0</v>
      </c>
      <c r="D122" s="207"/>
      <c r="E122" s="207"/>
      <c r="F122" s="208"/>
    </row>
    <row r="123" spans="1:6" s="183" customFormat="1" ht="11.25">
      <c r="A123" s="86">
        <v>3000</v>
      </c>
      <c r="B123" s="87" t="s">
        <v>137</v>
      </c>
      <c r="C123" s="121">
        <f t="shared" si="3"/>
        <v>0</v>
      </c>
      <c r="D123" s="121">
        <f>SUM(D124,D125,D126,D127,D128,D129,D130)</f>
        <v>0</v>
      </c>
      <c r="E123" s="121">
        <f>SUM(E124,E125,E126,E127,E128,E129,E130)</f>
        <v>0</v>
      </c>
      <c r="F123" s="122">
        <f>SUM(F124,F125,F126,F127,F128,F129,F130)</f>
        <v>0</v>
      </c>
    </row>
    <row r="124" spans="1:6" s="175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5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5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5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5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5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5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11" customFormat="1" ht="38.25">
      <c r="A131" s="115"/>
      <c r="B131" s="116" t="s">
        <v>145</v>
      </c>
      <c r="C131" s="209">
        <f t="shared" si="3"/>
        <v>627741</v>
      </c>
      <c r="D131" s="209">
        <f>SUM(D132,D144,D145)</f>
        <v>386541</v>
      </c>
      <c r="E131" s="209">
        <f>SUM(E132,E144,E145)</f>
        <v>241200</v>
      </c>
      <c r="F131" s="210">
        <f>SUM(F132,F144,F145)</f>
        <v>0</v>
      </c>
    </row>
    <row r="132" spans="1:6" s="183" customFormat="1" ht="11.25">
      <c r="A132" s="120">
        <v>4000</v>
      </c>
      <c r="B132" s="54" t="s">
        <v>146</v>
      </c>
      <c r="C132" s="121">
        <f t="shared" si="3"/>
        <v>380641</v>
      </c>
      <c r="D132" s="121">
        <f>SUM(D133,D139,D140,D141,D142,D143)</f>
        <v>246441</v>
      </c>
      <c r="E132" s="121">
        <f>SUM(E133,E139,E140,E141,E142,E143)</f>
        <v>134200</v>
      </c>
      <c r="F132" s="122">
        <f>SUM(F133,F139,F140,F141,F142,F143)</f>
        <v>0</v>
      </c>
    </row>
    <row r="133" spans="1:6" s="175" customFormat="1" ht="22.5">
      <c r="A133" s="85">
        <v>4100</v>
      </c>
      <c r="B133" s="45" t="s">
        <v>147</v>
      </c>
      <c r="C133" s="65">
        <f t="shared" si="3"/>
        <v>4200</v>
      </c>
      <c r="D133" s="65">
        <f>SUM(D134:D138)</f>
        <v>0</v>
      </c>
      <c r="E133" s="65">
        <f>SUM(E134:E138)</f>
        <v>4200</v>
      </c>
      <c r="F133" s="123">
        <f>SUM(F134:F138)</f>
        <v>0</v>
      </c>
    </row>
    <row r="134" spans="1:6" s="205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5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5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5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5" customFormat="1" ht="9.75">
      <c r="A138" s="90">
        <v>4180</v>
      </c>
      <c r="B138" s="91" t="s">
        <v>152</v>
      </c>
      <c r="C138" s="103">
        <f t="shared" si="3"/>
        <v>4200</v>
      </c>
      <c r="D138" s="93"/>
      <c r="E138" s="93">
        <f>4200</f>
        <v>4200</v>
      </c>
      <c r="F138" s="97"/>
    </row>
    <row r="139" spans="1:6" s="175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5" customFormat="1" ht="11.25">
      <c r="A140" s="85">
        <v>4300</v>
      </c>
      <c r="B140" s="124" t="s">
        <v>154</v>
      </c>
      <c r="C140" s="65">
        <f t="shared" si="3"/>
        <v>0</v>
      </c>
      <c r="D140" s="51"/>
      <c r="E140" s="51"/>
      <c r="F140" s="52"/>
    </row>
    <row r="141" spans="1:6" s="175" customFormat="1" ht="33.75">
      <c r="A141" s="125">
        <v>4400</v>
      </c>
      <c r="B141" s="124" t="s">
        <v>155</v>
      </c>
      <c r="C141" s="65">
        <f t="shared" si="3"/>
        <v>0</v>
      </c>
      <c r="D141" s="51"/>
      <c r="E141" s="51"/>
      <c r="F141" s="52"/>
    </row>
    <row r="142" spans="1:6" s="175" customFormat="1" ht="22.5">
      <c r="A142" s="85">
        <v>4500</v>
      </c>
      <c r="B142" s="124" t="s">
        <v>156</v>
      </c>
      <c r="C142" s="65">
        <f t="shared" si="3"/>
        <v>0</v>
      </c>
      <c r="D142" s="51"/>
      <c r="E142" s="51"/>
      <c r="F142" s="52"/>
    </row>
    <row r="143" spans="1:6" s="175" customFormat="1" ht="11.25">
      <c r="A143" s="85">
        <v>4700</v>
      </c>
      <c r="B143" s="124" t="s">
        <v>157</v>
      </c>
      <c r="C143" s="65">
        <f t="shared" si="3"/>
        <v>376441</v>
      </c>
      <c r="D143" s="51">
        <f>244566+1875</f>
        <v>246441</v>
      </c>
      <c r="E143" s="51">
        <v>130000</v>
      </c>
      <c r="F143" s="52"/>
    </row>
    <row r="144" spans="1:6" s="175" customFormat="1" ht="11.25">
      <c r="A144" s="85">
        <v>6000</v>
      </c>
      <c r="B144" s="126" t="s">
        <v>158</v>
      </c>
      <c r="C144" s="61">
        <f t="shared" si="3"/>
        <v>0</v>
      </c>
      <c r="D144" s="212"/>
      <c r="E144" s="212"/>
      <c r="F144" s="213"/>
    </row>
    <row r="145" spans="1:6" s="183" customFormat="1" ht="11.25">
      <c r="A145" s="86">
        <v>7000</v>
      </c>
      <c r="B145" s="127" t="s">
        <v>159</v>
      </c>
      <c r="C145" s="121">
        <f t="shared" si="3"/>
        <v>247100</v>
      </c>
      <c r="D145" s="207">
        <v>140100</v>
      </c>
      <c r="E145" s="207">
        <v>107000</v>
      </c>
      <c r="F145" s="208"/>
    </row>
    <row r="146" spans="1:6" s="183" customFormat="1" ht="11.25">
      <c r="A146" s="128"/>
      <c r="B146" s="129" t="s">
        <v>160</v>
      </c>
      <c r="C146" s="180">
        <f t="shared" si="3"/>
        <v>0</v>
      </c>
      <c r="D146" s="214">
        <f>SUM(D147:D148)</f>
        <v>0</v>
      </c>
      <c r="E146" s="214">
        <f>SUM(E147:E148)</f>
        <v>0</v>
      </c>
      <c r="F146" s="215">
        <f>SUM(F147:F148)</f>
        <v>0</v>
      </c>
    </row>
    <row r="147" spans="1:6" s="183" customFormat="1" ht="11.25">
      <c r="A147" s="128"/>
      <c r="B147" s="131" t="s">
        <v>20</v>
      </c>
      <c r="C147" s="180">
        <f t="shared" si="3"/>
        <v>0</v>
      </c>
      <c r="D147" s="181"/>
      <c r="E147" s="181"/>
      <c r="F147" s="182"/>
    </row>
    <row r="148" spans="1:6" s="183" customFormat="1" ht="11.25">
      <c r="A148" s="128"/>
      <c r="B148" s="131" t="s">
        <v>21</v>
      </c>
      <c r="C148" s="180">
        <f t="shared" si="3"/>
        <v>0</v>
      </c>
      <c r="D148" s="181"/>
      <c r="E148" s="181"/>
      <c r="F148" s="182"/>
    </row>
    <row r="149" spans="1:6" s="216" customFormat="1" ht="8.25">
      <c r="A149" s="132"/>
      <c r="B149" s="133" t="s">
        <v>161</v>
      </c>
      <c r="C149" s="216">
        <f>SUM(C146,C145,C144,C132,C123,C122,C118,C82,C35,C32,C31,C26)</f>
        <v>893741</v>
      </c>
      <c r="D149" s="216">
        <f>SUM(D146,D145,D144,D132,D123,D122,D118,D82,D35,D32,D31,D26)</f>
        <v>652541</v>
      </c>
      <c r="E149" s="216">
        <f>SUM(E146,E145,E144,E132,E123,E122,E118,E82,E35,E32,E31,E26)</f>
        <v>241200</v>
      </c>
      <c r="F149" s="217">
        <f>SUM(F146,F145,F144,F132,F123,F122,F118,F82,F35,F32,F31,F26)</f>
        <v>0</v>
      </c>
    </row>
    <row r="150" s="219" customFormat="1" ht="11.25">
      <c r="A150" s="218"/>
    </row>
    <row r="151" s="219" customFormat="1" ht="11.25">
      <c r="A151" s="218"/>
    </row>
    <row r="152" s="219" customFormat="1" ht="11.25">
      <c r="A152" s="218"/>
    </row>
    <row r="153" s="219" customFormat="1" ht="11.25">
      <c r="A153" s="218"/>
    </row>
    <row r="154" s="219" customFormat="1" ht="11.25">
      <c r="A154" s="218"/>
    </row>
    <row r="155" s="219" customFormat="1" ht="11.25">
      <c r="A155" s="218"/>
    </row>
    <row r="156" s="219" customFormat="1" ht="11.25">
      <c r="A156" s="218"/>
    </row>
    <row r="157" s="219" customFormat="1" ht="11.25">
      <c r="A157" s="218"/>
    </row>
    <row r="158" s="219" customFormat="1" ht="11.25">
      <c r="A158" s="218"/>
    </row>
    <row r="159" s="219" customFormat="1" ht="11.25">
      <c r="A159" s="218"/>
    </row>
    <row r="160" s="219" customFormat="1" ht="11.25">
      <c r="A160" s="218"/>
    </row>
    <row r="161" s="219" customFormat="1" ht="11.25">
      <c r="A161" s="218"/>
    </row>
    <row r="162" s="219" customFormat="1" ht="11.25">
      <c r="A162" s="218"/>
    </row>
    <row r="163" s="219" customFormat="1" ht="11.25">
      <c r="A163" s="218"/>
    </row>
    <row r="164" s="219" customFormat="1" ht="11.25">
      <c r="A164" s="218"/>
    </row>
    <row r="165" s="219" customFormat="1" ht="11.25">
      <c r="A165" s="218"/>
    </row>
    <row r="166" s="219" customFormat="1" ht="11.25">
      <c r="A166" s="218"/>
    </row>
    <row r="167" s="219" customFormat="1" ht="11.25">
      <c r="A167" s="218"/>
    </row>
    <row r="168" s="219" customFormat="1" ht="11.25">
      <c r="A168" s="218"/>
    </row>
    <row r="169" s="219" customFormat="1" ht="11.25">
      <c r="A169" s="218"/>
    </row>
    <row r="170" s="219" customFormat="1" ht="11.25">
      <c r="A170" s="218"/>
    </row>
    <row r="171" s="219" customFormat="1" ht="11.25">
      <c r="A171" s="218"/>
    </row>
    <row r="172" s="219" customFormat="1" ht="11.25">
      <c r="A172" s="218"/>
    </row>
    <row r="173" s="219" customFormat="1" ht="11.25">
      <c r="A173" s="218"/>
    </row>
    <row r="174" s="219" customFormat="1" ht="11.25">
      <c r="A174" s="218"/>
    </row>
    <row r="175" s="219" customFormat="1" ht="11.25">
      <c r="A175" s="218"/>
    </row>
    <row r="176" s="219" customFormat="1" ht="11.25">
      <c r="A176" s="218"/>
    </row>
    <row r="177" s="219" customFormat="1" ht="11.25">
      <c r="A177" s="218"/>
    </row>
    <row r="178" s="219" customFormat="1" ht="11.25">
      <c r="A178" s="218"/>
    </row>
    <row r="179" s="219" customFormat="1" ht="11.25">
      <c r="A179" s="218"/>
    </row>
    <row r="180" s="219" customFormat="1" ht="11.25">
      <c r="A180" s="218"/>
    </row>
    <row r="181" s="219" customFormat="1" ht="11.25">
      <c r="A181" s="218"/>
    </row>
    <row r="182" s="219" customFormat="1" ht="11.25">
      <c r="A182" s="218"/>
    </row>
    <row r="183" s="219" customFormat="1" ht="11.25">
      <c r="A183" s="218"/>
    </row>
    <row r="184" s="219" customFormat="1" ht="11.25">
      <c r="A184" s="218"/>
    </row>
    <row r="185" s="219" customFormat="1" ht="11.25">
      <c r="A185" s="218"/>
    </row>
    <row r="186" s="219" customFormat="1" ht="11.25">
      <c r="A186" s="218"/>
    </row>
    <row r="187" s="219" customFormat="1" ht="11.25">
      <c r="A187" s="218"/>
    </row>
    <row r="188" s="219" customFormat="1" ht="11.25">
      <c r="A188" s="218"/>
    </row>
    <row r="189" s="219" customFormat="1" ht="11.25">
      <c r="A189" s="218"/>
    </row>
    <row r="190" s="219" customFormat="1" ht="11.25">
      <c r="A190" s="218"/>
    </row>
    <row r="191" s="219" customFormat="1" ht="11.25">
      <c r="A191" s="218"/>
    </row>
    <row r="192" s="219" customFormat="1" ht="11.25">
      <c r="A192" s="218"/>
    </row>
    <row r="193" s="219" customFormat="1" ht="11.25">
      <c r="A193" s="218"/>
    </row>
    <row r="194" s="219" customFormat="1" ht="11.25">
      <c r="A194" s="218"/>
    </row>
    <row r="195" s="219" customFormat="1" ht="11.25">
      <c r="A195" s="218"/>
    </row>
    <row r="196" s="219" customFormat="1" ht="11.25">
      <c r="A196" s="218"/>
    </row>
    <row r="197" s="219" customFormat="1" ht="11.25">
      <c r="A197" s="218"/>
    </row>
    <row r="198" s="219" customFormat="1" ht="11.25">
      <c r="A198" s="218"/>
    </row>
    <row r="199" s="219" customFormat="1" ht="11.25">
      <c r="A199" s="218"/>
    </row>
    <row r="200" s="219" customFormat="1" ht="11.25">
      <c r="A200" s="218"/>
    </row>
    <row r="201" s="219" customFormat="1" ht="11.25">
      <c r="A201" s="218"/>
    </row>
    <row r="202" s="219" customFormat="1" ht="11.25">
      <c r="A202" s="218"/>
    </row>
    <row r="203" s="219" customFormat="1" ht="11.25">
      <c r="A203" s="218"/>
    </row>
    <row r="204" s="219" customFormat="1" ht="11.25">
      <c r="A204" s="218"/>
    </row>
    <row r="205" s="219" customFormat="1" ht="11.25">
      <c r="A205" s="218"/>
    </row>
    <row r="206" s="219" customFormat="1" ht="11.25">
      <c r="A206" s="218"/>
    </row>
    <row r="207" s="219" customFormat="1" ht="11.25">
      <c r="A207" s="218"/>
    </row>
    <row r="208" s="219" customFormat="1" ht="11.25">
      <c r="A208" s="218"/>
    </row>
    <row r="209" s="219" customFormat="1" ht="11.25">
      <c r="A209" s="218"/>
    </row>
    <row r="210" s="219" customFormat="1" ht="11.25">
      <c r="A210" s="218"/>
    </row>
    <row r="211" s="219" customFormat="1" ht="11.25">
      <c r="A211" s="218"/>
    </row>
    <row r="212" s="219" customFormat="1" ht="11.25">
      <c r="A212" s="218"/>
    </row>
    <row r="213" s="219" customFormat="1" ht="11.25">
      <c r="A213" s="218"/>
    </row>
    <row r="214" s="219" customFormat="1" ht="11.25">
      <c r="A214" s="218"/>
    </row>
    <row r="215" s="219" customFormat="1" ht="11.25">
      <c r="A215" s="218"/>
    </row>
    <row r="216" s="219" customFormat="1" ht="11.25">
      <c r="A216" s="218"/>
    </row>
    <row r="217" s="219" customFormat="1" ht="11.25">
      <c r="A217" s="218"/>
    </row>
    <row r="218" s="219" customFormat="1" ht="11.25">
      <c r="A218" s="218"/>
    </row>
    <row r="219" s="219" customFormat="1" ht="11.25">
      <c r="A219" s="218"/>
    </row>
    <row r="220" s="219" customFormat="1" ht="11.25">
      <c r="A220" s="218"/>
    </row>
    <row r="221" s="219" customFormat="1" ht="11.25">
      <c r="A221" s="218"/>
    </row>
    <row r="222" s="219" customFormat="1" ht="11.25">
      <c r="A222" s="218"/>
    </row>
    <row r="223" s="219" customFormat="1" ht="11.25">
      <c r="A223" s="218"/>
    </row>
    <row r="224" s="219" customFormat="1" ht="11.25">
      <c r="A224" s="218"/>
    </row>
    <row r="225" s="219" customFormat="1" ht="11.25">
      <c r="A225" s="218"/>
    </row>
    <row r="226" s="219" customFormat="1" ht="11.25">
      <c r="A226" s="218"/>
    </row>
    <row r="227" s="219" customFormat="1" ht="11.25">
      <c r="A227" s="218"/>
    </row>
    <row r="228" s="219" customFormat="1" ht="11.25">
      <c r="A228" s="218"/>
    </row>
    <row r="229" s="219" customFormat="1" ht="11.25">
      <c r="A229" s="218"/>
    </row>
    <row r="230" s="219" customFormat="1" ht="11.25">
      <c r="A230" s="218"/>
    </row>
    <row r="231" s="219" customFormat="1" ht="11.25">
      <c r="A231" s="218"/>
    </row>
    <row r="232" s="219" customFormat="1" ht="11.25">
      <c r="A232" s="218"/>
    </row>
    <row r="233" s="219" customFormat="1" ht="11.25">
      <c r="A233" s="218"/>
    </row>
    <row r="234" s="219" customFormat="1" ht="11.25">
      <c r="A234" s="218"/>
    </row>
    <row r="235" s="219" customFormat="1" ht="11.25">
      <c r="A235" s="218"/>
    </row>
    <row r="236" s="219" customFormat="1" ht="11.25">
      <c r="A236" s="218"/>
    </row>
    <row r="237" s="219" customFormat="1" ht="11.25">
      <c r="A237" s="218"/>
    </row>
    <row r="238" s="219" customFormat="1" ht="11.25">
      <c r="A238" s="218"/>
    </row>
    <row r="239" s="219" customFormat="1" ht="11.25">
      <c r="A239" s="218"/>
    </row>
    <row r="240" s="219" customFormat="1" ht="11.25">
      <c r="A240" s="218"/>
    </row>
    <row r="241" s="219" customFormat="1" ht="11.25">
      <c r="A241" s="218"/>
    </row>
    <row r="242" s="219" customFormat="1" ht="11.25">
      <c r="A242" s="218"/>
    </row>
    <row r="243" s="219" customFormat="1" ht="11.25">
      <c r="A243" s="218"/>
    </row>
    <row r="244" s="219" customFormat="1" ht="11.25">
      <c r="A244" s="218"/>
    </row>
    <row r="245" s="219" customFormat="1" ht="11.25">
      <c r="A245" s="218"/>
    </row>
    <row r="246" s="219" customFormat="1" ht="11.25">
      <c r="A246" s="218"/>
    </row>
    <row r="247" s="219" customFormat="1" ht="11.25">
      <c r="A247" s="218"/>
    </row>
    <row r="248" s="219" customFormat="1" ht="11.25">
      <c r="A248" s="218"/>
    </row>
    <row r="249" s="219" customFormat="1" ht="11.25">
      <c r="A249" s="218"/>
    </row>
    <row r="250" s="219" customFormat="1" ht="11.25">
      <c r="A250" s="218"/>
    </row>
    <row r="251" s="219" customFormat="1" ht="11.25">
      <c r="A251" s="218"/>
    </row>
    <row r="252" s="219" customFormat="1" ht="11.25">
      <c r="A252" s="218"/>
    </row>
    <row r="253" s="219" customFormat="1" ht="11.25">
      <c r="A253" s="218"/>
    </row>
    <row r="254" s="219" customFormat="1" ht="11.25">
      <c r="A254" s="218"/>
    </row>
    <row r="255" s="219" customFormat="1" ht="11.25">
      <c r="A255" s="218"/>
    </row>
    <row r="256" s="219" customFormat="1" ht="11.25">
      <c r="A256" s="218"/>
    </row>
    <row r="257" s="219" customFormat="1" ht="11.25">
      <c r="A257" s="218"/>
    </row>
    <row r="258" s="219" customFormat="1" ht="11.25">
      <c r="A258" s="218"/>
    </row>
    <row r="259" s="219" customFormat="1" ht="11.25">
      <c r="A259" s="218"/>
    </row>
    <row r="260" s="219" customFormat="1" ht="11.25">
      <c r="A260" s="218"/>
    </row>
    <row r="261" s="219" customFormat="1" ht="11.25">
      <c r="A261" s="218"/>
    </row>
    <row r="262" s="219" customFormat="1" ht="11.25">
      <c r="A262" s="218"/>
    </row>
    <row r="263" s="219" customFormat="1" ht="11.25">
      <c r="A263" s="218"/>
    </row>
    <row r="264" s="219" customFormat="1" ht="11.25">
      <c r="A264" s="218"/>
    </row>
    <row r="265" s="219" customFormat="1" ht="11.25">
      <c r="A265" s="218"/>
    </row>
    <row r="266" s="219" customFormat="1" ht="11.25">
      <c r="A266" s="218"/>
    </row>
    <row r="267" s="219" customFormat="1" ht="11.25">
      <c r="A267" s="218"/>
    </row>
    <row r="268" s="219" customFormat="1" ht="11.25">
      <c r="A268" s="218"/>
    </row>
    <row r="269" s="219" customFormat="1" ht="11.25">
      <c r="A269" s="218"/>
    </row>
    <row r="270" s="219" customFormat="1" ht="11.25">
      <c r="A270" s="218"/>
    </row>
    <row r="271" s="219" customFormat="1" ht="11.25">
      <c r="A271" s="218"/>
    </row>
    <row r="272" s="219" customFormat="1" ht="11.25">
      <c r="A272" s="218"/>
    </row>
    <row r="273" s="219" customFormat="1" ht="11.25">
      <c r="A273" s="218"/>
    </row>
    <row r="274" s="219" customFormat="1" ht="11.25">
      <c r="A274" s="218"/>
    </row>
    <row r="275" s="219" customFormat="1" ht="11.25">
      <c r="A275" s="218"/>
    </row>
    <row r="276" s="219" customFormat="1" ht="11.25">
      <c r="A276" s="218"/>
    </row>
    <row r="277" s="219" customFormat="1" ht="11.25">
      <c r="A277" s="218"/>
    </row>
    <row r="278" s="219" customFormat="1" ht="11.25">
      <c r="A278" s="218"/>
    </row>
    <row r="279" s="219" customFormat="1" ht="11.25">
      <c r="A279" s="218"/>
    </row>
    <row r="280" s="219" customFormat="1" ht="11.25">
      <c r="A280" s="218"/>
    </row>
    <row r="281" s="219" customFormat="1" ht="11.25">
      <c r="A281" s="218"/>
    </row>
    <row r="282" s="219" customFormat="1" ht="11.25">
      <c r="A282" s="218"/>
    </row>
    <row r="283" s="219" customFormat="1" ht="11.25">
      <c r="A283" s="218"/>
    </row>
    <row r="284" s="219" customFormat="1" ht="11.25">
      <c r="A284" s="218"/>
    </row>
    <row r="285" s="219" customFormat="1" ht="11.25">
      <c r="A285" s="218"/>
    </row>
    <row r="286" s="219" customFormat="1" ht="11.25">
      <c r="A286" s="218"/>
    </row>
    <row r="287" s="219" customFormat="1" ht="11.25">
      <c r="A287" s="218"/>
    </row>
    <row r="288" s="219" customFormat="1" ht="11.25">
      <c r="A288" s="218"/>
    </row>
    <row r="289" s="219" customFormat="1" ht="11.25">
      <c r="A289" s="218"/>
    </row>
    <row r="290" s="219" customFormat="1" ht="11.25">
      <c r="A290" s="218"/>
    </row>
    <row r="291" s="219" customFormat="1" ht="11.25">
      <c r="A291" s="218"/>
    </row>
    <row r="292" s="219" customFormat="1" ht="11.25">
      <c r="A292" s="218"/>
    </row>
    <row r="293" s="219" customFormat="1" ht="11.25">
      <c r="A293" s="218"/>
    </row>
    <row r="294" s="219" customFormat="1" ht="11.25">
      <c r="A294" s="218"/>
    </row>
    <row r="295" s="219" customFormat="1" ht="11.25">
      <c r="A295" s="218"/>
    </row>
    <row r="296" s="219" customFormat="1" ht="11.25">
      <c r="A296" s="218"/>
    </row>
    <row r="297" s="219" customFormat="1" ht="11.25">
      <c r="A297" s="218"/>
    </row>
    <row r="298" s="219" customFormat="1" ht="11.25">
      <c r="A298" s="218"/>
    </row>
    <row r="299" s="219" customFormat="1" ht="11.25">
      <c r="A299" s="218"/>
    </row>
    <row r="300" s="219" customFormat="1" ht="11.25">
      <c r="A300" s="218"/>
    </row>
    <row r="301" s="219" customFormat="1" ht="11.25">
      <c r="A301" s="218"/>
    </row>
    <row r="302" s="219" customFormat="1" ht="11.25">
      <c r="A302" s="218"/>
    </row>
    <row r="303" s="219" customFormat="1" ht="11.25">
      <c r="A303" s="218"/>
    </row>
    <row r="304" s="219" customFormat="1" ht="11.25">
      <c r="A304" s="218"/>
    </row>
    <row r="305" s="219" customFormat="1" ht="11.25">
      <c r="A305" s="218"/>
    </row>
    <row r="306" s="219" customFormat="1" ht="11.25">
      <c r="A306" s="218"/>
    </row>
    <row r="307" s="219" customFormat="1" ht="11.25">
      <c r="A307" s="218"/>
    </row>
    <row r="308" s="219" customFormat="1" ht="11.25">
      <c r="A308" s="218"/>
    </row>
    <row r="309" s="219" customFormat="1" ht="11.25">
      <c r="A309" s="218"/>
    </row>
    <row r="310" s="219" customFormat="1" ht="11.25">
      <c r="A310" s="218"/>
    </row>
    <row r="311" s="219" customFormat="1" ht="11.25">
      <c r="A311" s="218"/>
    </row>
    <row r="312" s="219" customFormat="1" ht="11.25">
      <c r="A312" s="218"/>
    </row>
    <row r="313" s="219" customFormat="1" ht="11.25">
      <c r="A313" s="218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Nr.12.1.2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160" sqref="A160:IV164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8.421875" style="139" customWidth="1"/>
    <col min="4" max="5" width="7.8515625" style="139" customWidth="1"/>
    <col min="6" max="8" width="7.14062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174</v>
      </c>
      <c r="B5" s="7"/>
      <c r="C5" s="7"/>
      <c r="D5" s="7"/>
      <c r="E5" s="7"/>
      <c r="F5" s="7"/>
      <c r="G5" s="7"/>
      <c r="H5" s="7"/>
    </row>
    <row r="6" spans="1:8" s="3" customFormat="1" ht="12.75">
      <c r="A6" s="1" t="s">
        <v>175</v>
      </c>
      <c r="B6" s="2"/>
      <c r="C6" s="2"/>
      <c r="D6" s="2"/>
      <c r="E6" s="2"/>
      <c r="F6" s="2"/>
      <c r="G6" s="2"/>
      <c r="H6" s="2"/>
    </row>
    <row r="7" spans="1:8" s="3" customFormat="1" ht="12.75">
      <c r="A7" s="1" t="s">
        <v>176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165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20670</v>
      </c>
      <c r="D15" s="40">
        <f>SUM(D16,D19,D20,)</f>
        <v>20670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207">
        <f>D30</f>
        <v>20670</v>
      </c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0</v>
      </c>
      <c r="D24" s="66" t="s">
        <v>23</v>
      </c>
      <c r="E24" s="66" t="s">
        <v>23</v>
      </c>
      <c r="F24" s="66" t="s">
        <v>23</v>
      </c>
      <c r="G24" s="67"/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20670</v>
      </c>
      <c r="D30" s="40">
        <f>SUM(D31,D156)</f>
        <v>20670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20670</v>
      </c>
      <c r="D31" s="78">
        <f>SUM(D141,D32)</f>
        <v>20670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20670</v>
      </c>
      <c r="D32" s="61">
        <f>SUM(D33,D132,D133)</f>
        <v>20670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20670</v>
      </c>
      <c r="D33" s="61">
        <f>SUM(D34,D41,D42,D45,D92,D128)</f>
        <v>20670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7080</v>
      </c>
      <c r="D34" s="88">
        <f>SUM(D35,D38:D40)</f>
        <v>7080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7080</v>
      </c>
      <c r="D40" s="93">
        <v>7080</v>
      </c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758</v>
      </c>
      <c r="D41" s="99">
        <v>758</v>
      </c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9368</v>
      </c>
      <c r="D45" s="100">
        <f>SUM(D46,D52,D53,D61,D71,D75,D79,D87)</f>
        <v>9368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937</v>
      </c>
      <c r="D46" s="103">
        <f>SUM(D47:D51)</f>
        <v>937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300</v>
      </c>
      <c r="D47" s="93">
        <v>300</v>
      </c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61</v>
      </c>
      <c r="D49" s="93">
        <v>61</v>
      </c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360</v>
      </c>
      <c r="D50" s="93">
        <v>360</v>
      </c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216</v>
      </c>
      <c r="D51" s="93">
        <v>216</v>
      </c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20</v>
      </c>
      <c r="D52" s="93">
        <v>20</v>
      </c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7479</v>
      </c>
      <c r="D53" s="103">
        <f>SUM(D54:D60)</f>
        <v>7479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93</v>
      </c>
      <c r="D56" s="93">
        <v>93</v>
      </c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600</v>
      </c>
      <c r="D57" s="93">
        <v>600</v>
      </c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120</v>
      </c>
      <c r="D58" s="93">
        <v>120</v>
      </c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6666</v>
      </c>
      <c r="D59" s="93">
        <v>6666</v>
      </c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248</v>
      </c>
      <c r="D61" s="103">
        <f>SUM(D65:D70,D62)</f>
        <v>248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200</v>
      </c>
      <c r="D65" s="93">
        <v>200</v>
      </c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48</v>
      </c>
      <c r="D68" s="93">
        <v>48</v>
      </c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50</v>
      </c>
      <c r="D71" s="103">
        <f>SUM(D72:D74)</f>
        <v>50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50</v>
      </c>
      <c r="D73" s="93">
        <v>50</v>
      </c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72</v>
      </c>
      <c r="D75" s="103">
        <f>SUM(D76:D78)</f>
        <v>72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72</v>
      </c>
      <c r="D76" s="93">
        <v>72</v>
      </c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80</v>
      </c>
      <c r="D79" s="103">
        <f>SUM(D80:D86)</f>
        <v>80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80</v>
      </c>
      <c r="D81" s="93">
        <v>80</v>
      </c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482</v>
      </c>
      <c r="D87" s="103">
        <f>SUM(D88:D91)</f>
        <v>482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350</v>
      </c>
      <c r="D90" s="93">
        <v>350</v>
      </c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132</v>
      </c>
      <c r="D91" s="93">
        <v>132</v>
      </c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3464</v>
      </c>
      <c r="D92" s="100">
        <f>SUM(D93,D97,D105,D106,D107,D114,D123,D124,D127)</f>
        <v>3464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478</v>
      </c>
      <c r="D93" s="103">
        <f>SUM(D94:D96)</f>
        <v>478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400</v>
      </c>
      <c r="D94" s="93">
        <v>400</v>
      </c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78</v>
      </c>
      <c r="D95" s="93">
        <v>78</v>
      </c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2786</v>
      </c>
      <c r="D97" s="103">
        <f>SUM(D98:D104)</f>
        <v>2786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302</v>
      </c>
      <c r="D100" s="93">
        <v>302</v>
      </c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2484</v>
      </c>
      <c r="D103" s="93">
        <v>2484</v>
      </c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200</v>
      </c>
      <c r="D107" s="103">
        <f>SUM(D108:D113)</f>
        <v>200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150</v>
      </c>
      <c r="D108" s="93">
        <v>150</v>
      </c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50</v>
      </c>
      <c r="D112" s="93">
        <v>50</v>
      </c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00">
        <f t="shared" si="4"/>
        <v>0</v>
      </c>
      <c r="D133" s="100">
        <f>SUM(D134,D135,D136,D137,D138,D140)</f>
        <v>0</v>
      </c>
      <c r="E133" s="100">
        <f>SUM(E134,E135,E136,E137,E138,E140)</f>
        <v>0</v>
      </c>
      <c r="F133" s="88">
        <f>SUM(F134,F135,F136,F137,F138,F140)</f>
        <v>0</v>
      </c>
      <c r="G133" s="100">
        <f>SUM(G134,G135,G136,G137,G138,G140)</f>
        <v>0</v>
      </c>
      <c r="H133" s="101">
        <f>SUM(H134,H135,H136,H137,H138,H140)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0</v>
      </c>
      <c r="D141" s="117">
        <f>SUM(D142,D154,D155)</f>
        <v>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0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0</v>
      </c>
      <c r="D142" s="121">
        <f>SUM(D143,D149,D150,D151,D152,D153)</f>
        <v>0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0</v>
      </c>
      <c r="D152" s="51">
        <v>0</v>
      </c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6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20670</v>
      </c>
      <c r="D159" s="134">
        <f t="shared" si="6"/>
        <v>20670</v>
      </c>
      <c r="E159" s="134">
        <f t="shared" si="6"/>
        <v>0</v>
      </c>
      <c r="F159" s="134">
        <f t="shared" si="6"/>
        <v>0</v>
      </c>
      <c r="G159" s="134">
        <f t="shared" si="6"/>
        <v>0</v>
      </c>
      <c r="H159" s="135">
        <f t="shared" si="6"/>
        <v>0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Nr.12.2.1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0" customWidth="1"/>
    <col min="2" max="2" width="23.7109375" style="0" customWidth="1"/>
    <col min="3" max="3" width="11.140625" style="0" customWidth="1"/>
    <col min="4" max="4" width="9.7109375" style="0" customWidth="1"/>
    <col min="5" max="6" width="8.7109375" style="0" customWidth="1"/>
    <col min="7" max="7" width="0.13671875" style="0" customWidth="1"/>
    <col min="8" max="9" width="0" style="0" hidden="1" customWidth="1"/>
  </cols>
  <sheetData>
    <row r="1" spans="1:6" s="142" customFormat="1" ht="12.75">
      <c r="A1" s="140"/>
      <c r="B1" s="141"/>
      <c r="C1" s="141"/>
      <c r="D1" s="141"/>
      <c r="E1" s="141"/>
      <c r="F1" s="141"/>
    </row>
    <row r="2" spans="1:6" s="142" customFormat="1" ht="12.75">
      <c r="A2" s="235" t="s">
        <v>170</v>
      </c>
      <c r="B2" s="235"/>
      <c r="C2" s="235"/>
      <c r="D2" s="235"/>
      <c r="E2" s="235"/>
      <c r="F2" s="235"/>
    </row>
    <row r="3" spans="1:6" s="142" customFormat="1" ht="12.75">
      <c r="A3" s="235" t="s">
        <v>171</v>
      </c>
      <c r="B3" s="235"/>
      <c r="C3" s="235"/>
      <c r="D3" s="235"/>
      <c r="E3" s="235"/>
      <c r="F3" s="235"/>
    </row>
    <row r="4" spans="1:6" s="142" customFormat="1" ht="18">
      <c r="A4" s="140"/>
      <c r="B4" s="143"/>
      <c r="C4" s="144"/>
      <c r="D4" s="141"/>
      <c r="E4" s="141"/>
      <c r="F4" s="141"/>
    </row>
    <row r="5" spans="1:6" s="142" customFormat="1" ht="12.75">
      <c r="A5" s="140" t="s">
        <v>164</v>
      </c>
      <c r="B5" s="145" t="s">
        <v>177</v>
      </c>
      <c r="C5" s="145"/>
      <c r="D5" s="145"/>
      <c r="E5" s="145"/>
      <c r="F5" s="145"/>
    </row>
    <row r="6" spans="1:6" s="142" customFormat="1" ht="12.75">
      <c r="A6" s="140" t="s">
        <v>3</v>
      </c>
      <c r="B6" s="141" t="s">
        <v>178</v>
      </c>
      <c r="C6" s="141"/>
      <c r="D6" s="141"/>
      <c r="E6" s="141"/>
      <c r="F6" s="141"/>
    </row>
    <row r="7" spans="1:6" s="142" customFormat="1" ht="12.75">
      <c r="A7" s="140" t="s">
        <v>173</v>
      </c>
      <c r="B7" s="141"/>
      <c r="C7" s="141"/>
      <c r="D7" s="141"/>
      <c r="E7" s="141"/>
      <c r="F7" s="141"/>
    </row>
    <row r="8" spans="1:6" s="142" customFormat="1" ht="13.5" thickBot="1">
      <c r="A8" s="1" t="s">
        <v>165</v>
      </c>
      <c r="B8" s="146"/>
      <c r="C8" s="141"/>
      <c r="D8" s="141"/>
      <c r="E8" s="141"/>
      <c r="F8" s="141"/>
    </row>
    <row r="9" spans="1:6" s="149" customFormat="1" ht="12.75" customHeight="1">
      <c r="A9" s="147"/>
      <c r="B9" s="148"/>
      <c r="C9" s="229" t="s">
        <v>6</v>
      </c>
      <c r="D9" s="230"/>
      <c r="E9" s="230"/>
      <c r="F9" s="231"/>
    </row>
    <row r="10" spans="1:6" s="152" customFormat="1" ht="12.75" customHeight="1">
      <c r="A10" s="150" t="s">
        <v>7</v>
      </c>
      <c r="B10" s="151" t="s">
        <v>5</v>
      </c>
      <c r="C10" s="232" t="s">
        <v>8</v>
      </c>
      <c r="D10" s="233"/>
      <c r="E10" s="233"/>
      <c r="F10" s="234"/>
    </row>
    <row r="11" spans="1:6" s="155" customFormat="1" ht="51" customHeight="1" thickBot="1">
      <c r="A11" s="153" t="s">
        <v>9</v>
      </c>
      <c r="B11" s="154"/>
      <c r="C11" s="155" t="s">
        <v>10</v>
      </c>
      <c r="D11" s="156" t="s">
        <v>163</v>
      </c>
      <c r="E11" s="156"/>
      <c r="F11" s="157"/>
    </row>
    <row r="12" spans="1:6" s="159" customFormat="1" ht="17.25" customHeight="1" thickBot="1">
      <c r="A12" s="158" t="s">
        <v>16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2" customFormat="1" ht="16.5">
      <c r="A13" s="160"/>
      <c r="B13" s="161" t="s">
        <v>17</v>
      </c>
      <c r="D13" s="163"/>
      <c r="E13" s="163"/>
      <c r="F13" s="164"/>
    </row>
    <row r="14" spans="1:6" s="167" customFormat="1" ht="9.75" customHeight="1">
      <c r="A14" s="165"/>
      <c r="B14" s="166"/>
      <c r="F14" s="168"/>
    </row>
    <row r="15" spans="1:6" s="170" customFormat="1" ht="30.75" customHeight="1" thickBot="1">
      <c r="A15" s="169"/>
      <c r="B15" s="38" t="s">
        <v>18</v>
      </c>
      <c r="C15" s="40">
        <f>SUM(D15:F15)</f>
        <v>35033</v>
      </c>
      <c r="D15" s="40">
        <f>SUM(D16,D19,)</f>
        <v>35033</v>
      </c>
      <c r="E15" s="40">
        <f>SUM(E16,E19,)</f>
        <v>0</v>
      </c>
      <c r="F15" s="42">
        <f>SUM(F16,F19,)</f>
        <v>0</v>
      </c>
    </row>
    <row r="16" spans="1:6" s="175" customFormat="1" ht="12" thickTop="1">
      <c r="A16" s="171"/>
      <c r="B16" s="172" t="s">
        <v>19</v>
      </c>
      <c r="C16" s="173">
        <f>SUM(D16:F16)</f>
        <v>0</v>
      </c>
      <c r="D16" s="173">
        <f>SUM(D17:D18)</f>
        <v>0</v>
      </c>
      <c r="E16" s="173">
        <f>SUM(E17:E18)</f>
        <v>0</v>
      </c>
      <c r="F16" s="174">
        <f>SUM(F17:F18)</f>
        <v>0</v>
      </c>
    </row>
    <row r="17" spans="1:6" s="175" customFormat="1" ht="11.25">
      <c r="A17" s="171"/>
      <c r="B17" s="176" t="s">
        <v>20</v>
      </c>
      <c r="C17" s="173">
        <f>SUM(D17:F17)</f>
        <v>0</v>
      </c>
      <c r="D17" s="177"/>
      <c r="E17" s="177"/>
      <c r="F17" s="178"/>
    </row>
    <row r="18" spans="1:6" s="175" customFormat="1" ht="11.25">
      <c r="A18" s="171"/>
      <c r="B18" s="176" t="s">
        <v>21</v>
      </c>
      <c r="C18" s="173">
        <f>SUM(D18:F18)</f>
        <v>0</v>
      </c>
      <c r="D18" s="177"/>
      <c r="E18" s="177"/>
      <c r="F18" s="178"/>
    </row>
    <row r="19" spans="1:6" s="183" customFormat="1" ht="13.5" customHeight="1">
      <c r="A19" s="179"/>
      <c r="B19" s="54" t="s">
        <v>22</v>
      </c>
      <c r="C19" s="180">
        <f>SUM(D19:F19)</f>
        <v>35033</v>
      </c>
      <c r="D19" s="181">
        <v>35033</v>
      </c>
      <c r="E19" s="181"/>
      <c r="F19" s="182"/>
    </row>
    <row r="20" spans="1:6" s="175" customFormat="1" ht="11.25">
      <c r="A20" s="171"/>
      <c r="B20" s="172"/>
      <c r="C20" s="184"/>
      <c r="D20" s="184"/>
      <c r="E20" s="184"/>
      <c r="F20" s="185"/>
    </row>
    <row r="21" spans="1:6" s="162" customFormat="1" ht="16.5">
      <c r="A21" s="160"/>
      <c r="B21" s="161" t="s">
        <v>31</v>
      </c>
      <c r="C21" s="186"/>
      <c r="D21" s="186"/>
      <c r="E21" s="186"/>
      <c r="F21" s="187"/>
    </row>
    <row r="22" spans="1:6" s="189" customFormat="1" ht="26.25" thickBot="1">
      <c r="A22" s="188"/>
      <c r="B22" s="74" t="s">
        <v>32</v>
      </c>
      <c r="C22" s="40">
        <f aca="true" t="shared" si="0" ref="C22:C53">SUM(D22:F22)</f>
        <v>35033</v>
      </c>
      <c r="D22" s="40">
        <f>SUM(D23,D146)</f>
        <v>35033</v>
      </c>
      <c r="E22" s="40">
        <f>SUM(E23,E146)</f>
        <v>0</v>
      </c>
      <c r="F22" s="42">
        <f>SUM(F23,F146)</f>
        <v>0</v>
      </c>
    </row>
    <row r="23" spans="1:6" s="191" customFormat="1" ht="36.75" thickTop="1">
      <c r="A23" s="190"/>
      <c r="B23" s="77" t="s">
        <v>33</v>
      </c>
      <c r="C23" s="61">
        <f t="shared" si="0"/>
        <v>35033</v>
      </c>
      <c r="D23" s="78">
        <f>SUM(D131,D24)</f>
        <v>35033</v>
      </c>
      <c r="E23" s="78">
        <f>SUM(E131,E24)</f>
        <v>0</v>
      </c>
      <c r="F23" s="63">
        <f>SUM(F131,F24)</f>
        <v>0</v>
      </c>
    </row>
    <row r="24" spans="1:6" s="194" customFormat="1" ht="24">
      <c r="A24" s="192"/>
      <c r="B24" s="193" t="s">
        <v>34</v>
      </c>
      <c r="C24" s="61">
        <f t="shared" si="0"/>
        <v>35033</v>
      </c>
      <c r="D24" s="61">
        <f>SUM(D25,D122,D123)</f>
        <v>35033</v>
      </c>
      <c r="E24" s="61">
        <f>SUM(E25,E122,E123)</f>
        <v>0</v>
      </c>
      <c r="F24" s="63">
        <f>SUM(F25,F122,F123)</f>
        <v>0</v>
      </c>
    </row>
    <row r="25" spans="1:6" s="167" customFormat="1" ht="11.25">
      <c r="A25" s="195">
        <v>1000</v>
      </c>
      <c r="B25" s="166" t="s">
        <v>35</v>
      </c>
      <c r="C25" s="196">
        <f t="shared" si="0"/>
        <v>0</v>
      </c>
      <c r="D25" s="196">
        <f>SUM(D26,D31,D32,D35,D82,D118)</f>
        <v>0</v>
      </c>
      <c r="E25" s="196">
        <f>SUM(E26,E31,E32,E35,E82,E118)</f>
        <v>0</v>
      </c>
      <c r="F25" s="197">
        <f>SUM(F26,F31,F32,F35,F82,F118)</f>
        <v>0</v>
      </c>
    </row>
    <row r="26" spans="1:6" s="183" customFormat="1" ht="11.25">
      <c r="A26" s="86">
        <v>1100</v>
      </c>
      <c r="B26" s="198" t="s">
        <v>36</v>
      </c>
      <c r="C26" s="180">
        <f t="shared" si="0"/>
        <v>0</v>
      </c>
      <c r="D26" s="180">
        <f>SUM(D28:D30,D27)</f>
        <v>0</v>
      </c>
      <c r="E26" s="180">
        <f>SUM(E28:E30,E27)</f>
        <v>0</v>
      </c>
      <c r="F26" s="199">
        <f>SUM(F28:F30,F27)</f>
        <v>0</v>
      </c>
    </row>
    <row r="27" spans="1:6" s="205" customFormat="1" ht="9.75">
      <c r="A27" s="200">
        <v>1110</v>
      </c>
      <c r="B27" s="201" t="s">
        <v>37</v>
      </c>
      <c r="C27" s="202">
        <f t="shared" si="0"/>
        <v>0</v>
      </c>
      <c r="D27" s="203"/>
      <c r="E27" s="203"/>
      <c r="F27" s="204"/>
    </row>
    <row r="28" spans="1:6" s="205" customFormat="1" ht="9.75">
      <c r="A28" s="200">
        <v>1140</v>
      </c>
      <c r="B28" s="201" t="s">
        <v>42</v>
      </c>
      <c r="C28" s="202">
        <f t="shared" si="0"/>
        <v>0</v>
      </c>
      <c r="D28" s="203"/>
      <c r="E28" s="203"/>
      <c r="F28" s="204"/>
    </row>
    <row r="29" spans="1:6" s="205" customFormat="1" ht="9.75">
      <c r="A29" s="200">
        <v>1150</v>
      </c>
      <c r="B29" s="91" t="s">
        <v>43</v>
      </c>
      <c r="C29" s="202">
        <f t="shared" si="0"/>
        <v>0</v>
      </c>
      <c r="D29" s="203"/>
      <c r="E29" s="203"/>
      <c r="F29" s="204"/>
    </row>
    <row r="30" spans="1:6" s="205" customFormat="1" ht="9.75">
      <c r="A30" s="200">
        <v>1170</v>
      </c>
      <c r="B30" s="201" t="s">
        <v>44</v>
      </c>
      <c r="C30" s="202">
        <f t="shared" si="0"/>
        <v>0</v>
      </c>
      <c r="D30" s="203"/>
      <c r="E30" s="203"/>
      <c r="F30" s="204"/>
    </row>
    <row r="31" spans="1:6" s="183" customFormat="1" ht="22.5">
      <c r="A31" s="98">
        <v>1200</v>
      </c>
      <c r="B31" s="87" t="s">
        <v>45</v>
      </c>
      <c r="C31" s="180">
        <f t="shared" si="0"/>
        <v>0</v>
      </c>
      <c r="D31" s="181"/>
      <c r="E31" s="181"/>
      <c r="F31" s="182"/>
    </row>
    <row r="32" spans="1:6" s="183" customFormat="1" ht="11.25">
      <c r="A32" s="86">
        <v>1300</v>
      </c>
      <c r="B32" s="87" t="s">
        <v>46</v>
      </c>
      <c r="C32" s="180">
        <f t="shared" si="0"/>
        <v>0</v>
      </c>
      <c r="D32" s="180">
        <f>SUM(D33:D34)</f>
        <v>0</v>
      </c>
      <c r="E32" s="180">
        <f>SUM(E33:E34)</f>
        <v>0</v>
      </c>
      <c r="F32" s="199">
        <f>SUM(F33:F34)</f>
        <v>0</v>
      </c>
    </row>
    <row r="33" spans="1:6" s="205" customFormat="1" ht="19.5">
      <c r="A33" s="90">
        <v>1310</v>
      </c>
      <c r="B33" s="91" t="s">
        <v>47</v>
      </c>
      <c r="C33" s="202">
        <f t="shared" si="0"/>
        <v>0</v>
      </c>
      <c r="D33" s="203"/>
      <c r="E33" s="203"/>
      <c r="F33" s="204"/>
    </row>
    <row r="34" spans="1:6" s="205" customFormat="1" ht="9.75">
      <c r="A34" s="104">
        <v>1330</v>
      </c>
      <c r="B34" s="91" t="s">
        <v>48</v>
      </c>
      <c r="C34" s="202">
        <f t="shared" si="0"/>
        <v>0</v>
      </c>
      <c r="D34" s="203"/>
      <c r="E34" s="203"/>
      <c r="F34" s="204"/>
    </row>
    <row r="35" spans="1:6" s="183" customFormat="1" ht="11.25">
      <c r="A35" s="98">
        <v>1400</v>
      </c>
      <c r="B35" s="87" t="s">
        <v>49</v>
      </c>
      <c r="C35" s="121">
        <f t="shared" si="0"/>
        <v>0</v>
      </c>
      <c r="D35" s="121">
        <f>SUM(D36,D42,D43,D51,D61,D65,D69,D77)</f>
        <v>0</v>
      </c>
      <c r="E35" s="121">
        <f>SUM(E36,E42,E43,E51,E61,E65,E69,E77)</f>
        <v>0</v>
      </c>
      <c r="F35" s="122">
        <f>SUM(F36,F42,F43,F51,F61,F65,F69,F77)</f>
        <v>0</v>
      </c>
    </row>
    <row r="36" spans="1:6" s="205" customFormat="1" ht="19.5">
      <c r="A36" s="90">
        <v>1410</v>
      </c>
      <c r="B36" s="91" t="s">
        <v>50</v>
      </c>
      <c r="C36" s="202">
        <f t="shared" si="0"/>
        <v>0</v>
      </c>
      <c r="D36" s="202">
        <f>SUM(D37:D41)</f>
        <v>0</v>
      </c>
      <c r="E36" s="202">
        <f>SUM(E37:E41)</f>
        <v>0</v>
      </c>
      <c r="F36" s="206">
        <f>SUM(F37:F41)</f>
        <v>0</v>
      </c>
    </row>
    <row r="37" spans="1:6" s="205" customFormat="1" ht="19.5">
      <c r="A37" s="106">
        <v>1411</v>
      </c>
      <c r="B37" s="91" t="s">
        <v>51</v>
      </c>
      <c r="C37" s="202">
        <f t="shared" si="0"/>
        <v>0</v>
      </c>
      <c r="D37" s="203"/>
      <c r="E37" s="203"/>
      <c r="F37" s="204"/>
    </row>
    <row r="38" spans="1:6" s="205" customFormat="1" ht="19.5">
      <c r="A38" s="106">
        <v>1412</v>
      </c>
      <c r="B38" s="91" t="s">
        <v>52</v>
      </c>
      <c r="C38" s="202">
        <f t="shared" si="0"/>
        <v>0</v>
      </c>
      <c r="D38" s="203"/>
      <c r="E38" s="203"/>
      <c r="F38" s="204"/>
    </row>
    <row r="39" spans="1:6" s="205" customFormat="1" ht="9.75">
      <c r="A39" s="106">
        <v>1413</v>
      </c>
      <c r="B39" s="91" t="s">
        <v>53</v>
      </c>
      <c r="C39" s="202">
        <f t="shared" si="0"/>
        <v>0</v>
      </c>
      <c r="D39" s="203"/>
      <c r="E39" s="203"/>
      <c r="F39" s="204"/>
    </row>
    <row r="40" spans="1:6" s="205" customFormat="1" ht="19.5">
      <c r="A40" s="106">
        <v>1414</v>
      </c>
      <c r="B40" s="91" t="s">
        <v>54</v>
      </c>
      <c r="C40" s="202">
        <f t="shared" si="0"/>
        <v>0</v>
      </c>
      <c r="D40" s="203"/>
      <c r="E40" s="203"/>
      <c r="F40" s="204"/>
    </row>
    <row r="41" spans="1:6" s="205" customFormat="1" ht="19.5">
      <c r="A41" s="106">
        <v>1415</v>
      </c>
      <c r="B41" s="91" t="s">
        <v>55</v>
      </c>
      <c r="C41" s="202">
        <f t="shared" si="0"/>
        <v>0</v>
      </c>
      <c r="D41" s="203"/>
      <c r="E41" s="203"/>
      <c r="F41" s="204"/>
    </row>
    <row r="42" spans="1:6" s="205" customFormat="1" ht="19.5">
      <c r="A42" s="90">
        <v>1420</v>
      </c>
      <c r="B42" s="91" t="s">
        <v>56</v>
      </c>
      <c r="C42" s="202">
        <f t="shared" si="0"/>
        <v>0</v>
      </c>
      <c r="D42" s="203"/>
      <c r="E42" s="203"/>
      <c r="F42" s="204"/>
    </row>
    <row r="43" spans="1:6" s="205" customFormat="1" ht="29.25">
      <c r="A43" s="90">
        <v>1440</v>
      </c>
      <c r="B43" s="91" t="s">
        <v>57</v>
      </c>
      <c r="C43" s="202">
        <f t="shared" si="0"/>
        <v>0</v>
      </c>
      <c r="D43" s="202">
        <f>SUM(D44:D50)</f>
        <v>0</v>
      </c>
      <c r="E43" s="202">
        <f>SUM(E44:E50)</f>
        <v>0</v>
      </c>
      <c r="F43" s="206">
        <f>SUM(F44:F50)</f>
        <v>0</v>
      </c>
    </row>
    <row r="44" spans="1:6" s="205" customFormat="1" ht="9.75">
      <c r="A44" s="106">
        <v>1441</v>
      </c>
      <c r="B44" s="91" t="s">
        <v>58</v>
      </c>
      <c r="C44" s="202">
        <f t="shared" si="0"/>
        <v>0</v>
      </c>
      <c r="D44" s="203"/>
      <c r="E44" s="203"/>
      <c r="F44" s="204"/>
    </row>
    <row r="45" spans="1:6" s="205" customFormat="1" ht="19.5">
      <c r="A45" s="106">
        <v>1442</v>
      </c>
      <c r="B45" s="91" t="s">
        <v>59</v>
      </c>
      <c r="C45" s="202">
        <f t="shared" si="0"/>
        <v>0</v>
      </c>
      <c r="D45" s="203"/>
      <c r="E45" s="203"/>
      <c r="F45" s="204"/>
    </row>
    <row r="46" spans="1:6" s="205" customFormat="1" ht="19.5">
      <c r="A46" s="106">
        <v>1443</v>
      </c>
      <c r="B46" s="91" t="s">
        <v>60</v>
      </c>
      <c r="C46" s="202">
        <f t="shared" si="0"/>
        <v>0</v>
      </c>
      <c r="D46" s="203"/>
      <c r="E46" s="203"/>
      <c r="F46" s="204"/>
    </row>
    <row r="47" spans="1:6" s="205" customFormat="1" ht="9.75">
      <c r="A47" s="106">
        <v>1444</v>
      </c>
      <c r="B47" s="91" t="s">
        <v>61</v>
      </c>
      <c r="C47" s="202">
        <f t="shared" si="0"/>
        <v>0</v>
      </c>
      <c r="D47" s="203"/>
      <c r="E47" s="203"/>
      <c r="F47" s="204"/>
    </row>
    <row r="48" spans="1:6" s="205" customFormat="1" ht="19.5">
      <c r="A48" s="106">
        <v>1445</v>
      </c>
      <c r="B48" s="91" t="s">
        <v>62</v>
      </c>
      <c r="C48" s="202">
        <f t="shared" si="0"/>
        <v>0</v>
      </c>
      <c r="D48" s="203"/>
      <c r="E48" s="203"/>
      <c r="F48" s="204"/>
    </row>
    <row r="49" spans="1:6" s="205" customFormat="1" ht="19.5">
      <c r="A49" s="106">
        <v>1447</v>
      </c>
      <c r="B49" s="91" t="s">
        <v>63</v>
      </c>
      <c r="C49" s="202">
        <f t="shared" si="0"/>
        <v>0</v>
      </c>
      <c r="D49" s="203"/>
      <c r="E49" s="203"/>
      <c r="F49" s="204"/>
    </row>
    <row r="50" spans="1:6" s="205" customFormat="1" ht="19.5">
      <c r="A50" s="106">
        <v>1449</v>
      </c>
      <c r="B50" s="91" t="s">
        <v>64</v>
      </c>
      <c r="C50" s="202">
        <f t="shared" si="0"/>
        <v>0</v>
      </c>
      <c r="D50" s="203"/>
      <c r="E50" s="203"/>
      <c r="F50" s="204"/>
    </row>
    <row r="51" spans="1:6" s="205" customFormat="1" ht="39">
      <c r="A51" s="90">
        <v>1450</v>
      </c>
      <c r="B51" s="91" t="s">
        <v>65</v>
      </c>
      <c r="C51" s="202">
        <f t="shared" si="0"/>
        <v>0</v>
      </c>
      <c r="D51" s="202">
        <f>SUM(D55:D60,D52)</f>
        <v>0</v>
      </c>
      <c r="E51" s="202">
        <f>SUM(E55:E60,E52)</f>
        <v>0</v>
      </c>
      <c r="F51" s="206">
        <f>SUM(F55:F60,F52)</f>
        <v>0</v>
      </c>
    </row>
    <row r="52" spans="1:6" s="205" customFormat="1" ht="9.75">
      <c r="A52" s="107">
        <v>1451</v>
      </c>
      <c r="B52" s="108" t="s">
        <v>66</v>
      </c>
      <c r="C52" s="202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5" customFormat="1" ht="9.75">
      <c r="A53" s="106"/>
      <c r="B53" s="91" t="s">
        <v>67</v>
      </c>
      <c r="C53" s="202">
        <f t="shared" si="0"/>
        <v>0</v>
      </c>
      <c r="D53" s="203"/>
      <c r="E53" s="203"/>
      <c r="F53" s="204"/>
    </row>
    <row r="54" spans="1:6" s="205" customFormat="1" ht="9.75">
      <c r="A54" s="106"/>
      <c r="B54" s="91" t="s">
        <v>68</v>
      </c>
      <c r="C54" s="202">
        <f aca="true" t="shared" si="1" ref="C54:C85">SUM(D54:F54)</f>
        <v>0</v>
      </c>
      <c r="D54" s="203"/>
      <c r="E54" s="203"/>
      <c r="F54" s="204"/>
    </row>
    <row r="55" spans="1:6" s="205" customFormat="1" ht="19.5">
      <c r="A55" s="106">
        <v>1452</v>
      </c>
      <c r="B55" s="91" t="s">
        <v>69</v>
      </c>
      <c r="C55" s="202">
        <f t="shared" si="1"/>
        <v>0</v>
      </c>
      <c r="D55" s="203"/>
      <c r="E55" s="203"/>
      <c r="F55" s="204"/>
    </row>
    <row r="56" spans="1:6" s="205" customFormat="1" ht="19.5">
      <c r="A56" s="106">
        <v>1453</v>
      </c>
      <c r="B56" s="91" t="s">
        <v>70</v>
      </c>
      <c r="C56" s="202">
        <f t="shared" si="1"/>
        <v>0</v>
      </c>
      <c r="D56" s="203"/>
      <c r="E56" s="203"/>
      <c r="F56" s="204"/>
    </row>
    <row r="57" spans="1:6" s="205" customFormat="1" ht="39">
      <c r="A57" s="106">
        <v>1454</v>
      </c>
      <c r="B57" s="91" t="s">
        <v>71</v>
      </c>
      <c r="C57" s="202">
        <f t="shared" si="1"/>
        <v>0</v>
      </c>
      <c r="D57" s="203"/>
      <c r="E57" s="203"/>
      <c r="F57" s="204"/>
    </row>
    <row r="58" spans="1:6" s="205" customFormat="1" ht="29.25">
      <c r="A58" s="106">
        <v>1455</v>
      </c>
      <c r="B58" s="91" t="s">
        <v>72</v>
      </c>
      <c r="C58" s="202">
        <f t="shared" si="1"/>
        <v>0</v>
      </c>
      <c r="D58" s="203"/>
      <c r="E58" s="203"/>
      <c r="F58" s="204"/>
    </row>
    <row r="59" spans="1:6" s="205" customFormat="1" ht="58.5">
      <c r="A59" s="106">
        <v>1456</v>
      </c>
      <c r="B59" s="91" t="s">
        <v>73</v>
      </c>
      <c r="C59" s="202">
        <f t="shared" si="1"/>
        <v>0</v>
      </c>
      <c r="D59" s="203"/>
      <c r="E59" s="203"/>
      <c r="F59" s="204"/>
    </row>
    <row r="60" spans="1:6" s="205" customFormat="1" ht="19.5">
      <c r="A60" s="106">
        <v>1459</v>
      </c>
      <c r="B60" s="91" t="s">
        <v>74</v>
      </c>
      <c r="C60" s="202">
        <f t="shared" si="1"/>
        <v>0</v>
      </c>
      <c r="D60" s="203"/>
      <c r="E60" s="203"/>
      <c r="F60" s="204"/>
    </row>
    <row r="61" spans="1:6" s="205" customFormat="1" ht="19.5">
      <c r="A61" s="90">
        <v>1460</v>
      </c>
      <c r="B61" s="91" t="s">
        <v>75</v>
      </c>
      <c r="C61" s="202">
        <f t="shared" si="1"/>
        <v>0</v>
      </c>
      <c r="D61" s="202">
        <f>SUM(D62:D64)</f>
        <v>0</v>
      </c>
      <c r="E61" s="202">
        <f>SUM(E62:E64)</f>
        <v>0</v>
      </c>
      <c r="F61" s="206">
        <f>SUM(F62:F64)</f>
        <v>0</v>
      </c>
    </row>
    <row r="62" spans="1:6" s="205" customFormat="1" ht="29.25">
      <c r="A62" s="106">
        <v>1461</v>
      </c>
      <c r="B62" s="91" t="s">
        <v>76</v>
      </c>
      <c r="C62" s="202">
        <f t="shared" si="1"/>
        <v>0</v>
      </c>
      <c r="D62" s="203"/>
      <c r="E62" s="203"/>
      <c r="F62" s="204"/>
    </row>
    <row r="63" spans="1:6" s="205" customFormat="1" ht="29.25">
      <c r="A63" s="106">
        <v>1462</v>
      </c>
      <c r="B63" s="91" t="s">
        <v>77</v>
      </c>
      <c r="C63" s="202">
        <f t="shared" si="1"/>
        <v>0</v>
      </c>
      <c r="D63" s="203"/>
      <c r="E63" s="203"/>
      <c r="F63" s="204"/>
    </row>
    <row r="64" spans="1:6" s="205" customFormat="1" ht="19.5">
      <c r="A64" s="106">
        <v>1469</v>
      </c>
      <c r="B64" s="91" t="s">
        <v>78</v>
      </c>
      <c r="C64" s="202">
        <f t="shared" si="1"/>
        <v>0</v>
      </c>
      <c r="D64" s="203"/>
      <c r="E64" s="203"/>
      <c r="F64" s="204"/>
    </row>
    <row r="65" spans="1:6" s="205" customFormat="1" ht="19.5">
      <c r="A65" s="90">
        <v>1470</v>
      </c>
      <c r="B65" s="91" t="s">
        <v>79</v>
      </c>
      <c r="C65" s="202">
        <f t="shared" si="1"/>
        <v>0</v>
      </c>
      <c r="D65" s="202">
        <f>SUM(D66:D68)</f>
        <v>0</v>
      </c>
      <c r="E65" s="202">
        <f>SUM(E66:E68)</f>
        <v>0</v>
      </c>
      <c r="F65" s="206">
        <f>SUM(F66:F68)</f>
        <v>0</v>
      </c>
    </row>
    <row r="66" spans="1:6" s="205" customFormat="1" ht="9.75">
      <c r="A66" s="106">
        <v>1471</v>
      </c>
      <c r="B66" s="91" t="s">
        <v>80</v>
      </c>
      <c r="C66" s="202">
        <f t="shared" si="1"/>
        <v>0</v>
      </c>
      <c r="D66" s="203"/>
      <c r="E66" s="203"/>
      <c r="F66" s="204"/>
    </row>
    <row r="67" spans="1:6" s="205" customFormat="1" ht="9.75">
      <c r="A67" s="106">
        <v>1472</v>
      </c>
      <c r="B67" s="91" t="s">
        <v>81</v>
      </c>
      <c r="C67" s="202">
        <f t="shared" si="1"/>
        <v>0</v>
      </c>
      <c r="D67" s="203"/>
      <c r="E67" s="203"/>
      <c r="F67" s="204"/>
    </row>
    <row r="68" spans="1:6" s="205" customFormat="1" ht="9.75">
      <c r="A68" s="106">
        <v>1479</v>
      </c>
      <c r="B68" s="91" t="s">
        <v>82</v>
      </c>
      <c r="C68" s="202">
        <f t="shared" si="1"/>
        <v>0</v>
      </c>
      <c r="D68" s="203"/>
      <c r="E68" s="203"/>
      <c r="F68" s="204"/>
    </row>
    <row r="69" spans="1:6" s="205" customFormat="1" ht="9.75">
      <c r="A69" s="90">
        <v>1480</v>
      </c>
      <c r="B69" s="91" t="s">
        <v>83</v>
      </c>
      <c r="C69" s="202">
        <f t="shared" si="1"/>
        <v>0</v>
      </c>
      <c r="D69" s="202">
        <f>SUM(D70:D76)</f>
        <v>0</v>
      </c>
      <c r="E69" s="202">
        <f>SUM(E70:E76)</f>
        <v>0</v>
      </c>
      <c r="F69" s="206">
        <f>SUM(F70:F76)</f>
        <v>0</v>
      </c>
    </row>
    <row r="70" spans="1:6" s="205" customFormat="1" ht="19.5">
      <c r="A70" s="106">
        <v>1481</v>
      </c>
      <c r="B70" s="91" t="s">
        <v>84</v>
      </c>
      <c r="C70" s="202">
        <f t="shared" si="1"/>
        <v>0</v>
      </c>
      <c r="D70" s="203"/>
      <c r="E70" s="203"/>
      <c r="F70" s="204"/>
    </row>
    <row r="71" spans="1:6" s="205" customFormat="1" ht="19.5">
      <c r="A71" s="106">
        <v>1482</v>
      </c>
      <c r="B71" s="91" t="s">
        <v>85</v>
      </c>
      <c r="C71" s="202">
        <f t="shared" si="1"/>
        <v>0</v>
      </c>
      <c r="D71" s="203"/>
      <c r="E71" s="203"/>
      <c r="F71" s="204"/>
    </row>
    <row r="72" spans="1:6" s="205" customFormat="1" ht="19.5">
      <c r="A72" s="106">
        <v>1483</v>
      </c>
      <c r="B72" s="91" t="s">
        <v>86</v>
      </c>
      <c r="C72" s="202">
        <f t="shared" si="1"/>
        <v>0</v>
      </c>
      <c r="D72" s="203"/>
      <c r="E72" s="203"/>
      <c r="F72" s="204"/>
    </row>
    <row r="73" spans="1:6" s="205" customFormat="1" ht="19.5">
      <c r="A73" s="106">
        <v>1484</v>
      </c>
      <c r="B73" s="91" t="s">
        <v>87</v>
      </c>
      <c r="C73" s="202">
        <f t="shared" si="1"/>
        <v>0</v>
      </c>
      <c r="D73" s="203"/>
      <c r="E73" s="203"/>
      <c r="F73" s="204"/>
    </row>
    <row r="74" spans="1:6" s="205" customFormat="1" ht="9.75">
      <c r="A74" s="106">
        <v>1485</v>
      </c>
      <c r="B74" s="91" t="s">
        <v>88</v>
      </c>
      <c r="C74" s="202">
        <f t="shared" si="1"/>
        <v>0</v>
      </c>
      <c r="D74" s="203"/>
      <c r="E74" s="203"/>
      <c r="F74" s="204"/>
    </row>
    <row r="75" spans="1:6" s="205" customFormat="1" ht="9.75">
      <c r="A75" s="106">
        <v>1486</v>
      </c>
      <c r="B75" s="91" t="s">
        <v>89</v>
      </c>
      <c r="C75" s="202">
        <f t="shared" si="1"/>
        <v>0</v>
      </c>
      <c r="D75" s="203"/>
      <c r="E75" s="203"/>
      <c r="F75" s="204"/>
    </row>
    <row r="76" spans="1:6" s="205" customFormat="1" ht="19.5">
      <c r="A76" s="106">
        <v>1489</v>
      </c>
      <c r="B76" s="91" t="s">
        <v>90</v>
      </c>
      <c r="C76" s="202">
        <f t="shared" si="1"/>
        <v>0</v>
      </c>
      <c r="D76" s="203"/>
      <c r="E76" s="203"/>
      <c r="F76" s="204"/>
    </row>
    <row r="77" spans="1:6" s="205" customFormat="1" ht="9.75">
      <c r="A77" s="90">
        <v>1490</v>
      </c>
      <c r="B77" s="91" t="s">
        <v>91</v>
      </c>
      <c r="C77" s="202">
        <f t="shared" si="1"/>
        <v>0</v>
      </c>
      <c r="D77" s="202">
        <f>SUM(D78:D81)</f>
        <v>0</v>
      </c>
      <c r="E77" s="202">
        <f>SUM(E78:E81)</f>
        <v>0</v>
      </c>
      <c r="F77" s="206">
        <f>SUM(F78:F81)</f>
        <v>0</v>
      </c>
    </row>
    <row r="78" spans="1:6" s="205" customFormat="1" ht="9.75">
      <c r="A78" s="106">
        <v>1491</v>
      </c>
      <c r="B78" s="91" t="s">
        <v>92</v>
      </c>
      <c r="C78" s="202">
        <f t="shared" si="1"/>
        <v>0</v>
      </c>
      <c r="D78" s="203"/>
      <c r="E78" s="203"/>
      <c r="F78" s="204"/>
    </row>
    <row r="79" spans="1:6" s="205" customFormat="1" ht="9.75">
      <c r="A79" s="106">
        <v>1492</v>
      </c>
      <c r="B79" s="91" t="s">
        <v>93</v>
      </c>
      <c r="C79" s="202">
        <f t="shared" si="1"/>
        <v>0</v>
      </c>
      <c r="D79" s="203"/>
      <c r="E79" s="203"/>
      <c r="F79" s="204"/>
    </row>
    <row r="80" spans="1:6" s="205" customFormat="1" ht="9.75">
      <c r="A80" s="106">
        <v>1493</v>
      </c>
      <c r="B80" s="91" t="s">
        <v>94</v>
      </c>
      <c r="C80" s="202">
        <f t="shared" si="1"/>
        <v>0</v>
      </c>
      <c r="D80" s="203"/>
      <c r="E80" s="203"/>
      <c r="F80" s="204"/>
    </row>
    <row r="81" spans="1:6" s="205" customFormat="1" ht="19.5">
      <c r="A81" s="106">
        <v>1499</v>
      </c>
      <c r="B81" s="91" t="s">
        <v>95</v>
      </c>
      <c r="C81" s="202">
        <f t="shared" si="1"/>
        <v>0</v>
      </c>
      <c r="D81" s="203"/>
      <c r="E81" s="203"/>
      <c r="F81" s="204"/>
    </row>
    <row r="82" spans="1:6" s="183" customFormat="1" ht="45">
      <c r="A82" s="98">
        <v>1500</v>
      </c>
      <c r="B82" s="87" t="s">
        <v>96</v>
      </c>
      <c r="C82" s="121">
        <f t="shared" si="1"/>
        <v>0</v>
      </c>
      <c r="D82" s="121">
        <f>SUM(D83,D87,D95,D96,D97,D104,D113,D114,D117)</f>
        <v>0</v>
      </c>
      <c r="E82" s="121">
        <f>SUM(E83,E87,E95,E96,E97,E104,E113,E114,E117)</f>
        <v>0</v>
      </c>
      <c r="F82" s="122">
        <f>SUM(F83,F87,F95,F96,F97,F104,F113,F114,F117)</f>
        <v>0</v>
      </c>
    </row>
    <row r="83" spans="1:6" s="205" customFormat="1" ht="19.5">
      <c r="A83" s="90">
        <v>1510</v>
      </c>
      <c r="B83" s="91" t="s">
        <v>97</v>
      </c>
      <c r="C83" s="202">
        <f t="shared" si="1"/>
        <v>0</v>
      </c>
      <c r="D83" s="202">
        <f>SUM(D84:D86)</f>
        <v>0</v>
      </c>
      <c r="E83" s="202">
        <f>SUM(E84:E86)</f>
        <v>0</v>
      </c>
      <c r="F83" s="206">
        <f>SUM(F84:F86)</f>
        <v>0</v>
      </c>
    </row>
    <row r="84" spans="1:6" s="205" customFormat="1" ht="9.75">
      <c r="A84" s="106">
        <v>1511</v>
      </c>
      <c r="B84" s="91" t="s">
        <v>98</v>
      </c>
      <c r="C84" s="202">
        <f t="shared" si="1"/>
        <v>0</v>
      </c>
      <c r="D84" s="203"/>
      <c r="E84" s="203"/>
      <c r="F84" s="204"/>
    </row>
    <row r="85" spans="1:6" s="205" customFormat="1" ht="9.75">
      <c r="A85" s="106">
        <v>1512</v>
      </c>
      <c r="B85" s="91" t="s">
        <v>99</v>
      </c>
      <c r="C85" s="202">
        <f t="shared" si="1"/>
        <v>0</v>
      </c>
      <c r="D85" s="203"/>
      <c r="E85" s="203"/>
      <c r="F85" s="204"/>
    </row>
    <row r="86" spans="1:6" s="205" customFormat="1" ht="9.75">
      <c r="A86" s="106">
        <v>1513</v>
      </c>
      <c r="B86" s="91" t="s">
        <v>100</v>
      </c>
      <c r="C86" s="202">
        <f aca="true" t="shared" si="2" ref="C86:C117">SUM(D86:F86)</f>
        <v>0</v>
      </c>
      <c r="D86" s="203"/>
      <c r="E86" s="203"/>
      <c r="F86" s="204"/>
    </row>
    <row r="87" spans="1:6" s="205" customFormat="1" ht="19.5">
      <c r="A87" s="90">
        <v>1520</v>
      </c>
      <c r="B87" s="91" t="s">
        <v>101</v>
      </c>
      <c r="C87" s="202">
        <f t="shared" si="2"/>
        <v>0</v>
      </c>
      <c r="D87" s="202">
        <f>SUM(D88:D94)</f>
        <v>0</v>
      </c>
      <c r="E87" s="202">
        <f>SUM(E88:E94)</f>
        <v>0</v>
      </c>
      <c r="F87" s="206">
        <f>SUM(F88:F94)</f>
        <v>0</v>
      </c>
    </row>
    <row r="88" spans="1:6" s="205" customFormat="1" ht="9.75">
      <c r="A88" s="106">
        <v>1521</v>
      </c>
      <c r="B88" s="91" t="s">
        <v>102</v>
      </c>
      <c r="C88" s="202">
        <f t="shared" si="2"/>
        <v>0</v>
      </c>
      <c r="D88" s="203"/>
      <c r="E88" s="203"/>
      <c r="F88" s="204"/>
    </row>
    <row r="89" spans="1:6" s="205" customFormat="1" ht="9.75">
      <c r="A89" s="106">
        <v>1522</v>
      </c>
      <c r="B89" s="91" t="s">
        <v>103</v>
      </c>
      <c r="C89" s="202">
        <f t="shared" si="2"/>
        <v>0</v>
      </c>
      <c r="D89" s="203"/>
      <c r="E89" s="203"/>
      <c r="F89" s="204"/>
    </row>
    <row r="90" spans="1:6" s="205" customFormat="1" ht="9.75">
      <c r="A90" s="106">
        <v>1523</v>
      </c>
      <c r="B90" s="91" t="s">
        <v>104</v>
      </c>
      <c r="C90" s="202">
        <f t="shared" si="2"/>
        <v>0</v>
      </c>
      <c r="D90" s="203"/>
      <c r="E90" s="203"/>
      <c r="F90" s="204"/>
    </row>
    <row r="91" spans="1:6" s="205" customFormat="1" ht="9.75">
      <c r="A91" s="106">
        <v>1524</v>
      </c>
      <c r="B91" s="91" t="s">
        <v>105</v>
      </c>
      <c r="C91" s="202">
        <f t="shared" si="2"/>
        <v>0</v>
      </c>
      <c r="D91" s="203"/>
      <c r="E91" s="203"/>
      <c r="F91" s="204"/>
    </row>
    <row r="92" spans="1:6" s="205" customFormat="1" ht="9.75">
      <c r="A92" s="106">
        <v>1525</v>
      </c>
      <c r="B92" s="91" t="s">
        <v>106</v>
      </c>
      <c r="C92" s="202">
        <f t="shared" si="2"/>
        <v>0</v>
      </c>
      <c r="D92" s="203"/>
      <c r="E92" s="203"/>
      <c r="F92" s="204"/>
    </row>
    <row r="93" spans="1:6" s="205" customFormat="1" ht="9.75">
      <c r="A93" s="106">
        <v>1528</v>
      </c>
      <c r="B93" s="91" t="s">
        <v>107</v>
      </c>
      <c r="C93" s="202">
        <f t="shared" si="2"/>
        <v>0</v>
      </c>
      <c r="D93" s="203"/>
      <c r="E93" s="203"/>
      <c r="F93" s="204"/>
    </row>
    <row r="94" spans="1:6" s="205" customFormat="1" ht="19.5">
      <c r="A94" s="106">
        <v>1529</v>
      </c>
      <c r="B94" s="91" t="s">
        <v>108</v>
      </c>
      <c r="C94" s="202">
        <f t="shared" si="2"/>
        <v>0</v>
      </c>
      <c r="D94" s="203"/>
      <c r="E94" s="203"/>
      <c r="F94" s="204"/>
    </row>
    <row r="95" spans="1:6" s="205" customFormat="1" ht="9.75">
      <c r="A95" s="90">
        <v>1530</v>
      </c>
      <c r="B95" s="91" t="s">
        <v>109</v>
      </c>
      <c r="C95" s="202">
        <f t="shared" si="2"/>
        <v>0</v>
      </c>
      <c r="D95" s="203"/>
      <c r="E95" s="203"/>
      <c r="F95" s="204"/>
    </row>
    <row r="96" spans="1:6" s="205" customFormat="1" ht="19.5">
      <c r="A96" s="90">
        <v>1540</v>
      </c>
      <c r="B96" s="91" t="s">
        <v>110</v>
      </c>
      <c r="C96" s="202">
        <f t="shared" si="2"/>
        <v>0</v>
      </c>
      <c r="D96" s="203"/>
      <c r="E96" s="203"/>
      <c r="F96" s="204"/>
    </row>
    <row r="97" spans="1:6" s="205" customFormat="1" ht="19.5">
      <c r="A97" s="90">
        <v>1550</v>
      </c>
      <c r="B97" s="91" t="s">
        <v>111</v>
      </c>
      <c r="C97" s="202">
        <f t="shared" si="2"/>
        <v>0</v>
      </c>
      <c r="D97" s="202">
        <f>SUM(D98:D103)</f>
        <v>0</v>
      </c>
      <c r="E97" s="202">
        <f>SUM(E98:E103)</f>
        <v>0</v>
      </c>
      <c r="F97" s="206">
        <f>SUM(F98:F103)</f>
        <v>0</v>
      </c>
    </row>
    <row r="98" spans="1:6" s="205" customFormat="1" ht="9.75">
      <c r="A98" s="106">
        <v>1551</v>
      </c>
      <c r="B98" s="91" t="s">
        <v>112</v>
      </c>
      <c r="C98" s="202">
        <f t="shared" si="2"/>
        <v>0</v>
      </c>
      <c r="D98" s="203"/>
      <c r="E98" s="203"/>
      <c r="F98" s="204"/>
    </row>
    <row r="99" spans="1:6" s="205" customFormat="1" ht="9.75">
      <c r="A99" s="106">
        <v>1552</v>
      </c>
      <c r="B99" s="91" t="s">
        <v>113</v>
      </c>
      <c r="C99" s="202">
        <f t="shared" si="2"/>
        <v>0</v>
      </c>
      <c r="D99" s="203"/>
      <c r="E99" s="203"/>
      <c r="F99" s="204"/>
    </row>
    <row r="100" spans="1:6" s="205" customFormat="1" ht="19.5">
      <c r="A100" s="106">
        <v>1553</v>
      </c>
      <c r="B100" s="91" t="s">
        <v>114</v>
      </c>
      <c r="C100" s="202">
        <f t="shared" si="2"/>
        <v>0</v>
      </c>
      <c r="D100" s="203"/>
      <c r="E100" s="203"/>
      <c r="F100" s="204"/>
    </row>
    <row r="101" spans="1:6" s="205" customFormat="1" ht="29.25">
      <c r="A101" s="106">
        <v>1554</v>
      </c>
      <c r="B101" s="91" t="s">
        <v>115</v>
      </c>
      <c r="C101" s="202">
        <f t="shared" si="2"/>
        <v>0</v>
      </c>
      <c r="D101" s="203"/>
      <c r="E101" s="203"/>
      <c r="F101" s="204"/>
    </row>
    <row r="102" spans="1:6" s="205" customFormat="1" ht="19.5">
      <c r="A102" s="106">
        <v>1555</v>
      </c>
      <c r="B102" s="91" t="s">
        <v>116</v>
      </c>
      <c r="C102" s="202">
        <f t="shared" si="2"/>
        <v>0</v>
      </c>
      <c r="D102" s="203"/>
      <c r="E102" s="203"/>
      <c r="F102" s="204"/>
    </row>
    <row r="103" spans="1:6" s="205" customFormat="1" ht="19.5">
      <c r="A103" s="106">
        <v>1559</v>
      </c>
      <c r="B103" s="91" t="s">
        <v>117</v>
      </c>
      <c r="C103" s="202">
        <f t="shared" si="2"/>
        <v>0</v>
      </c>
      <c r="D103" s="203"/>
      <c r="E103" s="203"/>
      <c r="F103" s="204"/>
    </row>
    <row r="104" spans="1:6" s="205" customFormat="1" ht="19.5">
      <c r="A104" s="90">
        <v>1560</v>
      </c>
      <c r="B104" s="91" t="s">
        <v>118</v>
      </c>
      <c r="C104" s="202">
        <f t="shared" si="2"/>
        <v>0</v>
      </c>
      <c r="D104" s="202">
        <f>SUM(D105:D112)</f>
        <v>0</v>
      </c>
      <c r="E104" s="202">
        <f>SUM(E105:E112)</f>
        <v>0</v>
      </c>
      <c r="F104" s="206">
        <f>SUM(F105:F112)</f>
        <v>0</v>
      </c>
    </row>
    <row r="105" spans="1:6" s="205" customFormat="1" ht="9.75">
      <c r="A105" s="106">
        <v>1561</v>
      </c>
      <c r="B105" s="91" t="s">
        <v>119</v>
      </c>
      <c r="C105" s="202">
        <f t="shared" si="2"/>
        <v>0</v>
      </c>
      <c r="D105" s="203"/>
      <c r="E105" s="203"/>
      <c r="F105" s="204"/>
    </row>
    <row r="106" spans="1:6" s="205" customFormat="1" ht="19.5">
      <c r="A106" s="106">
        <v>1562</v>
      </c>
      <c r="B106" s="91" t="s">
        <v>120</v>
      </c>
      <c r="C106" s="202">
        <f t="shared" si="2"/>
        <v>0</v>
      </c>
      <c r="D106" s="203"/>
      <c r="E106" s="203"/>
      <c r="F106" s="204"/>
    </row>
    <row r="107" spans="1:6" s="205" customFormat="1" ht="9.75">
      <c r="A107" s="106">
        <v>1563</v>
      </c>
      <c r="B107" s="91" t="s">
        <v>121</v>
      </c>
      <c r="C107" s="202">
        <f t="shared" si="2"/>
        <v>0</v>
      </c>
      <c r="D107" s="203"/>
      <c r="E107" s="203"/>
      <c r="F107" s="204"/>
    </row>
    <row r="108" spans="1:6" s="205" customFormat="1" ht="9.75">
      <c r="A108" s="106">
        <v>1564</v>
      </c>
      <c r="B108" s="91" t="s">
        <v>122</v>
      </c>
      <c r="C108" s="202">
        <f t="shared" si="2"/>
        <v>0</v>
      </c>
      <c r="D108" s="203"/>
      <c r="E108" s="203"/>
      <c r="F108" s="204"/>
    </row>
    <row r="109" spans="1:6" s="205" customFormat="1" ht="9.75" customHeight="1">
      <c r="A109" s="106">
        <v>1565</v>
      </c>
      <c r="B109" s="91" t="s">
        <v>123</v>
      </c>
      <c r="C109" s="202">
        <f t="shared" si="2"/>
        <v>0</v>
      </c>
      <c r="D109" s="203"/>
      <c r="E109" s="203"/>
      <c r="F109" s="204"/>
    </row>
    <row r="110" spans="1:6" s="205" customFormat="1" ht="9.75" customHeight="1">
      <c r="A110" s="106">
        <v>1566</v>
      </c>
      <c r="B110" s="110" t="s">
        <v>124</v>
      </c>
      <c r="C110" s="202">
        <f t="shared" si="2"/>
        <v>0</v>
      </c>
      <c r="D110" s="203"/>
      <c r="E110" s="203"/>
      <c r="F110" s="204"/>
    </row>
    <row r="111" spans="1:6" s="205" customFormat="1" ht="41.25" customHeight="1">
      <c r="A111" s="106">
        <v>1567</v>
      </c>
      <c r="B111" s="110" t="s">
        <v>125</v>
      </c>
      <c r="C111" s="202">
        <f t="shared" si="2"/>
        <v>0</v>
      </c>
      <c r="D111" s="203"/>
      <c r="E111" s="203"/>
      <c r="F111" s="204"/>
    </row>
    <row r="112" spans="1:6" s="205" customFormat="1" ht="9.75" customHeight="1">
      <c r="A112" s="106">
        <v>1568</v>
      </c>
      <c r="B112" s="108" t="s">
        <v>126</v>
      </c>
      <c r="C112" s="202">
        <f t="shared" si="2"/>
        <v>0</v>
      </c>
      <c r="D112" s="203"/>
      <c r="E112" s="203"/>
      <c r="F112" s="204"/>
    </row>
    <row r="113" spans="1:6" s="205" customFormat="1" ht="9.75">
      <c r="A113" s="90">
        <v>1570</v>
      </c>
      <c r="B113" s="91" t="s">
        <v>127</v>
      </c>
      <c r="C113" s="202">
        <f t="shared" si="2"/>
        <v>0</v>
      </c>
      <c r="D113" s="203"/>
      <c r="E113" s="203"/>
      <c r="F113" s="204"/>
    </row>
    <row r="114" spans="1:6" s="205" customFormat="1" ht="9.75">
      <c r="A114" s="90">
        <v>1580</v>
      </c>
      <c r="B114" s="91" t="s">
        <v>128</v>
      </c>
      <c r="C114" s="202">
        <f t="shared" si="2"/>
        <v>0</v>
      </c>
      <c r="D114" s="202">
        <f>SUM(D115:D116)</f>
        <v>0</v>
      </c>
      <c r="E114" s="202">
        <f>SUM(E115:E116)</f>
        <v>0</v>
      </c>
      <c r="F114" s="206">
        <f>SUM(F115:F116)</f>
        <v>0</v>
      </c>
    </row>
    <row r="115" spans="1:6" s="205" customFormat="1" ht="9.75">
      <c r="A115" s="106">
        <v>1581</v>
      </c>
      <c r="B115" s="91" t="s">
        <v>129</v>
      </c>
      <c r="C115" s="202">
        <f t="shared" si="2"/>
        <v>0</v>
      </c>
      <c r="D115" s="203"/>
      <c r="E115" s="203"/>
      <c r="F115" s="204"/>
    </row>
    <row r="116" spans="1:6" s="205" customFormat="1" ht="19.5">
      <c r="A116" s="106">
        <v>1583</v>
      </c>
      <c r="B116" s="91" t="s">
        <v>130</v>
      </c>
      <c r="C116" s="202">
        <f t="shared" si="2"/>
        <v>0</v>
      </c>
      <c r="D116" s="203"/>
      <c r="E116" s="203"/>
      <c r="F116" s="204"/>
    </row>
    <row r="117" spans="1:6" s="205" customFormat="1" ht="9.75">
      <c r="A117" s="90">
        <v>1590</v>
      </c>
      <c r="B117" s="91" t="s">
        <v>131</v>
      </c>
      <c r="C117" s="202">
        <f t="shared" si="2"/>
        <v>0</v>
      </c>
      <c r="D117" s="203"/>
      <c r="E117" s="203"/>
      <c r="F117" s="204"/>
    </row>
    <row r="118" spans="1:6" s="183" customFormat="1" ht="11.25">
      <c r="A118" s="86">
        <v>1600</v>
      </c>
      <c r="B118" s="87" t="s">
        <v>132</v>
      </c>
      <c r="C118" s="121">
        <f aca="true" t="shared" si="3" ref="C118:C148">SUM(D118:F118)</f>
        <v>0</v>
      </c>
      <c r="D118" s="121">
        <f>SUM(D119,D120,D121)</f>
        <v>0</v>
      </c>
      <c r="E118" s="121">
        <f>SUM(E119,E120,E121)</f>
        <v>0</v>
      </c>
      <c r="F118" s="122">
        <f>SUM(F119,F120,F121)</f>
        <v>0</v>
      </c>
    </row>
    <row r="119" spans="1:6" s="205" customFormat="1" ht="9.75">
      <c r="A119" s="90">
        <v>1610</v>
      </c>
      <c r="B119" s="91" t="s">
        <v>133</v>
      </c>
      <c r="C119" s="202">
        <f t="shared" si="3"/>
        <v>0</v>
      </c>
      <c r="D119" s="203"/>
      <c r="E119" s="203"/>
      <c r="F119" s="204"/>
    </row>
    <row r="120" spans="1:6" s="205" customFormat="1" ht="9.75">
      <c r="A120" s="90">
        <v>1620</v>
      </c>
      <c r="B120" s="91" t="s">
        <v>134</v>
      </c>
      <c r="C120" s="202">
        <f t="shared" si="3"/>
        <v>0</v>
      </c>
      <c r="D120" s="203"/>
      <c r="E120" s="203"/>
      <c r="F120" s="204"/>
    </row>
    <row r="121" spans="1:6" s="205" customFormat="1" ht="9.75">
      <c r="A121" s="90">
        <v>1630</v>
      </c>
      <c r="B121" s="91" t="s">
        <v>135</v>
      </c>
      <c r="C121" s="202">
        <f t="shared" si="3"/>
        <v>0</v>
      </c>
      <c r="D121" s="203"/>
      <c r="E121" s="203"/>
      <c r="F121" s="204"/>
    </row>
    <row r="122" spans="1:6" s="183" customFormat="1" ht="22.5">
      <c r="A122" s="86">
        <v>2000</v>
      </c>
      <c r="B122" s="87" t="s">
        <v>136</v>
      </c>
      <c r="C122" s="121">
        <f t="shared" si="3"/>
        <v>0</v>
      </c>
      <c r="D122" s="207"/>
      <c r="E122" s="207"/>
      <c r="F122" s="208"/>
    </row>
    <row r="123" spans="1:6" s="183" customFormat="1" ht="11.25">
      <c r="A123" s="86">
        <v>3000</v>
      </c>
      <c r="B123" s="87" t="s">
        <v>137</v>
      </c>
      <c r="C123" s="121">
        <f t="shared" si="3"/>
        <v>35033</v>
      </c>
      <c r="D123" s="121">
        <f>SUM(D124,D125,D126,D127,D128,D129,D130)</f>
        <v>35033</v>
      </c>
      <c r="E123" s="121">
        <f>SUM(E124,E125,E126,E127,E128,E129,E130)</f>
        <v>0</v>
      </c>
      <c r="F123" s="122">
        <f>SUM(F124,F125,F126,F127,F128,F129,F130)</f>
        <v>0</v>
      </c>
    </row>
    <row r="124" spans="1:6" s="175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5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5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5" customFormat="1" ht="22.5">
      <c r="A127" s="85">
        <v>3400</v>
      </c>
      <c r="B127" s="45" t="s">
        <v>141</v>
      </c>
      <c r="C127" s="65">
        <f t="shared" si="3"/>
        <v>35033</v>
      </c>
      <c r="D127" s="51">
        <v>35033</v>
      </c>
      <c r="E127" s="51"/>
      <c r="F127" s="52"/>
    </row>
    <row r="128" spans="1:6" s="175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5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5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11" customFormat="1" ht="38.25">
      <c r="A131" s="115"/>
      <c r="B131" s="116" t="s">
        <v>145</v>
      </c>
      <c r="C131" s="209">
        <f t="shared" si="3"/>
        <v>0</v>
      </c>
      <c r="D131" s="209">
        <f>SUM(D132,D144,D145)</f>
        <v>0</v>
      </c>
      <c r="E131" s="209">
        <f>SUM(E132,E144,E145)</f>
        <v>0</v>
      </c>
      <c r="F131" s="210">
        <f>SUM(F132,F144,F145)</f>
        <v>0</v>
      </c>
    </row>
    <row r="132" spans="1:6" s="183" customFormat="1" ht="11.25">
      <c r="A132" s="120">
        <v>4000</v>
      </c>
      <c r="B132" s="54" t="s">
        <v>146</v>
      </c>
      <c r="C132" s="121">
        <f t="shared" si="3"/>
        <v>0</v>
      </c>
      <c r="D132" s="121">
        <f>SUM(D133,D139,D140,D141,D142,D143)</f>
        <v>0</v>
      </c>
      <c r="E132" s="121">
        <f>SUM(E133,E139,E140,E141,E142,E143)</f>
        <v>0</v>
      </c>
      <c r="F132" s="122">
        <f>SUM(F133,F139,F140,F141,F142,F143)</f>
        <v>0</v>
      </c>
    </row>
    <row r="133" spans="1:6" s="175" customFormat="1" ht="22.5">
      <c r="A133" s="85">
        <v>4100</v>
      </c>
      <c r="B133" s="45" t="s">
        <v>147</v>
      </c>
      <c r="C133" s="65">
        <f t="shared" si="3"/>
        <v>0</v>
      </c>
      <c r="D133" s="65">
        <f>SUM(D134:D138)</f>
        <v>0</v>
      </c>
      <c r="E133" s="65">
        <f>SUM(E134:E138)</f>
        <v>0</v>
      </c>
      <c r="F133" s="123">
        <f>SUM(F134:F138)</f>
        <v>0</v>
      </c>
    </row>
    <row r="134" spans="1:6" s="205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5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5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5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5" customFormat="1" ht="9.75">
      <c r="A138" s="90">
        <v>4180</v>
      </c>
      <c r="B138" s="91" t="s">
        <v>152</v>
      </c>
      <c r="C138" s="103">
        <f t="shared" si="3"/>
        <v>0</v>
      </c>
      <c r="D138" s="93"/>
      <c r="E138" s="93"/>
      <c r="F138" s="97"/>
    </row>
    <row r="139" spans="1:6" s="175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5" customFormat="1" ht="11.25">
      <c r="A140" s="85">
        <v>4300</v>
      </c>
      <c r="B140" s="124" t="s">
        <v>154</v>
      </c>
      <c r="C140" s="65">
        <f t="shared" si="3"/>
        <v>0</v>
      </c>
      <c r="D140" s="51"/>
      <c r="E140" s="51"/>
      <c r="F140" s="52"/>
    </row>
    <row r="141" spans="1:6" s="175" customFormat="1" ht="33.75">
      <c r="A141" s="125">
        <v>4400</v>
      </c>
      <c r="B141" s="124" t="s">
        <v>155</v>
      </c>
      <c r="C141" s="65">
        <f t="shared" si="3"/>
        <v>0</v>
      </c>
      <c r="D141" s="51"/>
      <c r="E141" s="51"/>
      <c r="F141" s="52"/>
    </row>
    <row r="142" spans="1:6" s="175" customFormat="1" ht="22.5">
      <c r="A142" s="85">
        <v>4500</v>
      </c>
      <c r="B142" s="124" t="s">
        <v>156</v>
      </c>
      <c r="C142" s="65">
        <f t="shared" si="3"/>
        <v>0</v>
      </c>
      <c r="D142" s="51"/>
      <c r="E142" s="51"/>
      <c r="F142" s="52"/>
    </row>
    <row r="143" spans="1:6" s="175" customFormat="1" ht="11.25">
      <c r="A143" s="85">
        <v>4700</v>
      </c>
      <c r="B143" s="124" t="s">
        <v>157</v>
      </c>
      <c r="C143" s="65">
        <f t="shared" si="3"/>
        <v>0</v>
      </c>
      <c r="D143" s="51"/>
      <c r="E143" s="51"/>
      <c r="F143" s="52"/>
    </row>
    <row r="144" spans="1:6" s="175" customFormat="1" ht="11.25">
      <c r="A144" s="85">
        <v>6000</v>
      </c>
      <c r="B144" s="126" t="s">
        <v>158</v>
      </c>
      <c r="C144" s="61">
        <f t="shared" si="3"/>
        <v>0</v>
      </c>
      <c r="D144" s="212"/>
      <c r="E144" s="212"/>
      <c r="F144" s="213"/>
    </row>
    <row r="145" spans="1:6" s="183" customFormat="1" ht="11.25">
      <c r="A145" s="86">
        <v>7000</v>
      </c>
      <c r="B145" s="127" t="s">
        <v>159</v>
      </c>
      <c r="C145" s="121">
        <f t="shared" si="3"/>
        <v>0</v>
      </c>
      <c r="D145" s="207"/>
      <c r="E145" s="207"/>
      <c r="F145" s="208"/>
    </row>
    <row r="146" spans="1:6" s="183" customFormat="1" ht="11.25">
      <c r="A146" s="128"/>
      <c r="B146" s="129" t="s">
        <v>160</v>
      </c>
      <c r="C146" s="180">
        <f t="shared" si="3"/>
        <v>0</v>
      </c>
      <c r="D146" s="214">
        <f>SUM(D147:D148)</f>
        <v>0</v>
      </c>
      <c r="E146" s="214">
        <f>SUM(E147:E148)</f>
        <v>0</v>
      </c>
      <c r="F146" s="215">
        <f>SUM(F147:F148)</f>
        <v>0</v>
      </c>
    </row>
    <row r="147" spans="1:6" s="183" customFormat="1" ht="11.25">
      <c r="A147" s="128"/>
      <c r="B147" s="131" t="s">
        <v>20</v>
      </c>
      <c r="C147" s="180">
        <f t="shared" si="3"/>
        <v>0</v>
      </c>
      <c r="D147" s="181"/>
      <c r="E147" s="181"/>
      <c r="F147" s="182"/>
    </row>
    <row r="148" spans="1:6" s="183" customFormat="1" ht="11.25">
      <c r="A148" s="128"/>
      <c r="B148" s="131" t="s">
        <v>21</v>
      </c>
      <c r="C148" s="180">
        <f t="shared" si="3"/>
        <v>0</v>
      </c>
      <c r="D148" s="181"/>
      <c r="E148" s="181"/>
      <c r="F148" s="182"/>
    </row>
    <row r="149" spans="1:6" s="216" customFormat="1" ht="8.25">
      <c r="A149" s="132"/>
      <c r="B149" s="133" t="s">
        <v>161</v>
      </c>
      <c r="C149" s="216">
        <f>SUM(C146,C145,C144,C132,C123,C122,C118,C82,C35,C32,C31,C26)</f>
        <v>35033</v>
      </c>
      <c r="D149" s="216">
        <f>SUM(D146,D145,D144,D132,D123,D122,D118,D82,D35,D32,D31,D26)</f>
        <v>35033</v>
      </c>
      <c r="E149" s="216">
        <f>SUM(E146,E145,E144,E132,E123,E122,E118,E82,E35,E32,E31,E26)</f>
        <v>0</v>
      </c>
      <c r="F149" s="217">
        <f>SUM(F146,F145,F144,F132,F123,F122,F118,F82,F35,F32,F31,F26)</f>
        <v>0</v>
      </c>
    </row>
    <row r="150" s="219" customFormat="1" ht="11.25">
      <c r="A150" s="218"/>
    </row>
    <row r="151" s="219" customFormat="1" ht="11.25">
      <c r="A151" s="218"/>
    </row>
    <row r="152" s="219" customFormat="1" ht="11.25">
      <c r="A152" s="218"/>
    </row>
    <row r="153" s="219" customFormat="1" ht="11.25">
      <c r="A153" s="218"/>
    </row>
    <row r="154" s="219" customFormat="1" ht="11.25">
      <c r="A154" s="218"/>
    </row>
    <row r="155" s="219" customFormat="1" ht="11.25">
      <c r="A155" s="218"/>
    </row>
    <row r="156" s="219" customFormat="1" ht="11.25">
      <c r="A156" s="218"/>
    </row>
    <row r="157" s="219" customFormat="1" ht="11.25">
      <c r="A157" s="218"/>
    </row>
    <row r="158" s="219" customFormat="1" ht="11.25">
      <c r="A158" s="218"/>
    </row>
    <row r="159" s="219" customFormat="1" ht="11.25">
      <c r="A159" s="218"/>
    </row>
    <row r="160" s="219" customFormat="1" ht="11.25">
      <c r="A160" s="218"/>
    </row>
    <row r="161" s="219" customFormat="1" ht="11.25">
      <c r="A161" s="218"/>
    </row>
    <row r="162" s="219" customFormat="1" ht="11.25">
      <c r="A162" s="218"/>
    </row>
    <row r="163" s="219" customFormat="1" ht="11.25">
      <c r="A163" s="218"/>
    </row>
    <row r="164" s="219" customFormat="1" ht="11.25">
      <c r="A164" s="218"/>
    </row>
    <row r="165" s="219" customFormat="1" ht="11.25">
      <c r="A165" s="218"/>
    </row>
    <row r="166" s="219" customFormat="1" ht="11.25">
      <c r="A166" s="218"/>
    </row>
    <row r="167" s="219" customFormat="1" ht="11.25">
      <c r="A167" s="218"/>
    </row>
    <row r="168" s="219" customFormat="1" ht="11.25">
      <c r="A168" s="218"/>
    </row>
    <row r="169" s="219" customFormat="1" ht="11.25">
      <c r="A169" s="218"/>
    </row>
    <row r="170" s="219" customFormat="1" ht="11.25">
      <c r="A170" s="218"/>
    </row>
    <row r="171" s="219" customFormat="1" ht="11.25">
      <c r="A171" s="218"/>
    </row>
    <row r="172" s="219" customFormat="1" ht="11.25">
      <c r="A172" s="218"/>
    </row>
    <row r="173" s="219" customFormat="1" ht="11.25">
      <c r="A173" s="218"/>
    </row>
    <row r="174" s="219" customFormat="1" ht="11.25">
      <c r="A174" s="218"/>
    </row>
    <row r="175" s="219" customFormat="1" ht="11.25">
      <c r="A175" s="218"/>
    </row>
    <row r="176" s="219" customFormat="1" ht="11.25">
      <c r="A176" s="218"/>
    </row>
    <row r="177" s="219" customFormat="1" ht="11.25">
      <c r="A177" s="218"/>
    </row>
    <row r="178" s="219" customFormat="1" ht="11.25">
      <c r="A178" s="218"/>
    </row>
    <row r="179" s="219" customFormat="1" ht="11.25">
      <c r="A179" s="218"/>
    </row>
    <row r="180" s="219" customFormat="1" ht="11.25">
      <c r="A180" s="218"/>
    </row>
    <row r="181" s="219" customFormat="1" ht="11.25">
      <c r="A181" s="218"/>
    </row>
    <row r="182" s="219" customFormat="1" ht="11.25">
      <c r="A182" s="218"/>
    </row>
    <row r="183" s="219" customFormat="1" ht="11.25">
      <c r="A183" s="218"/>
    </row>
    <row r="184" s="219" customFormat="1" ht="11.25">
      <c r="A184" s="218"/>
    </row>
    <row r="185" s="219" customFormat="1" ht="11.25">
      <c r="A185" s="218"/>
    </row>
    <row r="186" s="219" customFormat="1" ht="11.25">
      <c r="A186" s="218"/>
    </row>
    <row r="187" s="219" customFormat="1" ht="11.25">
      <c r="A187" s="218"/>
    </row>
    <row r="188" s="219" customFormat="1" ht="11.25">
      <c r="A188" s="218"/>
    </row>
    <row r="189" s="219" customFormat="1" ht="11.25">
      <c r="A189" s="218"/>
    </row>
    <row r="190" s="219" customFormat="1" ht="11.25">
      <c r="A190" s="218"/>
    </row>
    <row r="191" s="219" customFormat="1" ht="11.25">
      <c r="A191" s="218"/>
    </row>
    <row r="192" s="219" customFormat="1" ht="11.25">
      <c r="A192" s="218"/>
    </row>
    <row r="193" s="219" customFormat="1" ht="11.25">
      <c r="A193" s="218"/>
    </row>
    <row r="194" s="219" customFormat="1" ht="11.25">
      <c r="A194" s="218"/>
    </row>
    <row r="195" s="219" customFormat="1" ht="11.25">
      <c r="A195" s="218"/>
    </row>
    <row r="196" s="219" customFormat="1" ht="11.25">
      <c r="A196" s="218"/>
    </row>
    <row r="197" s="219" customFormat="1" ht="11.25">
      <c r="A197" s="218"/>
    </row>
    <row r="198" s="219" customFormat="1" ht="11.25">
      <c r="A198" s="218"/>
    </row>
    <row r="199" s="219" customFormat="1" ht="11.25">
      <c r="A199" s="218"/>
    </row>
    <row r="200" s="219" customFormat="1" ht="11.25">
      <c r="A200" s="218"/>
    </row>
    <row r="201" s="219" customFormat="1" ht="11.25">
      <c r="A201" s="218"/>
    </row>
    <row r="202" s="219" customFormat="1" ht="11.25">
      <c r="A202" s="218"/>
    </row>
    <row r="203" s="219" customFormat="1" ht="11.25">
      <c r="A203" s="218"/>
    </row>
    <row r="204" s="219" customFormat="1" ht="11.25">
      <c r="A204" s="218"/>
    </row>
    <row r="205" s="219" customFormat="1" ht="11.25">
      <c r="A205" s="218"/>
    </row>
    <row r="206" s="219" customFormat="1" ht="11.25">
      <c r="A206" s="218"/>
    </row>
    <row r="207" s="219" customFormat="1" ht="11.25">
      <c r="A207" s="218"/>
    </row>
    <row r="208" s="219" customFormat="1" ht="11.25">
      <c r="A208" s="218"/>
    </row>
    <row r="209" s="219" customFormat="1" ht="11.25">
      <c r="A209" s="218"/>
    </row>
    <row r="210" s="219" customFormat="1" ht="11.25">
      <c r="A210" s="218"/>
    </row>
    <row r="211" s="219" customFormat="1" ht="11.25">
      <c r="A211" s="218"/>
    </row>
    <row r="212" s="219" customFormat="1" ht="11.25">
      <c r="A212" s="218"/>
    </row>
    <row r="213" s="219" customFormat="1" ht="11.25">
      <c r="A213" s="218"/>
    </row>
    <row r="214" s="219" customFormat="1" ht="11.25">
      <c r="A214" s="218"/>
    </row>
    <row r="215" s="219" customFormat="1" ht="11.25">
      <c r="A215" s="218"/>
    </row>
    <row r="216" s="219" customFormat="1" ht="11.25">
      <c r="A216" s="218"/>
    </row>
    <row r="217" s="219" customFormat="1" ht="11.25">
      <c r="A217" s="218"/>
    </row>
    <row r="218" s="219" customFormat="1" ht="11.25">
      <c r="A218" s="218"/>
    </row>
    <row r="219" s="219" customFormat="1" ht="11.25">
      <c r="A219" s="218"/>
    </row>
    <row r="220" s="219" customFormat="1" ht="11.25">
      <c r="A220" s="218"/>
    </row>
    <row r="221" s="219" customFormat="1" ht="11.25">
      <c r="A221" s="218"/>
    </row>
    <row r="222" s="219" customFormat="1" ht="11.25">
      <c r="A222" s="218"/>
    </row>
    <row r="223" s="219" customFormat="1" ht="11.25">
      <c r="A223" s="218"/>
    </row>
    <row r="224" s="219" customFormat="1" ht="11.25">
      <c r="A224" s="218"/>
    </row>
    <row r="225" s="219" customFormat="1" ht="11.25">
      <c r="A225" s="218"/>
    </row>
    <row r="226" s="219" customFormat="1" ht="11.25">
      <c r="A226" s="218"/>
    </row>
    <row r="227" s="219" customFormat="1" ht="11.25">
      <c r="A227" s="218"/>
    </row>
    <row r="228" s="219" customFormat="1" ht="11.25">
      <c r="A228" s="218"/>
    </row>
    <row r="229" s="219" customFormat="1" ht="11.25">
      <c r="A229" s="218"/>
    </row>
    <row r="230" s="219" customFormat="1" ht="11.25">
      <c r="A230" s="218"/>
    </row>
    <row r="231" s="219" customFormat="1" ht="11.25">
      <c r="A231" s="218"/>
    </row>
    <row r="232" s="219" customFormat="1" ht="11.25">
      <c r="A232" s="218"/>
    </row>
    <row r="233" s="219" customFormat="1" ht="11.25">
      <c r="A233" s="218"/>
    </row>
    <row r="234" s="219" customFormat="1" ht="11.25">
      <c r="A234" s="218"/>
    </row>
    <row r="235" s="219" customFormat="1" ht="11.25">
      <c r="A235" s="218"/>
    </row>
    <row r="236" s="219" customFormat="1" ht="11.25">
      <c r="A236" s="218"/>
    </row>
    <row r="237" s="219" customFormat="1" ht="11.25">
      <c r="A237" s="218"/>
    </row>
    <row r="238" s="219" customFormat="1" ht="11.25">
      <c r="A238" s="218"/>
    </row>
    <row r="239" s="219" customFormat="1" ht="11.25">
      <c r="A239" s="218"/>
    </row>
    <row r="240" s="219" customFormat="1" ht="11.25">
      <c r="A240" s="218"/>
    </row>
    <row r="241" s="219" customFormat="1" ht="11.25">
      <c r="A241" s="218"/>
    </row>
    <row r="242" s="219" customFormat="1" ht="11.25">
      <c r="A242" s="218"/>
    </row>
    <row r="243" s="219" customFormat="1" ht="11.25">
      <c r="A243" s="218"/>
    </row>
    <row r="244" s="219" customFormat="1" ht="11.25">
      <c r="A244" s="218"/>
    </row>
    <row r="245" s="219" customFormat="1" ht="11.25">
      <c r="A245" s="218"/>
    </row>
    <row r="246" s="219" customFormat="1" ht="11.25">
      <c r="A246" s="218"/>
    </row>
    <row r="247" s="219" customFormat="1" ht="11.25">
      <c r="A247" s="218"/>
    </row>
    <row r="248" s="219" customFormat="1" ht="11.25">
      <c r="A248" s="218"/>
    </row>
    <row r="249" s="219" customFormat="1" ht="11.25">
      <c r="A249" s="218"/>
    </row>
    <row r="250" s="219" customFormat="1" ht="11.25">
      <c r="A250" s="218"/>
    </row>
    <row r="251" s="219" customFormat="1" ht="11.25">
      <c r="A251" s="218"/>
    </row>
    <row r="252" s="219" customFormat="1" ht="11.25">
      <c r="A252" s="218"/>
    </row>
    <row r="253" s="219" customFormat="1" ht="11.25">
      <c r="A253" s="218"/>
    </row>
    <row r="254" s="219" customFormat="1" ht="11.25">
      <c r="A254" s="218"/>
    </row>
    <row r="255" s="219" customFormat="1" ht="11.25">
      <c r="A255" s="218"/>
    </row>
    <row r="256" s="219" customFormat="1" ht="11.25">
      <c r="A256" s="218"/>
    </row>
    <row r="257" s="219" customFormat="1" ht="11.25">
      <c r="A257" s="218"/>
    </row>
    <row r="258" s="219" customFormat="1" ht="11.25">
      <c r="A258" s="218"/>
    </row>
    <row r="259" s="219" customFormat="1" ht="11.25">
      <c r="A259" s="218"/>
    </row>
    <row r="260" s="219" customFormat="1" ht="11.25">
      <c r="A260" s="218"/>
    </row>
    <row r="261" s="219" customFormat="1" ht="11.25">
      <c r="A261" s="218"/>
    </row>
    <row r="262" s="219" customFormat="1" ht="11.25">
      <c r="A262" s="218"/>
    </row>
    <row r="263" s="219" customFormat="1" ht="11.25">
      <c r="A263" s="218"/>
    </row>
    <row r="264" s="219" customFormat="1" ht="11.25">
      <c r="A264" s="218"/>
    </row>
    <row r="265" s="219" customFormat="1" ht="11.25">
      <c r="A265" s="218"/>
    </row>
    <row r="266" s="219" customFormat="1" ht="11.25">
      <c r="A266" s="218"/>
    </row>
    <row r="267" s="219" customFormat="1" ht="11.25">
      <c r="A267" s="218"/>
    </row>
    <row r="268" s="219" customFormat="1" ht="11.25">
      <c r="A268" s="218"/>
    </row>
    <row r="269" s="219" customFormat="1" ht="11.25">
      <c r="A269" s="218"/>
    </row>
    <row r="270" s="219" customFormat="1" ht="11.25">
      <c r="A270" s="218"/>
    </row>
    <row r="271" s="219" customFormat="1" ht="11.25">
      <c r="A271" s="218"/>
    </row>
    <row r="272" s="219" customFormat="1" ht="11.25">
      <c r="A272" s="218"/>
    </row>
    <row r="273" s="219" customFormat="1" ht="11.25">
      <c r="A273" s="218"/>
    </row>
    <row r="274" s="219" customFormat="1" ht="11.25">
      <c r="A274" s="218"/>
    </row>
    <row r="275" s="219" customFormat="1" ht="11.25">
      <c r="A275" s="218"/>
    </row>
    <row r="276" s="219" customFormat="1" ht="11.25">
      <c r="A276" s="218"/>
    </row>
    <row r="277" s="219" customFormat="1" ht="11.25">
      <c r="A277" s="218"/>
    </row>
    <row r="278" s="219" customFormat="1" ht="11.25">
      <c r="A278" s="218"/>
    </row>
    <row r="279" s="219" customFormat="1" ht="11.25">
      <c r="A279" s="218"/>
    </row>
    <row r="280" s="219" customFormat="1" ht="11.25">
      <c r="A280" s="218"/>
    </row>
    <row r="281" s="219" customFormat="1" ht="11.25">
      <c r="A281" s="218"/>
    </row>
    <row r="282" s="219" customFormat="1" ht="11.25">
      <c r="A282" s="218"/>
    </row>
    <row r="283" s="219" customFormat="1" ht="11.25">
      <c r="A283" s="218"/>
    </row>
    <row r="284" s="219" customFormat="1" ht="11.25">
      <c r="A284" s="218"/>
    </row>
    <row r="285" s="219" customFormat="1" ht="11.25">
      <c r="A285" s="218"/>
    </row>
    <row r="286" s="219" customFormat="1" ht="11.25">
      <c r="A286" s="218"/>
    </row>
    <row r="287" s="219" customFormat="1" ht="11.25">
      <c r="A287" s="218"/>
    </row>
    <row r="288" s="219" customFormat="1" ht="11.25">
      <c r="A288" s="218"/>
    </row>
    <row r="289" s="219" customFormat="1" ht="11.25">
      <c r="A289" s="218"/>
    </row>
    <row r="290" s="219" customFormat="1" ht="11.25">
      <c r="A290" s="218"/>
    </row>
    <row r="291" s="219" customFormat="1" ht="11.25">
      <c r="A291" s="218"/>
    </row>
    <row r="292" s="219" customFormat="1" ht="11.25">
      <c r="A292" s="218"/>
    </row>
    <row r="293" s="219" customFormat="1" ht="11.25">
      <c r="A293" s="218"/>
    </row>
    <row r="294" s="219" customFormat="1" ht="11.25">
      <c r="A294" s="218"/>
    </row>
    <row r="295" s="219" customFormat="1" ht="11.25">
      <c r="A295" s="218"/>
    </row>
    <row r="296" s="219" customFormat="1" ht="11.25">
      <c r="A296" s="218"/>
    </row>
    <row r="297" s="219" customFormat="1" ht="11.25">
      <c r="A297" s="218"/>
    </row>
    <row r="298" s="219" customFormat="1" ht="11.25">
      <c r="A298" s="218"/>
    </row>
    <row r="299" s="219" customFormat="1" ht="11.25">
      <c r="A299" s="218"/>
    </row>
    <row r="300" s="219" customFormat="1" ht="11.25">
      <c r="A300" s="218"/>
    </row>
    <row r="301" s="219" customFormat="1" ht="11.25">
      <c r="A301" s="218"/>
    </row>
    <row r="302" s="219" customFormat="1" ht="11.25">
      <c r="A302" s="218"/>
    </row>
    <row r="303" s="219" customFormat="1" ht="11.25">
      <c r="A303" s="218"/>
    </row>
    <row r="304" s="219" customFormat="1" ht="11.25">
      <c r="A304" s="218"/>
    </row>
    <row r="305" s="219" customFormat="1" ht="11.25">
      <c r="A305" s="218"/>
    </row>
    <row r="306" s="219" customFormat="1" ht="11.25">
      <c r="A306" s="218"/>
    </row>
    <row r="307" s="219" customFormat="1" ht="11.25">
      <c r="A307" s="218"/>
    </row>
    <row r="308" s="219" customFormat="1" ht="11.25">
      <c r="A308" s="218"/>
    </row>
    <row r="309" s="219" customFormat="1" ht="11.25">
      <c r="A309" s="218"/>
    </row>
    <row r="310" s="219" customFormat="1" ht="11.25">
      <c r="A310" s="218"/>
    </row>
    <row r="311" s="219" customFormat="1" ht="11.25">
      <c r="A311" s="218"/>
    </row>
    <row r="312" s="219" customFormat="1" ht="11.25">
      <c r="A312" s="218"/>
    </row>
    <row r="313" s="219" customFormat="1" ht="11.25">
      <c r="A313" s="218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Nr.12.3.1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8.421875" style="139" customWidth="1"/>
    <col min="4" max="5" width="7.8515625" style="139" customWidth="1"/>
    <col min="6" max="8" width="7.14062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172</v>
      </c>
      <c r="C6" s="2"/>
      <c r="D6" s="2"/>
      <c r="E6" s="2"/>
      <c r="F6" s="2"/>
      <c r="G6" s="2"/>
      <c r="H6" s="2"/>
    </row>
    <row r="7" spans="1:8" s="3" customFormat="1" ht="12.75">
      <c r="A7" s="1" t="s">
        <v>179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59400</v>
      </c>
      <c r="D15" s="40">
        <f>SUM(D16,D19,D20,)</f>
        <v>59400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56">
        <v>59400</v>
      </c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0</v>
      </c>
      <c r="D24" s="66" t="s">
        <v>23</v>
      </c>
      <c r="E24" s="66" t="s">
        <v>23</v>
      </c>
      <c r="F24" s="66" t="s">
        <v>23</v>
      </c>
      <c r="G24" s="67"/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59400</v>
      </c>
      <c r="D30" s="40">
        <f>SUM(D31,D156)</f>
        <v>59400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59400</v>
      </c>
      <c r="D31" s="78">
        <f>SUM(D141,D32)</f>
        <v>59400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54400</v>
      </c>
      <c r="D32" s="61">
        <f>SUM(D33,D132,D133)</f>
        <v>54400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54400</v>
      </c>
      <c r="D33" s="61">
        <f>SUM(D34,D41,D42,D45,D92,D128)</f>
        <v>54400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52100</v>
      </c>
      <c r="D45" s="100">
        <f>SUM(D46,D52,D53,D61,D71,D75,D79,D87)</f>
        <v>52100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38100</v>
      </c>
      <c r="D53" s="103">
        <f>SUM(D54:D60)</f>
        <v>38100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38100</v>
      </c>
      <c r="D59" s="93">
        <f>23100+15000</f>
        <v>38100</v>
      </c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14000</v>
      </c>
      <c r="D79" s="103">
        <f>SUM(D80:D86)</f>
        <v>14000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1000</v>
      </c>
      <c r="D81" s="93">
        <v>1000</v>
      </c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13000</v>
      </c>
      <c r="D84" s="93">
        <f>3000+10000</f>
        <v>13000</v>
      </c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2300</v>
      </c>
      <c r="D92" s="100">
        <f>SUM(D93,D97,D105,D106,D107,D114,D123,D124,D127)</f>
        <v>2300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2300</v>
      </c>
      <c r="D127" s="93">
        <f>300+2000</f>
        <v>2300</v>
      </c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12">
        <f t="shared" si="4"/>
        <v>0</v>
      </c>
      <c r="D133" s="113">
        <f>SUM(D134,D135,D136,D137,D138,D140,D139)</f>
        <v>0</v>
      </c>
      <c r="E133" s="113">
        <f>SUM(E134,E135,E136,E137,E138,E140,E139)</f>
        <v>0</v>
      </c>
      <c r="F133" s="113">
        <f>SUM(F134,F135,F136,F137,F138,F140,F139)</f>
        <v>0</v>
      </c>
      <c r="G133" s="113">
        <f>SUM(G134,G135,G136,G137,G138,G140,G139)</f>
        <v>0</v>
      </c>
      <c r="H133" s="114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5000</v>
      </c>
      <c r="D141" s="117">
        <f>SUM(D142,D154,D155)</f>
        <v>5000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0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0</v>
      </c>
      <c r="D142" s="121">
        <f>SUM(D143,D149,D150,D151,D152,D153)</f>
        <v>0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6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5000</v>
      </c>
      <c r="D155" s="99">
        <v>5000</v>
      </c>
      <c r="E155" s="99"/>
      <c r="F155" s="99"/>
      <c r="G155" s="99"/>
      <c r="H155" s="111"/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59400</v>
      </c>
      <c r="D159" s="134">
        <f t="shared" si="6"/>
        <v>59400</v>
      </c>
      <c r="E159" s="134">
        <f t="shared" si="6"/>
        <v>0</v>
      </c>
      <c r="F159" s="134">
        <f t="shared" si="6"/>
        <v>0</v>
      </c>
      <c r="G159" s="134">
        <f t="shared" si="6"/>
        <v>0</v>
      </c>
      <c r="H159" s="135">
        <f t="shared" si="6"/>
        <v>0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Nr.13.1.1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8.421875" style="139" customWidth="1"/>
    <col min="4" max="5" width="7.8515625" style="139" customWidth="1"/>
    <col min="6" max="7" width="7.140625" style="139" customWidth="1"/>
    <col min="8" max="8" width="9.5742187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2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172</v>
      </c>
      <c r="C6" s="2"/>
      <c r="D6" s="2"/>
      <c r="E6" s="2"/>
      <c r="F6" s="2"/>
      <c r="G6" s="2"/>
      <c r="H6" s="2"/>
    </row>
    <row r="7" spans="1:8" s="3" customFormat="1" ht="12.75">
      <c r="A7" s="1" t="s">
        <v>180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181078</v>
      </c>
      <c r="D15" s="40">
        <f>SUM(D16,D19,D20,)</f>
        <v>53498</v>
      </c>
      <c r="E15" s="40">
        <f>SUM(E16,E19,E20,)</f>
        <v>0</v>
      </c>
      <c r="F15" s="41">
        <f>SUM(F16,F19,F20,)</f>
        <v>0</v>
      </c>
      <c r="G15" s="40">
        <f>SUM(G16,G19,G20,)</f>
        <v>8580</v>
      </c>
      <c r="H15" s="42">
        <f>SUM(H16,H19,H20,)</f>
        <v>119000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56">
        <v>53498</v>
      </c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127580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8580</v>
      </c>
      <c r="H20" s="63">
        <f>SUM(H21:H28)</f>
        <v>119000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8580</v>
      </c>
      <c r="D24" s="66" t="s">
        <v>23</v>
      </c>
      <c r="E24" s="66" t="s">
        <v>23</v>
      </c>
      <c r="F24" s="66" t="s">
        <v>23</v>
      </c>
      <c r="G24" s="67">
        <v>8580</v>
      </c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30</v>
      </c>
      <c r="C26" s="71">
        <f t="shared" si="0"/>
        <v>119000</v>
      </c>
      <c r="D26" s="69"/>
      <c r="E26" s="69"/>
      <c r="F26" s="69"/>
      <c r="G26" s="67"/>
      <c r="H26" s="70">
        <v>119000</v>
      </c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181078</v>
      </c>
      <c r="D30" s="40">
        <f>SUM(D31,D156)</f>
        <v>53498</v>
      </c>
      <c r="E30" s="40">
        <f>SUM(E31,E156)</f>
        <v>0</v>
      </c>
      <c r="F30" s="41">
        <f>SUM(F31,F156)</f>
        <v>0</v>
      </c>
      <c r="G30" s="40">
        <f>SUM(G31,G156)</f>
        <v>8580</v>
      </c>
      <c r="H30" s="42">
        <f>SUM(H31,H156)</f>
        <v>119000</v>
      </c>
    </row>
    <row r="31" spans="1:8" s="81" customFormat="1" ht="36.75" thickTop="1">
      <c r="A31" s="76"/>
      <c r="B31" s="77" t="s">
        <v>33</v>
      </c>
      <c r="C31" s="80">
        <f t="shared" si="1"/>
        <v>181078</v>
      </c>
      <c r="D31" s="78">
        <f>SUM(D141,D32)</f>
        <v>53498</v>
      </c>
      <c r="E31" s="78">
        <f>SUM(E141,E32)</f>
        <v>0</v>
      </c>
      <c r="F31" s="79">
        <f>SUM(F141,F32)</f>
        <v>0</v>
      </c>
      <c r="G31" s="78">
        <f>SUM(G141,G32)</f>
        <v>8580</v>
      </c>
      <c r="H31" s="63">
        <f>SUM(H141,H32)</f>
        <v>119000</v>
      </c>
    </row>
    <row r="32" spans="1:8" s="84" customFormat="1" ht="22.5">
      <c r="A32" s="82"/>
      <c r="B32" s="33" t="s">
        <v>34</v>
      </c>
      <c r="C32" s="83">
        <f t="shared" si="1"/>
        <v>62078</v>
      </c>
      <c r="D32" s="61">
        <f>SUM(D33,D132,D133)</f>
        <v>53498</v>
      </c>
      <c r="E32" s="61">
        <f>SUM(E33,E132,E133)</f>
        <v>0</v>
      </c>
      <c r="F32" s="62">
        <f>SUM(F33,F132,F133)</f>
        <v>0</v>
      </c>
      <c r="G32" s="61">
        <f>SUM(G33,G132,G133)</f>
        <v>8580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49520</v>
      </c>
      <c r="D33" s="61">
        <f>SUM(D34,D41,D42,D45,D92,D128)</f>
        <v>41450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8070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1428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1428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1428</v>
      </c>
      <c r="D38" s="93"/>
      <c r="E38" s="93"/>
      <c r="F38" s="93"/>
      <c r="G38" s="93">
        <v>1428</v>
      </c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343</v>
      </c>
      <c r="D41" s="99"/>
      <c r="E41" s="99"/>
      <c r="F41" s="99"/>
      <c r="G41" s="99">
        <v>343</v>
      </c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11440</v>
      </c>
      <c r="D42" s="100">
        <f>SUM(D43:D44)</f>
        <v>10250</v>
      </c>
      <c r="E42" s="100">
        <f>SUM(E43:E44)</f>
        <v>0</v>
      </c>
      <c r="F42" s="88">
        <f>SUM(F43:F44)</f>
        <v>0</v>
      </c>
      <c r="G42" s="100">
        <f>SUM(G43:G44)</f>
        <v>1190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11440</v>
      </c>
      <c r="D44" s="93">
        <f>6100+4150</f>
        <v>10250</v>
      </c>
      <c r="E44" s="93"/>
      <c r="F44" s="93"/>
      <c r="G44" s="93">
        <v>1190</v>
      </c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10309</v>
      </c>
      <c r="D45" s="100">
        <f>SUM(D46,D52,D53,D61,D71,D75,D79,D87)</f>
        <v>9000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1309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9000</v>
      </c>
      <c r="D53" s="103">
        <f>SUM(D54:D60)</f>
        <v>9000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8000</v>
      </c>
      <c r="D55" s="93">
        <f>1500+6000+500</f>
        <v>8000</v>
      </c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1000</v>
      </c>
      <c r="D59" s="93">
        <v>1000</v>
      </c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1309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1309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1309</v>
      </c>
      <c r="D89" s="93"/>
      <c r="E89" s="93"/>
      <c r="F89" s="93"/>
      <c r="G89" s="93">
        <v>1309</v>
      </c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26000</v>
      </c>
      <c r="D92" s="100">
        <f>SUM(D93,D97,D105,D106,D107,D114,D123,D124,D127)</f>
        <v>22200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3800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700</v>
      </c>
      <c r="D93" s="103">
        <f>SUM(D94:D96)</f>
        <v>700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700</v>
      </c>
      <c r="D95" s="93">
        <v>700</v>
      </c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25300</v>
      </c>
      <c r="D127" s="93">
        <v>21500</v>
      </c>
      <c r="E127" s="93"/>
      <c r="F127" s="93"/>
      <c r="G127" s="93">
        <v>3800</v>
      </c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12">
        <f t="shared" si="4"/>
        <v>12558</v>
      </c>
      <c r="D133" s="113">
        <f>SUM(D134,D135,D136,D137,D138,D140,D139)</f>
        <v>12048</v>
      </c>
      <c r="E133" s="113">
        <f>SUM(E134,E135,E136,E137,E138,E140,E139)</f>
        <v>0</v>
      </c>
      <c r="F133" s="113">
        <f>SUM(F134,F135,F136,F137,F138,F140,F139)</f>
        <v>0</v>
      </c>
      <c r="G133" s="113">
        <f>SUM(G134,G135,G136,G137,G138,G140,G139)</f>
        <v>510</v>
      </c>
      <c r="H133" s="114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12558</v>
      </c>
      <c r="D139" s="51">
        <f>7600+3448+1000</f>
        <v>12048</v>
      </c>
      <c r="E139" s="51"/>
      <c r="F139" s="51"/>
      <c r="G139" s="51">
        <v>510</v>
      </c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119000</v>
      </c>
      <c r="D141" s="117">
        <f>SUM(D142,D154,D155)</f>
        <v>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119000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0</v>
      </c>
      <c r="D142" s="121">
        <f>SUM(D143,D149,D150,D151,D152,D153)</f>
        <v>0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0</v>
      </c>
      <c r="D152" s="51"/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6" t="s">
        <v>158</v>
      </c>
      <c r="C154" s="61">
        <f t="shared" si="5"/>
        <v>0</v>
      </c>
      <c r="D154" s="51"/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119000</v>
      </c>
      <c r="D155" s="99">
        <v>0</v>
      </c>
      <c r="E155" s="99"/>
      <c r="F155" s="99"/>
      <c r="G155" s="99"/>
      <c r="H155" s="111">
        <v>119000</v>
      </c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181078</v>
      </c>
      <c r="D159" s="134">
        <f t="shared" si="6"/>
        <v>53498</v>
      </c>
      <c r="E159" s="134">
        <f t="shared" si="6"/>
        <v>0</v>
      </c>
      <c r="F159" s="134">
        <f t="shared" si="6"/>
        <v>0</v>
      </c>
      <c r="G159" s="134">
        <f t="shared" si="6"/>
        <v>8580</v>
      </c>
      <c r="H159" s="135">
        <f t="shared" si="6"/>
        <v>119000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Nr.13.1.2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13"/>
  <sheetViews>
    <sheetView view="pageBreakPreview" zoomScaleSheetLayoutView="100" workbookViewId="0" topLeftCell="A1">
      <selection activeCell="A4" sqref="A4"/>
    </sheetView>
  </sheetViews>
  <sheetFormatPr defaultColWidth="9.140625" defaultRowHeight="12.75"/>
  <cols>
    <col min="1" max="1" width="6.7109375" style="220" customWidth="1"/>
    <col min="2" max="2" width="25.421875" style="0" customWidth="1"/>
    <col min="3" max="3" width="10.140625" style="0" customWidth="1"/>
    <col min="5" max="5" width="8.00390625" style="0" customWidth="1"/>
    <col min="6" max="6" width="8.57421875" style="0" customWidth="1"/>
    <col min="7" max="7" width="0.13671875" style="0" customWidth="1"/>
    <col min="8" max="9" width="0" style="0" hidden="1" customWidth="1"/>
  </cols>
  <sheetData>
    <row r="1" spans="1:6" s="142" customFormat="1" ht="12.75">
      <c r="A1" s="140"/>
      <c r="B1" s="141"/>
      <c r="C1" s="141"/>
      <c r="D1" s="141"/>
      <c r="E1" s="141"/>
      <c r="F1" s="141"/>
    </row>
    <row r="2" spans="1:6" s="142" customFormat="1" ht="12.75">
      <c r="A2" s="235" t="s">
        <v>170</v>
      </c>
      <c r="B2" s="235"/>
      <c r="C2" s="235"/>
      <c r="D2" s="235"/>
      <c r="E2" s="235"/>
      <c r="F2" s="235"/>
    </row>
    <row r="3" spans="1:6" s="142" customFormat="1" ht="12.75">
      <c r="A3" s="235" t="s">
        <v>171</v>
      </c>
      <c r="B3" s="235"/>
      <c r="C3" s="235"/>
      <c r="D3" s="235"/>
      <c r="E3" s="235"/>
      <c r="F3" s="235"/>
    </row>
    <row r="4" spans="1:6" s="142" customFormat="1" ht="18">
      <c r="A4" s="140"/>
      <c r="B4" s="143"/>
      <c r="C4" s="144"/>
      <c r="D4" s="141"/>
      <c r="E4" s="141"/>
      <c r="F4" s="141"/>
    </row>
    <row r="5" spans="1:6" s="142" customFormat="1" ht="12.75">
      <c r="A5" s="140" t="s">
        <v>164</v>
      </c>
      <c r="B5" s="145" t="s">
        <v>181</v>
      </c>
      <c r="C5" s="145"/>
      <c r="D5" s="145"/>
      <c r="E5" s="145"/>
      <c r="F5" s="145"/>
    </row>
    <row r="6" spans="1:6" s="142" customFormat="1" ht="12.75">
      <c r="A6" s="140" t="s">
        <v>3</v>
      </c>
      <c r="B6" s="141" t="s">
        <v>182</v>
      </c>
      <c r="C6" s="141"/>
      <c r="D6" s="141"/>
      <c r="E6" s="141"/>
      <c r="F6" s="141"/>
    </row>
    <row r="7" spans="1:6" s="142" customFormat="1" ht="12.75">
      <c r="A7" s="140" t="s">
        <v>180</v>
      </c>
      <c r="B7" s="141"/>
      <c r="C7" s="141"/>
      <c r="D7" s="141"/>
      <c r="E7" s="141"/>
      <c r="F7" s="141"/>
    </row>
    <row r="8" spans="1:6" s="142" customFormat="1" ht="13.5" thickBot="1">
      <c r="A8" s="1" t="s">
        <v>165</v>
      </c>
      <c r="B8" s="146"/>
      <c r="C8" s="141"/>
      <c r="D8" s="141"/>
      <c r="E8" s="141"/>
      <c r="F8" s="141"/>
    </row>
    <row r="9" spans="1:6" s="149" customFormat="1" ht="12.75" customHeight="1">
      <c r="A9" s="147"/>
      <c r="B9" s="148"/>
      <c r="C9" s="229" t="s">
        <v>6</v>
      </c>
      <c r="D9" s="230"/>
      <c r="E9" s="230"/>
      <c r="F9" s="231"/>
    </row>
    <row r="10" spans="1:6" s="152" customFormat="1" ht="12.75" customHeight="1">
      <c r="A10" s="150" t="s">
        <v>7</v>
      </c>
      <c r="B10" s="151" t="s">
        <v>5</v>
      </c>
      <c r="C10" s="232" t="s">
        <v>8</v>
      </c>
      <c r="D10" s="233"/>
      <c r="E10" s="233"/>
      <c r="F10" s="234"/>
    </row>
    <row r="11" spans="1:6" s="155" customFormat="1" ht="51" customHeight="1" thickBot="1">
      <c r="A11" s="153" t="s">
        <v>9</v>
      </c>
      <c r="B11" s="154"/>
      <c r="C11" s="155" t="s">
        <v>10</v>
      </c>
      <c r="D11" s="156" t="s">
        <v>166</v>
      </c>
      <c r="E11" s="156"/>
      <c r="F11" s="157"/>
    </row>
    <row r="12" spans="1:6" s="159" customFormat="1" ht="17.25" customHeight="1" thickBot="1">
      <c r="A12" s="158" t="s">
        <v>16</v>
      </c>
      <c r="B12" s="22">
        <v>2</v>
      </c>
      <c r="C12" s="23">
        <v>3</v>
      </c>
      <c r="D12" s="23">
        <v>4</v>
      </c>
      <c r="E12" s="23">
        <v>5</v>
      </c>
      <c r="F12" s="24">
        <v>6</v>
      </c>
    </row>
    <row r="13" spans="1:6" s="162" customFormat="1" ht="16.5">
      <c r="A13" s="160"/>
      <c r="B13" s="161" t="s">
        <v>17</v>
      </c>
      <c r="D13" s="163"/>
      <c r="E13" s="163"/>
      <c r="F13" s="164"/>
    </row>
    <row r="14" spans="1:6" s="167" customFormat="1" ht="9.75" customHeight="1">
      <c r="A14" s="165"/>
      <c r="B14" s="166"/>
      <c r="F14" s="168"/>
    </row>
    <row r="15" spans="1:6" s="170" customFormat="1" ht="30.75" customHeight="1" thickBot="1">
      <c r="A15" s="169"/>
      <c r="B15" s="38" t="s">
        <v>18</v>
      </c>
      <c r="C15" s="40">
        <f>SUM(D15:F15)</f>
        <v>119000</v>
      </c>
      <c r="D15" s="40">
        <f>SUM(D16,D19,)</f>
        <v>119000</v>
      </c>
      <c r="E15" s="40">
        <f>SUM(E16,E19,)</f>
        <v>0</v>
      </c>
      <c r="F15" s="42">
        <f>SUM(F16,F19,)</f>
        <v>0</v>
      </c>
    </row>
    <row r="16" spans="1:6" s="175" customFormat="1" ht="12" thickTop="1">
      <c r="A16" s="171"/>
      <c r="B16" s="172" t="s">
        <v>19</v>
      </c>
      <c r="C16" s="173">
        <f>SUM(D16:F16)</f>
        <v>0</v>
      </c>
      <c r="D16" s="173">
        <f>SUM(D17:D18)</f>
        <v>0</v>
      </c>
      <c r="E16" s="173">
        <f>SUM(E17:E18)</f>
        <v>0</v>
      </c>
      <c r="F16" s="174">
        <f>SUM(F17:F18)</f>
        <v>0</v>
      </c>
    </row>
    <row r="17" spans="1:6" s="175" customFormat="1" ht="11.25">
      <c r="A17" s="171"/>
      <c r="B17" s="176" t="s">
        <v>20</v>
      </c>
      <c r="C17" s="173">
        <f>SUM(D17:F17)</f>
        <v>0</v>
      </c>
      <c r="D17" s="177"/>
      <c r="E17" s="177"/>
      <c r="F17" s="178"/>
    </row>
    <row r="18" spans="1:6" s="175" customFormat="1" ht="11.25">
      <c r="A18" s="171"/>
      <c r="B18" s="176" t="s">
        <v>21</v>
      </c>
      <c r="C18" s="173">
        <f>SUM(D18:F18)</f>
        <v>0</v>
      </c>
      <c r="D18" s="177"/>
      <c r="E18" s="177"/>
      <c r="F18" s="178"/>
    </row>
    <row r="19" spans="1:6" s="183" customFormat="1" ht="13.5" customHeight="1">
      <c r="A19" s="179"/>
      <c r="B19" s="54" t="s">
        <v>22</v>
      </c>
      <c r="C19" s="180">
        <f>SUM(D19:F19)</f>
        <v>119000</v>
      </c>
      <c r="D19" s="181">
        <v>119000</v>
      </c>
      <c r="E19" s="181"/>
      <c r="F19" s="182"/>
    </row>
    <row r="20" spans="1:6" s="175" customFormat="1" ht="11.25">
      <c r="A20" s="171"/>
      <c r="B20" s="172"/>
      <c r="C20" s="184"/>
      <c r="D20" s="184"/>
      <c r="E20" s="184"/>
      <c r="F20" s="185"/>
    </row>
    <row r="21" spans="1:6" s="162" customFormat="1" ht="16.5">
      <c r="A21" s="160"/>
      <c r="B21" s="161" t="s">
        <v>31</v>
      </c>
      <c r="C21" s="186"/>
      <c r="D21" s="186"/>
      <c r="E21" s="186"/>
      <c r="F21" s="187"/>
    </row>
    <row r="22" spans="1:6" s="189" customFormat="1" ht="26.25" thickBot="1">
      <c r="A22" s="188"/>
      <c r="B22" s="74" t="s">
        <v>32</v>
      </c>
      <c r="C22" s="40">
        <f aca="true" t="shared" si="0" ref="C22:C53">SUM(D22:F22)</f>
        <v>119000</v>
      </c>
      <c r="D22" s="40">
        <f>SUM(D23,D146)</f>
        <v>119000</v>
      </c>
      <c r="E22" s="40">
        <f>SUM(E23,E146)</f>
        <v>0</v>
      </c>
      <c r="F22" s="42">
        <f>SUM(F23,F146)</f>
        <v>0</v>
      </c>
    </row>
    <row r="23" spans="1:6" s="191" customFormat="1" ht="36.75" thickTop="1">
      <c r="A23" s="190"/>
      <c r="B23" s="77" t="s">
        <v>33</v>
      </c>
      <c r="C23" s="61">
        <f t="shared" si="0"/>
        <v>119000</v>
      </c>
      <c r="D23" s="78">
        <f>SUM(D131,D24)</f>
        <v>119000</v>
      </c>
      <c r="E23" s="78">
        <f>SUM(E131,E24)</f>
        <v>0</v>
      </c>
      <c r="F23" s="63">
        <f>SUM(F131,F24)</f>
        <v>0</v>
      </c>
    </row>
    <row r="24" spans="1:6" s="194" customFormat="1" ht="24">
      <c r="A24" s="192"/>
      <c r="B24" s="193" t="s">
        <v>34</v>
      </c>
      <c r="C24" s="61">
        <f t="shared" si="0"/>
        <v>0</v>
      </c>
      <c r="D24" s="61">
        <f>SUM(D25,D122,D123)</f>
        <v>0</v>
      </c>
      <c r="E24" s="61">
        <f>SUM(E25,E122,E123)</f>
        <v>0</v>
      </c>
      <c r="F24" s="63">
        <f>SUM(F25,F122,F123)</f>
        <v>0</v>
      </c>
    </row>
    <row r="25" spans="1:6" s="167" customFormat="1" ht="11.25">
      <c r="A25" s="195">
        <v>1000</v>
      </c>
      <c r="B25" s="166" t="s">
        <v>35</v>
      </c>
      <c r="C25" s="196">
        <f t="shared" si="0"/>
        <v>0</v>
      </c>
      <c r="D25" s="196">
        <f>SUM(D26,D31,D32,D35,D82,D118)</f>
        <v>0</v>
      </c>
      <c r="E25" s="196">
        <f>SUM(E26,E31,E32,E35,E82,E118)</f>
        <v>0</v>
      </c>
      <c r="F25" s="197">
        <f>SUM(F26,F31,F32,F35,F82,F118)</f>
        <v>0</v>
      </c>
    </row>
    <row r="26" spans="1:6" s="183" customFormat="1" ht="11.25">
      <c r="A26" s="86">
        <v>1100</v>
      </c>
      <c r="B26" s="198" t="s">
        <v>36</v>
      </c>
      <c r="C26" s="180">
        <f t="shared" si="0"/>
        <v>0</v>
      </c>
      <c r="D26" s="180">
        <f>SUM(D28:D30,D27)</f>
        <v>0</v>
      </c>
      <c r="E26" s="180">
        <f>SUM(E28:E30,E27)</f>
        <v>0</v>
      </c>
      <c r="F26" s="199">
        <f>SUM(F28:F30,F27)</f>
        <v>0</v>
      </c>
    </row>
    <row r="27" spans="1:6" s="205" customFormat="1" ht="9.75">
      <c r="A27" s="200">
        <v>1110</v>
      </c>
      <c r="B27" s="201" t="s">
        <v>37</v>
      </c>
      <c r="C27" s="202">
        <f t="shared" si="0"/>
        <v>0</v>
      </c>
      <c r="D27" s="203"/>
      <c r="E27" s="203"/>
      <c r="F27" s="204"/>
    </row>
    <row r="28" spans="1:6" s="205" customFormat="1" ht="9.75">
      <c r="A28" s="200">
        <v>1140</v>
      </c>
      <c r="B28" s="201" t="s">
        <v>42</v>
      </c>
      <c r="C28" s="202">
        <f t="shared" si="0"/>
        <v>0</v>
      </c>
      <c r="D28" s="203"/>
      <c r="E28" s="203"/>
      <c r="F28" s="204"/>
    </row>
    <row r="29" spans="1:6" s="205" customFormat="1" ht="9.75">
      <c r="A29" s="200">
        <v>1150</v>
      </c>
      <c r="B29" s="91" t="s">
        <v>43</v>
      </c>
      <c r="C29" s="202">
        <f t="shared" si="0"/>
        <v>0</v>
      </c>
      <c r="D29" s="203"/>
      <c r="E29" s="203"/>
      <c r="F29" s="204"/>
    </row>
    <row r="30" spans="1:6" s="205" customFormat="1" ht="9.75">
      <c r="A30" s="200">
        <v>1170</v>
      </c>
      <c r="B30" s="201" t="s">
        <v>44</v>
      </c>
      <c r="C30" s="202">
        <f t="shared" si="0"/>
        <v>0</v>
      </c>
      <c r="D30" s="203"/>
      <c r="E30" s="203"/>
      <c r="F30" s="204"/>
    </row>
    <row r="31" spans="1:6" s="183" customFormat="1" ht="22.5">
      <c r="A31" s="98">
        <v>1200</v>
      </c>
      <c r="B31" s="87" t="s">
        <v>45</v>
      </c>
      <c r="C31" s="180">
        <f t="shared" si="0"/>
        <v>0</v>
      </c>
      <c r="D31" s="181"/>
      <c r="E31" s="181"/>
      <c r="F31" s="182"/>
    </row>
    <row r="32" spans="1:6" s="183" customFormat="1" ht="11.25">
      <c r="A32" s="86">
        <v>1300</v>
      </c>
      <c r="B32" s="87" t="s">
        <v>46</v>
      </c>
      <c r="C32" s="180">
        <f t="shared" si="0"/>
        <v>0</v>
      </c>
      <c r="D32" s="180">
        <f>SUM(D33:D34)</f>
        <v>0</v>
      </c>
      <c r="E32" s="180">
        <f>SUM(E33:E34)</f>
        <v>0</v>
      </c>
      <c r="F32" s="199">
        <f>SUM(F33:F34)</f>
        <v>0</v>
      </c>
    </row>
    <row r="33" spans="1:6" s="205" customFormat="1" ht="19.5">
      <c r="A33" s="90">
        <v>1310</v>
      </c>
      <c r="B33" s="91" t="s">
        <v>47</v>
      </c>
      <c r="C33" s="202">
        <f t="shared" si="0"/>
        <v>0</v>
      </c>
      <c r="D33" s="203"/>
      <c r="E33" s="203"/>
      <c r="F33" s="204"/>
    </row>
    <row r="34" spans="1:6" s="205" customFormat="1" ht="9.75">
      <c r="A34" s="104">
        <v>1330</v>
      </c>
      <c r="B34" s="91" t="s">
        <v>48</v>
      </c>
      <c r="C34" s="202">
        <f t="shared" si="0"/>
        <v>0</v>
      </c>
      <c r="D34" s="203"/>
      <c r="E34" s="203"/>
      <c r="F34" s="204"/>
    </row>
    <row r="35" spans="1:6" s="183" customFormat="1" ht="11.25">
      <c r="A35" s="98">
        <v>1400</v>
      </c>
      <c r="B35" s="87" t="s">
        <v>49</v>
      </c>
      <c r="C35" s="121">
        <f t="shared" si="0"/>
        <v>0</v>
      </c>
      <c r="D35" s="121">
        <f>SUM(D36,D42,D43,D51,D61,D65,D69,D77)</f>
        <v>0</v>
      </c>
      <c r="E35" s="121">
        <f>SUM(E36,E42,E43,E51,E61,E65,E69,E77)</f>
        <v>0</v>
      </c>
      <c r="F35" s="122">
        <f>SUM(F36,F42,F43,F51,F61,F65,F69,F77)</f>
        <v>0</v>
      </c>
    </row>
    <row r="36" spans="1:6" s="205" customFormat="1" ht="19.5">
      <c r="A36" s="90">
        <v>1410</v>
      </c>
      <c r="B36" s="91" t="s">
        <v>50</v>
      </c>
      <c r="C36" s="202">
        <f t="shared" si="0"/>
        <v>0</v>
      </c>
      <c r="D36" s="202">
        <f>SUM(D37:D41)</f>
        <v>0</v>
      </c>
      <c r="E36" s="202">
        <f>SUM(E37:E41)</f>
        <v>0</v>
      </c>
      <c r="F36" s="206">
        <f>SUM(F37:F41)</f>
        <v>0</v>
      </c>
    </row>
    <row r="37" spans="1:6" s="205" customFormat="1" ht="19.5">
      <c r="A37" s="106">
        <v>1411</v>
      </c>
      <c r="B37" s="91" t="s">
        <v>51</v>
      </c>
      <c r="C37" s="202">
        <f t="shared" si="0"/>
        <v>0</v>
      </c>
      <c r="D37" s="203"/>
      <c r="E37" s="203"/>
      <c r="F37" s="204"/>
    </row>
    <row r="38" spans="1:6" s="205" customFormat="1" ht="19.5">
      <c r="A38" s="106">
        <v>1412</v>
      </c>
      <c r="B38" s="91" t="s">
        <v>52</v>
      </c>
      <c r="C38" s="202">
        <f t="shared" si="0"/>
        <v>0</v>
      </c>
      <c r="D38" s="203"/>
      <c r="E38" s="203"/>
      <c r="F38" s="204"/>
    </row>
    <row r="39" spans="1:6" s="205" customFormat="1" ht="9.75">
      <c r="A39" s="106">
        <v>1413</v>
      </c>
      <c r="B39" s="91" t="s">
        <v>53</v>
      </c>
      <c r="C39" s="202">
        <f t="shared" si="0"/>
        <v>0</v>
      </c>
      <c r="D39" s="203"/>
      <c r="E39" s="203"/>
      <c r="F39" s="204"/>
    </row>
    <row r="40" spans="1:6" s="205" customFormat="1" ht="19.5">
      <c r="A40" s="106">
        <v>1414</v>
      </c>
      <c r="B40" s="91" t="s">
        <v>54</v>
      </c>
      <c r="C40" s="202">
        <f t="shared" si="0"/>
        <v>0</v>
      </c>
      <c r="D40" s="203"/>
      <c r="E40" s="203"/>
      <c r="F40" s="204"/>
    </row>
    <row r="41" spans="1:6" s="205" customFormat="1" ht="19.5">
      <c r="A41" s="106">
        <v>1415</v>
      </c>
      <c r="B41" s="91" t="s">
        <v>55</v>
      </c>
      <c r="C41" s="202">
        <f t="shared" si="0"/>
        <v>0</v>
      </c>
      <c r="D41" s="203"/>
      <c r="E41" s="203"/>
      <c r="F41" s="204"/>
    </row>
    <row r="42" spans="1:6" s="205" customFormat="1" ht="19.5">
      <c r="A42" s="90">
        <v>1420</v>
      </c>
      <c r="B42" s="91" t="s">
        <v>56</v>
      </c>
      <c r="C42" s="202">
        <f t="shared" si="0"/>
        <v>0</v>
      </c>
      <c r="D42" s="203"/>
      <c r="E42" s="203"/>
      <c r="F42" s="204"/>
    </row>
    <row r="43" spans="1:6" s="205" customFormat="1" ht="29.25">
      <c r="A43" s="90">
        <v>1440</v>
      </c>
      <c r="B43" s="91" t="s">
        <v>57</v>
      </c>
      <c r="C43" s="202">
        <f t="shared" si="0"/>
        <v>0</v>
      </c>
      <c r="D43" s="202">
        <f>SUM(D44:D50)</f>
        <v>0</v>
      </c>
      <c r="E43" s="202">
        <f>SUM(E44:E50)</f>
        <v>0</v>
      </c>
      <c r="F43" s="206">
        <f>SUM(F44:F50)</f>
        <v>0</v>
      </c>
    </row>
    <row r="44" spans="1:6" s="205" customFormat="1" ht="9.75">
      <c r="A44" s="106">
        <v>1441</v>
      </c>
      <c r="B44" s="91" t="s">
        <v>58</v>
      </c>
      <c r="C44" s="202">
        <f t="shared" si="0"/>
        <v>0</v>
      </c>
      <c r="D44" s="203"/>
      <c r="E44" s="203"/>
      <c r="F44" s="204"/>
    </row>
    <row r="45" spans="1:6" s="205" customFormat="1" ht="19.5">
      <c r="A45" s="106">
        <v>1442</v>
      </c>
      <c r="B45" s="91" t="s">
        <v>59</v>
      </c>
      <c r="C45" s="202">
        <f t="shared" si="0"/>
        <v>0</v>
      </c>
      <c r="D45" s="203"/>
      <c r="E45" s="203"/>
      <c r="F45" s="204"/>
    </row>
    <row r="46" spans="1:6" s="205" customFormat="1" ht="19.5">
      <c r="A46" s="106">
        <v>1443</v>
      </c>
      <c r="B46" s="91" t="s">
        <v>60</v>
      </c>
      <c r="C46" s="202">
        <f t="shared" si="0"/>
        <v>0</v>
      </c>
      <c r="D46" s="203"/>
      <c r="E46" s="203"/>
      <c r="F46" s="204"/>
    </row>
    <row r="47" spans="1:6" s="205" customFormat="1" ht="9.75">
      <c r="A47" s="106">
        <v>1444</v>
      </c>
      <c r="B47" s="91" t="s">
        <v>61</v>
      </c>
      <c r="C47" s="202">
        <f t="shared" si="0"/>
        <v>0</v>
      </c>
      <c r="D47" s="203"/>
      <c r="E47" s="203"/>
      <c r="F47" s="204"/>
    </row>
    <row r="48" spans="1:6" s="205" customFormat="1" ht="19.5">
      <c r="A48" s="106">
        <v>1445</v>
      </c>
      <c r="B48" s="91" t="s">
        <v>62</v>
      </c>
      <c r="C48" s="202">
        <f t="shared" si="0"/>
        <v>0</v>
      </c>
      <c r="D48" s="203"/>
      <c r="E48" s="203"/>
      <c r="F48" s="204"/>
    </row>
    <row r="49" spans="1:6" s="205" customFormat="1" ht="19.5">
      <c r="A49" s="106">
        <v>1447</v>
      </c>
      <c r="B49" s="91" t="s">
        <v>63</v>
      </c>
      <c r="C49" s="202">
        <f t="shared" si="0"/>
        <v>0</v>
      </c>
      <c r="D49" s="203"/>
      <c r="E49" s="203"/>
      <c r="F49" s="204"/>
    </row>
    <row r="50" spans="1:6" s="205" customFormat="1" ht="19.5">
      <c r="A50" s="106">
        <v>1449</v>
      </c>
      <c r="B50" s="91" t="s">
        <v>64</v>
      </c>
      <c r="C50" s="202">
        <f t="shared" si="0"/>
        <v>0</v>
      </c>
      <c r="D50" s="203"/>
      <c r="E50" s="203"/>
      <c r="F50" s="204"/>
    </row>
    <row r="51" spans="1:6" s="205" customFormat="1" ht="29.25">
      <c r="A51" s="90">
        <v>1450</v>
      </c>
      <c r="B51" s="91" t="s">
        <v>65</v>
      </c>
      <c r="C51" s="202">
        <f t="shared" si="0"/>
        <v>0</v>
      </c>
      <c r="D51" s="202">
        <f>SUM(D55:D60,D52)</f>
        <v>0</v>
      </c>
      <c r="E51" s="202">
        <f>SUM(E55:E60,E52)</f>
        <v>0</v>
      </c>
      <c r="F51" s="206">
        <f>SUM(F55:F60,F52)</f>
        <v>0</v>
      </c>
    </row>
    <row r="52" spans="1:6" s="205" customFormat="1" ht="9.75">
      <c r="A52" s="107">
        <v>1451</v>
      </c>
      <c r="B52" s="108" t="s">
        <v>66</v>
      </c>
      <c r="C52" s="202">
        <f t="shared" si="0"/>
        <v>0</v>
      </c>
      <c r="D52" s="92">
        <f>D53+D54</f>
        <v>0</v>
      </c>
      <c r="E52" s="92">
        <f>E53+E54</f>
        <v>0</v>
      </c>
      <c r="F52" s="109">
        <f>F53+F54</f>
        <v>0</v>
      </c>
    </row>
    <row r="53" spans="1:6" s="205" customFormat="1" ht="9.75">
      <c r="A53" s="106"/>
      <c r="B53" s="91" t="s">
        <v>67</v>
      </c>
      <c r="C53" s="202">
        <f t="shared" si="0"/>
        <v>0</v>
      </c>
      <c r="D53" s="203"/>
      <c r="E53" s="203"/>
      <c r="F53" s="204"/>
    </row>
    <row r="54" spans="1:6" s="205" customFormat="1" ht="9.75">
      <c r="A54" s="106"/>
      <c r="B54" s="91" t="s">
        <v>68</v>
      </c>
      <c r="C54" s="202">
        <f aca="true" t="shared" si="1" ref="C54:C85">SUM(D54:F54)</f>
        <v>0</v>
      </c>
      <c r="D54" s="203"/>
      <c r="E54" s="203"/>
      <c r="F54" s="204"/>
    </row>
    <row r="55" spans="1:6" s="205" customFormat="1" ht="9.75">
      <c r="A55" s="106">
        <v>1452</v>
      </c>
      <c r="B55" s="91" t="s">
        <v>69</v>
      </c>
      <c r="C55" s="202">
        <f t="shared" si="1"/>
        <v>0</v>
      </c>
      <c r="D55" s="203"/>
      <c r="E55" s="203"/>
      <c r="F55" s="204"/>
    </row>
    <row r="56" spans="1:6" s="205" customFormat="1" ht="19.5">
      <c r="A56" s="106">
        <v>1453</v>
      </c>
      <c r="B56" s="91" t="s">
        <v>70</v>
      </c>
      <c r="C56" s="202">
        <f t="shared" si="1"/>
        <v>0</v>
      </c>
      <c r="D56" s="203"/>
      <c r="E56" s="203"/>
      <c r="F56" s="204"/>
    </row>
    <row r="57" spans="1:6" s="205" customFormat="1" ht="29.25">
      <c r="A57" s="106">
        <v>1454</v>
      </c>
      <c r="B57" s="91" t="s">
        <v>71</v>
      </c>
      <c r="C57" s="202">
        <f t="shared" si="1"/>
        <v>0</v>
      </c>
      <c r="D57" s="203"/>
      <c r="E57" s="203"/>
      <c r="F57" s="204"/>
    </row>
    <row r="58" spans="1:6" s="205" customFormat="1" ht="29.25">
      <c r="A58" s="106">
        <v>1455</v>
      </c>
      <c r="B58" s="91" t="s">
        <v>72</v>
      </c>
      <c r="C58" s="202">
        <f t="shared" si="1"/>
        <v>0</v>
      </c>
      <c r="D58" s="203"/>
      <c r="E58" s="203"/>
      <c r="F58" s="204"/>
    </row>
    <row r="59" spans="1:6" s="205" customFormat="1" ht="48.75">
      <c r="A59" s="106">
        <v>1456</v>
      </c>
      <c r="B59" s="91" t="s">
        <v>73</v>
      </c>
      <c r="C59" s="202">
        <f t="shared" si="1"/>
        <v>0</v>
      </c>
      <c r="D59" s="203"/>
      <c r="E59" s="203"/>
      <c r="F59" s="204"/>
    </row>
    <row r="60" spans="1:6" s="205" customFormat="1" ht="19.5">
      <c r="A60" s="106">
        <v>1459</v>
      </c>
      <c r="B60" s="91" t="s">
        <v>74</v>
      </c>
      <c r="C60" s="202">
        <f t="shared" si="1"/>
        <v>0</v>
      </c>
      <c r="D60" s="203"/>
      <c r="E60" s="203"/>
      <c r="F60" s="204"/>
    </row>
    <row r="61" spans="1:6" s="205" customFormat="1" ht="19.5">
      <c r="A61" s="90">
        <v>1460</v>
      </c>
      <c r="B61" s="91" t="s">
        <v>75</v>
      </c>
      <c r="C61" s="202">
        <f t="shared" si="1"/>
        <v>0</v>
      </c>
      <c r="D61" s="202">
        <f>SUM(D62:D64)</f>
        <v>0</v>
      </c>
      <c r="E61" s="202">
        <f>SUM(E62:E64)</f>
        <v>0</v>
      </c>
      <c r="F61" s="206">
        <f>SUM(F62:F64)</f>
        <v>0</v>
      </c>
    </row>
    <row r="62" spans="1:6" s="205" customFormat="1" ht="19.5">
      <c r="A62" s="106">
        <v>1461</v>
      </c>
      <c r="B62" s="91" t="s">
        <v>76</v>
      </c>
      <c r="C62" s="202">
        <f t="shared" si="1"/>
        <v>0</v>
      </c>
      <c r="D62" s="203"/>
      <c r="E62" s="203"/>
      <c r="F62" s="204"/>
    </row>
    <row r="63" spans="1:6" s="205" customFormat="1" ht="19.5">
      <c r="A63" s="106">
        <v>1462</v>
      </c>
      <c r="B63" s="91" t="s">
        <v>77</v>
      </c>
      <c r="C63" s="202">
        <f t="shared" si="1"/>
        <v>0</v>
      </c>
      <c r="D63" s="203"/>
      <c r="E63" s="203"/>
      <c r="F63" s="204"/>
    </row>
    <row r="64" spans="1:6" s="205" customFormat="1" ht="19.5">
      <c r="A64" s="106">
        <v>1469</v>
      </c>
      <c r="B64" s="91" t="s">
        <v>78</v>
      </c>
      <c r="C64" s="202">
        <f t="shared" si="1"/>
        <v>0</v>
      </c>
      <c r="D64" s="203"/>
      <c r="E64" s="203"/>
      <c r="F64" s="204"/>
    </row>
    <row r="65" spans="1:6" s="205" customFormat="1" ht="19.5">
      <c r="A65" s="90">
        <v>1470</v>
      </c>
      <c r="B65" s="91" t="s">
        <v>79</v>
      </c>
      <c r="C65" s="202">
        <f t="shared" si="1"/>
        <v>0</v>
      </c>
      <c r="D65" s="202">
        <f>SUM(D66:D68)</f>
        <v>0</v>
      </c>
      <c r="E65" s="202">
        <f>SUM(E66:E68)</f>
        <v>0</v>
      </c>
      <c r="F65" s="206">
        <f>SUM(F66:F68)</f>
        <v>0</v>
      </c>
    </row>
    <row r="66" spans="1:6" s="205" customFormat="1" ht="9.75">
      <c r="A66" s="106">
        <v>1471</v>
      </c>
      <c r="B66" s="91" t="s">
        <v>80</v>
      </c>
      <c r="C66" s="202">
        <f t="shared" si="1"/>
        <v>0</v>
      </c>
      <c r="D66" s="203"/>
      <c r="E66" s="203"/>
      <c r="F66" s="204"/>
    </row>
    <row r="67" spans="1:6" s="205" customFormat="1" ht="9.75">
      <c r="A67" s="106">
        <v>1472</v>
      </c>
      <c r="B67" s="91" t="s">
        <v>81</v>
      </c>
      <c r="C67" s="202">
        <f t="shared" si="1"/>
        <v>0</v>
      </c>
      <c r="D67" s="203"/>
      <c r="E67" s="203"/>
      <c r="F67" s="204"/>
    </row>
    <row r="68" spans="1:6" s="205" customFormat="1" ht="9.75">
      <c r="A68" s="106">
        <v>1479</v>
      </c>
      <c r="B68" s="91" t="s">
        <v>82</v>
      </c>
      <c r="C68" s="202">
        <f t="shared" si="1"/>
        <v>0</v>
      </c>
      <c r="D68" s="203"/>
      <c r="E68" s="203"/>
      <c r="F68" s="204"/>
    </row>
    <row r="69" spans="1:6" s="205" customFormat="1" ht="9.75">
      <c r="A69" s="90">
        <v>1480</v>
      </c>
      <c r="B69" s="91" t="s">
        <v>83</v>
      </c>
      <c r="C69" s="202">
        <f t="shared" si="1"/>
        <v>0</v>
      </c>
      <c r="D69" s="202">
        <f>SUM(D70:D76)</f>
        <v>0</v>
      </c>
      <c r="E69" s="202">
        <f>SUM(E70:E76)</f>
        <v>0</v>
      </c>
      <c r="F69" s="206">
        <f>SUM(F70:F76)</f>
        <v>0</v>
      </c>
    </row>
    <row r="70" spans="1:6" s="205" customFormat="1" ht="19.5">
      <c r="A70" s="106">
        <v>1481</v>
      </c>
      <c r="B70" s="91" t="s">
        <v>84</v>
      </c>
      <c r="C70" s="202">
        <f t="shared" si="1"/>
        <v>0</v>
      </c>
      <c r="D70" s="203"/>
      <c r="E70" s="203"/>
      <c r="F70" s="204"/>
    </row>
    <row r="71" spans="1:6" s="205" customFormat="1" ht="19.5">
      <c r="A71" s="106">
        <v>1482</v>
      </c>
      <c r="B71" s="91" t="s">
        <v>85</v>
      </c>
      <c r="C71" s="202">
        <f t="shared" si="1"/>
        <v>0</v>
      </c>
      <c r="D71" s="203"/>
      <c r="E71" s="203"/>
      <c r="F71" s="204"/>
    </row>
    <row r="72" spans="1:6" s="205" customFormat="1" ht="9.75">
      <c r="A72" s="106">
        <v>1483</v>
      </c>
      <c r="B72" s="91" t="s">
        <v>86</v>
      </c>
      <c r="C72" s="202">
        <f t="shared" si="1"/>
        <v>0</v>
      </c>
      <c r="D72" s="203"/>
      <c r="E72" s="203"/>
      <c r="F72" s="204"/>
    </row>
    <row r="73" spans="1:6" s="205" customFormat="1" ht="19.5">
      <c r="A73" s="106">
        <v>1484</v>
      </c>
      <c r="B73" s="91" t="s">
        <v>87</v>
      </c>
      <c r="C73" s="202">
        <f t="shared" si="1"/>
        <v>0</v>
      </c>
      <c r="D73" s="203"/>
      <c r="E73" s="203"/>
      <c r="F73" s="204"/>
    </row>
    <row r="74" spans="1:6" s="205" customFormat="1" ht="9.75">
      <c r="A74" s="106">
        <v>1485</v>
      </c>
      <c r="B74" s="91" t="s">
        <v>88</v>
      </c>
      <c r="C74" s="202">
        <f t="shared" si="1"/>
        <v>0</v>
      </c>
      <c r="D74" s="203"/>
      <c r="E74" s="203"/>
      <c r="F74" s="204"/>
    </row>
    <row r="75" spans="1:6" s="205" customFormat="1" ht="9.75">
      <c r="A75" s="106">
        <v>1486</v>
      </c>
      <c r="B75" s="91" t="s">
        <v>89</v>
      </c>
      <c r="C75" s="202">
        <f t="shared" si="1"/>
        <v>0</v>
      </c>
      <c r="D75" s="203"/>
      <c r="E75" s="203"/>
      <c r="F75" s="204"/>
    </row>
    <row r="76" spans="1:6" s="205" customFormat="1" ht="19.5">
      <c r="A76" s="106">
        <v>1489</v>
      </c>
      <c r="B76" s="91" t="s">
        <v>90</v>
      </c>
      <c r="C76" s="202">
        <f t="shared" si="1"/>
        <v>0</v>
      </c>
      <c r="D76" s="203"/>
      <c r="E76" s="203"/>
      <c r="F76" s="204"/>
    </row>
    <row r="77" spans="1:6" s="205" customFormat="1" ht="9.75">
      <c r="A77" s="90">
        <v>1490</v>
      </c>
      <c r="B77" s="91" t="s">
        <v>91</v>
      </c>
      <c r="C77" s="202">
        <f t="shared" si="1"/>
        <v>0</v>
      </c>
      <c r="D77" s="202">
        <f>SUM(D78:D81)</f>
        <v>0</v>
      </c>
      <c r="E77" s="202">
        <f>SUM(E78:E81)</f>
        <v>0</v>
      </c>
      <c r="F77" s="206">
        <f>SUM(F78:F81)</f>
        <v>0</v>
      </c>
    </row>
    <row r="78" spans="1:6" s="205" customFormat="1" ht="9.75">
      <c r="A78" s="106">
        <v>1491</v>
      </c>
      <c r="B78" s="91" t="s">
        <v>92</v>
      </c>
      <c r="C78" s="202">
        <f t="shared" si="1"/>
        <v>0</v>
      </c>
      <c r="D78" s="203"/>
      <c r="E78" s="203"/>
      <c r="F78" s="204"/>
    </row>
    <row r="79" spans="1:6" s="205" customFormat="1" ht="9.75">
      <c r="A79" s="106">
        <v>1492</v>
      </c>
      <c r="B79" s="91" t="s">
        <v>93</v>
      </c>
      <c r="C79" s="202">
        <f t="shared" si="1"/>
        <v>0</v>
      </c>
      <c r="D79" s="203"/>
      <c r="E79" s="203"/>
      <c r="F79" s="204"/>
    </row>
    <row r="80" spans="1:6" s="205" customFormat="1" ht="9.75">
      <c r="A80" s="106">
        <v>1493</v>
      </c>
      <c r="B80" s="91" t="s">
        <v>94</v>
      </c>
      <c r="C80" s="202">
        <f t="shared" si="1"/>
        <v>0</v>
      </c>
      <c r="D80" s="203"/>
      <c r="E80" s="203"/>
      <c r="F80" s="204"/>
    </row>
    <row r="81" spans="1:6" s="205" customFormat="1" ht="9.75">
      <c r="A81" s="106">
        <v>1499</v>
      </c>
      <c r="B81" s="91" t="s">
        <v>95</v>
      </c>
      <c r="C81" s="202">
        <f t="shared" si="1"/>
        <v>0</v>
      </c>
      <c r="D81" s="203"/>
      <c r="E81" s="203"/>
      <c r="F81" s="204"/>
    </row>
    <row r="82" spans="1:6" s="183" customFormat="1" ht="33.75">
      <c r="A82" s="98">
        <v>1500</v>
      </c>
      <c r="B82" s="87" t="s">
        <v>96</v>
      </c>
      <c r="C82" s="121">
        <f t="shared" si="1"/>
        <v>0</v>
      </c>
      <c r="D82" s="121">
        <f>SUM(D83,D87,D95,D96,D97,D104,D113,D114,D117)</f>
        <v>0</v>
      </c>
      <c r="E82" s="121">
        <f>SUM(E83,E87,E95,E96,E97,E104,E113,E114,E117)</f>
        <v>0</v>
      </c>
      <c r="F82" s="122">
        <f>SUM(F83,F87,F95,F96,F97,F104,F113,F114,F117)</f>
        <v>0</v>
      </c>
    </row>
    <row r="83" spans="1:6" s="205" customFormat="1" ht="19.5">
      <c r="A83" s="90">
        <v>1510</v>
      </c>
      <c r="B83" s="91" t="s">
        <v>97</v>
      </c>
      <c r="C83" s="202">
        <f t="shared" si="1"/>
        <v>0</v>
      </c>
      <c r="D83" s="202">
        <f>SUM(D84:D86)</f>
        <v>0</v>
      </c>
      <c r="E83" s="202">
        <f>SUM(E84:E86)</f>
        <v>0</v>
      </c>
      <c r="F83" s="206">
        <f>SUM(F84:F86)</f>
        <v>0</v>
      </c>
    </row>
    <row r="84" spans="1:6" s="205" customFormat="1" ht="9.75">
      <c r="A84" s="106">
        <v>1511</v>
      </c>
      <c r="B84" s="91" t="s">
        <v>98</v>
      </c>
      <c r="C84" s="202">
        <f t="shared" si="1"/>
        <v>0</v>
      </c>
      <c r="D84" s="203"/>
      <c r="E84" s="203"/>
      <c r="F84" s="204"/>
    </row>
    <row r="85" spans="1:6" s="205" customFormat="1" ht="9.75">
      <c r="A85" s="106">
        <v>1512</v>
      </c>
      <c r="B85" s="91" t="s">
        <v>99</v>
      </c>
      <c r="C85" s="202">
        <f t="shared" si="1"/>
        <v>0</v>
      </c>
      <c r="D85" s="203"/>
      <c r="E85" s="203"/>
      <c r="F85" s="204"/>
    </row>
    <row r="86" spans="1:6" s="205" customFormat="1" ht="9.75">
      <c r="A86" s="106">
        <v>1513</v>
      </c>
      <c r="B86" s="91" t="s">
        <v>100</v>
      </c>
      <c r="C86" s="202">
        <f aca="true" t="shared" si="2" ref="C86:C117">SUM(D86:F86)</f>
        <v>0</v>
      </c>
      <c r="D86" s="203"/>
      <c r="E86" s="203"/>
      <c r="F86" s="204"/>
    </row>
    <row r="87" spans="1:6" s="205" customFormat="1" ht="19.5">
      <c r="A87" s="90">
        <v>1520</v>
      </c>
      <c r="B87" s="91" t="s">
        <v>101</v>
      </c>
      <c r="C87" s="202">
        <f t="shared" si="2"/>
        <v>0</v>
      </c>
      <c r="D87" s="202">
        <f>SUM(D88:D94)</f>
        <v>0</v>
      </c>
      <c r="E87" s="202">
        <f>SUM(E88:E94)</f>
        <v>0</v>
      </c>
      <c r="F87" s="206">
        <f>SUM(F88:F94)</f>
        <v>0</v>
      </c>
    </row>
    <row r="88" spans="1:6" s="205" customFormat="1" ht="9.75">
      <c r="A88" s="106">
        <v>1521</v>
      </c>
      <c r="B88" s="91" t="s">
        <v>102</v>
      </c>
      <c r="C88" s="202">
        <f t="shared" si="2"/>
        <v>0</v>
      </c>
      <c r="D88" s="203"/>
      <c r="E88" s="203"/>
      <c r="F88" s="204"/>
    </row>
    <row r="89" spans="1:6" s="205" customFormat="1" ht="9.75">
      <c r="A89" s="106">
        <v>1522</v>
      </c>
      <c r="B89" s="91" t="s">
        <v>103</v>
      </c>
      <c r="C89" s="202">
        <f t="shared" si="2"/>
        <v>0</v>
      </c>
      <c r="D89" s="203"/>
      <c r="E89" s="203"/>
      <c r="F89" s="204"/>
    </row>
    <row r="90" spans="1:6" s="205" customFormat="1" ht="9.75">
      <c r="A90" s="106">
        <v>1523</v>
      </c>
      <c r="B90" s="91" t="s">
        <v>104</v>
      </c>
      <c r="C90" s="202">
        <f t="shared" si="2"/>
        <v>0</v>
      </c>
      <c r="D90" s="203"/>
      <c r="E90" s="203"/>
      <c r="F90" s="204"/>
    </row>
    <row r="91" spans="1:6" s="205" customFormat="1" ht="9.75">
      <c r="A91" s="106">
        <v>1524</v>
      </c>
      <c r="B91" s="91" t="s">
        <v>105</v>
      </c>
      <c r="C91" s="202">
        <f t="shared" si="2"/>
        <v>0</v>
      </c>
      <c r="D91" s="203"/>
      <c r="E91" s="203"/>
      <c r="F91" s="204"/>
    </row>
    <row r="92" spans="1:6" s="205" customFormat="1" ht="9.75">
      <c r="A92" s="106">
        <v>1525</v>
      </c>
      <c r="B92" s="91" t="s">
        <v>106</v>
      </c>
      <c r="C92" s="202">
        <f t="shared" si="2"/>
        <v>0</v>
      </c>
      <c r="D92" s="203"/>
      <c r="E92" s="203"/>
      <c r="F92" s="204"/>
    </row>
    <row r="93" spans="1:6" s="205" customFormat="1" ht="9.75">
      <c r="A93" s="106">
        <v>1528</v>
      </c>
      <c r="B93" s="91" t="s">
        <v>107</v>
      </c>
      <c r="C93" s="202">
        <f t="shared" si="2"/>
        <v>0</v>
      </c>
      <c r="D93" s="203"/>
      <c r="E93" s="203"/>
      <c r="F93" s="204"/>
    </row>
    <row r="94" spans="1:6" s="205" customFormat="1" ht="19.5">
      <c r="A94" s="106">
        <v>1529</v>
      </c>
      <c r="B94" s="91" t="s">
        <v>108</v>
      </c>
      <c r="C94" s="202">
        <f t="shared" si="2"/>
        <v>0</v>
      </c>
      <c r="D94" s="203"/>
      <c r="E94" s="203"/>
      <c r="F94" s="204"/>
    </row>
    <row r="95" spans="1:6" s="205" customFormat="1" ht="9.75">
      <c r="A95" s="90">
        <v>1530</v>
      </c>
      <c r="B95" s="91" t="s">
        <v>109</v>
      </c>
      <c r="C95" s="202">
        <f t="shared" si="2"/>
        <v>0</v>
      </c>
      <c r="D95" s="203"/>
      <c r="E95" s="203"/>
      <c r="F95" s="204"/>
    </row>
    <row r="96" spans="1:6" s="205" customFormat="1" ht="19.5">
      <c r="A96" s="90">
        <v>1540</v>
      </c>
      <c r="B96" s="91" t="s">
        <v>110</v>
      </c>
      <c r="C96" s="202">
        <f t="shared" si="2"/>
        <v>0</v>
      </c>
      <c r="D96" s="203"/>
      <c r="E96" s="203"/>
      <c r="F96" s="204"/>
    </row>
    <row r="97" spans="1:6" s="205" customFormat="1" ht="19.5">
      <c r="A97" s="90">
        <v>1550</v>
      </c>
      <c r="B97" s="91" t="s">
        <v>111</v>
      </c>
      <c r="C97" s="202">
        <f t="shared" si="2"/>
        <v>0</v>
      </c>
      <c r="D97" s="202">
        <f>SUM(D98:D103)</f>
        <v>0</v>
      </c>
      <c r="E97" s="202">
        <f>SUM(E98:E103)</f>
        <v>0</v>
      </c>
      <c r="F97" s="206">
        <f>SUM(F98:F103)</f>
        <v>0</v>
      </c>
    </row>
    <row r="98" spans="1:6" s="205" customFormat="1" ht="9.75">
      <c r="A98" s="106">
        <v>1551</v>
      </c>
      <c r="B98" s="91" t="s">
        <v>112</v>
      </c>
      <c r="C98" s="202">
        <f t="shared" si="2"/>
        <v>0</v>
      </c>
      <c r="D98" s="203"/>
      <c r="E98" s="203"/>
      <c r="F98" s="204"/>
    </row>
    <row r="99" spans="1:6" s="205" customFormat="1" ht="9.75">
      <c r="A99" s="106">
        <v>1552</v>
      </c>
      <c r="B99" s="91" t="s">
        <v>113</v>
      </c>
      <c r="C99" s="202">
        <f t="shared" si="2"/>
        <v>0</v>
      </c>
      <c r="D99" s="203"/>
      <c r="E99" s="203"/>
      <c r="F99" s="204"/>
    </row>
    <row r="100" spans="1:6" s="205" customFormat="1" ht="19.5">
      <c r="A100" s="106">
        <v>1553</v>
      </c>
      <c r="B100" s="91" t="s">
        <v>114</v>
      </c>
      <c r="C100" s="202">
        <f t="shared" si="2"/>
        <v>0</v>
      </c>
      <c r="D100" s="203"/>
      <c r="E100" s="203"/>
      <c r="F100" s="204"/>
    </row>
    <row r="101" spans="1:6" s="205" customFormat="1" ht="29.25">
      <c r="A101" s="106">
        <v>1554</v>
      </c>
      <c r="B101" s="91" t="s">
        <v>115</v>
      </c>
      <c r="C101" s="202">
        <f t="shared" si="2"/>
        <v>0</v>
      </c>
      <c r="D101" s="203"/>
      <c r="E101" s="203"/>
      <c r="F101" s="204"/>
    </row>
    <row r="102" spans="1:6" s="205" customFormat="1" ht="19.5">
      <c r="A102" s="106">
        <v>1555</v>
      </c>
      <c r="B102" s="91" t="s">
        <v>116</v>
      </c>
      <c r="C102" s="202">
        <f t="shared" si="2"/>
        <v>0</v>
      </c>
      <c r="D102" s="203"/>
      <c r="E102" s="203"/>
      <c r="F102" s="204"/>
    </row>
    <row r="103" spans="1:6" s="205" customFormat="1" ht="19.5">
      <c r="A103" s="106">
        <v>1559</v>
      </c>
      <c r="B103" s="91" t="s">
        <v>117</v>
      </c>
      <c r="C103" s="202">
        <f t="shared" si="2"/>
        <v>0</v>
      </c>
      <c r="D103" s="203"/>
      <c r="E103" s="203"/>
      <c r="F103" s="204"/>
    </row>
    <row r="104" spans="1:6" s="205" customFormat="1" ht="19.5">
      <c r="A104" s="90">
        <v>1560</v>
      </c>
      <c r="B104" s="91" t="s">
        <v>118</v>
      </c>
      <c r="C104" s="202">
        <f t="shared" si="2"/>
        <v>0</v>
      </c>
      <c r="D104" s="202">
        <f>SUM(D105:D112)</f>
        <v>0</v>
      </c>
      <c r="E104" s="202">
        <f>SUM(E105:E112)</f>
        <v>0</v>
      </c>
      <c r="F104" s="206">
        <f>SUM(F105:F112)</f>
        <v>0</v>
      </c>
    </row>
    <row r="105" spans="1:6" s="205" customFormat="1" ht="9.75">
      <c r="A105" s="106">
        <v>1561</v>
      </c>
      <c r="B105" s="91" t="s">
        <v>119</v>
      </c>
      <c r="C105" s="202">
        <f t="shared" si="2"/>
        <v>0</v>
      </c>
      <c r="D105" s="203"/>
      <c r="E105" s="203"/>
      <c r="F105" s="204"/>
    </row>
    <row r="106" spans="1:6" s="205" customFormat="1" ht="19.5">
      <c r="A106" s="106">
        <v>1562</v>
      </c>
      <c r="B106" s="91" t="s">
        <v>120</v>
      </c>
      <c r="C106" s="202">
        <f t="shared" si="2"/>
        <v>0</v>
      </c>
      <c r="D106" s="203"/>
      <c r="E106" s="203"/>
      <c r="F106" s="204"/>
    </row>
    <row r="107" spans="1:6" s="205" customFormat="1" ht="9.75">
      <c r="A107" s="106">
        <v>1563</v>
      </c>
      <c r="B107" s="91" t="s">
        <v>121</v>
      </c>
      <c r="C107" s="202">
        <f t="shared" si="2"/>
        <v>0</v>
      </c>
      <c r="D107" s="203"/>
      <c r="E107" s="203"/>
      <c r="F107" s="204"/>
    </row>
    <row r="108" spans="1:6" s="205" customFormat="1" ht="9.75">
      <c r="A108" s="106">
        <v>1564</v>
      </c>
      <c r="B108" s="91" t="s">
        <v>122</v>
      </c>
      <c r="C108" s="202">
        <f t="shared" si="2"/>
        <v>0</v>
      </c>
      <c r="D108" s="203"/>
      <c r="E108" s="203"/>
      <c r="F108" s="204"/>
    </row>
    <row r="109" spans="1:6" s="205" customFormat="1" ht="9.75" customHeight="1">
      <c r="A109" s="106">
        <v>1565</v>
      </c>
      <c r="B109" s="91" t="s">
        <v>123</v>
      </c>
      <c r="C109" s="202">
        <f t="shared" si="2"/>
        <v>0</v>
      </c>
      <c r="D109" s="203"/>
      <c r="E109" s="203"/>
      <c r="F109" s="204"/>
    </row>
    <row r="110" spans="1:6" s="205" customFormat="1" ht="9.75" customHeight="1">
      <c r="A110" s="106">
        <v>1566</v>
      </c>
      <c r="B110" s="110" t="s">
        <v>124</v>
      </c>
      <c r="C110" s="202">
        <f t="shared" si="2"/>
        <v>0</v>
      </c>
      <c r="D110" s="203"/>
      <c r="E110" s="203"/>
      <c r="F110" s="204"/>
    </row>
    <row r="111" spans="1:6" s="205" customFormat="1" ht="41.25" customHeight="1">
      <c r="A111" s="106">
        <v>1567</v>
      </c>
      <c r="B111" s="110" t="s">
        <v>125</v>
      </c>
      <c r="C111" s="202">
        <f t="shared" si="2"/>
        <v>0</v>
      </c>
      <c r="D111" s="203"/>
      <c r="E111" s="203"/>
      <c r="F111" s="204"/>
    </row>
    <row r="112" spans="1:6" s="205" customFormat="1" ht="9.75" customHeight="1">
      <c r="A112" s="106">
        <v>1568</v>
      </c>
      <c r="B112" s="108" t="s">
        <v>126</v>
      </c>
      <c r="C112" s="202">
        <f t="shared" si="2"/>
        <v>0</v>
      </c>
      <c r="D112" s="203"/>
      <c r="E112" s="203"/>
      <c r="F112" s="204"/>
    </row>
    <row r="113" spans="1:6" s="205" customFormat="1" ht="9.75">
      <c r="A113" s="90">
        <v>1570</v>
      </c>
      <c r="B113" s="91" t="s">
        <v>127</v>
      </c>
      <c r="C113" s="202">
        <f t="shared" si="2"/>
        <v>0</v>
      </c>
      <c r="D113" s="203"/>
      <c r="E113" s="203"/>
      <c r="F113" s="204"/>
    </row>
    <row r="114" spans="1:6" s="205" customFormat="1" ht="9.75">
      <c r="A114" s="90">
        <v>1580</v>
      </c>
      <c r="B114" s="91" t="s">
        <v>128</v>
      </c>
      <c r="C114" s="202">
        <f t="shared" si="2"/>
        <v>0</v>
      </c>
      <c r="D114" s="202">
        <f>SUM(D115:D116)</f>
        <v>0</v>
      </c>
      <c r="E114" s="202">
        <f>SUM(E115:E116)</f>
        <v>0</v>
      </c>
      <c r="F114" s="206">
        <f>SUM(F115:F116)</f>
        <v>0</v>
      </c>
    </row>
    <row r="115" spans="1:6" s="205" customFormat="1" ht="9.75">
      <c r="A115" s="106">
        <v>1581</v>
      </c>
      <c r="B115" s="91" t="s">
        <v>129</v>
      </c>
      <c r="C115" s="202">
        <f t="shared" si="2"/>
        <v>0</v>
      </c>
      <c r="D115" s="203"/>
      <c r="E115" s="203"/>
      <c r="F115" s="204"/>
    </row>
    <row r="116" spans="1:6" s="205" customFormat="1" ht="19.5">
      <c r="A116" s="106">
        <v>1583</v>
      </c>
      <c r="B116" s="91" t="s">
        <v>130</v>
      </c>
      <c r="C116" s="202">
        <f t="shared" si="2"/>
        <v>0</v>
      </c>
      <c r="D116" s="203"/>
      <c r="E116" s="203"/>
      <c r="F116" s="204"/>
    </row>
    <row r="117" spans="1:6" s="205" customFormat="1" ht="9.75">
      <c r="A117" s="90">
        <v>1590</v>
      </c>
      <c r="B117" s="91" t="s">
        <v>131</v>
      </c>
      <c r="C117" s="202">
        <f t="shared" si="2"/>
        <v>0</v>
      </c>
      <c r="D117" s="203"/>
      <c r="E117" s="203"/>
      <c r="F117" s="204"/>
    </row>
    <row r="118" spans="1:6" s="183" customFormat="1" ht="11.25">
      <c r="A118" s="86">
        <v>1600</v>
      </c>
      <c r="B118" s="87" t="s">
        <v>132</v>
      </c>
      <c r="C118" s="121">
        <f aca="true" t="shared" si="3" ref="C118:C148">SUM(D118:F118)</f>
        <v>0</v>
      </c>
      <c r="D118" s="121">
        <f>SUM(D119,D120,D121)</f>
        <v>0</v>
      </c>
      <c r="E118" s="121">
        <f>SUM(E119,E120,E121)</f>
        <v>0</v>
      </c>
      <c r="F118" s="122">
        <f>SUM(F119,F120,F121)</f>
        <v>0</v>
      </c>
    </row>
    <row r="119" spans="1:6" s="205" customFormat="1" ht="9.75">
      <c r="A119" s="90">
        <v>1610</v>
      </c>
      <c r="B119" s="91" t="s">
        <v>133</v>
      </c>
      <c r="C119" s="202">
        <f t="shared" si="3"/>
        <v>0</v>
      </c>
      <c r="D119" s="203"/>
      <c r="E119" s="203"/>
      <c r="F119" s="204"/>
    </row>
    <row r="120" spans="1:6" s="205" customFormat="1" ht="9.75">
      <c r="A120" s="90">
        <v>1620</v>
      </c>
      <c r="B120" s="91" t="s">
        <v>134</v>
      </c>
      <c r="C120" s="202">
        <f t="shared" si="3"/>
        <v>0</v>
      </c>
      <c r="D120" s="203"/>
      <c r="E120" s="203"/>
      <c r="F120" s="204"/>
    </row>
    <row r="121" spans="1:6" s="205" customFormat="1" ht="9.75">
      <c r="A121" s="90">
        <v>1630</v>
      </c>
      <c r="B121" s="91" t="s">
        <v>135</v>
      </c>
      <c r="C121" s="202">
        <f t="shared" si="3"/>
        <v>0</v>
      </c>
      <c r="D121" s="203"/>
      <c r="E121" s="203"/>
      <c r="F121" s="204"/>
    </row>
    <row r="122" spans="1:6" s="183" customFormat="1" ht="22.5">
      <c r="A122" s="86">
        <v>2000</v>
      </c>
      <c r="B122" s="87" t="s">
        <v>136</v>
      </c>
      <c r="C122" s="121">
        <f t="shared" si="3"/>
        <v>0</v>
      </c>
      <c r="D122" s="207"/>
      <c r="E122" s="207"/>
      <c r="F122" s="208"/>
    </row>
    <row r="123" spans="1:6" s="183" customFormat="1" ht="11.25">
      <c r="A123" s="86">
        <v>3000</v>
      </c>
      <c r="B123" s="87" t="s">
        <v>137</v>
      </c>
      <c r="C123" s="121">
        <f t="shared" si="3"/>
        <v>0</v>
      </c>
      <c r="D123" s="121">
        <f>SUM(D124,D125,D126,D127,D128,D129,D130)</f>
        <v>0</v>
      </c>
      <c r="E123" s="121">
        <f>SUM(E124,E125,E126,E127,E128,E129,E130)</f>
        <v>0</v>
      </c>
      <c r="F123" s="122">
        <f>SUM(F124,F125,F126,F127,F128,F129,F130)</f>
        <v>0</v>
      </c>
    </row>
    <row r="124" spans="1:6" s="175" customFormat="1" ht="11.25">
      <c r="A124" s="85">
        <v>3100</v>
      </c>
      <c r="B124" s="45" t="s">
        <v>138</v>
      </c>
      <c r="C124" s="65">
        <f t="shared" si="3"/>
        <v>0</v>
      </c>
      <c r="D124" s="51"/>
      <c r="E124" s="51"/>
      <c r="F124" s="52"/>
    </row>
    <row r="125" spans="1:6" s="175" customFormat="1" ht="22.5">
      <c r="A125" s="85">
        <v>3200</v>
      </c>
      <c r="B125" s="45" t="s">
        <v>139</v>
      </c>
      <c r="C125" s="65">
        <f t="shared" si="3"/>
        <v>0</v>
      </c>
      <c r="D125" s="51"/>
      <c r="E125" s="51"/>
      <c r="F125" s="52"/>
    </row>
    <row r="126" spans="1:6" s="175" customFormat="1" ht="11.25">
      <c r="A126" s="85">
        <v>3300</v>
      </c>
      <c r="B126" s="45" t="s">
        <v>140</v>
      </c>
      <c r="C126" s="65">
        <f t="shared" si="3"/>
        <v>0</v>
      </c>
      <c r="D126" s="51"/>
      <c r="E126" s="51"/>
      <c r="F126" s="52"/>
    </row>
    <row r="127" spans="1:6" s="175" customFormat="1" ht="22.5">
      <c r="A127" s="85">
        <v>3400</v>
      </c>
      <c r="B127" s="45" t="s">
        <v>141</v>
      </c>
      <c r="C127" s="65">
        <f t="shared" si="3"/>
        <v>0</v>
      </c>
      <c r="D127" s="51"/>
      <c r="E127" s="51"/>
      <c r="F127" s="52"/>
    </row>
    <row r="128" spans="1:6" s="175" customFormat="1" ht="11.25">
      <c r="A128" s="85">
        <v>3500</v>
      </c>
      <c r="B128" s="45" t="s">
        <v>142</v>
      </c>
      <c r="C128" s="65">
        <f t="shared" si="3"/>
        <v>0</v>
      </c>
      <c r="D128" s="51"/>
      <c r="E128" s="51"/>
      <c r="F128" s="52"/>
    </row>
    <row r="129" spans="1:6" s="175" customFormat="1" ht="11.25">
      <c r="A129" s="85">
        <v>3600</v>
      </c>
      <c r="B129" s="45" t="s">
        <v>143</v>
      </c>
      <c r="C129" s="65">
        <f t="shared" si="3"/>
        <v>0</v>
      </c>
      <c r="D129" s="51"/>
      <c r="E129" s="51"/>
      <c r="F129" s="52"/>
    </row>
    <row r="130" spans="1:6" s="175" customFormat="1" ht="22.5">
      <c r="A130" s="85">
        <v>3800</v>
      </c>
      <c r="B130" s="45" t="s">
        <v>144</v>
      </c>
      <c r="C130" s="65">
        <f t="shared" si="3"/>
        <v>0</v>
      </c>
      <c r="D130" s="51"/>
      <c r="E130" s="51"/>
      <c r="F130" s="52"/>
    </row>
    <row r="131" spans="1:6" s="211" customFormat="1" ht="38.25">
      <c r="A131" s="115"/>
      <c r="B131" s="116" t="s">
        <v>145</v>
      </c>
      <c r="C131" s="209">
        <f t="shared" si="3"/>
        <v>119000</v>
      </c>
      <c r="D131" s="209">
        <f>SUM(D132,D144,D145)</f>
        <v>119000</v>
      </c>
      <c r="E131" s="209">
        <f>SUM(E132,E144,E145)</f>
        <v>0</v>
      </c>
      <c r="F131" s="210">
        <f>SUM(F132,F144,F145)</f>
        <v>0</v>
      </c>
    </row>
    <row r="132" spans="1:6" s="183" customFormat="1" ht="11.25">
      <c r="A132" s="120">
        <v>4000</v>
      </c>
      <c r="B132" s="54" t="s">
        <v>146</v>
      </c>
      <c r="C132" s="121">
        <f t="shared" si="3"/>
        <v>0</v>
      </c>
      <c r="D132" s="121">
        <f>SUM(D133,D139,D140,D141,D142,D143)</f>
        <v>0</v>
      </c>
      <c r="E132" s="121">
        <f>SUM(E133,E139,E140,E141,E142,E143)</f>
        <v>0</v>
      </c>
      <c r="F132" s="122">
        <f>SUM(F133,F139,F140,F141,F142,F143)</f>
        <v>0</v>
      </c>
    </row>
    <row r="133" spans="1:6" s="175" customFormat="1" ht="11.25">
      <c r="A133" s="85">
        <v>4100</v>
      </c>
      <c r="B133" s="45" t="s">
        <v>147</v>
      </c>
      <c r="C133" s="65">
        <f t="shared" si="3"/>
        <v>0</v>
      </c>
      <c r="D133" s="65">
        <f>SUM(D134:D138)</f>
        <v>0</v>
      </c>
      <c r="E133" s="65">
        <f>SUM(E134:E138)</f>
        <v>0</v>
      </c>
      <c r="F133" s="123">
        <f>SUM(F134:F138)</f>
        <v>0</v>
      </c>
    </row>
    <row r="134" spans="1:6" s="205" customFormat="1" ht="9.75">
      <c r="A134" s="90">
        <v>4110</v>
      </c>
      <c r="B134" s="91" t="s">
        <v>148</v>
      </c>
      <c r="C134" s="103">
        <f t="shared" si="3"/>
        <v>0</v>
      </c>
      <c r="D134" s="93"/>
      <c r="E134" s="93"/>
      <c r="F134" s="97"/>
    </row>
    <row r="135" spans="1:6" s="205" customFormat="1" ht="9.75">
      <c r="A135" s="90">
        <v>4140</v>
      </c>
      <c r="B135" s="91" t="s">
        <v>149</v>
      </c>
      <c r="C135" s="103">
        <f t="shared" si="3"/>
        <v>0</v>
      </c>
      <c r="D135" s="93"/>
      <c r="E135" s="93"/>
      <c r="F135" s="97"/>
    </row>
    <row r="136" spans="1:6" s="205" customFormat="1" ht="9.75">
      <c r="A136" s="90">
        <v>4150</v>
      </c>
      <c r="B136" s="91" t="s">
        <v>150</v>
      </c>
      <c r="C136" s="103">
        <f t="shared" si="3"/>
        <v>0</v>
      </c>
      <c r="D136" s="93"/>
      <c r="E136" s="93"/>
      <c r="F136" s="97"/>
    </row>
    <row r="137" spans="1:6" s="205" customFormat="1" ht="9.75">
      <c r="A137" s="90">
        <v>4160</v>
      </c>
      <c r="B137" s="91" t="s">
        <v>151</v>
      </c>
      <c r="C137" s="103">
        <f t="shared" si="3"/>
        <v>0</v>
      </c>
      <c r="D137" s="93"/>
      <c r="E137" s="93"/>
      <c r="F137" s="97"/>
    </row>
    <row r="138" spans="1:6" s="205" customFormat="1" ht="9.75">
      <c r="A138" s="90">
        <v>4180</v>
      </c>
      <c r="B138" s="91" t="s">
        <v>152</v>
      </c>
      <c r="C138" s="103">
        <f t="shared" si="3"/>
        <v>0</v>
      </c>
      <c r="D138" s="93"/>
      <c r="E138" s="93"/>
      <c r="F138" s="97"/>
    </row>
    <row r="139" spans="1:6" s="175" customFormat="1" ht="22.5">
      <c r="A139" s="85">
        <v>4200</v>
      </c>
      <c r="B139" s="45" t="s">
        <v>153</v>
      </c>
      <c r="C139" s="65">
        <f t="shared" si="3"/>
        <v>0</v>
      </c>
      <c r="D139" s="51"/>
      <c r="E139" s="51"/>
      <c r="F139" s="52"/>
    </row>
    <row r="140" spans="1:6" s="175" customFormat="1" ht="11.25">
      <c r="A140" s="85">
        <v>4300</v>
      </c>
      <c r="B140" s="124" t="s">
        <v>154</v>
      </c>
      <c r="C140" s="65">
        <f t="shared" si="3"/>
        <v>0</v>
      </c>
      <c r="D140" s="51"/>
      <c r="E140" s="51"/>
      <c r="F140" s="52"/>
    </row>
    <row r="141" spans="1:6" s="175" customFormat="1" ht="33.75">
      <c r="A141" s="125">
        <v>4400</v>
      </c>
      <c r="B141" s="124" t="s">
        <v>155</v>
      </c>
      <c r="C141" s="65">
        <f t="shared" si="3"/>
        <v>0</v>
      </c>
      <c r="D141" s="51"/>
      <c r="E141" s="51"/>
      <c r="F141" s="52"/>
    </row>
    <row r="142" spans="1:6" s="175" customFormat="1" ht="22.5">
      <c r="A142" s="85">
        <v>4500</v>
      </c>
      <c r="B142" s="124" t="s">
        <v>156</v>
      </c>
      <c r="C142" s="65">
        <f t="shared" si="3"/>
        <v>0</v>
      </c>
      <c r="D142" s="51"/>
      <c r="E142" s="51"/>
      <c r="F142" s="52"/>
    </row>
    <row r="143" spans="1:6" s="175" customFormat="1" ht="11.25">
      <c r="A143" s="85">
        <v>4700</v>
      </c>
      <c r="B143" s="124" t="s">
        <v>157</v>
      </c>
      <c r="C143" s="65">
        <f t="shared" si="3"/>
        <v>0</v>
      </c>
      <c r="D143" s="51"/>
      <c r="E143" s="51"/>
      <c r="F143" s="52"/>
    </row>
    <row r="144" spans="1:6" s="175" customFormat="1" ht="11.25">
      <c r="A144" s="85">
        <v>6000</v>
      </c>
      <c r="B144" s="126" t="s">
        <v>158</v>
      </c>
      <c r="C144" s="61">
        <f t="shared" si="3"/>
        <v>0</v>
      </c>
      <c r="D144" s="212"/>
      <c r="E144" s="212"/>
      <c r="F144" s="213"/>
    </row>
    <row r="145" spans="1:6" s="183" customFormat="1" ht="11.25">
      <c r="A145" s="86">
        <v>7000</v>
      </c>
      <c r="B145" s="127" t="s">
        <v>159</v>
      </c>
      <c r="C145" s="121">
        <f t="shared" si="3"/>
        <v>119000</v>
      </c>
      <c r="D145" s="207">
        <v>119000</v>
      </c>
      <c r="E145" s="207"/>
      <c r="F145" s="208"/>
    </row>
    <row r="146" spans="1:6" s="183" customFormat="1" ht="11.25">
      <c r="A146" s="128"/>
      <c r="B146" s="129" t="s">
        <v>160</v>
      </c>
      <c r="C146" s="180">
        <f t="shared" si="3"/>
        <v>0</v>
      </c>
      <c r="D146" s="214">
        <f>SUM(D147:D148)</f>
        <v>0</v>
      </c>
      <c r="E146" s="214">
        <f>SUM(E147:E148)</f>
        <v>0</v>
      </c>
      <c r="F146" s="215">
        <f>SUM(F147:F148)</f>
        <v>0</v>
      </c>
    </row>
    <row r="147" spans="1:6" s="183" customFormat="1" ht="11.25">
      <c r="A147" s="128"/>
      <c r="B147" s="131" t="s">
        <v>20</v>
      </c>
      <c r="C147" s="180">
        <f t="shared" si="3"/>
        <v>0</v>
      </c>
      <c r="D147" s="181"/>
      <c r="E147" s="181"/>
      <c r="F147" s="182"/>
    </row>
    <row r="148" spans="1:6" s="183" customFormat="1" ht="11.25">
      <c r="A148" s="128"/>
      <c r="B148" s="131" t="s">
        <v>21</v>
      </c>
      <c r="C148" s="180">
        <f t="shared" si="3"/>
        <v>0</v>
      </c>
      <c r="D148" s="181"/>
      <c r="E148" s="181"/>
      <c r="F148" s="182"/>
    </row>
    <row r="149" spans="1:6" s="216" customFormat="1" ht="8.25">
      <c r="A149" s="132"/>
      <c r="B149" s="133" t="s">
        <v>161</v>
      </c>
      <c r="C149" s="216">
        <f>SUM(C146,C145,C144,C132,C123,C122,C118,C82,C35,C32,C31,C26)</f>
        <v>119000</v>
      </c>
      <c r="D149" s="216">
        <f>SUM(D146,D145,D144,D132,D123,D122,D118,D82,D35,D32,D31,D26)</f>
        <v>119000</v>
      </c>
      <c r="E149" s="216">
        <f>SUM(E146,E145,E144,E132,E123,E122,E118,E82,E35,E32,E31,E26)</f>
        <v>0</v>
      </c>
      <c r="F149" s="217">
        <f>SUM(F146,F145,F144,F132,F123,F122,F118,F82,F35,F32,F31,F26)</f>
        <v>0</v>
      </c>
    </row>
    <row r="150" s="219" customFormat="1" ht="11.25">
      <c r="A150" s="218"/>
    </row>
    <row r="151" s="219" customFormat="1" ht="11.25">
      <c r="A151" s="218"/>
    </row>
    <row r="152" s="219" customFormat="1" ht="11.25">
      <c r="A152" s="218"/>
    </row>
    <row r="153" s="219" customFormat="1" ht="11.25">
      <c r="A153" s="218"/>
    </row>
    <row r="154" s="219" customFormat="1" ht="11.25">
      <c r="A154" s="218"/>
    </row>
    <row r="155" s="219" customFormat="1" ht="11.25">
      <c r="A155" s="218"/>
    </row>
    <row r="156" s="219" customFormat="1" ht="11.25">
      <c r="A156" s="218"/>
    </row>
    <row r="157" s="219" customFormat="1" ht="11.25">
      <c r="A157" s="218"/>
    </row>
    <row r="158" s="219" customFormat="1" ht="11.25">
      <c r="A158" s="218"/>
    </row>
    <row r="159" s="219" customFormat="1" ht="11.25">
      <c r="A159" s="218"/>
    </row>
    <row r="160" s="219" customFormat="1" ht="11.25">
      <c r="A160" s="218"/>
    </row>
    <row r="161" s="219" customFormat="1" ht="11.25">
      <c r="A161" s="218"/>
    </row>
    <row r="162" s="219" customFormat="1" ht="11.25">
      <c r="A162" s="218"/>
    </row>
    <row r="163" s="219" customFormat="1" ht="11.25">
      <c r="A163" s="218"/>
    </row>
    <row r="164" s="219" customFormat="1" ht="11.25">
      <c r="A164" s="218"/>
    </row>
    <row r="165" s="219" customFormat="1" ht="11.25">
      <c r="A165" s="218"/>
    </row>
    <row r="166" s="219" customFormat="1" ht="11.25">
      <c r="A166" s="218"/>
    </row>
    <row r="167" s="219" customFormat="1" ht="11.25">
      <c r="A167" s="218"/>
    </row>
    <row r="168" s="219" customFormat="1" ht="11.25">
      <c r="A168" s="218"/>
    </row>
    <row r="169" s="219" customFormat="1" ht="11.25">
      <c r="A169" s="218"/>
    </row>
    <row r="170" s="219" customFormat="1" ht="11.25">
      <c r="A170" s="218"/>
    </row>
    <row r="171" s="219" customFormat="1" ht="11.25">
      <c r="A171" s="218"/>
    </row>
    <row r="172" s="219" customFormat="1" ht="11.25">
      <c r="A172" s="218"/>
    </row>
    <row r="173" s="219" customFormat="1" ht="11.25">
      <c r="A173" s="218"/>
    </row>
    <row r="174" s="219" customFormat="1" ht="11.25">
      <c r="A174" s="218"/>
    </row>
    <row r="175" s="219" customFormat="1" ht="11.25">
      <c r="A175" s="218"/>
    </row>
    <row r="176" s="219" customFormat="1" ht="11.25">
      <c r="A176" s="218"/>
    </row>
    <row r="177" s="219" customFormat="1" ht="11.25">
      <c r="A177" s="218"/>
    </row>
    <row r="178" s="219" customFormat="1" ht="11.25">
      <c r="A178" s="218"/>
    </row>
    <row r="179" s="219" customFormat="1" ht="11.25">
      <c r="A179" s="218"/>
    </row>
    <row r="180" s="219" customFormat="1" ht="11.25">
      <c r="A180" s="218"/>
    </row>
    <row r="181" s="219" customFormat="1" ht="11.25">
      <c r="A181" s="218"/>
    </row>
    <row r="182" s="219" customFormat="1" ht="11.25">
      <c r="A182" s="218"/>
    </row>
    <row r="183" s="219" customFormat="1" ht="11.25">
      <c r="A183" s="218"/>
    </row>
    <row r="184" s="219" customFormat="1" ht="11.25">
      <c r="A184" s="218"/>
    </row>
    <row r="185" s="219" customFormat="1" ht="11.25">
      <c r="A185" s="218"/>
    </row>
    <row r="186" s="219" customFormat="1" ht="11.25">
      <c r="A186" s="218"/>
    </row>
    <row r="187" s="219" customFormat="1" ht="11.25">
      <c r="A187" s="218"/>
    </row>
    <row r="188" s="219" customFormat="1" ht="11.25">
      <c r="A188" s="218"/>
    </row>
    <row r="189" s="219" customFormat="1" ht="11.25">
      <c r="A189" s="218"/>
    </row>
    <row r="190" s="219" customFormat="1" ht="11.25">
      <c r="A190" s="218"/>
    </row>
    <row r="191" s="219" customFormat="1" ht="11.25">
      <c r="A191" s="218"/>
    </row>
    <row r="192" s="219" customFormat="1" ht="11.25">
      <c r="A192" s="218"/>
    </row>
    <row r="193" s="219" customFormat="1" ht="11.25">
      <c r="A193" s="218"/>
    </row>
    <row r="194" s="219" customFormat="1" ht="11.25">
      <c r="A194" s="218"/>
    </row>
    <row r="195" s="219" customFormat="1" ht="11.25">
      <c r="A195" s="218"/>
    </row>
    <row r="196" s="219" customFormat="1" ht="11.25">
      <c r="A196" s="218"/>
    </row>
    <row r="197" s="219" customFormat="1" ht="11.25">
      <c r="A197" s="218"/>
    </row>
    <row r="198" s="219" customFormat="1" ht="11.25">
      <c r="A198" s="218"/>
    </row>
    <row r="199" s="219" customFormat="1" ht="11.25">
      <c r="A199" s="218"/>
    </row>
    <row r="200" s="219" customFormat="1" ht="11.25">
      <c r="A200" s="218"/>
    </row>
    <row r="201" s="219" customFormat="1" ht="11.25">
      <c r="A201" s="218"/>
    </row>
    <row r="202" s="219" customFormat="1" ht="11.25">
      <c r="A202" s="218"/>
    </row>
    <row r="203" s="219" customFormat="1" ht="11.25">
      <c r="A203" s="218"/>
    </row>
    <row r="204" s="219" customFormat="1" ht="11.25">
      <c r="A204" s="218"/>
    </row>
    <row r="205" s="219" customFormat="1" ht="11.25">
      <c r="A205" s="218"/>
    </row>
    <row r="206" s="219" customFormat="1" ht="11.25">
      <c r="A206" s="218"/>
    </row>
    <row r="207" s="219" customFormat="1" ht="11.25">
      <c r="A207" s="218"/>
    </row>
    <row r="208" s="219" customFormat="1" ht="11.25">
      <c r="A208" s="218"/>
    </row>
    <row r="209" s="219" customFormat="1" ht="11.25">
      <c r="A209" s="218"/>
    </row>
    <row r="210" s="219" customFormat="1" ht="11.25">
      <c r="A210" s="218"/>
    </row>
    <row r="211" s="219" customFormat="1" ht="11.25">
      <c r="A211" s="218"/>
    </row>
    <row r="212" s="219" customFormat="1" ht="11.25">
      <c r="A212" s="218"/>
    </row>
    <row r="213" s="219" customFormat="1" ht="11.25">
      <c r="A213" s="218"/>
    </row>
    <row r="214" s="219" customFormat="1" ht="11.25">
      <c r="A214" s="218"/>
    </row>
    <row r="215" s="219" customFormat="1" ht="11.25">
      <c r="A215" s="218"/>
    </row>
    <row r="216" s="219" customFormat="1" ht="11.25">
      <c r="A216" s="218"/>
    </row>
    <row r="217" s="219" customFormat="1" ht="11.25">
      <c r="A217" s="218"/>
    </row>
    <row r="218" s="219" customFormat="1" ht="11.25">
      <c r="A218" s="218"/>
    </row>
    <row r="219" s="219" customFormat="1" ht="11.25">
      <c r="A219" s="218"/>
    </row>
    <row r="220" s="219" customFormat="1" ht="11.25">
      <c r="A220" s="218"/>
    </row>
    <row r="221" s="219" customFormat="1" ht="11.25">
      <c r="A221" s="218"/>
    </row>
    <row r="222" s="219" customFormat="1" ht="11.25">
      <c r="A222" s="218"/>
    </row>
    <row r="223" s="219" customFormat="1" ht="11.25">
      <c r="A223" s="218"/>
    </row>
    <row r="224" s="219" customFormat="1" ht="11.25">
      <c r="A224" s="218"/>
    </row>
    <row r="225" s="219" customFormat="1" ht="11.25">
      <c r="A225" s="218"/>
    </row>
    <row r="226" s="219" customFormat="1" ht="11.25">
      <c r="A226" s="218"/>
    </row>
    <row r="227" s="219" customFormat="1" ht="11.25">
      <c r="A227" s="218"/>
    </row>
    <row r="228" s="219" customFormat="1" ht="11.25">
      <c r="A228" s="218"/>
    </row>
    <row r="229" s="219" customFormat="1" ht="11.25">
      <c r="A229" s="218"/>
    </row>
    <row r="230" s="219" customFormat="1" ht="11.25">
      <c r="A230" s="218"/>
    </row>
    <row r="231" s="219" customFormat="1" ht="11.25">
      <c r="A231" s="218"/>
    </row>
    <row r="232" s="219" customFormat="1" ht="11.25">
      <c r="A232" s="218"/>
    </row>
    <row r="233" s="219" customFormat="1" ht="11.25">
      <c r="A233" s="218"/>
    </row>
    <row r="234" s="219" customFormat="1" ht="11.25">
      <c r="A234" s="218"/>
    </row>
    <row r="235" s="219" customFormat="1" ht="11.25">
      <c r="A235" s="218"/>
    </row>
    <row r="236" s="219" customFormat="1" ht="11.25">
      <c r="A236" s="218"/>
    </row>
    <row r="237" s="219" customFormat="1" ht="11.25">
      <c r="A237" s="218"/>
    </row>
    <row r="238" s="219" customFormat="1" ht="11.25">
      <c r="A238" s="218"/>
    </row>
    <row r="239" s="219" customFormat="1" ht="11.25">
      <c r="A239" s="218"/>
    </row>
    <row r="240" s="219" customFormat="1" ht="11.25">
      <c r="A240" s="218"/>
    </row>
    <row r="241" s="219" customFormat="1" ht="11.25">
      <c r="A241" s="218"/>
    </row>
    <row r="242" s="219" customFormat="1" ht="11.25">
      <c r="A242" s="218"/>
    </row>
    <row r="243" s="219" customFormat="1" ht="11.25">
      <c r="A243" s="218"/>
    </row>
    <row r="244" s="219" customFormat="1" ht="11.25">
      <c r="A244" s="218"/>
    </row>
    <row r="245" s="219" customFormat="1" ht="11.25">
      <c r="A245" s="218"/>
    </row>
    <row r="246" s="219" customFormat="1" ht="11.25">
      <c r="A246" s="218"/>
    </row>
    <row r="247" s="219" customFormat="1" ht="11.25">
      <c r="A247" s="218"/>
    </row>
    <row r="248" s="219" customFormat="1" ht="11.25">
      <c r="A248" s="218"/>
    </row>
    <row r="249" s="219" customFormat="1" ht="11.25">
      <c r="A249" s="218"/>
    </row>
    <row r="250" s="219" customFormat="1" ht="11.25">
      <c r="A250" s="218"/>
    </row>
    <row r="251" s="219" customFormat="1" ht="11.25">
      <c r="A251" s="218"/>
    </row>
    <row r="252" s="219" customFormat="1" ht="11.25">
      <c r="A252" s="218"/>
    </row>
    <row r="253" s="219" customFormat="1" ht="11.25">
      <c r="A253" s="218"/>
    </row>
    <row r="254" s="219" customFormat="1" ht="11.25">
      <c r="A254" s="218"/>
    </row>
    <row r="255" s="219" customFormat="1" ht="11.25">
      <c r="A255" s="218"/>
    </row>
    <row r="256" s="219" customFormat="1" ht="11.25">
      <c r="A256" s="218"/>
    </row>
    <row r="257" s="219" customFormat="1" ht="11.25">
      <c r="A257" s="218"/>
    </row>
    <row r="258" s="219" customFormat="1" ht="11.25">
      <c r="A258" s="218"/>
    </row>
    <row r="259" s="219" customFormat="1" ht="11.25">
      <c r="A259" s="218"/>
    </row>
    <row r="260" s="219" customFormat="1" ht="11.25">
      <c r="A260" s="218"/>
    </row>
    <row r="261" s="219" customFormat="1" ht="11.25">
      <c r="A261" s="218"/>
    </row>
    <row r="262" s="219" customFormat="1" ht="11.25">
      <c r="A262" s="218"/>
    </row>
    <row r="263" s="219" customFormat="1" ht="11.25">
      <c r="A263" s="218"/>
    </row>
    <row r="264" s="219" customFormat="1" ht="11.25">
      <c r="A264" s="218"/>
    </row>
    <row r="265" s="219" customFormat="1" ht="11.25">
      <c r="A265" s="218"/>
    </row>
    <row r="266" s="219" customFormat="1" ht="11.25">
      <c r="A266" s="218"/>
    </row>
    <row r="267" s="219" customFormat="1" ht="11.25">
      <c r="A267" s="218"/>
    </row>
    <row r="268" s="219" customFormat="1" ht="11.25">
      <c r="A268" s="218"/>
    </row>
    <row r="269" s="219" customFormat="1" ht="11.25">
      <c r="A269" s="218"/>
    </row>
    <row r="270" s="219" customFormat="1" ht="11.25">
      <c r="A270" s="218"/>
    </row>
    <row r="271" s="219" customFormat="1" ht="11.25">
      <c r="A271" s="218"/>
    </row>
    <row r="272" s="219" customFormat="1" ht="11.25">
      <c r="A272" s="218"/>
    </row>
    <row r="273" s="219" customFormat="1" ht="11.25">
      <c r="A273" s="218"/>
    </row>
    <row r="274" s="219" customFormat="1" ht="11.25">
      <c r="A274" s="218"/>
    </row>
    <row r="275" s="219" customFormat="1" ht="11.25">
      <c r="A275" s="218"/>
    </row>
    <row r="276" s="219" customFormat="1" ht="11.25">
      <c r="A276" s="218"/>
    </row>
    <row r="277" s="219" customFormat="1" ht="11.25">
      <c r="A277" s="218"/>
    </row>
    <row r="278" s="219" customFormat="1" ht="11.25">
      <c r="A278" s="218"/>
    </row>
    <row r="279" s="219" customFormat="1" ht="11.25">
      <c r="A279" s="218"/>
    </row>
    <row r="280" s="219" customFormat="1" ht="11.25">
      <c r="A280" s="218"/>
    </row>
    <row r="281" s="219" customFormat="1" ht="11.25">
      <c r="A281" s="218"/>
    </row>
    <row r="282" s="219" customFormat="1" ht="11.25">
      <c r="A282" s="218"/>
    </row>
    <row r="283" s="219" customFormat="1" ht="11.25">
      <c r="A283" s="218"/>
    </row>
    <row r="284" s="219" customFormat="1" ht="11.25">
      <c r="A284" s="218"/>
    </row>
    <row r="285" s="219" customFormat="1" ht="11.25">
      <c r="A285" s="218"/>
    </row>
    <row r="286" s="219" customFormat="1" ht="11.25">
      <c r="A286" s="218"/>
    </row>
    <row r="287" s="219" customFormat="1" ht="11.25">
      <c r="A287" s="218"/>
    </row>
    <row r="288" s="219" customFormat="1" ht="11.25">
      <c r="A288" s="218"/>
    </row>
    <row r="289" s="219" customFormat="1" ht="11.25">
      <c r="A289" s="218"/>
    </row>
    <row r="290" s="219" customFormat="1" ht="11.25">
      <c r="A290" s="218"/>
    </row>
    <row r="291" s="219" customFormat="1" ht="11.25">
      <c r="A291" s="218"/>
    </row>
    <row r="292" s="219" customFormat="1" ht="11.25">
      <c r="A292" s="218"/>
    </row>
    <row r="293" s="219" customFormat="1" ht="11.25">
      <c r="A293" s="218"/>
    </row>
    <row r="294" s="219" customFormat="1" ht="11.25">
      <c r="A294" s="218"/>
    </row>
    <row r="295" s="219" customFormat="1" ht="11.25">
      <c r="A295" s="218"/>
    </row>
    <row r="296" s="219" customFormat="1" ht="11.25">
      <c r="A296" s="218"/>
    </row>
    <row r="297" s="219" customFormat="1" ht="11.25">
      <c r="A297" s="218"/>
    </row>
    <row r="298" s="219" customFormat="1" ht="11.25">
      <c r="A298" s="218"/>
    </row>
    <row r="299" s="219" customFormat="1" ht="11.25">
      <c r="A299" s="218"/>
    </row>
    <row r="300" s="219" customFormat="1" ht="11.25">
      <c r="A300" s="218"/>
    </row>
    <row r="301" s="219" customFormat="1" ht="11.25">
      <c r="A301" s="218"/>
    </row>
    <row r="302" s="219" customFormat="1" ht="11.25">
      <c r="A302" s="218"/>
    </row>
    <row r="303" s="219" customFormat="1" ht="11.25">
      <c r="A303" s="218"/>
    </row>
    <row r="304" s="219" customFormat="1" ht="11.25">
      <c r="A304" s="218"/>
    </row>
    <row r="305" s="219" customFormat="1" ht="11.25">
      <c r="A305" s="218"/>
    </row>
    <row r="306" s="219" customFormat="1" ht="11.25">
      <c r="A306" s="218"/>
    </row>
    <row r="307" s="219" customFormat="1" ht="11.25">
      <c r="A307" s="218"/>
    </row>
    <row r="308" s="219" customFormat="1" ht="11.25">
      <c r="A308" s="218"/>
    </row>
    <row r="309" s="219" customFormat="1" ht="11.25">
      <c r="A309" s="218"/>
    </row>
    <row r="310" s="219" customFormat="1" ht="11.25">
      <c r="A310" s="218"/>
    </row>
    <row r="311" s="219" customFormat="1" ht="11.25">
      <c r="A311" s="218"/>
    </row>
    <row r="312" s="219" customFormat="1" ht="11.25">
      <c r="A312" s="218"/>
    </row>
    <row r="313" s="219" customFormat="1" ht="11.25">
      <c r="A313" s="218"/>
    </row>
  </sheetData>
  <sheetProtection/>
  <mergeCells count="4">
    <mergeCell ref="C9:F9"/>
    <mergeCell ref="C10:F10"/>
    <mergeCell ref="A2:F2"/>
    <mergeCell ref="A3:F3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Nr.13.1.3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323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7.57421875" style="138" customWidth="1"/>
    <col min="2" max="2" width="20.421875" style="139" customWidth="1"/>
    <col min="3" max="3" width="8.421875" style="139" customWidth="1"/>
    <col min="4" max="5" width="7.8515625" style="139" customWidth="1"/>
    <col min="6" max="8" width="7.140625" style="139" customWidth="1"/>
    <col min="9" max="9" width="0.13671875" style="139" hidden="1" customWidth="1"/>
    <col min="10" max="11" width="0" style="139" hidden="1" customWidth="1"/>
    <col min="12" max="16384" width="9.140625" style="139" customWidth="1"/>
  </cols>
  <sheetData>
    <row r="1" spans="1:8" s="3" customFormat="1" ht="12.75">
      <c r="A1" s="1"/>
      <c r="B1" s="2"/>
      <c r="C1" s="2"/>
      <c r="D1" s="2"/>
      <c r="E1" s="2"/>
      <c r="F1" s="2"/>
      <c r="G1" s="2"/>
      <c r="H1" s="2"/>
    </row>
    <row r="2" spans="1:8" s="3" customFormat="1" ht="18">
      <c r="A2" s="1"/>
      <c r="B2" s="4"/>
      <c r="C2" s="2"/>
      <c r="D2" s="2"/>
      <c r="E2" s="2"/>
      <c r="F2" s="2"/>
      <c r="G2" s="2"/>
      <c r="H2" s="2"/>
    </row>
    <row r="3" spans="1:8" s="3" customFormat="1" ht="18" customHeight="1">
      <c r="A3" s="225" t="s">
        <v>0</v>
      </c>
      <c r="B3" s="225"/>
      <c r="C3" s="225"/>
      <c r="D3" s="225"/>
      <c r="E3" s="225"/>
      <c r="F3" s="225"/>
      <c r="G3" s="225"/>
      <c r="H3" s="225"/>
    </row>
    <row r="4" spans="1:8" s="3" customFormat="1" ht="18">
      <c r="A4" s="1"/>
      <c r="B4" s="5"/>
      <c r="C4" s="6"/>
      <c r="D4" s="2"/>
      <c r="E4" s="2"/>
      <c r="F4" s="2"/>
      <c r="G4" s="2"/>
      <c r="H4" s="2"/>
    </row>
    <row r="5" spans="1:8" s="3" customFormat="1" ht="12.75">
      <c r="A5" s="1" t="s">
        <v>1</v>
      </c>
      <c r="B5" s="7" t="s">
        <v>181</v>
      </c>
      <c r="C5" s="7"/>
      <c r="D5" s="7"/>
      <c r="E5" s="7"/>
      <c r="F5" s="7"/>
      <c r="G5" s="7"/>
      <c r="H5" s="7"/>
    </row>
    <row r="6" spans="1:8" s="3" customFormat="1" ht="12.75">
      <c r="A6" s="1" t="s">
        <v>3</v>
      </c>
      <c r="B6" s="2" t="s">
        <v>182</v>
      </c>
      <c r="C6" s="2"/>
      <c r="D6" s="2"/>
      <c r="E6" s="2"/>
      <c r="F6" s="2"/>
      <c r="G6" s="2"/>
      <c r="H6" s="2"/>
    </row>
    <row r="7" spans="1:8" s="3" customFormat="1" ht="12.75">
      <c r="A7" s="1" t="s">
        <v>183</v>
      </c>
      <c r="B7" s="2"/>
      <c r="C7" s="2"/>
      <c r="D7" s="2"/>
      <c r="E7" s="2"/>
      <c r="F7" s="2"/>
      <c r="G7" s="2"/>
      <c r="H7" s="2"/>
    </row>
    <row r="8" spans="1:8" s="3" customFormat="1" ht="13.5" thickBot="1">
      <c r="A8" s="1" t="s">
        <v>162</v>
      </c>
      <c r="B8" s="2"/>
      <c r="C8" s="2"/>
      <c r="D8" s="2"/>
      <c r="E8" s="2"/>
      <c r="F8" s="2"/>
      <c r="G8" s="2"/>
      <c r="H8" s="2"/>
    </row>
    <row r="9" spans="1:8" s="10" customFormat="1" ht="12.75" customHeight="1">
      <c r="A9" s="8"/>
      <c r="B9" s="9" t="s">
        <v>5</v>
      </c>
      <c r="C9" s="226" t="s">
        <v>6</v>
      </c>
      <c r="D9" s="227"/>
      <c r="E9" s="227"/>
      <c r="F9" s="227"/>
      <c r="G9" s="227"/>
      <c r="H9" s="228"/>
    </row>
    <row r="10" spans="1:8" s="13" customFormat="1" ht="12.75" customHeight="1">
      <c r="A10" s="11" t="s">
        <v>7</v>
      </c>
      <c r="B10" s="12"/>
      <c r="C10" s="222" t="s">
        <v>8</v>
      </c>
      <c r="D10" s="223"/>
      <c r="E10" s="223"/>
      <c r="F10" s="223"/>
      <c r="G10" s="223"/>
      <c r="H10" s="224"/>
    </row>
    <row r="11" spans="1:8" s="16" customFormat="1" ht="56.25" customHeight="1" thickBot="1">
      <c r="A11" s="14" t="s">
        <v>9</v>
      </c>
      <c r="B11" s="15"/>
      <c r="C11" s="20" t="s">
        <v>10</v>
      </c>
      <c r="D11" s="16" t="s">
        <v>11</v>
      </c>
      <c r="E11" s="17" t="s">
        <v>12</v>
      </c>
      <c r="F11" s="17" t="s">
        <v>13</v>
      </c>
      <c r="G11" s="18" t="s">
        <v>14</v>
      </c>
      <c r="H11" s="19" t="s">
        <v>15</v>
      </c>
    </row>
    <row r="12" spans="1:11" s="26" customFormat="1" ht="13.5" customHeight="1" thickBot="1">
      <c r="A12" s="21" t="s">
        <v>16</v>
      </c>
      <c r="B12" s="22">
        <v>2</v>
      </c>
      <c r="C12" s="23">
        <v>3</v>
      </c>
      <c r="D12" s="23">
        <v>4</v>
      </c>
      <c r="E12" s="23">
        <v>5</v>
      </c>
      <c r="F12" s="23">
        <v>6</v>
      </c>
      <c r="G12" s="23">
        <v>7</v>
      </c>
      <c r="H12" s="24">
        <v>8</v>
      </c>
      <c r="I12" s="25">
        <v>27</v>
      </c>
      <c r="J12" s="25">
        <v>28</v>
      </c>
      <c r="K12" s="25">
        <v>29</v>
      </c>
    </row>
    <row r="13" spans="1:8" s="29" customFormat="1" ht="16.5">
      <c r="A13" s="27"/>
      <c r="B13" s="28" t="s">
        <v>17</v>
      </c>
      <c r="D13" s="30"/>
      <c r="E13" s="30"/>
      <c r="F13" s="30"/>
      <c r="G13" s="30"/>
      <c r="H13" s="31"/>
    </row>
    <row r="14" spans="1:8" s="34" customFormat="1" ht="11.25">
      <c r="A14" s="32"/>
      <c r="B14" s="33"/>
      <c r="C14" s="36"/>
      <c r="H14" s="35"/>
    </row>
    <row r="15" spans="1:8" s="43" customFormat="1" ht="32.25" customHeight="1" thickBot="1">
      <c r="A15" s="37"/>
      <c r="B15" s="38" t="s">
        <v>18</v>
      </c>
      <c r="C15" s="39">
        <f>SUM(D15:H15)</f>
        <v>600000</v>
      </c>
      <c r="D15" s="40">
        <f>SUM(D16,D19,D20,)</f>
        <v>600000</v>
      </c>
      <c r="E15" s="40">
        <f>SUM(E16,E19,E20,)</f>
        <v>0</v>
      </c>
      <c r="F15" s="41">
        <f>SUM(F16,F19,F20,)</f>
        <v>0</v>
      </c>
      <c r="G15" s="40">
        <f>SUM(G16,G19,G20,)</f>
        <v>0</v>
      </c>
      <c r="H15" s="42">
        <f>SUM(H16,H19,H20,)</f>
        <v>0</v>
      </c>
    </row>
    <row r="16" spans="1:8" s="49" customFormat="1" ht="21.75" customHeight="1" thickTop="1">
      <c r="A16" s="44"/>
      <c r="B16" s="45" t="s">
        <v>19</v>
      </c>
      <c r="C16" s="48">
        <f>SUM(D16:H16)</f>
        <v>0</v>
      </c>
      <c r="D16" s="46">
        <f>SUM(D17:D18)</f>
        <v>0</v>
      </c>
      <c r="E16" s="46">
        <f>SUM(E17:E18)</f>
        <v>0</v>
      </c>
      <c r="F16" s="46">
        <f>SUM(F17:F18)</f>
        <v>0</v>
      </c>
      <c r="G16" s="46">
        <f>SUM(G17:G18)</f>
        <v>0</v>
      </c>
      <c r="H16" s="47">
        <f>SUM(H17:H18)</f>
        <v>0</v>
      </c>
    </row>
    <row r="17" spans="1:8" s="49" customFormat="1" ht="11.25">
      <c r="A17" s="44"/>
      <c r="B17" s="50" t="s">
        <v>20</v>
      </c>
      <c r="C17" s="48">
        <f>SUM(D17:H17)</f>
        <v>0</v>
      </c>
      <c r="D17" s="51"/>
      <c r="E17" s="51"/>
      <c r="F17" s="51"/>
      <c r="G17" s="51"/>
      <c r="H17" s="52"/>
    </row>
    <row r="18" spans="1:8" s="49" customFormat="1" ht="11.25">
      <c r="A18" s="44"/>
      <c r="B18" s="50" t="s">
        <v>21</v>
      </c>
      <c r="C18" s="48">
        <f>SUM(D18:H18)</f>
        <v>0</v>
      </c>
      <c r="D18" s="51"/>
      <c r="E18" s="51"/>
      <c r="F18" s="51"/>
      <c r="G18" s="51"/>
      <c r="H18" s="52"/>
    </row>
    <row r="19" spans="1:8" s="59" customFormat="1" ht="15.75" customHeight="1">
      <c r="A19" s="53"/>
      <c r="B19" s="54" t="s">
        <v>22</v>
      </c>
      <c r="C19" s="55"/>
      <c r="D19" s="56">
        <v>600000</v>
      </c>
      <c r="E19" s="56"/>
      <c r="F19" s="56"/>
      <c r="G19" s="57" t="s">
        <v>23</v>
      </c>
      <c r="H19" s="58" t="s">
        <v>23</v>
      </c>
    </row>
    <row r="20" spans="1:8" s="49" customFormat="1" ht="33.75">
      <c r="A20" s="60">
        <v>600</v>
      </c>
      <c r="B20" s="33" t="s">
        <v>24</v>
      </c>
      <c r="C20" s="61">
        <f aca="true" t="shared" si="0" ref="C20:C28">SUM(D20:H20)</f>
        <v>0</v>
      </c>
      <c r="D20" s="61">
        <f>SUM(D21:D28)</f>
        <v>0</v>
      </c>
      <c r="E20" s="62">
        <f>SUM(E21:E28)</f>
        <v>0</v>
      </c>
      <c r="F20" s="62">
        <f>SUM(F21:F28)</f>
        <v>0</v>
      </c>
      <c r="G20" s="61">
        <f>SUM(G21:G28)</f>
        <v>0</v>
      </c>
      <c r="H20" s="63">
        <f>SUM(H21:H28)</f>
        <v>0</v>
      </c>
    </row>
    <row r="21" spans="1:8" s="49" customFormat="1" ht="22.5">
      <c r="A21" s="44">
        <v>610</v>
      </c>
      <c r="B21" s="64" t="s">
        <v>25</v>
      </c>
      <c r="C21" s="65">
        <f t="shared" si="0"/>
        <v>0</v>
      </c>
      <c r="D21" s="66" t="s">
        <v>23</v>
      </c>
      <c r="E21" s="66" t="s">
        <v>23</v>
      </c>
      <c r="F21" s="66" t="s">
        <v>23</v>
      </c>
      <c r="G21" s="67"/>
      <c r="H21" s="68" t="s">
        <v>23</v>
      </c>
    </row>
    <row r="22" spans="1:8" s="49" customFormat="1" ht="33.75">
      <c r="A22" s="44">
        <v>630</v>
      </c>
      <c r="B22" s="64" t="s">
        <v>26</v>
      </c>
      <c r="C22" s="65">
        <f t="shared" si="0"/>
        <v>0</v>
      </c>
      <c r="D22" s="66" t="s">
        <v>23</v>
      </c>
      <c r="E22" s="66" t="s">
        <v>23</v>
      </c>
      <c r="F22" s="66" t="s">
        <v>23</v>
      </c>
      <c r="G22" s="67"/>
      <c r="H22" s="68" t="s">
        <v>23</v>
      </c>
    </row>
    <row r="23" spans="1:8" s="49" customFormat="1" ht="11.25">
      <c r="A23" s="44">
        <v>640</v>
      </c>
      <c r="B23" s="64" t="s">
        <v>27</v>
      </c>
      <c r="C23" s="65">
        <f t="shared" si="0"/>
        <v>0</v>
      </c>
      <c r="D23" s="66" t="s">
        <v>23</v>
      </c>
      <c r="E23" s="66" t="s">
        <v>23</v>
      </c>
      <c r="F23" s="66" t="s">
        <v>23</v>
      </c>
      <c r="G23" s="67"/>
      <c r="H23" s="68" t="s">
        <v>23</v>
      </c>
    </row>
    <row r="24" spans="1:8" s="49" customFormat="1" ht="33.75">
      <c r="A24" s="44">
        <v>660</v>
      </c>
      <c r="B24" s="64" t="s">
        <v>28</v>
      </c>
      <c r="C24" s="65">
        <f t="shared" si="0"/>
        <v>0</v>
      </c>
      <c r="D24" s="66" t="s">
        <v>23</v>
      </c>
      <c r="E24" s="66" t="s">
        <v>23</v>
      </c>
      <c r="F24" s="66" t="s">
        <v>23</v>
      </c>
      <c r="G24" s="67"/>
      <c r="H24" s="68" t="s">
        <v>23</v>
      </c>
    </row>
    <row r="25" spans="1:8" s="49" customFormat="1" ht="33.75">
      <c r="A25" s="44">
        <v>690</v>
      </c>
      <c r="B25" s="64" t="s">
        <v>29</v>
      </c>
      <c r="C25" s="65">
        <f t="shared" si="0"/>
        <v>0</v>
      </c>
      <c r="D25" s="66" t="s">
        <v>23</v>
      </c>
      <c r="E25" s="66" t="s">
        <v>23</v>
      </c>
      <c r="F25" s="66" t="s">
        <v>23</v>
      </c>
      <c r="G25" s="67"/>
      <c r="H25" s="68" t="s">
        <v>23</v>
      </c>
    </row>
    <row r="26" spans="1:8" s="49" customFormat="1" ht="11.25">
      <c r="A26" s="44"/>
      <c r="B26" s="64" t="s">
        <v>30</v>
      </c>
      <c r="C26" s="71">
        <f t="shared" si="0"/>
        <v>0</v>
      </c>
      <c r="D26" s="69"/>
      <c r="E26" s="69"/>
      <c r="F26" s="69"/>
      <c r="G26" s="67"/>
      <c r="H26" s="70"/>
    </row>
    <row r="27" spans="1:8" s="49" customFormat="1" ht="11.25">
      <c r="A27" s="44"/>
      <c r="B27" s="64" t="s">
        <v>30</v>
      </c>
      <c r="C27" s="71">
        <f t="shared" si="0"/>
        <v>0</v>
      </c>
      <c r="D27" s="69"/>
      <c r="E27" s="69"/>
      <c r="F27" s="69"/>
      <c r="G27" s="67"/>
      <c r="H27" s="70"/>
    </row>
    <row r="28" spans="1:8" s="49" customFormat="1" ht="11.25">
      <c r="A28" s="44"/>
      <c r="B28" s="64" t="s">
        <v>30</v>
      </c>
      <c r="C28" s="71">
        <f t="shared" si="0"/>
        <v>0</v>
      </c>
      <c r="D28" s="69"/>
      <c r="E28" s="69"/>
      <c r="F28" s="69"/>
      <c r="G28" s="67"/>
      <c r="H28" s="70"/>
    </row>
    <row r="29" spans="1:8" s="29" customFormat="1" ht="16.5">
      <c r="A29" s="27"/>
      <c r="B29" s="28" t="s">
        <v>31</v>
      </c>
      <c r="C29" s="72"/>
      <c r="H29" s="31"/>
    </row>
    <row r="30" spans="1:8" s="75" customFormat="1" ht="26.25" thickBot="1">
      <c r="A30" s="73"/>
      <c r="B30" s="74" t="s">
        <v>32</v>
      </c>
      <c r="C30" s="39">
        <f aca="true" t="shared" si="1" ref="C30:C35">SUM(D30:H30)</f>
        <v>600000</v>
      </c>
      <c r="D30" s="40">
        <f>SUM(D31,D156)</f>
        <v>600000</v>
      </c>
      <c r="E30" s="40">
        <f>SUM(E31,E156)</f>
        <v>0</v>
      </c>
      <c r="F30" s="41">
        <f>SUM(F31,F156)</f>
        <v>0</v>
      </c>
      <c r="G30" s="40">
        <f>SUM(G31,G156)</f>
        <v>0</v>
      </c>
      <c r="H30" s="42">
        <f>SUM(H31,H156)</f>
        <v>0</v>
      </c>
    </row>
    <row r="31" spans="1:8" s="81" customFormat="1" ht="36.75" thickTop="1">
      <c r="A31" s="76"/>
      <c r="B31" s="77" t="s">
        <v>33</v>
      </c>
      <c r="C31" s="80">
        <f t="shared" si="1"/>
        <v>600000</v>
      </c>
      <c r="D31" s="78">
        <f>SUM(D141,D32)</f>
        <v>600000</v>
      </c>
      <c r="E31" s="78">
        <f>SUM(E141,E32)</f>
        <v>0</v>
      </c>
      <c r="F31" s="79">
        <f>SUM(F141,F32)</f>
        <v>0</v>
      </c>
      <c r="G31" s="78">
        <f>SUM(G141,G32)</f>
        <v>0</v>
      </c>
      <c r="H31" s="63">
        <f>SUM(H141,H32)</f>
        <v>0</v>
      </c>
    </row>
    <row r="32" spans="1:8" s="84" customFormat="1" ht="22.5">
      <c r="A32" s="82"/>
      <c r="B32" s="33" t="s">
        <v>34</v>
      </c>
      <c r="C32" s="83">
        <f t="shared" si="1"/>
        <v>0</v>
      </c>
      <c r="D32" s="61">
        <f>SUM(D33,D132,D133)</f>
        <v>0</v>
      </c>
      <c r="E32" s="61">
        <f>SUM(E33,E132,E133)</f>
        <v>0</v>
      </c>
      <c r="F32" s="62">
        <f>SUM(F33,F132,F133)</f>
        <v>0</v>
      </c>
      <c r="G32" s="61">
        <f>SUM(G33,G132,G133)</f>
        <v>0</v>
      </c>
      <c r="H32" s="63">
        <f>SUM(H33,H132,H133)</f>
        <v>0</v>
      </c>
    </row>
    <row r="33" spans="1:8" s="34" customFormat="1" ht="11.25">
      <c r="A33" s="85">
        <v>1000</v>
      </c>
      <c r="B33" s="33" t="s">
        <v>35</v>
      </c>
      <c r="C33" s="83">
        <f t="shared" si="1"/>
        <v>0</v>
      </c>
      <c r="D33" s="61">
        <f>SUM(D34,D41,D42,D45,D92,D128)</f>
        <v>0</v>
      </c>
      <c r="E33" s="61">
        <f>SUM(E34,E41,E42,E45,E92,E128)</f>
        <v>0</v>
      </c>
      <c r="F33" s="62">
        <f>SUM(F34,F41,F42,F45,F92,F128)</f>
        <v>0</v>
      </c>
      <c r="G33" s="61">
        <f>SUM(G34,G41,G42,G45,G92,G128)</f>
        <v>0</v>
      </c>
      <c r="H33" s="63">
        <f>SUM(H34,H41,H42,H45,H92,H128)</f>
        <v>0</v>
      </c>
    </row>
    <row r="34" spans="1:8" s="59" customFormat="1" ht="11.25">
      <c r="A34" s="86">
        <v>1100</v>
      </c>
      <c r="B34" s="87" t="s">
        <v>36</v>
      </c>
      <c r="C34" s="89">
        <f t="shared" si="1"/>
        <v>0</v>
      </c>
      <c r="D34" s="88">
        <f>SUM(D35,D38:D40)</f>
        <v>0</v>
      </c>
      <c r="E34" s="88">
        <f>SUM(E35,E38:E40)</f>
        <v>0</v>
      </c>
      <c r="F34" s="88">
        <f>SUM(F35,F38:F40)</f>
        <v>0</v>
      </c>
      <c r="G34" s="88">
        <f>SUM(G35,G38:G40)</f>
        <v>0</v>
      </c>
      <c r="H34" s="88">
        <f>SUM(H35,H38:H40)</f>
        <v>0</v>
      </c>
    </row>
    <row r="35" spans="1:8" s="95" customFormat="1" ht="9.75">
      <c r="A35" s="90">
        <v>1110</v>
      </c>
      <c r="B35" s="91" t="s">
        <v>37</v>
      </c>
      <c r="C35" s="94">
        <f t="shared" si="1"/>
        <v>0</v>
      </c>
      <c r="D35" s="93"/>
      <c r="E35" s="93"/>
      <c r="F35" s="93"/>
      <c r="G35" s="93"/>
      <c r="H35" s="93"/>
    </row>
    <row r="36" spans="1:8" s="95" customFormat="1" ht="9.75">
      <c r="A36" s="96" t="s">
        <v>38</v>
      </c>
      <c r="B36" s="91" t="s">
        <v>39</v>
      </c>
      <c r="C36" s="94"/>
      <c r="D36" s="93"/>
      <c r="E36" s="93"/>
      <c r="F36" s="93"/>
      <c r="G36" s="93"/>
      <c r="H36" s="97"/>
    </row>
    <row r="37" spans="1:8" s="95" customFormat="1" ht="9.75" customHeight="1">
      <c r="A37" s="96" t="s">
        <v>40</v>
      </c>
      <c r="B37" s="91" t="s">
        <v>41</v>
      </c>
      <c r="C37" s="94"/>
      <c r="D37" s="93"/>
      <c r="E37" s="93"/>
      <c r="F37" s="93"/>
      <c r="G37" s="93"/>
      <c r="H37" s="97"/>
    </row>
    <row r="38" spans="1:8" s="95" customFormat="1" ht="9.75">
      <c r="A38" s="90">
        <v>1140</v>
      </c>
      <c r="B38" s="91" t="s">
        <v>42</v>
      </c>
      <c r="C38" s="94">
        <f aca="true" t="shared" si="2" ref="C38:C69">SUM(D38:H38)</f>
        <v>0</v>
      </c>
      <c r="D38" s="93"/>
      <c r="E38" s="93"/>
      <c r="F38" s="93"/>
      <c r="G38" s="93"/>
      <c r="H38" s="93"/>
    </row>
    <row r="39" spans="1:8" s="95" customFormat="1" ht="9.75">
      <c r="A39" s="90">
        <v>1150</v>
      </c>
      <c r="B39" s="91" t="s">
        <v>43</v>
      </c>
      <c r="C39" s="94">
        <f t="shared" si="2"/>
        <v>0</v>
      </c>
      <c r="D39" s="93"/>
      <c r="E39" s="93"/>
      <c r="F39" s="93"/>
      <c r="G39" s="93"/>
      <c r="H39" s="97"/>
    </row>
    <row r="40" spans="1:8" s="95" customFormat="1" ht="9.75">
      <c r="A40" s="90">
        <v>1170</v>
      </c>
      <c r="B40" s="91" t="s">
        <v>44</v>
      </c>
      <c r="C40" s="94">
        <f t="shared" si="2"/>
        <v>0</v>
      </c>
      <c r="D40" s="93"/>
      <c r="E40" s="93"/>
      <c r="F40" s="93"/>
      <c r="G40" s="93"/>
      <c r="H40" s="97"/>
    </row>
    <row r="41" spans="1:8" s="59" customFormat="1" ht="22.5">
      <c r="A41" s="98">
        <v>1200</v>
      </c>
      <c r="B41" s="87" t="s">
        <v>45</v>
      </c>
      <c r="C41" s="89">
        <f t="shared" si="2"/>
        <v>0</v>
      </c>
      <c r="D41" s="99"/>
      <c r="E41" s="99"/>
      <c r="F41" s="99"/>
      <c r="G41" s="99"/>
      <c r="H41" s="99"/>
    </row>
    <row r="42" spans="1:8" s="59" customFormat="1" ht="11.25">
      <c r="A42" s="86">
        <v>1300</v>
      </c>
      <c r="B42" s="87" t="s">
        <v>46</v>
      </c>
      <c r="C42" s="102">
        <f t="shared" si="2"/>
        <v>0</v>
      </c>
      <c r="D42" s="100">
        <f>SUM(D43:D44)</f>
        <v>0</v>
      </c>
      <c r="E42" s="100">
        <f>SUM(E43:E44)</f>
        <v>0</v>
      </c>
      <c r="F42" s="88">
        <f>SUM(F43:F44)</f>
        <v>0</v>
      </c>
      <c r="G42" s="100">
        <f>SUM(G43:G44)</f>
        <v>0</v>
      </c>
      <c r="H42" s="101">
        <f>SUM(H43:H44)</f>
        <v>0</v>
      </c>
    </row>
    <row r="43" spans="1:8" s="95" customFormat="1" ht="19.5">
      <c r="A43" s="90">
        <v>1310</v>
      </c>
      <c r="B43" s="91" t="s">
        <v>47</v>
      </c>
      <c r="C43" s="103">
        <f t="shared" si="2"/>
        <v>0</v>
      </c>
      <c r="D43" s="93"/>
      <c r="E43" s="93"/>
      <c r="F43" s="93"/>
      <c r="G43" s="93"/>
      <c r="H43" s="97"/>
    </row>
    <row r="44" spans="1:8" s="95" customFormat="1" ht="9.75">
      <c r="A44" s="104">
        <v>1330</v>
      </c>
      <c r="B44" s="91" t="s">
        <v>48</v>
      </c>
      <c r="C44" s="103">
        <f t="shared" si="2"/>
        <v>0</v>
      </c>
      <c r="D44" s="93"/>
      <c r="E44" s="93"/>
      <c r="F44" s="93"/>
      <c r="G44" s="93"/>
      <c r="H44" s="97"/>
    </row>
    <row r="45" spans="1:8" s="59" customFormat="1" ht="22.5">
      <c r="A45" s="98">
        <v>1400</v>
      </c>
      <c r="B45" s="87" t="s">
        <v>49</v>
      </c>
      <c r="C45" s="100">
        <f t="shared" si="2"/>
        <v>0</v>
      </c>
      <c r="D45" s="100">
        <f>SUM(D46,D52,D53,D61,D71,D75,D79,D87)</f>
        <v>0</v>
      </c>
      <c r="E45" s="100">
        <f>SUM(E46,E52,E53,E61,E71,E75,E79,E87)</f>
        <v>0</v>
      </c>
      <c r="F45" s="88">
        <f>SUM(F46,F52,F53,F61,F71,F75,F79,F87)</f>
        <v>0</v>
      </c>
      <c r="G45" s="100">
        <f>SUM(G46,G52,G53,G61,G71,G75,G79,G87)</f>
        <v>0</v>
      </c>
      <c r="H45" s="101">
        <f>SUM(H46,H52,H53,H61,H71,H75,H79,H87)</f>
        <v>0</v>
      </c>
    </row>
    <row r="46" spans="1:8" s="95" customFormat="1" ht="19.5">
      <c r="A46" s="90">
        <v>1410</v>
      </c>
      <c r="B46" s="91" t="s">
        <v>50</v>
      </c>
      <c r="C46" s="103">
        <f t="shared" si="2"/>
        <v>0</v>
      </c>
      <c r="D46" s="103">
        <f>SUM(D47:D51)</f>
        <v>0</v>
      </c>
      <c r="E46" s="103">
        <f>SUM(E47:E51)</f>
        <v>0</v>
      </c>
      <c r="F46" s="92">
        <f>SUM(F47:F51)</f>
        <v>0</v>
      </c>
      <c r="G46" s="103">
        <f>SUM(G47:G51)</f>
        <v>0</v>
      </c>
      <c r="H46" s="105">
        <f>SUM(H47:H51)</f>
        <v>0</v>
      </c>
    </row>
    <row r="47" spans="1:8" s="95" customFormat="1" ht="19.5">
      <c r="A47" s="106">
        <v>1411</v>
      </c>
      <c r="B47" s="91" t="s">
        <v>51</v>
      </c>
      <c r="C47" s="103">
        <f t="shared" si="2"/>
        <v>0</v>
      </c>
      <c r="D47" s="93"/>
      <c r="E47" s="93"/>
      <c r="F47" s="93"/>
      <c r="G47" s="93"/>
      <c r="H47" s="97"/>
    </row>
    <row r="48" spans="1:8" s="95" customFormat="1" ht="19.5">
      <c r="A48" s="106">
        <v>1412</v>
      </c>
      <c r="B48" s="91" t="s">
        <v>52</v>
      </c>
      <c r="C48" s="103">
        <f t="shared" si="2"/>
        <v>0</v>
      </c>
      <c r="D48" s="93"/>
      <c r="E48" s="93"/>
      <c r="F48" s="93"/>
      <c r="G48" s="93"/>
      <c r="H48" s="97"/>
    </row>
    <row r="49" spans="1:8" s="95" customFormat="1" ht="19.5">
      <c r="A49" s="106">
        <v>1413</v>
      </c>
      <c r="B49" s="91" t="s">
        <v>53</v>
      </c>
      <c r="C49" s="103">
        <f t="shared" si="2"/>
        <v>0</v>
      </c>
      <c r="D49" s="93"/>
      <c r="E49" s="93"/>
      <c r="F49" s="93"/>
      <c r="G49" s="93"/>
      <c r="H49" s="97"/>
    </row>
    <row r="50" spans="1:8" s="95" customFormat="1" ht="19.5">
      <c r="A50" s="106">
        <v>1414</v>
      </c>
      <c r="B50" s="91" t="s">
        <v>54</v>
      </c>
      <c r="C50" s="103">
        <f t="shared" si="2"/>
        <v>0</v>
      </c>
      <c r="D50" s="93"/>
      <c r="E50" s="93"/>
      <c r="F50" s="93"/>
      <c r="G50" s="93"/>
      <c r="H50" s="97"/>
    </row>
    <row r="51" spans="1:8" s="95" customFormat="1" ht="19.5">
      <c r="A51" s="106">
        <v>1415</v>
      </c>
      <c r="B51" s="91" t="s">
        <v>55</v>
      </c>
      <c r="C51" s="103">
        <f t="shared" si="2"/>
        <v>0</v>
      </c>
      <c r="D51" s="93"/>
      <c r="E51" s="93"/>
      <c r="F51" s="93"/>
      <c r="G51" s="93"/>
      <c r="H51" s="97"/>
    </row>
    <row r="52" spans="1:8" s="95" customFormat="1" ht="19.5">
      <c r="A52" s="90">
        <v>1420</v>
      </c>
      <c r="B52" s="91" t="s">
        <v>56</v>
      </c>
      <c r="C52" s="103">
        <f t="shared" si="2"/>
        <v>0</v>
      </c>
      <c r="D52" s="93"/>
      <c r="E52" s="93"/>
      <c r="F52" s="93"/>
      <c r="G52" s="93"/>
      <c r="H52" s="97"/>
    </row>
    <row r="53" spans="1:8" s="95" customFormat="1" ht="29.25">
      <c r="A53" s="90">
        <v>1440</v>
      </c>
      <c r="B53" s="91" t="s">
        <v>57</v>
      </c>
      <c r="C53" s="103">
        <f t="shared" si="2"/>
        <v>0</v>
      </c>
      <c r="D53" s="103">
        <f>SUM(D54:D60)</f>
        <v>0</v>
      </c>
      <c r="E53" s="103">
        <f>SUM(E54:E60)</f>
        <v>0</v>
      </c>
      <c r="F53" s="92">
        <f>SUM(F54:F60)</f>
        <v>0</v>
      </c>
      <c r="G53" s="103">
        <f>SUM(G54:G60)</f>
        <v>0</v>
      </c>
      <c r="H53" s="105">
        <f>SUM(H54:H60)</f>
        <v>0</v>
      </c>
    </row>
    <row r="54" spans="1:8" s="95" customFormat="1" ht="19.5">
      <c r="A54" s="106">
        <v>1441</v>
      </c>
      <c r="B54" s="91" t="s">
        <v>58</v>
      </c>
      <c r="C54" s="103">
        <f t="shared" si="2"/>
        <v>0</v>
      </c>
      <c r="D54" s="93"/>
      <c r="E54" s="93"/>
      <c r="F54" s="93"/>
      <c r="G54" s="93"/>
      <c r="H54" s="97"/>
    </row>
    <row r="55" spans="1:8" s="95" customFormat="1" ht="19.5">
      <c r="A55" s="106">
        <v>1442</v>
      </c>
      <c r="B55" s="91" t="s">
        <v>59</v>
      </c>
      <c r="C55" s="103">
        <f t="shared" si="2"/>
        <v>0</v>
      </c>
      <c r="D55" s="93"/>
      <c r="E55" s="93"/>
      <c r="F55" s="93"/>
      <c r="G55" s="93"/>
      <c r="H55" s="97"/>
    </row>
    <row r="56" spans="1:8" s="95" customFormat="1" ht="19.5">
      <c r="A56" s="106">
        <v>1443</v>
      </c>
      <c r="B56" s="91" t="s">
        <v>60</v>
      </c>
      <c r="C56" s="103">
        <f t="shared" si="2"/>
        <v>0</v>
      </c>
      <c r="D56" s="93"/>
      <c r="E56" s="93"/>
      <c r="F56" s="93"/>
      <c r="G56" s="93"/>
      <c r="H56" s="97"/>
    </row>
    <row r="57" spans="1:8" s="95" customFormat="1" ht="9.75">
      <c r="A57" s="106">
        <v>1444</v>
      </c>
      <c r="B57" s="91" t="s">
        <v>61</v>
      </c>
      <c r="C57" s="103">
        <f t="shared" si="2"/>
        <v>0</v>
      </c>
      <c r="D57" s="93"/>
      <c r="E57" s="93"/>
      <c r="F57" s="93"/>
      <c r="G57" s="93"/>
      <c r="H57" s="97"/>
    </row>
    <row r="58" spans="1:8" s="95" customFormat="1" ht="19.5">
      <c r="A58" s="106">
        <v>1445</v>
      </c>
      <c r="B58" s="91" t="s">
        <v>62</v>
      </c>
      <c r="C58" s="103">
        <f t="shared" si="2"/>
        <v>0</v>
      </c>
      <c r="D58" s="93"/>
      <c r="E58" s="93"/>
      <c r="F58" s="93"/>
      <c r="G58" s="93"/>
      <c r="H58" s="97"/>
    </row>
    <row r="59" spans="1:8" s="95" customFormat="1" ht="19.5">
      <c r="A59" s="106">
        <v>1447</v>
      </c>
      <c r="B59" s="91" t="s">
        <v>63</v>
      </c>
      <c r="C59" s="103">
        <f t="shared" si="2"/>
        <v>0</v>
      </c>
      <c r="D59" s="93"/>
      <c r="E59" s="93"/>
      <c r="F59" s="93"/>
      <c r="G59" s="93"/>
      <c r="H59" s="97"/>
    </row>
    <row r="60" spans="1:8" s="95" customFormat="1" ht="19.5">
      <c r="A60" s="106">
        <v>1449</v>
      </c>
      <c r="B60" s="91" t="s">
        <v>64</v>
      </c>
      <c r="C60" s="103">
        <f t="shared" si="2"/>
        <v>0</v>
      </c>
      <c r="D60" s="93"/>
      <c r="E60" s="93"/>
      <c r="F60" s="93"/>
      <c r="G60" s="93"/>
      <c r="H60" s="97"/>
    </row>
    <row r="61" spans="1:8" s="95" customFormat="1" ht="39">
      <c r="A61" s="90">
        <v>1450</v>
      </c>
      <c r="B61" s="91" t="s">
        <v>65</v>
      </c>
      <c r="C61" s="103">
        <f t="shared" si="2"/>
        <v>0</v>
      </c>
      <c r="D61" s="103">
        <f>SUM(D65:D70,D62)</f>
        <v>0</v>
      </c>
      <c r="E61" s="103">
        <f>SUM(E65:E70,E62)</f>
        <v>0</v>
      </c>
      <c r="F61" s="92">
        <f>SUM(F65:F70,F62)</f>
        <v>0</v>
      </c>
      <c r="G61" s="103">
        <f>SUM(G65:G70,G62)</f>
        <v>0</v>
      </c>
      <c r="H61" s="105">
        <f>SUM(H65:H70,H62)</f>
        <v>0</v>
      </c>
    </row>
    <row r="62" spans="1:8" s="95" customFormat="1" ht="19.5">
      <c r="A62" s="107">
        <v>1451</v>
      </c>
      <c r="B62" s="108" t="s">
        <v>66</v>
      </c>
      <c r="C62" s="103">
        <f t="shared" si="2"/>
        <v>0</v>
      </c>
      <c r="D62" s="92">
        <f>D63+D64</f>
        <v>0</v>
      </c>
      <c r="E62" s="92">
        <f>E63+E64</f>
        <v>0</v>
      </c>
      <c r="F62" s="92">
        <f>F63+F64</f>
        <v>0</v>
      </c>
      <c r="G62" s="92">
        <f>G63+G64</f>
        <v>0</v>
      </c>
      <c r="H62" s="109">
        <f>H63+H64</f>
        <v>0</v>
      </c>
    </row>
    <row r="63" spans="1:8" s="95" customFormat="1" ht="9.75">
      <c r="A63" s="106"/>
      <c r="B63" s="91" t="s">
        <v>67</v>
      </c>
      <c r="C63" s="103">
        <f t="shared" si="2"/>
        <v>0</v>
      </c>
      <c r="D63" s="93"/>
      <c r="E63" s="93"/>
      <c r="F63" s="93"/>
      <c r="G63" s="93"/>
      <c r="H63" s="97"/>
    </row>
    <row r="64" spans="1:8" s="95" customFormat="1" ht="9.75">
      <c r="A64" s="106"/>
      <c r="B64" s="91" t="s">
        <v>68</v>
      </c>
      <c r="C64" s="103">
        <f t="shared" si="2"/>
        <v>0</v>
      </c>
      <c r="D64" s="93"/>
      <c r="E64" s="93"/>
      <c r="F64" s="93"/>
      <c r="G64" s="93"/>
      <c r="H64" s="97"/>
    </row>
    <row r="65" spans="1:8" s="95" customFormat="1" ht="19.5">
      <c r="A65" s="106">
        <v>1452</v>
      </c>
      <c r="B65" s="91" t="s">
        <v>69</v>
      </c>
      <c r="C65" s="103">
        <f t="shared" si="2"/>
        <v>0</v>
      </c>
      <c r="D65" s="93"/>
      <c r="E65" s="93"/>
      <c r="F65" s="93"/>
      <c r="G65" s="93"/>
      <c r="H65" s="97"/>
    </row>
    <row r="66" spans="1:8" s="95" customFormat="1" ht="19.5">
      <c r="A66" s="106">
        <v>1453</v>
      </c>
      <c r="B66" s="91" t="s">
        <v>70</v>
      </c>
      <c r="C66" s="103">
        <f t="shared" si="2"/>
        <v>0</v>
      </c>
      <c r="D66" s="93"/>
      <c r="E66" s="93"/>
      <c r="F66" s="93"/>
      <c r="G66" s="93"/>
      <c r="H66" s="97"/>
    </row>
    <row r="67" spans="1:8" s="95" customFormat="1" ht="39">
      <c r="A67" s="106">
        <v>1454</v>
      </c>
      <c r="B67" s="91" t="s">
        <v>71</v>
      </c>
      <c r="C67" s="103">
        <f t="shared" si="2"/>
        <v>0</v>
      </c>
      <c r="D67" s="93"/>
      <c r="E67" s="93"/>
      <c r="F67" s="93"/>
      <c r="G67" s="93"/>
      <c r="H67" s="97"/>
    </row>
    <row r="68" spans="1:8" s="95" customFormat="1" ht="29.25">
      <c r="A68" s="106">
        <v>1455</v>
      </c>
      <c r="B68" s="91" t="s">
        <v>72</v>
      </c>
      <c r="C68" s="103">
        <f t="shared" si="2"/>
        <v>0</v>
      </c>
      <c r="D68" s="93"/>
      <c r="E68" s="93"/>
      <c r="F68" s="93"/>
      <c r="G68" s="93"/>
      <c r="H68" s="97"/>
    </row>
    <row r="69" spans="1:8" s="95" customFormat="1" ht="68.25">
      <c r="A69" s="106">
        <v>1456</v>
      </c>
      <c r="B69" s="91" t="s">
        <v>73</v>
      </c>
      <c r="C69" s="103">
        <f t="shared" si="2"/>
        <v>0</v>
      </c>
      <c r="D69" s="93"/>
      <c r="E69" s="93"/>
      <c r="F69" s="93"/>
      <c r="G69" s="93"/>
      <c r="H69" s="97"/>
    </row>
    <row r="70" spans="1:8" s="95" customFormat="1" ht="19.5">
      <c r="A70" s="106">
        <v>1459</v>
      </c>
      <c r="B70" s="91" t="s">
        <v>74</v>
      </c>
      <c r="C70" s="103">
        <f aca="true" t="shared" si="3" ref="C70:C101">SUM(D70:H70)</f>
        <v>0</v>
      </c>
      <c r="D70" s="93"/>
      <c r="E70" s="93"/>
      <c r="F70" s="93"/>
      <c r="G70" s="93"/>
      <c r="H70" s="97"/>
    </row>
    <row r="71" spans="1:8" s="95" customFormat="1" ht="19.5">
      <c r="A71" s="90">
        <v>1460</v>
      </c>
      <c r="B71" s="91" t="s">
        <v>75</v>
      </c>
      <c r="C71" s="103">
        <f t="shared" si="3"/>
        <v>0</v>
      </c>
      <c r="D71" s="103">
        <f>SUM(D72:D74)</f>
        <v>0</v>
      </c>
      <c r="E71" s="103">
        <f>SUM(E72:E74)</f>
        <v>0</v>
      </c>
      <c r="F71" s="92">
        <f>SUM(F72:F74)</f>
        <v>0</v>
      </c>
      <c r="G71" s="103">
        <f>SUM(G72:G74)</f>
        <v>0</v>
      </c>
      <c r="H71" s="105">
        <f>SUM(H72:H74)</f>
        <v>0</v>
      </c>
    </row>
    <row r="72" spans="1:8" s="95" customFormat="1" ht="29.25">
      <c r="A72" s="106">
        <v>1461</v>
      </c>
      <c r="B72" s="91" t="s">
        <v>76</v>
      </c>
      <c r="C72" s="103">
        <f t="shared" si="3"/>
        <v>0</v>
      </c>
      <c r="D72" s="93"/>
      <c r="E72" s="93"/>
      <c r="F72" s="93"/>
      <c r="G72" s="93"/>
      <c r="H72" s="97"/>
    </row>
    <row r="73" spans="1:8" s="95" customFormat="1" ht="29.25">
      <c r="A73" s="106">
        <v>1462</v>
      </c>
      <c r="B73" s="91" t="s">
        <v>77</v>
      </c>
      <c r="C73" s="103">
        <f t="shared" si="3"/>
        <v>0</v>
      </c>
      <c r="D73" s="93"/>
      <c r="E73" s="93"/>
      <c r="F73" s="93"/>
      <c r="G73" s="93"/>
      <c r="H73" s="97"/>
    </row>
    <row r="74" spans="1:8" s="95" customFormat="1" ht="29.25">
      <c r="A74" s="106">
        <v>1469</v>
      </c>
      <c r="B74" s="91" t="s">
        <v>78</v>
      </c>
      <c r="C74" s="103">
        <f t="shared" si="3"/>
        <v>0</v>
      </c>
      <c r="D74" s="93"/>
      <c r="E74" s="93"/>
      <c r="F74" s="93"/>
      <c r="G74" s="93"/>
      <c r="H74" s="97"/>
    </row>
    <row r="75" spans="1:8" s="95" customFormat="1" ht="29.25">
      <c r="A75" s="90">
        <v>1470</v>
      </c>
      <c r="B75" s="91" t="s">
        <v>79</v>
      </c>
      <c r="C75" s="103">
        <f t="shared" si="3"/>
        <v>0</v>
      </c>
      <c r="D75" s="103">
        <f>SUM(D76:D78)</f>
        <v>0</v>
      </c>
      <c r="E75" s="103">
        <f>SUM(E76:E78)</f>
        <v>0</v>
      </c>
      <c r="F75" s="92">
        <f>SUM(F76:F78)</f>
        <v>0</v>
      </c>
      <c r="G75" s="103">
        <f>SUM(G76:G78)</f>
        <v>0</v>
      </c>
      <c r="H75" s="105">
        <f>SUM(H76:H78)</f>
        <v>0</v>
      </c>
    </row>
    <row r="76" spans="1:8" s="95" customFormat="1" ht="9.75">
      <c r="A76" s="106">
        <v>1471</v>
      </c>
      <c r="B76" s="91" t="s">
        <v>80</v>
      </c>
      <c r="C76" s="103">
        <f t="shared" si="3"/>
        <v>0</v>
      </c>
      <c r="D76" s="93"/>
      <c r="E76" s="93"/>
      <c r="F76" s="93"/>
      <c r="G76" s="93"/>
      <c r="H76" s="97"/>
    </row>
    <row r="77" spans="1:8" s="95" customFormat="1" ht="9.75">
      <c r="A77" s="106">
        <v>1472</v>
      </c>
      <c r="B77" s="91" t="s">
        <v>81</v>
      </c>
      <c r="C77" s="103">
        <f t="shared" si="3"/>
        <v>0</v>
      </c>
      <c r="D77" s="93"/>
      <c r="E77" s="93"/>
      <c r="F77" s="93"/>
      <c r="G77" s="93"/>
      <c r="H77" s="97"/>
    </row>
    <row r="78" spans="1:8" s="95" customFormat="1" ht="9.75">
      <c r="A78" s="106">
        <v>1479</v>
      </c>
      <c r="B78" s="91" t="s">
        <v>82</v>
      </c>
      <c r="C78" s="103">
        <f t="shared" si="3"/>
        <v>0</v>
      </c>
      <c r="D78" s="93"/>
      <c r="E78" s="93"/>
      <c r="F78" s="93"/>
      <c r="G78" s="93"/>
      <c r="H78" s="97"/>
    </row>
    <row r="79" spans="1:8" s="95" customFormat="1" ht="9.75">
      <c r="A79" s="90">
        <v>1480</v>
      </c>
      <c r="B79" s="91" t="s">
        <v>83</v>
      </c>
      <c r="C79" s="103">
        <f t="shared" si="3"/>
        <v>0</v>
      </c>
      <c r="D79" s="103">
        <f>SUM(D80:D86)</f>
        <v>0</v>
      </c>
      <c r="E79" s="103">
        <f>SUM(E80:E86)</f>
        <v>0</v>
      </c>
      <c r="F79" s="92">
        <f>SUM(F80:F86)</f>
        <v>0</v>
      </c>
      <c r="G79" s="103">
        <f>SUM(G80:G86)</f>
        <v>0</v>
      </c>
      <c r="H79" s="105">
        <f>SUM(H80:H86)</f>
        <v>0</v>
      </c>
    </row>
    <row r="80" spans="1:8" s="95" customFormat="1" ht="19.5">
      <c r="A80" s="106">
        <v>1481</v>
      </c>
      <c r="B80" s="91" t="s">
        <v>84</v>
      </c>
      <c r="C80" s="103">
        <f t="shared" si="3"/>
        <v>0</v>
      </c>
      <c r="D80" s="93"/>
      <c r="E80" s="93"/>
      <c r="F80" s="93"/>
      <c r="G80" s="93"/>
      <c r="H80" s="97"/>
    </row>
    <row r="81" spans="1:8" s="95" customFormat="1" ht="19.5">
      <c r="A81" s="106">
        <v>1482</v>
      </c>
      <c r="B81" s="91" t="s">
        <v>85</v>
      </c>
      <c r="C81" s="103">
        <f t="shared" si="3"/>
        <v>0</v>
      </c>
      <c r="D81" s="93"/>
      <c r="E81" s="93"/>
      <c r="F81" s="93"/>
      <c r="G81" s="93"/>
      <c r="H81" s="97"/>
    </row>
    <row r="82" spans="1:8" s="95" customFormat="1" ht="19.5">
      <c r="A82" s="106">
        <v>1483</v>
      </c>
      <c r="B82" s="91" t="s">
        <v>86</v>
      </c>
      <c r="C82" s="103">
        <f t="shared" si="3"/>
        <v>0</v>
      </c>
      <c r="D82" s="93"/>
      <c r="E82" s="93"/>
      <c r="F82" s="93"/>
      <c r="G82" s="93"/>
      <c r="H82" s="97"/>
    </row>
    <row r="83" spans="1:8" s="95" customFormat="1" ht="29.25">
      <c r="A83" s="106">
        <v>1484</v>
      </c>
      <c r="B83" s="91" t="s">
        <v>87</v>
      </c>
      <c r="C83" s="103">
        <f t="shared" si="3"/>
        <v>0</v>
      </c>
      <c r="D83" s="93"/>
      <c r="E83" s="93"/>
      <c r="F83" s="93"/>
      <c r="G83" s="93"/>
      <c r="H83" s="97"/>
    </row>
    <row r="84" spans="1:8" s="95" customFormat="1" ht="19.5">
      <c r="A84" s="106">
        <v>1485</v>
      </c>
      <c r="B84" s="91" t="s">
        <v>88</v>
      </c>
      <c r="C84" s="103">
        <f t="shared" si="3"/>
        <v>0</v>
      </c>
      <c r="D84" s="93"/>
      <c r="E84" s="93"/>
      <c r="F84" s="93"/>
      <c r="G84" s="93"/>
      <c r="H84" s="97"/>
    </row>
    <row r="85" spans="1:8" s="95" customFormat="1" ht="9.75">
      <c r="A85" s="106">
        <v>1486</v>
      </c>
      <c r="B85" s="91" t="s">
        <v>89</v>
      </c>
      <c r="C85" s="103">
        <f t="shared" si="3"/>
        <v>0</v>
      </c>
      <c r="D85" s="93"/>
      <c r="E85" s="93"/>
      <c r="F85" s="93"/>
      <c r="G85" s="93"/>
      <c r="H85" s="97"/>
    </row>
    <row r="86" spans="1:8" s="95" customFormat="1" ht="29.25">
      <c r="A86" s="106">
        <v>1489</v>
      </c>
      <c r="B86" s="91" t="s">
        <v>90</v>
      </c>
      <c r="C86" s="103">
        <f t="shared" si="3"/>
        <v>0</v>
      </c>
      <c r="D86" s="93"/>
      <c r="E86" s="93"/>
      <c r="F86" s="93"/>
      <c r="G86" s="93"/>
      <c r="H86" s="97"/>
    </row>
    <row r="87" spans="1:8" s="95" customFormat="1" ht="9.75">
      <c r="A87" s="90">
        <v>1490</v>
      </c>
      <c r="B87" s="91" t="s">
        <v>91</v>
      </c>
      <c r="C87" s="103">
        <f t="shared" si="3"/>
        <v>0</v>
      </c>
      <c r="D87" s="103">
        <f>SUM(D88:D91)</f>
        <v>0</v>
      </c>
      <c r="E87" s="103">
        <f>SUM(E88:E91)</f>
        <v>0</v>
      </c>
      <c r="F87" s="92">
        <f>SUM(F88:F91)</f>
        <v>0</v>
      </c>
      <c r="G87" s="103">
        <f>SUM(G88:G91)</f>
        <v>0</v>
      </c>
      <c r="H87" s="105">
        <f>SUM(H88:H91)</f>
        <v>0</v>
      </c>
    </row>
    <row r="88" spans="1:8" s="95" customFormat="1" ht="9.75">
      <c r="A88" s="106">
        <v>1491</v>
      </c>
      <c r="B88" s="91" t="s">
        <v>92</v>
      </c>
      <c r="C88" s="103">
        <f t="shared" si="3"/>
        <v>0</v>
      </c>
      <c r="D88" s="93"/>
      <c r="E88" s="93"/>
      <c r="F88" s="93"/>
      <c r="G88" s="93"/>
      <c r="H88" s="97"/>
    </row>
    <row r="89" spans="1:8" s="95" customFormat="1" ht="9.75">
      <c r="A89" s="106">
        <v>1492</v>
      </c>
      <c r="B89" s="91" t="s">
        <v>93</v>
      </c>
      <c r="C89" s="103">
        <f t="shared" si="3"/>
        <v>0</v>
      </c>
      <c r="D89" s="93"/>
      <c r="E89" s="93"/>
      <c r="F89" s="93"/>
      <c r="G89" s="93"/>
      <c r="H89" s="97"/>
    </row>
    <row r="90" spans="1:8" s="95" customFormat="1" ht="9.75">
      <c r="A90" s="106">
        <v>1493</v>
      </c>
      <c r="B90" s="91" t="s">
        <v>94</v>
      </c>
      <c r="C90" s="103">
        <f t="shared" si="3"/>
        <v>0</v>
      </c>
      <c r="D90" s="93"/>
      <c r="E90" s="93"/>
      <c r="F90" s="93"/>
      <c r="G90" s="93"/>
      <c r="H90" s="97"/>
    </row>
    <row r="91" spans="1:8" s="95" customFormat="1" ht="19.5">
      <c r="A91" s="106">
        <v>1499</v>
      </c>
      <c r="B91" s="91" t="s">
        <v>95</v>
      </c>
      <c r="C91" s="103">
        <f t="shared" si="3"/>
        <v>0</v>
      </c>
      <c r="D91" s="93"/>
      <c r="E91" s="93"/>
      <c r="F91" s="93"/>
      <c r="G91" s="93"/>
      <c r="H91" s="97"/>
    </row>
    <row r="92" spans="1:8" s="59" customFormat="1" ht="45">
      <c r="A92" s="98">
        <v>1500</v>
      </c>
      <c r="B92" s="87" t="s">
        <v>96</v>
      </c>
      <c r="C92" s="100">
        <f t="shared" si="3"/>
        <v>0</v>
      </c>
      <c r="D92" s="100">
        <f>SUM(D93,D97,D105,D106,D107,D114,D123,D124,D127)</f>
        <v>0</v>
      </c>
      <c r="E92" s="100">
        <f>SUM(E93,E97,E105,E106,E107,E114,E123,E124,E127)</f>
        <v>0</v>
      </c>
      <c r="F92" s="88">
        <f>SUM(F93,F97,F105,F106,F107,F114,F123,F124,F127)</f>
        <v>0</v>
      </c>
      <c r="G92" s="100">
        <f>SUM(G93,G97,G105,G106,G107,G114,G123,G124,G127)</f>
        <v>0</v>
      </c>
      <c r="H92" s="101">
        <f>SUM(H93,H97,H105,H106,H107,H114,H123,H124,H127)</f>
        <v>0</v>
      </c>
    </row>
    <row r="93" spans="1:8" s="95" customFormat="1" ht="19.5">
      <c r="A93" s="90">
        <v>1510</v>
      </c>
      <c r="B93" s="91" t="s">
        <v>97</v>
      </c>
      <c r="C93" s="103">
        <f t="shared" si="3"/>
        <v>0</v>
      </c>
      <c r="D93" s="103">
        <f>SUM(D94:D96)</f>
        <v>0</v>
      </c>
      <c r="E93" s="103">
        <f>SUM(E94:E96)</f>
        <v>0</v>
      </c>
      <c r="F93" s="92">
        <f>SUM(F94:F96)</f>
        <v>0</v>
      </c>
      <c r="G93" s="103">
        <f>SUM(G94:G96)</f>
        <v>0</v>
      </c>
      <c r="H93" s="105">
        <f>SUM(H94:H96)</f>
        <v>0</v>
      </c>
    </row>
    <row r="94" spans="1:8" s="95" customFormat="1" ht="9.75">
      <c r="A94" s="106">
        <v>1511</v>
      </c>
      <c r="B94" s="91" t="s">
        <v>98</v>
      </c>
      <c r="C94" s="103">
        <f t="shared" si="3"/>
        <v>0</v>
      </c>
      <c r="D94" s="93"/>
      <c r="E94" s="93"/>
      <c r="F94" s="93"/>
      <c r="G94" s="93"/>
      <c r="H94" s="97"/>
    </row>
    <row r="95" spans="1:8" s="95" customFormat="1" ht="9.75">
      <c r="A95" s="106">
        <v>1512</v>
      </c>
      <c r="B95" s="91" t="s">
        <v>99</v>
      </c>
      <c r="C95" s="103">
        <f t="shared" si="3"/>
        <v>0</v>
      </c>
      <c r="D95" s="93"/>
      <c r="E95" s="93"/>
      <c r="F95" s="93"/>
      <c r="G95" s="93"/>
      <c r="H95" s="97"/>
    </row>
    <row r="96" spans="1:8" s="95" customFormat="1" ht="9.75">
      <c r="A96" s="106">
        <v>1513</v>
      </c>
      <c r="B96" s="91" t="s">
        <v>100</v>
      </c>
      <c r="C96" s="103">
        <f t="shared" si="3"/>
        <v>0</v>
      </c>
      <c r="D96" s="93"/>
      <c r="E96" s="93"/>
      <c r="F96" s="93"/>
      <c r="G96" s="93"/>
      <c r="H96" s="97"/>
    </row>
    <row r="97" spans="1:8" s="95" customFormat="1" ht="29.25">
      <c r="A97" s="90">
        <v>1520</v>
      </c>
      <c r="B97" s="91" t="s">
        <v>101</v>
      </c>
      <c r="C97" s="103">
        <f t="shared" si="3"/>
        <v>0</v>
      </c>
      <c r="D97" s="103">
        <f>SUM(D98:D104)</f>
        <v>0</v>
      </c>
      <c r="E97" s="103">
        <f>SUM(E98:E104)</f>
        <v>0</v>
      </c>
      <c r="F97" s="92">
        <f>SUM(F98:F104)</f>
        <v>0</v>
      </c>
      <c r="G97" s="103">
        <f>SUM(G98:G104)</f>
        <v>0</v>
      </c>
      <c r="H97" s="105">
        <f>SUM(H98:H104)</f>
        <v>0</v>
      </c>
    </row>
    <row r="98" spans="1:8" s="95" customFormat="1" ht="9.75">
      <c r="A98" s="106">
        <v>1521</v>
      </c>
      <c r="B98" s="91" t="s">
        <v>102</v>
      </c>
      <c r="C98" s="103">
        <f t="shared" si="3"/>
        <v>0</v>
      </c>
      <c r="D98" s="93"/>
      <c r="E98" s="93"/>
      <c r="F98" s="93"/>
      <c r="G98" s="93"/>
      <c r="H98" s="97"/>
    </row>
    <row r="99" spans="1:8" s="95" customFormat="1" ht="9.75">
      <c r="A99" s="106">
        <v>1522</v>
      </c>
      <c r="B99" s="91" t="s">
        <v>103</v>
      </c>
      <c r="C99" s="103">
        <f t="shared" si="3"/>
        <v>0</v>
      </c>
      <c r="D99" s="93"/>
      <c r="E99" s="93"/>
      <c r="F99" s="93"/>
      <c r="G99" s="93"/>
      <c r="H99" s="97"/>
    </row>
    <row r="100" spans="1:8" s="95" customFormat="1" ht="9.75">
      <c r="A100" s="106">
        <v>1523</v>
      </c>
      <c r="B100" s="91" t="s">
        <v>104</v>
      </c>
      <c r="C100" s="103">
        <f t="shared" si="3"/>
        <v>0</v>
      </c>
      <c r="D100" s="93"/>
      <c r="E100" s="93"/>
      <c r="F100" s="93"/>
      <c r="G100" s="93"/>
      <c r="H100" s="97"/>
    </row>
    <row r="101" spans="1:8" s="95" customFormat="1" ht="9.75">
      <c r="A101" s="106">
        <v>1524</v>
      </c>
      <c r="B101" s="91" t="s">
        <v>105</v>
      </c>
      <c r="C101" s="103">
        <f t="shared" si="3"/>
        <v>0</v>
      </c>
      <c r="D101" s="93"/>
      <c r="E101" s="93"/>
      <c r="F101" s="93"/>
      <c r="G101" s="93"/>
      <c r="H101" s="97"/>
    </row>
    <row r="102" spans="1:8" s="95" customFormat="1" ht="9.75">
      <c r="A102" s="106">
        <v>1525</v>
      </c>
      <c r="B102" s="91" t="s">
        <v>106</v>
      </c>
      <c r="C102" s="103">
        <f aca="true" t="shared" si="4" ref="C102:C133">SUM(D102:H102)</f>
        <v>0</v>
      </c>
      <c r="D102" s="93"/>
      <c r="E102" s="93"/>
      <c r="F102" s="93"/>
      <c r="G102" s="93"/>
      <c r="H102" s="97"/>
    </row>
    <row r="103" spans="1:8" s="95" customFormat="1" ht="9.75">
      <c r="A103" s="106">
        <v>1528</v>
      </c>
      <c r="B103" s="91" t="s">
        <v>107</v>
      </c>
      <c r="C103" s="103">
        <f t="shared" si="4"/>
        <v>0</v>
      </c>
      <c r="D103" s="93"/>
      <c r="E103" s="93"/>
      <c r="F103" s="93"/>
      <c r="G103" s="93"/>
      <c r="H103" s="97"/>
    </row>
    <row r="104" spans="1:8" s="95" customFormat="1" ht="19.5">
      <c r="A104" s="106">
        <v>1529</v>
      </c>
      <c r="B104" s="91" t="s">
        <v>108</v>
      </c>
      <c r="C104" s="103">
        <f t="shared" si="4"/>
        <v>0</v>
      </c>
      <c r="D104" s="93"/>
      <c r="E104" s="93"/>
      <c r="F104" s="93"/>
      <c r="G104" s="93"/>
      <c r="H104" s="97"/>
    </row>
    <row r="105" spans="1:8" s="95" customFormat="1" ht="19.5">
      <c r="A105" s="90">
        <v>1530</v>
      </c>
      <c r="B105" s="91" t="s">
        <v>109</v>
      </c>
      <c r="C105" s="103">
        <f t="shared" si="4"/>
        <v>0</v>
      </c>
      <c r="D105" s="93"/>
      <c r="E105" s="93"/>
      <c r="F105" s="93"/>
      <c r="G105" s="93"/>
      <c r="H105" s="97"/>
    </row>
    <row r="106" spans="1:8" s="95" customFormat="1" ht="19.5">
      <c r="A106" s="90">
        <v>1540</v>
      </c>
      <c r="B106" s="91" t="s">
        <v>110</v>
      </c>
      <c r="C106" s="103">
        <f t="shared" si="4"/>
        <v>0</v>
      </c>
      <c r="D106" s="93"/>
      <c r="E106" s="93"/>
      <c r="F106" s="93"/>
      <c r="G106" s="93"/>
      <c r="H106" s="97"/>
    </row>
    <row r="107" spans="1:8" s="95" customFormat="1" ht="19.5">
      <c r="A107" s="90">
        <v>1550</v>
      </c>
      <c r="B107" s="91" t="s">
        <v>111</v>
      </c>
      <c r="C107" s="103">
        <f t="shared" si="4"/>
        <v>0</v>
      </c>
      <c r="D107" s="103">
        <f>SUM(D108:D113)</f>
        <v>0</v>
      </c>
      <c r="E107" s="103">
        <f>SUM(E108:E113)</f>
        <v>0</v>
      </c>
      <c r="F107" s="92">
        <f>SUM(F108:F113)</f>
        <v>0</v>
      </c>
      <c r="G107" s="103">
        <f>SUM(G108:G113)</f>
        <v>0</v>
      </c>
      <c r="H107" s="105">
        <f>SUM(H108:H113)</f>
        <v>0</v>
      </c>
    </row>
    <row r="108" spans="1:8" s="95" customFormat="1" ht="9.75">
      <c r="A108" s="106">
        <v>1551</v>
      </c>
      <c r="B108" s="91" t="s">
        <v>112</v>
      </c>
      <c r="C108" s="103">
        <f t="shared" si="4"/>
        <v>0</v>
      </c>
      <c r="D108" s="93"/>
      <c r="E108" s="93"/>
      <c r="F108" s="93"/>
      <c r="G108" s="93"/>
      <c r="H108" s="97"/>
    </row>
    <row r="109" spans="1:8" s="95" customFormat="1" ht="9.75">
      <c r="A109" s="106">
        <v>1552</v>
      </c>
      <c r="B109" s="91" t="s">
        <v>113</v>
      </c>
      <c r="C109" s="103">
        <f t="shared" si="4"/>
        <v>0</v>
      </c>
      <c r="D109" s="93"/>
      <c r="E109" s="93"/>
      <c r="F109" s="93"/>
      <c r="G109" s="93"/>
      <c r="H109" s="97"/>
    </row>
    <row r="110" spans="1:8" s="95" customFormat="1" ht="19.5">
      <c r="A110" s="106">
        <v>1553</v>
      </c>
      <c r="B110" s="91" t="s">
        <v>114</v>
      </c>
      <c r="C110" s="103">
        <f t="shared" si="4"/>
        <v>0</v>
      </c>
      <c r="D110" s="93"/>
      <c r="E110" s="93"/>
      <c r="F110" s="93"/>
      <c r="G110" s="93"/>
      <c r="H110" s="97"/>
    </row>
    <row r="111" spans="1:8" s="95" customFormat="1" ht="29.25">
      <c r="A111" s="106">
        <v>1554</v>
      </c>
      <c r="B111" s="91" t="s">
        <v>115</v>
      </c>
      <c r="C111" s="103">
        <f t="shared" si="4"/>
        <v>0</v>
      </c>
      <c r="D111" s="93"/>
      <c r="E111" s="93"/>
      <c r="F111" s="93"/>
      <c r="G111" s="93"/>
      <c r="H111" s="97"/>
    </row>
    <row r="112" spans="1:8" s="95" customFormat="1" ht="19.5">
      <c r="A112" s="106">
        <v>1555</v>
      </c>
      <c r="B112" s="91" t="s">
        <v>116</v>
      </c>
      <c r="C112" s="103">
        <f t="shared" si="4"/>
        <v>0</v>
      </c>
      <c r="D112" s="93"/>
      <c r="E112" s="93"/>
      <c r="F112" s="93"/>
      <c r="G112" s="93"/>
      <c r="H112" s="97"/>
    </row>
    <row r="113" spans="1:8" s="95" customFormat="1" ht="19.5">
      <c r="A113" s="106">
        <v>1559</v>
      </c>
      <c r="B113" s="91" t="s">
        <v>117</v>
      </c>
      <c r="C113" s="103">
        <f t="shared" si="4"/>
        <v>0</v>
      </c>
      <c r="D113" s="93"/>
      <c r="E113" s="93"/>
      <c r="F113" s="93"/>
      <c r="G113" s="93"/>
      <c r="H113" s="97"/>
    </row>
    <row r="114" spans="1:8" s="95" customFormat="1" ht="29.25">
      <c r="A114" s="90">
        <v>1560</v>
      </c>
      <c r="B114" s="91" t="s">
        <v>118</v>
      </c>
      <c r="C114" s="103">
        <f t="shared" si="4"/>
        <v>0</v>
      </c>
      <c r="D114" s="103">
        <f>SUM(D115:D122)</f>
        <v>0</v>
      </c>
      <c r="E114" s="103">
        <f>SUM(E115:E122)</f>
        <v>0</v>
      </c>
      <c r="F114" s="103">
        <f>SUM(F115:F122)</f>
        <v>0</v>
      </c>
      <c r="G114" s="103">
        <f>SUM(G115:G122)</f>
        <v>0</v>
      </c>
      <c r="H114" s="105">
        <f>SUM(H115:H122)</f>
        <v>0</v>
      </c>
    </row>
    <row r="115" spans="1:8" s="95" customFormat="1" ht="19.5">
      <c r="A115" s="106">
        <v>1561</v>
      </c>
      <c r="B115" s="91" t="s">
        <v>119</v>
      </c>
      <c r="C115" s="103">
        <f t="shared" si="4"/>
        <v>0</v>
      </c>
      <c r="D115" s="93"/>
      <c r="E115" s="93"/>
      <c r="F115" s="93"/>
      <c r="G115" s="93"/>
      <c r="H115" s="97"/>
    </row>
    <row r="116" spans="1:8" s="95" customFormat="1" ht="19.5">
      <c r="A116" s="106">
        <v>1562</v>
      </c>
      <c r="B116" s="91" t="s">
        <v>120</v>
      </c>
      <c r="C116" s="103">
        <f t="shared" si="4"/>
        <v>0</v>
      </c>
      <c r="D116" s="93"/>
      <c r="E116" s="93"/>
      <c r="F116" s="93"/>
      <c r="G116" s="93"/>
      <c r="H116" s="97"/>
    </row>
    <row r="117" spans="1:8" s="95" customFormat="1" ht="9.75">
      <c r="A117" s="106">
        <v>1563</v>
      </c>
      <c r="B117" s="91" t="s">
        <v>121</v>
      </c>
      <c r="C117" s="103">
        <f t="shared" si="4"/>
        <v>0</v>
      </c>
      <c r="D117" s="93"/>
      <c r="E117" s="93"/>
      <c r="F117" s="93"/>
      <c r="G117" s="93"/>
      <c r="H117" s="97"/>
    </row>
    <row r="118" spans="1:8" s="95" customFormat="1" ht="9.75">
      <c r="A118" s="106">
        <v>1564</v>
      </c>
      <c r="B118" s="91" t="s">
        <v>122</v>
      </c>
      <c r="C118" s="103">
        <f t="shared" si="4"/>
        <v>0</v>
      </c>
      <c r="D118" s="93"/>
      <c r="E118" s="93"/>
      <c r="F118" s="93"/>
      <c r="G118" s="93"/>
      <c r="H118" s="97"/>
    </row>
    <row r="119" spans="1:8" s="95" customFormat="1" ht="9.75" customHeight="1">
      <c r="A119" s="106">
        <v>1565</v>
      </c>
      <c r="B119" s="91" t="s">
        <v>123</v>
      </c>
      <c r="C119" s="103">
        <f t="shared" si="4"/>
        <v>0</v>
      </c>
      <c r="D119" s="93"/>
      <c r="E119" s="93"/>
      <c r="F119" s="93"/>
      <c r="G119" s="93"/>
      <c r="H119" s="97"/>
    </row>
    <row r="120" spans="1:8" s="95" customFormat="1" ht="9.75" customHeight="1">
      <c r="A120" s="106">
        <v>1566</v>
      </c>
      <c r="B120" s="110" t="s">
        <v>124</v>
      </c>
      <c r="C120" s="103">
        <f t="shared" si="4"/>
        <v>0</v>
      </c>
      <c r="D120" s="93"/>
      <c r="E120" s="93"/>
      <c r="F120" s="93"/>
      <c r="G120" s="93"/>
      <c r="H120" s="97"/>
    </row>
    <row r="121" spans="1:8" s="95" customFormat="1" ht="41.25" customHeight="1">
      <c r="A121" s="106">
        <v>1567</v>
      </c>
      <c r="B121" s="110" t="s">
        <v>125</v>
      </c>
      <c r="C121" s="103">
        <f t="shared" si="4"/>
        <v>0</v>
      </c>
      <c r="D121" s="93"/>
      <c r="E121" s="93"/>
      <c r="F121" s="93"/>
      <c r="G121" s="93"/>
      <c r="H121" s="97"/>
    </row>
    <row r="122" spans="1:8" s="95" customFormat="1" ht="9.75" customHeight="1">
      <c r="A122" s="106">
        <v>1568</v>
      </c>
      <c r="B122" s="108" t="s">
        <v>126</v>
      </c>
      <c r="C122" s="103">
        <f t="shared" si="4"/>
        <v>0</v>
      </c>
      <c r="D122" s="93"/>
      <c r="E122" s="93"/>
      <c r="F122" s="93"/>
      <c r="G122" s="93"/>
      <c r="H122" s="97"/>
    </row>
    <row r="123" spans="1:8" s="95" customFormat="1" ht="9.75">
      <c r="A123" s="90">
        <v>1570</v>
      </c>
      <c r="B123" s="91" t="s">
        <v>127</v>
      </c>
      <c r="C123" s="103">
        <f t="shared" si="4"/>
        <v>0</v>
      </c>
      <c r="D123" s="93"/>
      <c r="E123" s="93"/>
      <c r="F123" s="93"/>
      <c r="G123" s="93"/>
      <c r="H123" s="97"/>
    </row>
    <row r="124" spans="1:8" s="95" customFormat="1" ht="19.5">
      <c r="A124" s="90">
        <v>1580</v>
      </c>
      <c r="B124" s="91" t="s">
        <v>128</v>
      </c>
      <c r="C124" s="103">
        <f t="shared" si="4"/>
        <v>0</v>
      </c>
      <c r="D124" s="103">
        <f>SUM(D125:D126)</f>
        <v>0</v>
      </c>
      <c r="E124" s="103">
        <f>SUM(E125:E126)</f>
        <v>0</v>
      </c>
      <c r="F124" s="92">
        <f>SUM(F125:F126)</f>
        <v>0</v>
      </c>
      <c r="G124" s="103">
        <f>SUM(G125:G126)</f>
        <v>0</v>
      </c>
      <c r="H124" s="105">
        <f>SUM(H125:H126)</f>
        <v>0</v>
      </c>
    </row>
    <row r="125" spans="1:8" s="95" customFormat="1" ht="9.75">
      <c r="A125" s="106">
        <v>1581</v>
      </c>
      <c r="B125" s="91" t="s">
        <v>129</v>
      </c>
      <c r="C125" s="103">
        <f t="shared" si="4"/>
        <v>0</v>
      </c>
      <c r="D125" s="93"/>
      <c r="E125" s="93"/>
      <c r="F125" s="93"/>
      <c r="G125" s="93"/>
      <c r="H125" s="97"/>
    </row>
    <row r="126" spans="1:8" s="95" customFormat="1" ht="19.5">
      <c r="A126" s="106">
        <v>1583</v>
      </c>
      <c r="B126" s="91" t="s">
        <v>130</v>
      </c>
      <c r="C126" s="103">
        <f t="shared" si="4"/>
        <v>0</v>
      </c>
      <c r="D126" s="93"/>
      <c r="E126" s="93"/>
      <c r="F126" s="93"/>
      <c r="G126" s="93"/>
      <c r="H126" s="97"/>
    </row>
    <row r="127" spans="1:8" s="95" customFormat="1" ht="9.75">
      <c r="A127" s="90">
        <v>1590</v>
      </c>
      <c r="B127" s="91" t="s">
        <v>131</v>
      </c>
      <c r="C127" s="103">
        <f t="shared" si="4"/>
        <v>0</v>
      </c>
      <c r="D127" s="93"/>
      <c r="E127" s="93"/>
      <c r="F127" s="93"/>
      <c r="G127" s="93"/>
      <c r="H127" s="97"/>
    </row>
    <row r="128" spans="1:8" s="59" customFormat="1" ht="22.5">
      <c r="A128" s="86">
        <v>1600</v>
      </c>
      <c r="B128" s="87" t="s">
        <v>132</v>
      </c>
      <c r="C128" s="100">
        <f t="shared" si="4"/>
        <v>0</v>
      </c>
      <c r="D128" s="100">
        <f>SUM(D129,D130,D131)</f>
        <v>0</v>
      </c>
      <c r="E128" s="100">
        <f>SUM(E129,E130,E131)</f>
        <v>0</v>
      </c>
      <c r="F128" s="88">
        <f>SUM(F129,F130,F131)</f>
        <v>0</v>
      </c>
      <c r="G128" s="100">
        <f>SUM(G129,G130,G131)</f>
        <v>0</v>
      </c>
      <c r="H128" s="101">
        <f>SUM(H129,H130,H131)</f>
        <v>0</v>
      </c>
    </row>
    <row r="129" spans="1:8" s="95" customFormat="1" ht="9.75">
      <c r="A129" s="90">
        <v>1610</v>
      </c>
      <c r="B129" s="91" t="s">
        <v>133</v>
      </c>
      <c r="C129" s="103">
        <f t="shared" si="4"/>
        <v>0</v>
      </c>
      <c r="D129" s="93"/>
      <c r="E129" s="93"/>
      <c r="F129" s="93"/>
      <c r="G129" s="93"/>
      <c r="H129" s="97"/>
    </row>
    <row r="130" spans="1:8" s="95" customFormat="1" ht="9.75">
      <c r="A130" s="90">
        <v>1620</v>
      </c>
      <c r="B130" s="91" t="s">
        <v>134</v>
      </c>
      <c r="C130" s="103">
        <f t="shared" si="4"/>
        <v>0</v>
      </c>
      <c r="D130" s="93"/>
      <c r="E130" s="93"/>
      <c r="F130" s="93"/>
      <c r="G130" s="93"/>
      <c r="H130" s="97"/>
    </row>
    <row r="131" spans="1:8" s="95" customFormat="1" ht="9.75">
      <c r="A131" s="90">
        <v>1630</v>
      </c>
      <c r="B131" s="91" t="s">
        <v>135</v>
      </c>
      <c r="C131" s="103">
        <f t="shared" si="4"/>
        <v>0</v>
      </c>
      <c r="D131" s="93"/>
      <c r="E131" s="93"/>
      <c r="F131" s="93"/>
      <c r="G131" s="93"/>
      <c r="H131" s="97"/>
    </row>
    <row r="132" spans="1:8" s="59" customFormat="1" ht="22.5">
      <c r="A132" s="86">
        <v>2000</v>
      </c>
      <c r="B132" s="87" t="s">
        <v>136</v>
      </c>
      <c r="C132" s="100">
        <f t="shared" si="4"/>
        <v>0</v>
      </c>
      <c r="D132" s="99"/>
      <c r="E132" s="99"/>
      <c r="F132" s="99"/>
      <c r="G132" s="99"/>
      <c r="H132" s="111"/>
    </row>
    <row r="133" spans="1:8" s="59" customFormat="1" ht="22.5">
      <c r="A133" s="86">
        <v>3000</v>
      </c>
      <c r="B133" s="87" t="s">
        <v>137</v>
      </c>
      <c r="C133" s="112">
        <f t="shared" si="4"/>
        <v>0</v>
      </c>
      <c r="D133" s="113">
        <f>SUM(D134,D135,D136,D137,D138,D140,D139)</f>
        <v>0</v>
      </c>
      <c r="E133" s="113">
        <f>SUM(E134,E135,E136,E137,E138,E140,E139)</f>
        <v>0</v>
      </c>
      <c r="F133" s="113">
        <f>SUM(F134,F135,F136,F137,F138,F140,F139)</f>
        <v>0</v>
      </c>
      <c r="G133" s="113">
        <f>SUM(G134,G135,G136,G137,G138,G140,G139)</f>
        <v>0</v>
      </c>
      <c r="H133" s="114">
        <f>SUM(H134,H135,H136,H137,H138,H140,H139)</f>
        <v>0</v>
      </c>
    </row>
    <row r="134" spans="1:8" s="49" customFormat="1" ht="11.25">
      <c r="A134" s="85">
        <v>3100</v>
      </c>
      <c r="B134" s="45" t="s">
        <v>138</v>
      </c>
      <c r="C134" s="65">
        <f aca="true" t="shared" si="5" ref="C134:C158">SUM(D134:H134)</f>
        <v>0</v>
      </c>
      <c r="D134" s="51"/>
      <c r="E134" s="51"/>
      <c r="F134" s="51"/>
      <c r="G134" s="51"/>
      <c r="H134" s="52"/>
    </row>
    <row r="135" spans="1:8" s="49" customFormat="1" ht="22.5">
      <c r="A135" s="85">
        <v>3200</v>
      </c>
      <c r="B135" s="45" t="s">
        <v>139</v>
      </c>
      <c r="C135" s="65">
        <f t="shared" si="5"/>
        <v>0</v>
      </c>
      <c r="D135" s="51"/>
      <c r="E135" s="51"/>
      <c r="F135" s="51"/>
      <c r="G135" s="51"/>
      <c r="H135" s="52"/>
    </row>
    <row r="136" spans="1:8" s="49" customFormat="1" ht="22.5">
      <c r="A136" s="85">
        <v>3300</v>
      </c>
      <c r="B136" s="45" t="s">
        <v>140</v>
      </c>
      <c r="C136" s="65">
        <f t="shared" si="5"/>
        <v>0</v>
      </c>
      <c r="D136" s="51"/>
      <c r="E136" s="51"/>
      <c r="F136" s="51"/>
      <c r="G136" s="51"/>
      <c r="H136" s="52"/>
    </row>
    <row r="137" spans="1:8" s="49" customFormat="1" ht="22.5">
      <c r="A137" s="85">
        <v>3400</v>
      </c>
      <c r="B137" s="45" t="s">
        <v>141</v>
      </c>
      <c r="C137" s="65">
        <f t="shared" si="5"/>
        <v>0</v>
      </c>
      <c r="D137" s="51"/>
      <c r="E137" s="51"/>
      <c r="F137" s="51"/>
      <c r="G137" s="51"/>
      <c r="H137" s="52"/>
    </row>
    <row r="138" spans="1:8" s="49" customFormat="1" ht="11.25">
      <c r="A138" s="85">
        <v>3500</v>
      </c>
      <c r="B138" s="45" t="s">
        <v>142</v>
      </c>
      <c r="C138" s="65">
        <f t="shared" si="5"/>
        <v>0</v>
      </c>
      <c r="D138" s="51"/>
      <c r="E138" s="51"/>
      <c r="F138" s="51"/>
      <c r="G138" s="51"/>
      <c r="H138" s="52"/>
    </row>
    <row r="139" spans="1:8" s="49" customFormat="1" ht="22.5">
      <c r="A139" s="85">
        <v>3600</v>
      </c>
      <c r="B139" s="45" t="s">
        <v>143</v>
      </c>
      <c r="C139" s="65">
        <f t="shared" si="5"/>
        <v>0</v>
      </c>
      <c r="D139" s="51"/>
      <c r="E139" s="51"/>
      <c r="F139" s="51"/>
      <c r="G139" s="51"/>
      <c r="H139" s="52"/>
    </row>
    <row r="140" spans="1:8" s="49" customFormat="1" ht="33.75">
      <c r="A140" s="85">
        <v>3800</v>
      </c>
      <c r="B140" s="45" t="s">
        <v>144</v>
      </c>
      <c r="C140" s="65">
        <f t="shared" si="5"/>
        <v>0</v>
      </c>
      <c r="D140" s="51"/>
      <c r="E140" s="51"/>
      <c r="F140" s="51"/>
      <c r="G140" s="51"/>
      <c r="H140" s="52"/>
    </row>
    <row r="141" spans="1:8" s="84" customFormat="1" ht="51">
      <c r="A141" s="115"/>
      <c r="B141" s="116" t="s">
        <v>145</v>
      </c>
      <c r="C141" s="117">
        <f t="shared" si="5"/>
        <v>600000</v>
      </c>
      <c r="D141" s="117">
        <f>SUM(D142,D154,D155)</f>
        <v>600000</v>
      </c>
      <c r="E141" s="117">
        <f>SUM(E142,E154,E155)</f>
        <v>0</v>
      </c>
      <c r="F141" s="118">
        <f>SUM(F142,F154,F155)</f>
        <v>0</v>
      </c>
      <c r="G141" s="117">
        <f>SUM(G142,G154,G155)</f>
        <v>0</v>
      </c>
      <c r="H141" s="119">
        <f>SUM(H142,H154,H155)</f>
        <v>0</v>
      </c>
    </row>
    <row r="142" spans="1:8" s="59" customFormat="1" ht="20.25" customHeight="1">
      <c r="A142" s="120">
        <v>4000</v>
      </c>
      <c r="B142" s="54" t="s">
        <v>146</v>
      </c>
      <c r="C142" s="121">
        <f t="shared" si="5"/>
        <v>348418</v>
      </c>
      <c r="D142" s="121">
        <f>SUM(D143,D149,D150,D151,D152,D153)</f>
        <v>348418</v>
      </c>
      <c r="E142" s="121">
        <f>SUM(E143,E149,E150,E151,E152,E153)</f>
        <v>0</v>
      </c>
      <c r="F142" s="121">
        <f>SUM(F143,F149,F150,F151,F152,F153)</f>
        <v>0</v>
      </c>
      <c r="G142" s="121">
        <f>SUM(G143,G149,G150,G151,G152,G153)</f>
        <v>0</v>
      </c>
      <c r="H142" s="122">
        <f>SUM(H143,H149,H150,H151,H152,H153)</f>
        <v>0</v>
      </c>
    </row>
    <row r="143" spans="1:8" s="49" customFormat="1" ht="22.5">
      <c r="A143" s="85">
        <v>4100</v>
      </c>
      <c r="B143" s="45" t="s">
        <v>147</v>
      </c>
      <c r="C143" s="65">
        <f t="shared" si="5"/>
        <v>0</v>
      </c>
      <c r="D143" s="65">
        <f>SUM(D144:D148)</f>
        <v>0</v>
      </c>
      <c r="E143" s="65">
        <f>SUM(E144:E148)</f>
        <v>0</v>
      </c>
      <c r="F143" s="46">
        <f>SUM(F144:F148)</f>
        <v>0</v>
      </c>
      <c r="G143" s="65">
        <f>SUM(G144:G148)</f>
        <v>0</v>
      </c>
      <c r="H143" s="123">
        <f>SUM(H144:H148)</f>
        <v>0</v>
      </c>
    </row>
    <row r="144" spans="1:8" s="95" customFormat="1" ht="9.75">
      <c r="A144" s="90">
        <v>4110</v>
      </c>
      <c r="B144" s="91" t="s">
        <v>148</v>
      </c>
      <c r="C144" s="103">
        <f t="shared" si="5"/>
        <v>0</v>
      </c>
      <c r="D144" s="93"/>
      <c r="E144" s="93"/>
      <c r="F144" s="93"/>
      <c r="G144" s="93"/>
      <c r="H144" s="97"/>
    </row>
    <row r="145" spans="1:8" s="95" customFormat="1" ht="9.75">
      <c r="A145" s="90">
        <v>4140</v>
      </c>
      <c r="B145" s="91" t="s">
        <v>149</v>
      </c>
      <c r="C145" s="103">
        <f t="shared" si="5"/>
        <v>0</v>
      </c>
      <c r="D145" s="93"/>
      <c r="E145" s="93"/>
      <c r="F145" s="93"/>
      <c r="G145" s="93"/>
      <c r="H145" s="97"/>
    </row>
    <row r="146" spans="1:8" s="95" customFormat="1" ht="9.75">
      <c r="A146" s="90">
        <v>4150</v>
      </c>
      <c r="B146" s="91" t="s">
        <v>150</v>
      </c>
      <c r="C146" s="103">
        <f t="shared" si="5"/>
        <v>0</v>
      </c>
      <c r="D146" s="93"/>
      <c r="E146" s="93"/>
      <c r="F146" s="93"/>
      <c r="G146" s="93"/>
      <c r="H146" s="97"/>
    </row>
    <row r="147" spans="1:8" s="95" customFormat="1" ht="19.5">
      <c r="A147" s="90">
        <v>4160</v>
      </c>
      <c r="B147" s="91" t="s">
        <v>151</v>
      </c>
      <c r="C147" s="103">
        <f t="shared" si="5"/>
        <v>0</v>
      </c>
      <c r="D147" s="93"/>
      <c r="E147" s="93"/>
      <c r="F147" s="93"/>
      <c r="G147" s="93"/>
      <c r="H147" s="97"/>
    </row>
    <row r="148" spans="1:8" s="95" customFormat="1" ht="9.75">
      <c r="A148" s="90">
        <v>4180</v>
      </c>
      <c r="B148" s="91" t="s">
        <v>152</v>
      </c>
      <c r="C148" s="103">
        <f t="shared" si="5"/>
        <v>0</v>
      </c>
      <c r="D148" s="93"/>
      <c r="E148" s="93"/>
      <c r="F148" s="93"/>
      <c r="G148" s="93"/>
      <c r="H148" s="97"/>
    </row>
    <row r="149" spans="1:8" s="49" customFormat="1" ht="22.5">
      <c r="A149" s="85">
        <v>4200</v>
      </c>
      <c r="B149" s="45" t="s">
        <v>153</v>
      </c>
      <c r="C149" s="65">
        <f t="shared" si="5"/>
        <v>0</v>
      </c>
      <c r="D149" s="51"/>
      <c r="E149" s="51"/>
      <c r="F149" s="51"/>
      <c r="G149" s="51"/>
      <c r="H149" s="52"/>
    </row>
    <row r="150" spans="1:8" s="49" customFormat="1" ht="11.25">
      <c r="A150" s="85">
        <v>4300</v>
      </c>
      <c r="B150" s="124" t="s">
        <v>154</v>
      </c>
      <c r="C150" s="65">
        <f t="shared" si="5"/>
        <v>0</v>
      </c>
      <c r="D150" s="51"/>
      <c r="E150" s="51"/>
      <c r="F150" s="51"/>
      <c r="G150" s="51"/>
      <c r="H150" s="52"/>
    </row>
    <row r="151" spans="1:8" s="49" customFormat="1" ht="33.75">
      <c r="A151" s="125">
        <v>4400</v>
      </c>
      <c r="B151" s="124" t="s">
        <v>155</v>
      </c>
      <c r="C151" s="65">
        <f t="shared" si="5"/>
        <v>0</v>
      </c>
      <c r="D151" s="51"/>
      <c r="E151" s="51"/>
      <c r="F151" s="51"/>
      <c r="G151" s="51"/>
      <c r="H151" s="52"/>
    </row>
    <row r="152" spans="1:8" s="49" customFormat="1" ht="22.5">
      <c r="A152" s="85">
        <v>4500</v>
      </c>
      <c r="B152" s="124" t="s">
        <v>156</v>
      </c>
      <c r="C152" s="65">
        <f t="shared" si="5"/>
        <v>348418</v>
      </c>
      <c r="D152" s="51">
        <v>348418</v>
      </c>
      <c r="E152" s="51"/>
      <c r="F152" s="51"/>
      <c r="G152" s="51"/>
      <c r="H152" s="52"/>
    </row>
    <row r="153" spans="1:8" s="49" customFormat="1" ht="11.25">
      <c r="A153" s="85">
        <v>4700</v>
      </c>
      <c r="B153" s="124" t="s">
        <v>157</v>
      </c>
      <c r="C153" s="65">
        <f t="shared" si="5"/>
        <v>0</v>
      </c>
      <c r="D153" s="51"/>
      <c r="E153" s="51"/>
      <c r="F153" s="51"/>
      <c r="G153" s="51"/>
      <c r="H153" s="52"/>
    </row>
    <row r="154" spans="1:8" s="49" customFormat="1" ht="11.25">
      <c r="A154" s="85">
        <v>6000</v>
      </c>
      <c r="B154" s="126" t="s">
        <v>158</v>
      </c>
      <c r="C154" s="61">
        <f t="shared" si="5"/>
        <v>251582</v>
      </c>
      <c r="D154" s="51">
        <v>251582</v>
      </c>
      <c r="E154" s="51"/>
      <c r="F154" s="51"/>
      <c r="G154" s="51"/>
      <c r="H154" s="52"/>
    </row>
    <row r="155" spans="1:8" s="59" customFormat="1" ht="11.25">
      <c r="A155" s="86">
        <v>7000</v>
      </c>
      <c r="B155" s="127" t="s">
        <v>159</v>
      </c>
      <c r="C155" s="121">
        <f t="shared" si="5"/>
        <v>0</v>
      </c>
      <c r="D155" s="99"/>
      <c r="E155" s="99"/>
      <c r="F155" s="99"/>
      <c r="G155" s="99"/>
      <c r="H155" s="111"/>
    </row>
    <row r="156" spans="1:8" s="59" customFormat="1" ht="22.5">
      <c r="A156" s="128"/>
      <c r="B156" s="129" t="s">
        <v>160</v>
      </c>
      <c r="C156" s="88">
        <f t="shared" si="5"/>
        <v>0</v>
      </c>
      <c r="D156" s="88">
        <f>SUM(D157:D158)</f>
        <v>0</v>
      </c>
      <c r="E156" s="88">
        <f>SUM(E157:E158)</f>
        <v>0</v>
      </c>
      <c r="F156" s="88">
        <f>SUM(F157:F158)</f>
        <v>0</v>
      </c>
      <c r="G156" s="88">
        <f>SUM(G157:G158)</f>
        <v>0</v>
      </c>
      <c r="H156" s="130">
        <f>SUM(H157:H158)</f>
        <v>0</v>
      </c>
    </row>
    <row r="157" spans="1:8" s="59" customFormat="1" ht="11.25">
      <c r="A157" s="128"/>
      <c r="B157" s="131" t="s">
        <v>20</v>
      </c>
      <c r="C157" s="100">
        <f t="shared" si="5"/>
        <v>0</v>
      </c>
      <c r="D157" s="99"/>
      <c r="E157" s="99"/>
      <c r="F157" s="99"/>
      <c r="G157" s="99"/>
      <c r="H157" s="111"/>
    </row>
    <row r="158" spans="1:8" s="59" customFormat="1" ht="11.25">
      <c r="A158" s="128"/>
      <c r="B158" s="131" t="s">
        <v>21</v>
      </c>
      <c r="C158" s="100">
        <f t="shared" si="5"/>
        <v>0</v>
      </c>
      <c r="D158" s="99"/>
      <c r="E158" s="99"/>
      <c r="F158" s="99"/>
      <c r="G158" s="99"/>
      <c r="H158" s="111"/>
    </row>
    <row r="159" spans="1:8" s="133" customFormat="1" ht="8.25">
      <c r="A159" s="132"/>
      <c r="B159" s="133" t="s">
        <v>161</v>
      </c>
      <c r="C159" s="134">
        <f aca="true" t="shared" si="6" ref="C159:H159">SUM(C156,C155,C154,C142,C133,C132,C128,C92,C45,C42,C41,C34)</f>
        <v>600000</v>
      </c>
      <c r="D159" s="134">
        <f t="shared" si="6"/>
        <v>600000</v>
      </c>
      <c r="E159" s="134">
        <f t="shared" si="6"/>
        <v>0</v>
      </c>
      <c r="F159" s="134">
        <f t="shared" si="6"/>
        <v>0</v>
      </c>
      <c r="G159" s="134">
        <f t="shared" si="6"/>
        <v>0</v>
      </c>
      <c r="H159" s="135">
        <f t="shared" si="6"/>
        <v>0</v>
      </c>
    </row>
    <row r="160" s="137" customFormat="1" ht="11.25">
      <c r="A160" s="136"/>
    </row>
    <row r="161" s="137" customFormat="1" ht="11.25">
      <c r="A161" s="136"/>
    </row>
    <row r="162" s="137" customFormat="1" ht="11.25">
      <c r="A162" s="136"/>
    </row>
    <row r="163" s="137" customFormat="1" ht="11.25">
      <c r="A163" s="136"/>
    </row>
    <row r="164" s="137" customFormat="1" ht="11.25">
      <c r="A164" s="136"/>
    </row>
    <row r="165" s="137" customFormat="1" ht="11.25">
      <c r="A165" s="136"/>
    </row>
    <row r="166" s="137" customFormat="1" ht="11.25">
      <c r="A166" s="136"/>
    </row>
    <row r="167" s="137" customFormat="1" ht="11.25">
      <c r="A167" s="136"/>
    </row>
    <row r="168" s="137" customFormat="1" ht="11.25">
      <c r="A168" s="136"/>
    </row>
    <row r="169" s="137" customFormat="1" ht="11.25">
      <c r="A169" s="136"/>
    </row>
    <row r="170" s="137" customFormat="1" ht="11.25">
      <c r="A170" s="136"/>
    </row>
    <row r="171" s="137" customFormat="1" ht="11.25">
      <c r="A171" s="136"/>
    </row>
    <row r="172" s="137" customFormat="1" ht="11.25">
      <c r="A172" s="136"/>
    </row>
    <row r="173" s="137" customFormat="1" ht="11.25">
      <c r="A173" s="136"/>
    </row>
    <row r="174" s="137" customFormat="1" ht="11.25">
      <c r="A174" s="136"/>
    </row>
    <row r="175" s="137" customFormat="1" ht="11.25">
      <c r="A175" s="136"/>
    </row>
    <row r="176" s="137" customFormat="1" ht="11.25">
      <c r="A176" s="136"/>
    </row>
    <row r="177" s="137" customFormat="1" ht="11.25">
      <c r="A177" s="136"/>
    </row>
    <row r="178" s="137" customFormat="1" ht="11.25">
      <c r="A178" s="136"/>
    </row>
    <row r="179" s="137" customFormat="1" ht="11.25">
      <c r="A179" s="136"/>
    </row>
    <row r="180" s="137" customFormat="1" ht="11.25">
      <c r="A180" s="136"/>
    </row>
    <row r="181" s="137" customFormat="1" ht="11.25">
      <c r="A181" s="136"/>
    </row>
    <row r="182" s="137" customFormat="1" ht="11.25">
      <c r="A182" s="136"/>
    </row>
    <row r="183" s="137" customFormat="1" ht="11.25">
      <c r="A183" s="136"/>
    </row>
    <row r="184" s="137" customFormat="1" ht="11.25">
      <c r="A184" s="136"/>
    </row>
    <row r="185" s="137" customFormat="1" ht="11.25">
      <c r="A185" s="136"/>
    </row>
    <row r="186" s="137" customFormat="1" ht="11.25">
      <c r="A186" s="136"/>
    </row>
    <row r="187" s="137" customFormat="1" ht="11.25">
      <c r="A187" s="136"/>
    </row>
    <row r="188" s="137" customFormat="1" ht="11.25">
      <c r="A188" s="136"/>
    </row>
    <row r="189" s="137" customFormat="1" ht="11.25">
      <c r="A189" s="136"/>
    </row>
    <row r="190" s="137" customFormat="1" ht="11.25">
      <c r="A190" s="136"/>
    </row>
    <row r="191" s="137" customFormat="1" ht="11.25">
      <c r="A191" s="136"/>
    </row>
    <row r="192" s="137" customFormat="1" ht="11.25">
      <c r="A192" s="136"/>
    </row>
    <row r="193" s="137" customFormat="1" ht="11.25">
      <c r="A193" s="136"/>
    </row>
    <row r="194" s="137" customFormat="1" ht="11.25">
      <c r="A194" s="136"/>
    </row>
    <row r="195" s="137" customFormat="1" ht="11.25">
      <c r="A195" s="136"/>
    </row>
    <row r="196" s="137" customFormat="1" ht="11.25">
      <c r="A196" s="136"/>
    </row>
    <row r="197" s="137" customFormat="1" ht="11.25">
      <c r="A197" s="136"/>
    </row>
    <row r="198" s="137" customFormat="1" ht="11.25">
      <c r="A198" s="136"/>
    </row>
    <row r="199" s="137" customFormat="1" ht="11.25">
      <c r="A199" s="136"/>
    </row>
    <row r="200" s="137" customFormat="1" ht="11.25">
      <c r="A200" s="136"/>
    </row>
    <row r="201" s="137" customFormat="1" ht="11.25">
      <c r="A201" s="136"/>
    </row>
    <row r="202" s="137" customFormat="1" ht="11.25">
      <c r="A202" s="136"/>
    </row>
    <row r="203" s="137" customFormat="1" ht="11.25">
      <c r="A203" s="136"/>
    </row>
    <row r="204" s="137" customFormat="1" ht="11.25">
      <c r="A204" s="136"/>
    </row>
    <row r="205" s="137" customFormat="1" ht="11.25">
      <c r="A205" s="136"/>
    </row>
    <row r="206" s="137" customFormat="1" ht="11.25">
      <c r="A206" s="136"/>
    </row>
    <row r="207" s="137" customFormat="1" ht="11.25">
      <c r="A207" s="136"/>
    </row>
    <row r="208" s="137" customFormat="1" ht="11.25">
      <c r="A208" s="136"/>
    </row>
    <row r="209" s="137" customFormat="1" ht="11.25">
      <c r="A209" s="136"/>
    </row>
    <row r="210" s="137" customFormat="1" ht="11.25">
      <c r="A210" s="136"/>
    </row>
    <row r="211" s="137" customFormat="1" ht="11.25">
      <c r="A211" s="136"/>
    </row>
    <row r="212" s="137" customFormat="1" ht="11.25">
      <c r="A212" s="136"/>
    </row>
    <row r="213" s="137" customFormat="1" ht="11.25">
      <c r="A213" s="136"/>
    </row>
    <row r="214" s="137" customFormat="1" ht="11.25">
      <c r="A214" s="136"/>
    </row>
    <row r="215" s="137" customFormat="1" ht="11.25">
      <c r="A215" s="136"/>
    </row>
    <row r="216" s="137" customFormat="1" ht="11.25">
      <c r="A216" s="136"/>
    </row>
    <row r="217" s="137" customFormat="1" ht="11.25">
      <c r="A217" s="136"/>
    </row>
    <row r="218" s="137" customFormat="1" ht="11.25">
      <c r="A218" s="136"/>
    </row>
    <row r="219" s="137" customFormat="1" ht="11.25">
      <c r="A219" s="136"/>
    </row>
    <row r="220" s="137" customFormat="1" ht="11.25">
      <c r="A220" s="136"/>
    </row>
    <row r="221" s="137" customFormat="1" ht="11.25">
      <c r="A221" s="136"/>
    </row>
    <row r="222" s="137" customFormat="1" ht="11.25">
      <c r="A222" s="136"/>
    </row>
    <row r="223" s="137" customFormat="1" ht="11.25">
      <c r="A223" s="136"/>
    </row>
    <row r="224" s="137" customFormat="1" ht="11.25">
      <c r="A224" s="136"/>
    </row>
    <row r="225" s="137" customFormat="1" ht="11.25">
      <c r="A225" s="136"/>
    </row>
    <row r="226" s="137" customFormat="1" ht="11.25">
      <c r="A226" s="136"/>
    </row>
    <row r="227" s="137" customFormat="1" ht="11.25">
      <c r="A227" s="136"/>
    </row>
    <row r="228" s="137" customFormat="1" ht="11.25">
      <c r="A228" s="136"/>
    </row>
    <row r="229" s="137" customFormat="1" ht="11.25">
      <c r="A229" s="136"/>
    </row>
    <row r="230" s="137" customFormat="1" ht="11.25">
      <c r="A230" s="136"/>
    </row>
    <row r="231" s="137" customFormat="1" ht="11.25">
      <c r="A231" s="136"/>
    </row>
    <row r="232" s="137" customFormat="1" ht="11.25">
      <c r="A232" s="136"/>
    </row>
    <row r="233" s="137" customFormat="1" ht="11.25">
      <c r="A233" s="136"/>
    </row>
    <row r="234" s="137" customFormat="1" ht="11.25">
      <c r="A234" s="136"/>
    </row>
    <row r="235" s="137" customFormat="1" ht="11.25">
      <c r="A235" s="136"/>
    </row>
    <row r="236" s="137" customFormat="1" ht="11.25">
      <c r="A236" s="136"/>
    </row>
    <row r="237" s="137" customFormat="1" ht="11.25">
      <c r="A237" s="136"/>
    </row>
    <row r="238" s="137" customFormat="1" ht="11.25">
      <c r="A238" s="136"/>
    </row>
    <row r="239" s="137" customFormat="1" ht="11.25">
      <c r="A239" s="136"/>
    </row>
    <row r="240" s="137" customFormat="1" ht="11.25">
      <c r="A240" s="136"/>
    </row>
    <row r="241" s="137" customFormat="1" ht="11.25">
      <c r="A241" s="136"/>
    </row>
    <row r="242" s="137" customFormat="1" ht="11.25">
      <c r="A242" s="136"/>
    </row>
    <row r="243" s="137" customFormat="1" ht="11.25">
      <c r="A243" s="136"/>
    </row>
    <row r="244" s="137" customFormat="1" ht="11.25">
      <c r="A244" s="136"/>
    </row>
    <row r="245" s="137" customFormat="1" ht="11.25">
      <c r="A245" s="136"/>
    </row>
    <row r="246" s="137" customFormat="1" ht="11.25">
      <c r="A246" s="136"/>
    </row>
    <row r="247" s="137" customFormat="1" ht="11.25">
      <c r="A247" s="136"/>
    </row>
    <row r="248" s="137" customFormat="1" ht="11.25">
      <c r="A248" s="136"/>
    </row>
    <row r="249" s="137" customFormat="1" ht="11.25">
      <c r="A249" s="136"/>
    </row>
    <row r="250" s="137" customFormat="1" ht="11.25">
      <c r="A250" s="136"/>
    </row>
    <row r="251" s="137" customFormat="1" ht="11.25">
      <c r="A251" s="136"/>
    </row>
    <row r="252" s="137" customFormat="1" ht="11.25">
      <c r="A252" s="136"/>
    </row>
    <row r="253" s="137" customFormat="1" ht="11.25">
      <c r="A253" s="136"/>
    </row>
    <row r="254" s="137" customFormat="1" ht="11.25">
      <c r="A254" s="136"/>
    </row>
    <row r="255" s="137" customFormat="1" ht="11.25">
      <c r="A255" s="136"/>
    </row>
    <row r="256" s="137" customFormat="1" ht="11.25">
      <c r="A256" s="136"/>
    </row>
    <row r="257" s="137" customFormat="1" ht="11.25">
      <c r="A257" s="136"/>
    </row>
    <row r="258" s="137" customFormat="1" ht="11.25">
      <c r="A258" s="136"/>
    </row>
    <row r="259" s="137" customFormat="1" ht="11.25">
      <c r="A259" s="136"/>
    </row>
    <row r="260" s="137" customFormat="1" ht="11.25">
      <c r="A260" s="136"/>
    </row>
    <row r="261" s="137" customFormat="1" ht="11.25">
      <c r="A261" s="136"/>
    </row>
    <row r="262" s="137" customFormat="1" ht="11.25">
      <c r="A262" s="136"/>
    </row>
    <row r="263" s="137" customFormat="1" ht="11.25">
      <c r="A263" s="136"/>
    </row>
    <row r="264" s="137" customFormat="1" ht="11.25">
      <c r="A264" s="136"/>
    </row>
    <row r="265" s="137" customFormat="1" ht="11.25">
      <c r="A265" s="136"/>
    </row>
    <row r="266" s="137" customFormat="1" ht="11.25">
      <c r="A266" s="136"/>
    </row>
    <row r="267" s="137" customFormat="1" ht="11.25">
      <c r="A267" s="136"/>
    </row>
    <row r="268" s="137" customFormat="1" ht="11.25">
      <c r="A268" s="136"/>
    </row>
    <row r="269" s="137" customFormat="1" ht="11.25">
      <c r="A269" s="136"/>
    </row>
    <row r="270" s="137" customFormat="1" ht="11.25">
      <c r="A270" s="136"/>
    </row>
    <row r="271" s="137" customFormat="1" ht="11.25">
      <c r="A271" s="136"/>
    </row>
    <row r="272" s="137" customFormat="1" ht="11.25">
      <c r="A272" s="136"/>
    </row>
    <row r="273" s="137" customFormat="1" ht="11.25">
      <c r="A273" s="136"/>
    </row>
    <row r="274" s="137" customFormat="1" ht="11.25">
      <c r="A274" s="136"/>
    </row>
    <row r="275" s="137" customFormat="1" ht="11.25">
      <c r="A275" s="136"/>
    </row>
    <row r="276" s="137" customFormat="1" ht="11.25">
      <c r="A276" s="136"/>
    </row>
    <row r="277" s="137" customFormat="1" ht="11.25">
      <c r="A277" s="136"/>
    </row>
    <row r="278" s="137" customFormat="1" ht="11.25">
      <c r="A278" s="136"/>
    </row>
    <row r="279" s="137" customFormat="1" ht="11.25">
      <c r="A279" s="136"/>
    </row>
    <row r="280" s="137" customFormat="1" ht="11.25">
      <c r="A280" s="136"/>
    </row>
    <row r="281" s="137" customFormat="1" ht="11.25">
      <c r="A281" s="136"/>
    </row>
    <row r="282" s="137" customFormat="1" ht="11.25">
      <c r="A282" s="136"/>
    </row>
    <row r="283" s="137" customFormat="1" ht="11.25">
      <c r="A283" s="136"/>
    </row>
    <row r="284" s="137" customFormat="1" ht="11.25">
      <c r="A284" s="136"/>
    </row>
    <row r="285" s="137" customFormat="1" ht="11.25">
      <c r="A285" s="136"/>
    </row>
    <row r="286" s="137" customFormat="1" ht="11.25">
      <c r="A286" s="136"/>
    </row>
    <row r="287" s="137" customFormat="1" ht="11.25">
      <c r="A287" s="136"/>
    </row>
    <row r="288" s="137" customFormat="1" ht="11.25">
      <c r="A288" s="136"/>
    </row>
    <row r="289" s="137" customFormat="1" ht="11.25">
      <c r="A289" s="136"/>
    </row>
    <row r="290" s="137" customFormat="1" ht="11.25">
      <c r="A290" s="136"/>
    </row>
    <row r="291" s="137" customFormat="1" ht="11.25">
      <c r="A291" s="136"/>
    </row>
    <row r="292" s="137" customFormat="1" ht="11.25">
      <c r="A292" s="136"/>
    </row>
    <row r="293" s="137" customFormat="1" ht="11.25">
      <c r="A293" s="136"/>
    </row>
    <row r="294" s="137" customFormat="1" ht="11.25">
      <c r="A294" s="136"/>
    </row>
    <row r="295" s="137" customFormat="1" ht="11.25">
      <c r="A295" s="136"/>
    </row>
    <row r="296" s="137" customFormat="1" ht="11.25">
      <c r="A296" s="136"/>
    </row>
    <row r="297" s="137" customFormat="1" ht="11.25">
      <c r="A297" s="136"/>
    </row>
    <row r="298" s="137" customFormat="1" ht="11.25">
      <c r="A298" s="136"/>
    </row>
    <row r="299" s="137" customFormat="1" ht="11.25">
      <c r="A299" s="136"/>
    </row>
    <row r="300" s="137" customFormat="1" ht="11.25">
      <c r="A300" s="136"/>
    </row>
    <row r="301" s="137" customFormat="1" ht="11.25">
      <c r="A301" s="136"/>
    </row>
    <row r="302" s="137" customFormat="1" ht="11.25">
      <c r="A302" s="136"/>
    </row>
    <row r="303" s="137" customFormat="1" ht="11.25">
      <c r="A303" s="136"/>
    </row>
    <row r="304" s="137" customFormat="1" ht="11.25">
      <c r="A304" s="136"/>
    </row>
    <row r="305" s="137" customFormat="1" ht="11.25">
      <c r="A305" s="136"/>
    </row>
    <row r="306" s="137" customFormat="1" ht="11.25">
      <c r="A306" s="136"/>
    </row>
    <row r="307" s="137" customFormat="1" ht="11.25">
      <c r="A307" s="136"/>
    </row>
    <row r="308" s="137" customFormat="1" ht="11.25">
      <c r="A308" s="136"/>
    </row>
    <row r="309" s="137" customFormat="1" ht="11.25">
      <c r="A309" s="136"/>
    </row>
    <row r="310" s="137" customFormat="1" ht="11.25">
      <c r="A310" s="136"/>
    </row>
    <row r="311" s="137" customFormat="1" ht="11.25">
      <c r="A311" s="136"/>
    </row>
    <row r="312" s="137" customFormat="1" ht="11.25">
      <c r="A312" s="136"/>
    </row>
    <row r="313" s="137" customFormat="1" ht="11.25">
      <c r="A313" s="136"/>
    </row>
    <row r="314" s="137" customFormat="1" ht="11.25">
      <c r="A314" s="136"/>
    </row>
    <row r="315" s="137" customFormat="1" ht="11.25">
      <c r="A315" s="136"/>
    </row>
    <row r="316" s="137" customFormat="1" ht="11.25">
      <c r="A316" s="136"/>
    </row>
    <row r="317" s="137" customFormat="1" ht="11.25">
      <c r="A317" s="136"/>
    </row>
    <row r="318" s="137" customFormat="1" ht="11.25">
      <c r="A318" s="136"/>
    </row>
    <row r="319" s="137" customFormat="1" ht="11.25">
      <c r="A319" s="136"/>
    </row>
    <row r="320" s="137" customFormat="1" ht="11.25">
      <c r="A320" s="136"/>
    </row>
    <row r="321" s="137" customFormat="1" ht="11.25">
      <c r="A321" s="136"/>
    </row>
    <row r="322" s="137" customFormat="1" ht="11.25">
      <c r="A322" s="136"/>
    </row>
    <row r="323" s="137" customFormat="1" ht="11.25">
      <c r="A323" s="136"/>
    </row>
  </sheetData>
  <sheetProtection/>
  <mergeCells count="3">
    <mergeCell ref="C10:H10"/>
    <mergeCell ref="A3:H3"/>
    <mergeCell ref="C9:H9"/>
  </mergeCells>
  <printOptions gridLines="1" horizontalCentered="1"/>
  <pageMargins left="1.3385826771653544" right="0.6299212598425197" top="0.6299212598425197" bottom="0.3937007874015748" header="0.2362204724409449" footer="0.1968503937007874"/>
  <pageSetup horizontalDpi="300" verticalDpi="300" orientation="portrait" paperSize="9" scale="90" r:id="rId1"/>
  <headerFooter alignWithMargins="0">
    <oddHeader>&amp;RTāme Nr.13.1.4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Jurmalas Pilsetas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G.Anškēvics</dc:creator>
  <cp:keywords/>
  <dc:description/>
  <cp:lastModifiedBy>irena</cp:lastModifiedBy>
  <cp:lastPrinted>2006-01-06T14:14:07Z</cp:lastPrinted>
  <dcterms:created xsi:type="dcterms:W3CDTF">2006-01-03T08:52:03Z</dcterms:created>
  <dcterms:modified xsi:type="dcterms:W3CDTF">2006-01-09T13:35:58Z</dcterms:modified>
  <cp:category/>
  <cp:version/>
  <cp:contentType/>
  <cp:contentStatus/>
</cp:coreProperties>
</file>