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8445" activeTab="19"/>
  </bookViews>
  <sheets>
    <sheet name="4.2.1.tāme" sheetId="1" r:id="rId1"/>
    <sheet name="4.3.1.tāme" sheetId="2" r:id="rId2"/>
    <sheet name="4.3.2.tāme" sheetId="3" r:id="rId3"/>
    <sheet name="4.4.1.tāme" sheetId="4" r:id="rId4"/>
    <sheet name="4.5.1.tāme" sheetId="5" r:id="rId5"/>
    <sheet name="4.6.1.tāme" sheetId="6" r:id="rId6"/>
    <sheet name="4.6.2.tāme" sheetId="7" r:id="rId7"/>
    <sheet name="4.6.3.tāme" sheetId="8" r:id="rId8"/>
    <sheet name="4.7.1.tāme" sheetId="9" r:id="rId9"/>
    <sheet name="4.7.2.tāme" sheetId="10" r:id="rId10"/>
    <sheet name="4.8.1.tāme" sheetId="11" r:id="rId11"/>
    <sheet name="4.9.1.tāme" sheetId="12" r:id="rId12"/>
    <sheet name="4.10.1.tāme" sheetId="13" r:id="rId13"/>
    <sheet name="4.11.1.tāme" sheetId="14" r:id="rId14"/>
    <sheet name="4.11.2.tāme" sheetId="15" r:id="rId15"/>
    <sheet name="4.12.1.tāme" sheetId="16" r:id="rId16"/>
    <sheet name="4.13.1.tāme" sheetId="17" r:id="rId17"/>
    <sheet name="4.13.2.tāme" sheetId="18" r:id="rId18"/>
    <sheet name="4.14.1.tāme" sheetId="19" r:id="rId19"/>
    <sheet name="4.14.2.tāme" sheetId="20" r:id="rId20"/>
  </sheets>
  <definedNames>
    <definedName name="_xlnm.Print_Area" localSheetId="12">'4.10.1.tāme'!$A$1:$I$159</definedName>
    <definedName name="_xlnm.Print_Area" localSheetId="13">'4.11.1.tāme'!$A$1:$I$159</definedName>
    <definedName name="_xlnm.Print_Area" localSheetId="14">'4.11.2.tāme'!$A$2:$F$149</definedName>
    <definedName name="_xlnm.Print_Area" localSheetId="15">'4.12.1.tāme'!$A$1:$I$159</definedName>
    <definedName name="_xlnm.Print_Area" localSheetId="16">'4.13.1.tāme'!$A$1:$I$159</definedName>
    <definedName name="_xlnm.Print_Area" localSheetId="17">'4.13.2.tāme'!$A$1:$I$159</definedName>
    <definedName name="_xlnm.Print_Area" localSheetId="18">'4.14.1.tāme'!$A$1:$I$159</definedName>
    <definedName name="_xlnm.Print_Area" localSheetId="19">'4.14.2.tāme'!$A$2:$F$149</definedName>
    <definedName name="_xlnm.Print_Area" localSheetId="0">'4.2.1.tāme'!$A$1:$K$159</definedName>
    <definedName name="_xlnm.Print_Area" localSheetId="1">'4.3.1.tāme'!$A$1:$I$159</definedName>
    <definedName name="_xlnm.Print_Area" localSheetId="2">'4.3.2.tāme'!$A$2:$F$149</definedName>
    <definedName name="_xlnm.Print_Area" localSheetId="3">'4.4.1.tāme'!$A$1:$I$159</definedName>
    <definedName name="_xlnm.Print_Area" localSheetId="4">'4.5.1.tāme'!$A$1:$I$159</definedName>
    <definedName name="_xlnm.Print_Area" localSheetId="5">'4.6.1.tāme'!$A$1:$I$159</definedName>
    <definedName name="_xlnm.Print_Area" localSheetId="6">'4.6.2.tāme'!$A$2:$F$149</definedName>
    <definedName name="_xlnm.Print_Area" localSheetId="7">'4.6.3.tāme'!$A$1:$I$159</definedName>
    <definedName name="_xlnm.Print_Area" localSheetId="8">'4.7.1.tāme'!$A$1:$I$159</definedName>
    <definedName name="_xlnm.Print_Area" localSheetId="9">'4.7.2.tāme'!$A$2:$F$149</definedName>
    <definedName name="_xlnm.Print_Area" localSheetId="10">'4.8.1.tāme'!$A$1:$I$159</definedName>
    <definedName name="_xlnm.Print_Area" localSheetId="11">'4.9.1.tāme'!$A$1:$I$159</definedName>
    <definedName name="_xlnm.Print_Titles" localSheetId="12">'4.10.1.tāme'!$12:$12</definedName>
    <definedName name="_xlnm.Print_Titles" localSheetId="13">'4.11.1.tāme'!$12:$12</definedName>
    <definedName name="_xlnm.Print_Titles" localSheetId="14">'4.11.2.tāme'!$12:$12</definedName>
    <definedName name="_xlnm.Print_Titles" localSheetId="15">'4.12.1.tāme'!$12:$12</definedName>
    <definedName name="_xlnm.Print_Titles" localSheetId="16">'4.13.1.tāme'!$12:$12</definedName>
    <definedName name="_xlnm.Print_Titles" localSheetId="17">'4.13.2.tāme'!$12:$12</definedName>
    <definedName name="_xlnm.Print_Titles" localSheetId="18">'4.14.1.tāme'!$12:$12</definedName>
    <definedName name="_xlnm.Print_Titles" localSheetId="19">'4.14.2.tāme'!$12:$12</definedName>
    <definedName name="_xlnm.Print_Titles" localSheetId="0">'4.2.1.tāme'!$12:$12</definedName>
    <definedName name="_xlnm.Print_Titles" localSheetId="1">'4.3.1.tāme'!$12:$12</definedName>
    <definedName name="_xlnm.Print_Titles" localSheetId="2">'4.3.2.tāme'!$12:$12</definedName>
    <definedName name="_xlnm.Print_Titles" localSheetId="3">'4.4.1.tāme'!$12:$12</definedName>
    <definedName name="_xlnm.Print_Titles" localSheetId="4">'4.5.1.tāme'!$12:$12</definedName>
    <definedName name="_xlnm.Print_Titles" localSheetId="5">'4.6.1.tāme'!$12:$12</definedName>
    <definedName name="_xlnm.Print_Titles" localSheetId="6">'4.6.2.tāme'!$12:$12</definedName>
    <definedName name="_xlnm.Print_Titles" localSheetId="7">'4.6.3.tāme'!$12:$12</definedName>
    <definedName name="_xlnm.Print_Titles" localSheetId="8">'4.7.1.tāme'!$12:$12</definedName>
    <definedName name="_xlnm.Print_Titles" localSheetId="9">'4.7.2.tāme'!$12:$12</definedName>
    <definedName name="_xlnm.Print_Titles" localSheetId="10">'4.8.1.tāme'!$12:$12</definedName>
    <definedName name="_xlnm.Print_Titles" localSheetId="11">'4.9.1.tāme'!$12:$12</definedName>
  </definedNames>
  <calcPr fullCalcOnLoad="1"/>
</workbook>
</file>

<file path=xl/sharedStrings.xml><?xml version="1.0" encoding="utf-8"?>
<sst xmlns="http://schemas.openxmlformats.org/spreadsheetml/2006/main" count="3582" uniqueCount="232">
  <si>
    <t>IEŅĒMUMU UN IZDEVUMU TĀME 2006.GADAM</t>
  </si>
  <si>
    <t>Rādītāju nosaukumi</t>
  </si>
  <si>
    <t xml:space="preserve"> Izdevumu tāme </t>
  </si>
  <si>
    <t>kods</t>
  </si>
  <si>
    <t>2006.gadam</t>
  </si>
  <si>
    <t xml:space="preserve">Budžeta klasifik. </t>
  </si>
  <si>
    <t>Kopā</t>
  </si>
  <si>
    <t>Pamatbudžets</t>
  </si>
  <si>
    <t>Maksājumi no valsts budžeta</t>
  </si>
  <si>
    <t>Maksājumi no citiem budžetiem</t>
  </si>
  <si>
    <t>Maksas pakalp.</t>
  </si>
  <si>
    <t>Spec. budž.</t>
  </si>
  <si>
    <t>1</t>
  </si>
  <si>
    <t xml:space="preserve">  I   IEŅĒMUMI</t>
  </si>
  <si>
    <t>Ieņēmumi pavisam kopā, t.sk.</t>
  </si>
  <si>
    <t>Atlikums gada sākumā, t.sk:</t>
  </si>
  <si>
    <t>kasē</t>
  </si>
  <si>
    <t>bankā</t>
  </si>
  <si>
    <t>Tekošā gada ieņēmumi</t>
  </si>
  <si>
    <t>X</t>
  </si>
  <si>
    <t>Maksas pakalpojumi un citi pašu ieņēmumi kopā, t.sk:</t>
  </si>
  <si>
    <t>Maksa par izglītības pakalpojumiem</t>
  </si>
  <si>
    <t>Ieņēmumi par dokumentu izsniegšanu un kancelejas pakalpojumiem</t>
  </si>
  <si>
    <t>Ieņēmumi par nomu un īri</t>
  </si>
  <si>
    <t>Ieņēmumi par pārējiem budžeta iestāžu maksas pakalpojumiem</t>
  </si>
  <si>
    <t>Citi iepriekš neklasificētie maksas pakalpojumi u.c.pašu ieņēmumi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</si>
  <si>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</si>
  <si>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</si>
  <si>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</si>
  <si>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</si>
  <si>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(1000,2000, 3000)</t>
  </si>
  <si>
    <t>Kārtējie izdevumi - kopā</t>
  </si>
  <si>
    <t>Atalgojums kopā</t>
  </si>
  <si>
    <t>Algas</t>
  </si>
  <si>
    <t>Ls</t>
  </si>
  <si>
    <t>Vidējā alga mēnesī</t>
  </si>
  <si>
    <t>skaits</t>
  </si>
  <si>
    <t xml:space="preserve">Darbinieku skaits </t>
  </si>
  <si>
    <t>Piemaksas pie algām</t>
  </si>
  <si>
    <t>Pabalsti un kompensācijas</t>
  </si>
  <si>
    <t>Atalgojums ārštata darbiniekiem</t>
  </si>
  <si>
    <t>Valsts sociālās apdrošināšanas iemaksas</t>
  </si>
  <si>
    <t>Komandējumu izdevumi</t>
  </si>
  <si>
    <t>Iekšzemes komandējumi un dienesta braucieni</t>
  </si>
  <si>
    <t>Ārvalstu komandējumi</t>
  </si>
  <si>
    <t>Pakalpojumu apmaksa - kopā</t>
  </si>
  <si>
    <t>Pasta, telefona un citu sakaru pakalpojumu apmaksa, t.sk.:</t>
  </si>
  <si>
    <t>Telefona abonēšanas maksa, vietējo un tālsarunu apmaksa</t>
  </si>
  <si>
    <t>Valsts nozīmes datu pārraides tīkla pakalpojumu apmaksa</t>
  </si>
  <si>
    <t>Pārējo sakaru pakalpojumu apmaksa</t>
  </si>
  <si>
    <t>Mobilā telefona abonēšanas maksas, sarunu apmaksa</t>
  </si>
  <si>
    <t>Interneta pakalpojumu sniedzēju apmaksa</t>
  </si>
  <si>
    <t>Darba dēvēja apmaksātie veselības aprūpes pasākumi</t>
  </si>
  <si>
    <t>Ar administrācijas darbības nodrošināšanu saistīto pakalpojumu apmaksa, t.sk:</t>
  </si>
  <si>
    <t>Tipogrāfiju un publikāciju pakalpojumi</t>
  </si>
  <si>
    <t>Ārzemju delegāciju saimnieciskā apkalpošana</t>
  </si>
  <si>
    <t>Periodiskās literatūras iegāde iestādes vajadzībām</t>
  </si>
  <si>
    <t>Juridiskie pakalpojumi</t>
  </si>
  <si>
    <t>Semināru, kursu u.tml.pasākumu apmaksa</t>
  </si>
  <si>
    <t>Līgumdarbu apmaksa (ja līg.tiek slēgts ar jurid.pers.)</t>
  </si>
  <si>
    <t>Citi pakalpojumi, saistīti ar administrācijas vajadzībām</t>
  </si>
  <si>
    <t>Remonta darbu un iestāžu uzturēšanas pakalpojumu apmaksa (izņemot ēku, būvju un ceļu kapitālo remontu, t.sk:</t>
  </si>
  <si>
    <t xml:space="preserve">Ēku, būvju un telpu kārtējais remonts </t>
  </si>
  <si>
    <t xml:space="preserve">       - ēku un būvju remonts</t>
  </si>
  <si>
    <t xml:space="preserve">       - telpu remonts</t>
  </si>
  <si>
    <t>Transportlīdzekļu uzturēšana un remonts</t>
  </si>
  <si>
    <t>Iekārtu, inventāra un aparatūras remonts, tehniskā apkalpošana</t>
  </si>
  <si>
    <t>Ēku un telpu uzturēšana, labiekārtošana (uzkopšana, paklāju maiņa, apsardze, dezinfekcija, dezinsekcija u.c.)</t>
  </si>
  <si>
    <t>Transportlīdzekļu valsts obligātās civiltiesiskās apdrošin. prēmiju maksājumi</t>
  </si>
  <si>
    <t>Līdzekļi kases izdevumu atjaunošanai, ko apdrošināšanas sabiedrības atmaksā no transportlīdzekļu valsts obligātās civiltiesiskās apdrošināšanas prēmiju maksājumiem</t>
  </si>
  <si>
    <t>Pārējie pakalpojumi, saistīti ar iestāžu uzturēšanu</t>
  </si>
  <si>
    <t>Informācijas tehnoloģiju pakalpojumu apmaksa</t>
  </si>
  <si>
    <t>Datoru un datoru tīklu programmatūras izstrādāšanas izdevumi</t>
  </si>
  <si>
    <t>datoru un datoru tīklu programmatūras apkalpošanas izdevumi</t>
  </si>
  <si>
    <t>Citi pakalpojumi, saistīti datoriem un informācijas tehnoloģijām</t>
  </si>
  <si>
    <t>Telpu, ilgtermiņa ieguldījumu, pamatlīdzekļu, inventāra īre un noma</t>
  </si>
  <si>
    <t>Telpu īre un noma</t>
  </si>
  <si>
    <t>Transportlīdzekļu noma</t>
  </si>
  <si>
    <t>Pārējā noma</t>
  </si>
  <si>
    <t>Citi pakalpojumi, t.sk:</t>
  </si>
  <si>
    <t>Izdevumi, kas saistīti ar operatīvo darbību</t>
  </si>
  <si>
    <t>Pārējie klasifikācijā neuzskaitītie pakalpojumu veidi</t>
  </si>
  <si>
    <t>Maksa par zinātniski pētniecisko darbu</t>
  </si>
  <si>
    <t>Maksātnespējas procesa administratora pakalpojumu atlīdzība</t>
  </si>
  <si>
    <t>Līdzekļi neparedzētiem gadījumiem</t>
  </si>
  <si>
    <t>Atkritumu izvešana</t>
  </si>
  <si>
    <t>Kārtējie izdevumi, kas segti no ārvalstu finansu palīdzības līdzekļiem</t>
  </si>
  <si>
    <t>Nodokļu un nodevu maksājumi</t>
  </si>
  <si>
    <t>Zemes nodoklis</t>
  </si>
  <si>
    <t>Pievienotās vērtības nodoklis</t>
  </si>
  <si>
    <t>Nekustamā īpašuma nodoklis</t>
  </si>
  <si>
    <t>Pārējie nodokļu un nodevu maksājumi</t>
  </si>
  <si>
    <t>Materiālu, energoresursu, ūdens un inventāra vērtībā līdz Ls 50 par 1 vienību iegāde - kopā</t>
  </si>
  <si>
    <t>Kancelejas preces, inventārs un spectērpi, t.sk:</t>
  </si>
  <si>
    <t>Kancelejas preces un materiāli</t>
  </si>
  <si>
    <t>Inventārs</t>
  </si>
  <si>
    <t>Spectērpi</t>
  </si>
  <si>
    <t>Izdevumi apkurei, apgaismošanai un energētisko materiālu iegādei, t.sk:</t>
  </si>
  <si>
    <t>Maksa par apkuri</t>
  </si>
  <si>
    <t>Maksa par gāzi</t>
  </si>
  <si>
    <t>Maksa par elektroenerģiju</t>
  </si>
  <si>
    <t>Maksa par malkas iegādi</t>
  </si>
  <si>
    <t>Maksa par ogļu iegādi</t>
  </si>
  <si>
    <t>Maksa par degvielu</t>
  </si>
  <si>
    <t>Maksa par ūdeni un pārējo enerģētisko materiālu iegādi</t>
  </si>
  <si>
    <t>Materiāli un izejvielas palīgražošanai</t>
  </si>
  <si>
    <t>Medikamenti, ķimikālijas, laboratorijas preces</t>
  </si>
  <si>
    <t>Kārtējā remonta un iestāžu uzturēšanas materiāli, t.sk:</t>
  </si>
  <si>
    <t>Remontmateriāli</t>
  </si>
  <si>
    <t>Saimniecības materiāli</t>
  </si>
  <si>
    <t>Elektroiekārtu remonta un uzturēšanas materiāli</t>
  </si>
  <si>
    <t>Transportlīdzekļu uzturēšanas un remontmateriālu izdevumi (rezerves daļas, krāsas u.c.)</t>
  </si>
  <si>
    <t>Datortehnikas remonta un uzturēšanas materiāli</t>
  </si>
  <si>
    <t>Pārējās kārtējā remonta materiālu izmaksas</t>
  </si>
  <si>
    <t>Valsts un pašvaldību aprūpē esošo personu uzturēšanas līdzekļi, t.sk.:</t>
  </si>
  <si>
    <t>Mīkstā inventāra un ietērpa iegāde</t>
  </si>
  <si>
    <t>Virtuves inventāra, trauku un galda piederumu iegāde</t>
  </si>
  <si>
    <t>Ēdināšanas izdevumi</t>
  </si>
  <si>
    <t>Formas tērpu iegāde</t>
  </si>
  <si>
    <t>Uzturdevas kompensācija naudā</t>
  </si>
  <si>
    <t>Veselības pasākumu apmaksa</t>
  </si>
  <si>
    <t>Kabatas naudas izmaksas saskaņā ar LR lik."Sociālo pakalpojumu un sociālās palīdzības likums" 29.p.</t>
  </si>
  <si>
    <t>Personīgās higienas preces</t>
  </si>
  <si>
    <t>Mācību līdzekļi un materiāli</t>
  </si>
  <si>
    <t>Specifiskie materiāli un inventārs</t>
  </si>
  <si>
    <t>Munīcijas iegāde</t>
  </si>
  <si>
    <t>Pārējie specifiskas lietošanas materiāli un inventārs</t>
  </si>
  <si>
    <t>Pārējie materiāli</t>
  </si>
  <si>
    <t>Grāmatu un žurnālu iegāde, t.sk:</t>
  </si>
  <si>
    <t>Mācību grāmatas</t>
  </si>
  <si>
    <t>Bibliotēkas grāmatas un žurnāli</t>
  </si>
  <si>
    <t>Pārējās grāmatas un žurnāli</t>
  </si>
  <si>
    <t>Maksājumi par aizdevumiem un kredītiem</t>
  </si>
  <si>
    <t>Subsīdijas un dotācijas - kopā</t>
  </si>
  <si>
    <t>Subsīdijas</t>
  </si>
  <si>
    <t>Mērķdotācijas pašvaldību budžetiem</t>
  </si>
  <si>
    <t>Dotācijas pašvaldību budžetiem</t>
  </si>
  <si>
    <t>Dotācijas iestādēm un organizācijām</t>
  </si>
  <si>
    <t>Dotācijas iedzīvotājiem</t>
  </si>
  <si>
    <t>Biedru naudas, dalības maksas</t>
  </si>
  <si>
    <t>Pašvaldības budžeta transferi uzturēšanas izdevumiem</t>
  </si>
  <si>
    <t>Izdevumi kapitālieguldījumiem - kopā (4000,6000, 7000)</t>
  </si>
  <si>
    <t>Kapitālie izdevumi kopā</t>
  </si>
  <si>
    <t>Kustamie īpašumi (virs 50 Ls), t.sk:</t>
  </si>
  <si>
    <t>Datori un skaitļošanas tehnika</t>
  </si>
  <si>
    <t>Medicīnas un laboratoriju iekārta</t>
  </si>
  <si>
    <t>Transportlīdzekļi</t>
  </si>
  <si>
    <t>Kancelejas mēbeles un telpu iekārta</t>
  </si>
  <si>
    <t>Pārējie kustamie īpašumi</t>
  </si>
  <si>
    <t>Mākslas priekšmeti un muzeja eksponāti</t>
  </si>
  <si>
    <t>Intelektuālais īpašums</t>
  </si>
  <si>
    <t>Kapitālie izdevumi, kas segti no ārvalstu finansu palīdzības līdzekļiem</t>
  </si>
  <si>
    <t>Nekustamo īpašumu (ēku, būvju) iegāde</t>
  </si>
  <si>
    <t>Kapitālais remonts</t>
  </si>
  <si>
    <t>Zemes iegāde</t>
  </si>
  <si>
    <t>Investīcijas</t>
  </si>
  <si>
    <t>Atlikums perioda beigās, t.sk</t>
  </si>
  <si>
    <t>Kontrolsumma</t>
  </si>
  <si>
    <t>Ziedojumi</t>
  </si>
  <si>
    <t xml:space="preserve">Iestāde               </t>
  </si>
  <si>
    <t>Jūrmalas pilsētas Jaundubultu vidusskola</t>
  </si>
  <si>
    <t>Adrese</t>
  </si>
  <si>
    <t>Budžeta subkonta Nr.</t>
  </si>
  <si>
    <t xml:space="preserve">    -ziedojumi</t>
  </si>
  <si>
    <t>Jūrmalas pilsētas Mežmalas vidusskola</t>
  </si>
  <si>
    <t>Valdības funkciju klasifikācijas kods         04.211</t>
  </si>
  <si>
    <t>Jūrmalas mākslas skola</t>
  </si>
  <si>
    <t>kafejn. Ieņ</t>
  </si>
  <si>
    <t>dalības maksas</t>
  </si>
  <si>
    <t>ziedojumi</t>
  </si>
  <si>
    <t>PUMPURU VIDUSSKOLA</t>
  </si>
  <si>
    <t>Jūrmalas vakara vidusskola</t>
  </si>
  <si>
    <t>Majoru pamatskola</t>
  </si>
  <si>
    <t xml:space="preserve">Iestāde </t>
  </si>
  <si>
    <t>Kauguru vidusskola</t>
  </si>
  <si>
    <t xml:space="preserve">Adrese </t>
  </si>
  <si>
    <t>Raiņa iela 118, Jūrmala</t>
  </si>
  <si>
    <t>Budžeta konta Nr .LV61PARH 000248576004</t>
  </si>
  <si>
    <t>Iestāde</t>
  </si>
  <si>
    <t>Strēlnieku pr. 50/52, Jūrmala</t>
  </si>
  <si>
    <t>Pumpuru vidusskola</t>
  </si>
  <si>
    <t>Jūrmalas pilsētas Lielupes vidusskola</t>
  </si>
  <si>
    <t>SLOKAS PAMATSKOLA</t>
  </si>
  <si>
    <t>Budžeta subkonta Nr. LV24PARX0002484572014,LV87PARX0002484573014</t>
  </si>
  <si>
    <t>projekts</t>
  </si>
  <si>
    <t xml:space="preserve">    - </t>
  </si>
  <si>
    <t>SĀKUMSKOLA "TAURENĪTIS"</t>
  </si>
  <si>
    <t>SPORTA ZĀLE "TAURENĪTIS"</t>
  </si>
  <si>
    <t>ZAIGAS JANSONES-IVANOVAS TENISA SKOLA</t>
  </si>
  <si>
    <t xml:space="preserve">    -        ZIEDOJUMI</t>
  </si>
  <si>
    <t>Slokas pamatskola</t>
  </si>
  <si>
    <t>Budžeta subkonta Nr.LV19PARX002484575014</t>
  </si>
  <si>
    <t xml:space="preserve">Pārējie </t>
  </si>
  <si>
    <t>Valdības funkciju klasifikācijas kods 04.422</t>
  </si>
  <si>
    <t>Budžeta subkonta Nr. LV98PARX0002484576017</t>
  </si>
  <si>
    <t>Budžeta subkonta Nr. LV67PARX0002484572016,   LV91PARX0002484577016</t>
  </si>
  <si>
    <t>Budžeta subkonta Nr. LV62PARX0002484572009,  3009,7009, 6009</t>
  </si>
  <si>
    <t>Budžeta subkonta Nr. LV23PARX0002484576009</t>
  </si>
  <si>
    <t>Budžeta subkonta Nr. 2008; 3008; 7008</t>
  </si>
  <si>
    <t>SPECIĀLĀ BUDŽETA IEŅĒMUMU UN IZDEVUMU TĀME</t>
  </si>
  <si>
    <t>2006.GADAM PA IEŅĒMUMU VEIDIEM</t>
  </si>
  <si>
    <r>
      <t xml:space="preserve">Iestāde       </t>
    </r>
    <r>
      <rPr>
        <b/>
        <sz val="10"/>
        <rFont val="Arial"/>
        <family val="2"/>
      </rPr>
      <t xml:space="preserve"> JŪRMALAS 1.ĢIMNĀZIJA</t>
    </r>
  </si>
  <si>
    <t>Adrese        Raiņa - 55, Jūrmala. LV - 2011</t>
  </si>
  <si>
    <t>Valdības funkciju klasifikācijas kods       04.211.</t>
  </si>
  <si>
    <r>
      <t xml:space="preserve">Budžeta  </t>
    </r>
    <r>
      <rPr>
        <sz val="7"/>
        <rFont val="Arial"/>
        <family val="2"/>
      </rPr>
      <t>IBAN Nr. LV73PARX0002484572005, LV39PARX0002484573005, LV97PARX0002484577005</t>
    </r>
  </si>
  <si>
    <r>
      <t xml:space="preserve">Budžeta konta </t>
    </r>
    <r>
      <rPr>
        <sz val="7"/>
        <rFont val="Arial"/>
        <family val="2"/>
      </rPr>
      <t>Nr.LV46PARX0002484572006;LV70PARX0002484577006;LV12PARX0002484573006</t>
    </r>
  </si>
  <si>
    <r>
      <t xml:space="preserve">Iestāde   </t>
    </r>
    <r>
      <rPr>
        <b/>
        <sz val="10"/>
        <rFont val="Arial"/>
        <family val="2"/>
      </rPr>
      <t>Jūrmalas pilsētas Kauguru vidusskola</t>
    </r>
    <r>
      <rPr>
        <sz val="10"/>
        <rFont val="Arial"/>
        <family val="2"/>
      </rPr>
      <t xml:space="preserve">              </t>
    </r>
  </si>
  <si>
    <t>Valdības funkciju klasifikācijas kods      04.211</t>
  </si>
  <si>
    <t>Adrese    Raiņa 118.Jūrmala</t>
  </si>
  <si>
    <t>Valdības funkciju klasifikācijas kods       04.211</t>
  </si>
  <si>
    <t>Jūrmalā, Lielupes ielā 21</t>
  </si>
  <si>
    <r>
      <t xml:space="preserve">Budžeta subkonta </t>
    </r>
    <r>
      <rPr>
        <sz val="7"/>
        <rFont val="Arial"/>
        <family val="2"/>
      </rPr>
      <t>Nr.LV19PARX0002484572007, LV82PARX0002484573007, LV43PARX0002484577007</t>
    </r>
  </si>
  <si>
    <t>Jūrmalā, Rūpniecības ielā 13</t>
  </si>
  <si>
    <t>Jūrmalā, Strēlnieku pr. 50/52</t>
  </si>
  <si>
    <t>Valdības funkciju klasifikācijas kods      04.421</t>
  </si>
  <si>
    <t>Valdības funkciju klasifikācijas kods      04.423</t>
  </si>
  <si>
    <t>Kronvalda ielā  8, Jūrmalā</t>
  </si>
  <si>
    <t>Lielupes ielā 21, Jūrmalā</t>
  </si>
  <si>
    <t>Rīgas ielā 3, Jūrmalā</t>
  </si>
  <si>
    <t>Aizputes ielā 1A, Jūrmalā</t>
  </si>
  <si>
    <t>Jūrmalā, Skolas ielā 3</t>
  </si>
  <si>
    <t xml:space="preserve">Skolas ielā 3, Jūrmalā </t>
  </si>
  <si>
    <r>
      <t xml:space="preserve">Iestāde     </t>
    </r>
    <r>
      <rPr>
        <b/>
        <sz val="10"/>
        <rFont val="Arial"/>
        <family val="2"/>
      </rPr>
      <t>Jūrmalas Alternatīvā skola</t>
    </r>
  </si>
  <si>
    <t>Adrese     Viestura ielā 6, Jūrmalā</t>
  </si>
  <si>
    <r>
      <t xml:space="preserve">Budžeta subkonta </t>
    </r>
    <r>
      <rPr>
        <sz val="7"/>
        <rFont val="Arial"/>
        <family val="2"/>
      </rPr>
      <t>Nr.LV94PARX0002484572015; LV60PARX0002484573015; LV21PARX0002484577015</t>
    </r>
  </si>
  <si>
    <t>Kļavu ielā 29/31, Jūrmalā</t>
  </si>
  <si>
    <r>
      <t xml:space="preserve">Budžeta subkonta </t>
    </r>
    <r>
      <rPr>
        <sz val="7"/>
        <rFont val="Arial"/>
        <family val="2"/>
      </rPr>
      <t>Nr. LV67PARX0002484572016,  LV33PARX0002484573016,  LV91PARX0002484577016</t>
    </r>
  </si>
  <si>
    <t>O.Kalpaka pr.6, Jūrmalā, LV-2010</t>
  </si>
  <si>
    <t>Valdības funkciju klasifikācijas kods      04.422</t>
  </si>
  <si>
    <r>
      <t xml:space="preserve">Budžeta subkonta </t>
    </r>
    <r>
      <rPr>
        <sz val="7"/>
        <rFont val="Arial"/>
        <family val="2"/>
      </rPr>
      <t>Nr. LV40PARX0002484572017; LV06PARX0002484573017; LV98PARX0002484576017</t>
    </r>
  </si>
  <si>
    <r>
      <t xml:space="preserve">Iestāde      </t>
    </r>
    <r>
      <rPr>
        <b/>
        <sz val="10"/>
        <rFont val="Arial"/>
        <family val="2"/>
      </rPr>
      <t>Zaigas Jansones-Ivanovas tenisa skola</t>
    </r>
  </si>
  <si>
    <t>O.Kalpaka pr.16, Jūrmalā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</si>
</sst>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#,##0&quot;Ls&quot;;\-#,##0&quot;Ls&quot;"/>
    <numFmt numFmtId="174" formatCode="#,##0&quot;Ls&quot;;[Red]\-#,##0&quot;Ls&quot;"/>
    <numFmt numFmtId="175" formatCode="#,##0.00&quot;Ls&quot;;\-#,##0.00&quot;Ls&quot;"/>
    <numFmt numFmtId="176" formatCode="#,##0.00&quot;Ls&quot;;[Red]\-#,##0.00&quot;Ls&quot;"/>
    <numFmt numFmtId="177" formatCode="_-* #,##0&quot;Ls&quot;_-;\-* #,##0&quot;Ls&quot;_-;_-* &quot;-&quot;&quot;Ls&quot;_-;_-@_-"/>
    <numFmt numFmtId="178" formatCode="_-* #,##0_L_s_-;\-* #,##0_L_s_-;_-* &quot;-&quot;_L_s_-;_-@_-"/>
    <numFmt numFmtId="179" formatCode="_-* #,##0.00&quot;Ls&quot;_-;\-* #,##0.00&quot;Ls&quot;_-;_-* &quot;-&quot;??&quot;Ls&quot;_-;_-@_-"/>
    <numFmt numFmtId="180" formatCode="_-* #,##0.00_L_s_-;\-* #,##0.00_L_s_-;_-* &quot;-&quot;??_L_s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Ls&quot;\ #,##0_);\(&quot;Ls&quot;\ #,##0\)"/>
    <numFmt numFmtId="190" formatCode="&quot;Ls&quot;\ #,##0_);[Red]\(&quot;Ls&quot;\ #,##0\)"/>
    <numFmt numFmtId="191" formatCode="&quot;Ls&quot;\ #,##0.00_);\(&quot;Ls&quot;\ #,##0.00\)"/>
    <numFmt numFmtId="192" formatCode="&quot;Ls&quot;\ #,##0.00_);[Red]\(&quot;Ls&quot;\ #,##0.00\)"/>
    <numFmt numFmtId="193" formatCode="_(&quot;Ls&quot;\ * #,##0_);_(&quot;Ls&quot;\ * \(#,##0\);_(&quot;Ls&quot;\ * &quot;-&quot;_);_(@_)"/>
    <numFmt numFmtId="194" formatCode="_(&quot;Ls&quot;\ * #,##0.00_);_(&quot;Ls&quot;\ * \(#,##0.00\);_(&quot;Ls&quot;\ * &quot;-&quot;??_);_(@_)"/>
  </numFmts>
  <fonts count="14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2" borderId="0" xfId="0" applyFont="1" applyFill="1" applyAlignment="1" applyProtection="1">
      <alignment vertical="top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/>
    </xf>
    <xf numFmtId="1" fontId="4" fillId="2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/>
    </xf>
    <xf numFmtId="3" fontId="7" fillId="0" borderId="17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3" fontId="4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top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 applyProtection="1">
      <alignment vertical="center"/>
      <protection/>
    </xf>
    <xf numFmtId="3" fontId="7" fillId="0" borderId="12" xfId="0" applyNumberFormat="1" applyFont="1" applyBorder="1" applyAlignment="1">
      <alignment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 locked="0"/>
    </xf>
    <xf numFmtId="3" fontId="4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3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0" fillId="0" borderId="21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2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3" fontId="7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3" fontId="4" fillId="0" borderId="18" xfId="0" applyNumberFormat="1" applyFont="1" applyBorder="1" applyAlignment="1" applyProtection="1">
      <alignment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3" fontId="11" fillId="0" borderId="0" xfId="0" applyNumberFormat="1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top" wrapText="1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top" wrapText="1"/>
    </xf>
    <xf numFmtId="3" fontId="11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3" xfId="0" applyFont="1" applyFill="1" applyBorder="1" applyAlignment="1">
      <alignment horizontal="left" vertical="center" wrapText="1"/>
    </xf>
    <xf numFmtId="3" fontId="11" fillId="0" borderId="12" xfId="0" applyNumberFormat="1" applyFont="1" applyBorder="1" applyAlignment="1" applyProtection="1">
      <alignment vertical="center"/>
      <protection/>
    </xf>
    <xf numFmtId="0" fontId="11" fillId="0" borderId="3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/>
    </xf>
    <xf numFmtId="3" fontId="3" fillId="0" borderId="12" xfId="0" applyNumberFormat="1" applyFont="1" applyBorder="1" applyAlignment="1">
      <alignment vertical="center"/>
    </xf>
    <xf numFmtId="1" fontId="7" fillId="0" borderId="18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vertical="top"/>
    </xf>
    <xf numFmtId="0" fontId="4" fillId="0" borderId="19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vertical="top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3" fillId="2" borderId="0" xfId="0" applyFont="1" applyFill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5" xfId="0" applyNumberFormat="1" applyFont="1" applyFill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1" fontId="4" fillId="2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3" fontId="4" fillId="0" borderId="0" xfId="0" applyNumberFormat="1" applyFont="1" applyAlignment="1" applyProtection="1">
      <alignment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top" wrapText="1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20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vertical="center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left" vertical="center" wrapText="1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7" fillId="0" borderId="18" xfId="0" applyNumberFormat="1" applyFont="1" applyBorder="1" applyAlignment="1" applyProtection="1">
      <alignment vertical="center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/>
    </xf>
    <xf numFmtId="3" fontId="4" fillId="0" borderId="20" xfId="0" applyNumberFormat="1" applyFont="1" applyBorder="1" applyAlignment="1" applyProtection="1">
      <alignment vertical="center"/>
      <protection/>
    </xf>
    <xf numFmtId="0" fontId="13" fillId="0" borderId="18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3" fillId="2" borderId="0" xfId="0" applyFont="1" applyFill="1" applyAlignment="1" applyProtection="1" quotePrefix="1">
      <alignment/>
      <protection locked="0"/>
    </xf>
    <xf numFmtId="3" fontId="4" fillId="0" borderId="24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2" borderId="23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top"/>
      <protection locked="0"/>
    </xf>
    <xf numFmtId="49" fontId="4" fillId="2" borderId="25" xfId="0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center" wrapText="1"/>
    </xf>
    <xf numFmtId="49" fontId="4" fillId="2" borderId="27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10.28125" style="140" customWidth="1"/>
    <col min="4" max="5" width="7.8515625" style="140" customWidth="1"/>
    <col min="6" max="8" width="7.140625" style="140" customWidth="1"/>
    <col min="9" max="9" width="0.13671875" style="140" customWidth="1"/>
    <col min="10" max="10" width="0.2890625" style="234" customWidth="1"/>
    <col min="11" max="11" width="9.140625" style="234" hidden="1" customWidth="1"/>
    <col min="12" max="16384" width="9.140625" style="140" customWidth="1"/>
  </cols>
  <sheetData>
    <row r="1" spans="1:11" s="3" customFormat="1" ht="12.75">
      <c r="A1" s="1"/>
      <c r="B1" s="2"/>
      <c r="C1" s="2"/>
      <c r="D1" s="2"/>
      <c r="E1" s="2"/>
      <c r="F1" s="2"/>
      <c r="G1" s="2"/>
      <c r="H1" s="2"/>
      <c r="J1" s="225"/>
      <c r="K1" s="225"/>
    </row>
    <row r="2" spans="1:11" s="3" customFormat="1" ht="18">
      <c r="A2" s="1"/>
      <c r="B2" s="4"/>
      <c r="C2" s="2"/>
      <c r="D2" s="2"/>
      <c r="E2" s="2"/>
      <c r="F2" s="2"/>
      <c r="G2" s="2"/>
      <c r="H2" s="2"/>
      <c r="J2" s="225"/>
      <c r="K2" s="225"/>
    </row>
    <row r="3" spans="1:11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  <c r="J3" s="225"/>
      <c r="K3" s="225"/>
    </row>
    <row r="4" spans="1:11" s="3" customFormat="1" ht="18">
      <c r="A4" s="1"/>
      <c r="B4" s="5"/>
      <c r="C4" s="6"/>
      <c r="D4" s="2"/>
      <c r="E4" s="2"/>
      <c r="F4" s="2"/>
      <c r="G4" s="2"/>
      <c r="H4" s="2"/>
      <c r="J4" s="225"/>
      <c r="K4" s="225"/>
    </row>
    <row r="5" spans="1:11" s="3" customFormat="1" ht="12.75">
      <c r="A5" s="1" t="s">
        <v>201</v>
      </c>
      <c r="B5" s="7"/>
      <c r="C5" s="7"/>
      <c r="D5" s="7"/>
      <c r="E5" s="7"/>
      <c r="F5" s="7"/>
      <c r="G5" s="7"/>
      <c r="H5" s="7"/>
      <c r="J5" s="225"/>
      <c r="K5" s="225"/>
    </row>
    <row r="6" spans="1:11" s="3" customFormat="1" ht="12.75">
      <c r="A6" s="1" t="s">
        <v>202</v>
      </c>
      <c r="B6" s="2"/>
      <c r="C6" s="2"/>
      <c r="D6" s="2"/>
      <c r="E6" s="2"/>
      <c r="F6" s="2"/>
      <c r="G6" s="2"/>
      <c r="H6" s="2"/>
      <c r="J6" s="225"/>
      <c r="K6" s="225"/>
    </row>
    <row r="7" spans="1:11" s="3" customFormat="1" ht="12.75">
      <c r="A7" s="1" t="s">
        <v>203</v>
      </c>
      <c r="B7" s="2"/>
      <c r="C7" s="2"/>
      <c r="D7" s="2"/>
      <c r="E7" s="2"/>
      <c r="F7" s="2"/>
      <c r="G7" s="2"/>
      <c r="H7" s="2"/>
      <c r="J7" s="225"/>
      <c r="K7" s="225"/>
    </row>
    <row r="8" spans="1:11" s="3" customFormat="1" ht="13.5" thickBot="1">
      <c r="A8" s="1" t="s">
        <v>204</v>
      </c>
      <c r="B8" s="2"/>
      <c r="C8" s="2"/>
      <c r="D8" s="2"/>
      <c r="E8" s="2"/>
      <c r="F8" s="2"/>
      <c r="G8" s="2"/>
      <c r="H8" s="2"/>
      <c r="J8" s="225"/>
      <c r="K8" s="225"/>
    </row>
    <row r="9" spans="1:11" s="12" customFormat="1" ht="12.75" customHeight="1">
      <c r="A9" s="10"/>
      <c r="B9" s="249" t="s">
        <v>1</v>
      </c>
      <c r="C9" s="251" t="s">
        <v>2</v>
      </c>
      <c r="D9" s="252"/>
      <c r="E9" s="252"/>
      <c r="F9" s="252"/>
      <c r="G9" s="252"/>
      <c r="H9" s="253"/>
      <c r="J9" s="226"/>
      <c r="K9" s="226"/>
    </row>
    <row r="10" spans="1:11" s="15" customFormat="1" ht="12.75" customHeight="1">
      <c r="A10" s="13" t="s">
        <v>3</v>
      </c>
      <c r="B10" s="250"/>
      <c r="C10" s="235" t="s">
        <v>4</v>
      </c>
      <c r="D10" s="236"/>
      <c r="E10" s="236"/>
      <c r="F10" s="236"/>
      <c r="G10" s="236"/>
      <c r="H10" s="237"/>
      <c r="J10" s="226"/>
      <c r="K10" s="226"/>
    </row>
    <row r="11" spans="1:11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  <c r="J11" s="28"/>
      <c r="K11" s="28"/>
    </row>
    <row r="12" spans="1:11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  <c r="J12" s="227"/>
      <c r="K12" s="227"/>
    </row>
    <row r="13" spans="1:11" s="31" customFormat="1" ht="16.5">
      <c r="A13" s="29"/>
      <c r="B13" s="30" t="s">
        <v>13</v>
      </c>
      <c r="D13" s="32"/>
      <c r="E13" s="32"/>
      <c r="F13" s="32"/>
      <c r="G13" s="32"/>
      <c r="H13" s="33"/>
      <c r="J13" s="75"/>
      <c r="K13" s="75"/>
    </row>
    <row r="14" spans="1:11" s="36" customFormat="1" ht="11.25">
      <c r="A14" s="34"/>
      <c r="B14" s="35"/>
      <c r="C14" s="39"/>
      <c r="H14" s="37"/>
      <c r="J14" s="38"/>
      <c r="K14" s="38"/>
    </row>
    <row r="15" spans="1:11" s="46" customFormat="1" ht="32.25" customHeight="1" thickBot="1">
      <c r="A15" s="40"/>
      <c r="B15" s="41" t="s">
        <v>14</v>
      </c>
      <c r="C15" s="42">
        <f>SUM(D15:H15)</f>
        <v>398536</v>
      </c>
      <c r="D15" s="43">
        <f>SUM(D16,D19,D20,)</f>
        <v>151474</v>
      </c>
      <c r="E15" s="43">
        <f>SUM(E16,E19,E20,)</f>
        <v>241942</v>
      </c>
      <c r="F15" s="44">
        <f>SUM(F16,F19,F20,)</f>
        <v>0</v>
      </c>
      <c r="G15" s="43">
        <f>SUM(G16,G19,G20,)</f>
        <v>5120</v>
      </c>
      <c r="H15" s="45">
        <f>SUM(H16,H19,H20,)</f>
        <v>0</v>
      </c>
      <c r="J15" s="228"/>
      <c r="K15" s="228"/>
    </row>
    <row r="16" spans="1:11" s="52" customFormat="1" ht="21.75" customHeight="1" thickTop="1">
      <c r="A16" s="47"/>
      <c r="B16" s="48" t="s">
        <v>15</v>
      </c>
      <c r="C16" s="51">
        <f>SUM(D16:H16)</f>
        <v>479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479</v>
      </c>
      <c r="H16" s="50">
        <f>SUM(H17:H18)</f>
        <v>0</v>
      </c>
      <c r="J16" s="229"/>
      <c r="K16" s="229"/>
    </row>
    <row r="17" spans="1:11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  <c r="J17" s="229"/>
      <c r="K17" s="229"/>
    </row>
    <row r="18" spans="1:11" s="52" customFormat="1" ht="11.25">
      <c r="A18" s="47"/>
      <c r="B18" s="53" t="s">
        <v>17</v>
      </c>
      <c r="C18" s="51">
        <f>SUM(D18:H18)</f>
        <v>479</v>
      </c>
      <c r="D18" s="54"/>
      <c r="E18" s="54"/>
      <c r="F18" s="54"/>
      <c r="G18" s="54">
        <v>479</v>
      </c>
      <c r="H18" s="55"/>
      <c r="J18" s="229"/>
      <c r="K18" s="229"/>
    </row>
    <row r="19" spans="1:11" s="62" customFormat="1" ht="15.75" customHeight="1">
      <c r="A19" s="56"/>
      <c r="B19" s="57" t="s">
        <v>18</v>
      </c>
      <c r="C19" s="58"/>
      <c r="D19" s="59">
        <v>151474</v>
      </c>
      <c r="E19" s="59">
        <v>241942</v>
      </c>
      <c r="F19" s="59"/>
      <c r="G19" s="60" t="s">
        <v>19</v>
      </c>
      <c r="H19" s="61" t="s">
        <v>19</v>
      </c>
      <c r="J19" s="229"/>
      <c r="K19" s="229"/>
    </row>
    <row r="20" spans="1:11" s="52" customFormat="1" ht="33.75">
      <c r="A20" s="63">
        <v>600</v>
      </c>
      <c r="B20" s="35" t="s">
        <v>20</v>
      </c>
      <c r="C20" s="64">
        <f aca="true" t="shared" si="0" ref="C20:C28">SUM(D20:H20)</f>
        <v>4641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4641</v>
      </c>
      <c r="H20" s="66">
        <f>SUM(H21:H28)</f>
        <v>0</v>
      </c>
      <c r="J20" s="229"/>
      <c r="K20" s="229"/>
    </row>
    <row r="21" spans="1:11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  <c r="J21" s="229"/>
      <c r="K21" s="229"/>
    </row>
    <row r="22" spans="1:11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  <c r="J22" s="229"/>
      <c r="K22" s="229"/>
    </row>
    <row r="23" spans="1:11" s="52" customFormat="1" ht="11.25">
      <c r="A23" s="47">
        <v>640</v>
      </c>
      <c r="B23" s="67" t="s">
        <v>23</v>
      </c>
      <c r="C23" s="68">
        <f t="shared" si="0"/>
        <v>600</v>
      </c>
      <c r="D23" s="69" t="s">
        <v>19</v>
      </c>
      <c r="E23" s="69" t="s">
        <v>19</v>
      </c>
      <c r="F23" s="69" t="s">
        <v>19</v>
      </c>
      <c r="G23" s="70">
        <v>600</v>
      </c>
      <c r="H23" s="71" t="s">
        <v>19</v>
      </c>
      <c r="J23" s="229"/>
      <c r="K23" s="229"/>
    </row>
    <row r="24" spans="1:11" s="52" customFormat="1" ht="33.75">
      <c r="A24" s="47">
        <v>660</v>
      </c>
      <c r="B24" s="67" t="s">
        <v>24</v>
      </c>
      <c r="C24" s="68">
        <f t="shared" si="0"/>
        <v>4041</v>
      </c>
      <c r="D24" s="69" t="s">
        <v>19</v>
      </c>
      <c r="E24" s="69" t="s">
        <v>19</v>
      </c>
      <c r="F24" s="69" t="s">
        <v>19</v>
      </c>
      <c r="G24" s="70">
        <v>4041</v>
      </c>
      <c r="H24" s="71" t="s">
        <v>19</v>
      </c>
      <c r="J24" s="229"/>
      <c r="K24" s="229"/>
    </row>
    <row r="25" spans="1:11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  <c r="J25" s="229"/>
      <c r="K25" s="229"/>
    </row>
    <row r="26" spans="1:11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  <c r="J26" s="229"/>
      <c r="K26" s="229"/>
    </row>
    <row r="27" spans="1:11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  <c r="J27" s="229"/>
      <c r="K27" s="229"/>
    </row>
    <row r="28" spans="1:11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  <c r="J28" s="229"/>
      <c r="K28" s="229"/>
    </row>
    <row r="29" spans="1:11" s="31" customFormat="1" ht="16.5">
      <c r="A29" s="29"/>
      <c r="B29" s="30" t="s">
        <v>27</v>
      </c>
      <c r="C29" s="76"/>
      <c r="H29" s="33"/>
      <c r="J29" s="75"/>
      <c r="K29" s="75"/>
    </row>
    <row r="30" spans="1:11" s="79" customFormat="1" ht="26.25" thickBot="1">
      <c r="A30" s="77"/>
      <c r="B30" s="78" t="s">
        <v>28</v>
      </c>
      <c r="C30" s="42">
        <f aca="true" t="shared" si="1" ref="C30:C35">SUM(D30:H30)</f>
        <v>398536</v>
      </c>
      <c r="D30" s="43">
        <f>SUM(D31,D156)</f>
        <v>151474</v>
      </c>
      <c r="E30" s="43">
        <f>SUM(E31,E156)</f>
        <v>241942</v>
      </c>
      <c r="F30" s="44">
        <f>SUM(F31,F156)</f>
        <v>0</v>
      </c>
      <c r="G30" s="43">
        <f>SUM(G31,G156)</f>
        <v>5120</v>
      </c>
      <c r="H30" s="45">
        <f>SUM(H31,H156)</f>
        <v>0</v>
      </c>
      <c r="J30" s="230"/>
      <c r="K30" s="230"/>
    </row>
    <row r="31" spans="1:8" s="85" customFormat="1" ht="36.75" thickTop="1">
      <c r="A31" s="80"/>
      <c r="B31" s="81" t="s">
        <v>29</v>
      </c>
      <c r="C31" s="84">
        <f t="shared" si="1"/>
        <v>398057</v>
      </c>
      <c r="D31" s="82">
        <f>SUM(D141,D32)</f>
        <v>151474</v>
      </c>
      <c r="E31" s="82">
        <f>SUM(E141,E32)</f>
        <v>241942</v>
      </c>
      <c r="F31" s="83">
        <f>SUM(F141,F32)</f>
        <v>0</v>
      </c>
      <c r="G31" s="82">
        <f>SUM(G141,G32)</f>
        <v>4641</v>
      </c>
      <c r="H31" s="66">
        <f>SUM(H141,H32)</f>
        <v>0</v>
      </c>
    </row>
    <row r="32" spans="1:11" s="88" customFormat="1" ht="22.5">
      <c r="A32" s="86"/>
      <c r="B32" s="35" t="s">
        <v>30</v>
      </c>
      <c r="C32" s="87">
        <f t="shared" si="1"/>
        <v>384007</v>
      </c>
      <c r="D32" s="64">
        <f>SUM(D33,D132,D133)</f>
        <v>137424</v>
      </c>
      <c r="E32" s="64">
        <f>SUM(E33,E132,E133)</f>
        <v>241942</v>
      </c>
      <c r="F32" s="65">
        <f>SUM(F33,F132,F133)</f>
        <v>0</v>
      </c>
      <c r="G32" s="64">
        <f>SUM(G33,G132,G133)</f>
        <v>4641</v>
      </c>
      <c r="H32" s="66">
        <f>SUM(H33,H132,H133)</f>
        <v>0</v>
      </c>
      <c r="J32" s="85"/>
      <c r="K32" s="85"/>
    </row>
    <row r="33" spans="1:11" s="36" customFormat="1" ht="11.25">
      <c r="A33" s="89">
        <v>1000</v>
      </c>
      <c r="B33" s="35" t="s">
        <v>31</v>
      </c>
      <c r="C33" s="87">
        <f t="shared" si="1"/>
        <v>384007</v>
      </c>
      <c r="D33" s="64">
        <f>SUM(D34,D41,D42,D45,D92,D128)</f>
        <v>137424</v>
      </c>
      <c r="E33" s="64">
        <f>SUM(E34,E41,E42,E45,E92,E128)</f>
        <v>241942</v>
      </c>
      <c r="F33" s="65">
        <f>SUM(F34,F41,F42,F45,F92,F128)</f>
        <v>0</v>
      </c>
      <c r="G33" s="64">
        <f>SUM(G34,G41,G42,G45,G92,G128)</f>
        <v>4641</v>
      </c>
      <c r="H33" s="66">
        <f>SUM(H34,H41,H42,H45,H92,H128)</f>
        <v>0</v>
      </c>
      <c r="J33" s="38"/>
      <c r="K33" s="38"/>
    </row>
    <row r="34" spans="1:11" s="62" customFormat="1" ht="11.25">
      <c r="A34" s="90">
        <v>1100</v>
      </c>
      <c r="B34" s="91" t="s">
        <v>32</v>
      </c>
      <c r="C34" s="93">
        <f t="shared" si="1"/>
        <v>250580</v>
      </c>
      <c r="D34" s="92">
        <f>SUM(D35,D38:D40)</f>
        <v>55487</v>
      </c>
      <c r="E34" s="92">
        <f>SUM(E35,E38:E40)</f>
        <v>194973</v>
      </c>
      <c r="F34" s="92">
        <f>SUM(F35,F38:F40)</f>
        <v>0</v>
      </c>
      <c r="G34" s="92">
        <f>SUM(G35,G38:G40)</f>
        <v>120</v>
      </c>
      <c r="H34" s="92">
        <f>SUM(H35,H38:H40)</f>
        <v>0</v>
      </c>
      <c r="J34" s="229"/>
      <c r="K34" s="229"/>
    </row>
    <row r="35" spans="1:11" s="99" customFormat="1" ht="9.75">
      <c r="A35" s="94">
        <v>1110</v>
      </c>
      <c r="B35" s="95" t="s">
        <v>33</v>
      </c>
      <c r="C35" s="98">
        <f t="shared" si="1"/>
        <v>228877</v>
      </c>
      <c r="D35" s="97">
        <v>51629</v>
      </c>
      <c r="E35" s="97">
        <v>177248</v>
      </c>
      <c r="F35" s="97"/>
      <c r="G35" s="97"/>
      <c r="H35" s="97"/>
      <c r="J35" s="231"/>
      <c r="K35" s="231"/>
    </row>
    <row r="36" spans="1:11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  <c r="J36" s="231"/>
      <c r="K36" s="231"/>
    </row>
    <row r="37" spans="1:11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  <c r="J37" s="231"/>
      <c r="K37" s="231"/>
    </row>
    <row r="38" spans="1:11" s="99" customFormat="1" ht="9.75">
      <c r="A38" s="94">
        <v>1140</v>
      </c>
      <c r="B38" s="95" t="s">
        <v>38</v>
      </c>
      <c r="C38" s="98">
        <f aca="true" t="shared" si="2" ref="C38:C69">SUM(D38:H38)</f>
        <v>21703</v>
      </c>
      <c r="D38" s="97">
        <v>3858</v>
      </c>
      <c r="E38" s="97">
        <v>17725</v>
      </c>
      <c r="F38" s="97"/>
      <c r="G38" s="97">
        <v>120</v>
      </c>
      <c r="H38" s="97"/>
      <c r="J38" s="231"/>
      <c r="K38" s="231"/>
    </row>
    <row r="39" spans="1:11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  <c r="J39" s="231"/>
      <c r="K39" s="231"/>
    </row>
    <row r="40" spans="1:11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  <c r="J40" s="231"/>
      <c r="K40" s="231"/>
    </row>
    <row r="41" spans="1:11" s="62" customFormat="1" ht="22.5">
      <c r="A41" s="102">
        <v>1200</v>
      </c>
      <c r="B41" s="91" t="s">
        <v>41</v>
      </c>
      <c r="C41" s="93">
        <f t="shared" si="2"/>
        <v>60364</v>
      </c>
      <c r="D41" s="103">
        <v>13367</v>
      </c>
      <c r="E41" s="103">
        <v>46969</v>
      </c>
      <c r="F41" s="103"/>
      <c r="G41" s="103">
        <v>28</v>
      </c>
      <c r="H41" s="103"/>
      <c r="J41" s="229"/>
      <c r="K41" s="229"/>
    </row>
    <row r="42" spans="1:11" s="62" customFormat="1" ht="11.25">
      <c r="A42" s="90">
        <v>1300</v>
      </c>
      <c r="B42" s="91" t="s">
        <v>42</v>
      </c>
      <c r="C42" s="106">
        <f t="shared" si="2"/>
        <v>67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67</v>
      </c>
      <c r="H42" s="105">
        <f>SUM(H43:H44)</f>
        <v>0</v>
      </c>
      <c r="J42" s="229"/>
      <c r="K42" s="229"/>
    </row>
    <row r="43" spans="1:11" s="99" customFormat="1" ht="19.5">
      <c r="A43" s="94">
        <v>1310</v>
      </c>
      <c r="B43" s="95" t="s">
        <v>43</v>
      </c>
      <c r="C43" s="107">
        <f t="shared" si="2"/>
        <v>67</v>
      </c>
      <c r="D43" s="97"/>
      <c r="E43" s="97"/>
      <c r="F43" s="97"/>
      <c r="G43" s="97">
        <v>67</v>
      </c>
      <c r="H43" s="101"/>
      <c r="J43" s="231"/>
      <c r="K43" s="231"/>
    </row>
    <row r="44" spans="1:11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  <c r="J44" s="231"/>
      <c r="K44" s="231"/>
    </row>
    <row r="45" spans="1:11" s="62" customFormat="1" ht="22.5">
      <c r="A45" s="102">
        <v>1400</v>
      </c>
      <c r="B45" s="91" t="s">
        <v>45</v>
      </c>
      <c r="C45" s="104">
        <f t="shared" si="2"/>
        <v>21239</v>
      </c>
      <c r="D45" s="104">
        <f>SUM(D46,D52,D53,D61,D71,D75,D79,D87)</f>
        <v>19728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1511</v>
      </c>
      <c r="H45" s="105">
        <f>SUM(H46,H52,H53,H61,H71,H75,H79,H87)</f>
        <v>0</v>
      </c>
      <c r="J45" s="229"/>
      <c r="K45" s="229"/>
    </row>
    <row r="46" spans="1:11" s="99" customFormat="1" ht="19.5">
      <c r="A46" s="94">
        <v>1410</v>
      </c>
      <c r="B46" s="95" t="s">
        <v>46</v>
      </c>
      <c r="C46" s="107">
        <f t="shared" si="2"/>
        <v>3055</v>
      </c>
      <c r="D46" s="107">
        <f>SUM(D47:D51)</f>
        <v>2527</v>
      </c>
      <c r="E46" s="107">
        <f>SUM(E47:E51)</f>
        <v>0</v>
      </c>
      <c r="F46" s="96">
        <f>SUM(F47:F51)</f>
        <v>0</v>
      </c>
      <c r="G46" s="107">
        <f>SUM(G47:G51)</f>
        <v>528</v>
      </c>
      <c r="H46" s="109">
        <f>SUM(H47:H51)</f>
        <v>0</v>
      </c>
      <c r="J46" s="231"/>
      <c r="K46" s="231"/>
    </row>
    <row r="47" spans="1:11" s="99" customFormat="1" ht="19.5">
      <c r="A47" s="110">
        <v>1411</v>
      </c>
      <c r="B47" s="95" t="s">
        <v>47</v>
      </c>
      <c r="C47" s="107">
        <f t="shared" si="2"/>
        <v>1463</v>
      </c>
      <c r="D47" s="97">
        <v>1265</v>
      </c>
      <c r="E47" s="97"/>
      <c r="F47" s="97"/>
      <c r="G47" s="97">
        <v>198</v>
      </c>
      <c r="H47" s="101"/>
      <c r="J47" s="231"/>
      <c r="K47" s="231"/>
    </row>
    <row r="48" spans="1:11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  <c r="J48" s="231"/>
      <c r="K48" s="231"/>
    </row>
    <row r="49" spans="1:11" s="99" customFormat="1" ht="19.5">
      <c r="A49" s="110">
        <v>1413</v>
      </c>
      <c r="B49" s="95" t="s">
        <v>49</v>
      </c>
      <c r="C49" s="107">
        <f t="shared" si="2"/>
        <v>62</v>
      </c>
      <c r="D49" s="97">
        <v>47</v>
      </c>
      <c r="E49" s="97"/>
      <c r="F49" s="97"/>
      <c r="G49" s="97">
        <v>15</v>
      </c>
      <c r="H49" s="101"/>
      <c r="J49" s="231"/>
      <c r="K49" s="231"/>
    </row>
    <row r="50" spans="1:11" s="99" customFormat="1" ht="19.5">
      <c r="A50" s="110">
        <v>1414</v>
      </c>
      <c r="B50" s="95" t="s">
        <v>50</v>
      </c>
      <c r="C50" s="107">
        <f t="shared" si="2"/>
        <v>945</v>
      </c>
      <c r="D50" s="97">
        <v>630</v>
      </c>
      <c r="E50" s="97"/>
      <c r="F50" s="97"/>
      <c r="G50" s="97">
        <v>315</v>
      </c>
      <c r="H50" s="101"/>
      <c r="J50" s="231"/>
      <c r="K50" s="231"/>
    </row>
    <row r="51" spans="1:11" s="99" customFormat="1" ht="19.5">
      <c r="A51" s="110">
        <v>1415</v>
      </c>
      <c r="B51" s="95" t="s">
        <v>51</v>
      </c>
      <c r="C51" s="107">
        <f t="shared" si="2"/>
        <v>585</v>
      </c>
      <c r="D51" s="97">
        <v>585</v>
      </c>
      <c r="E51" s="97"/>
      <c r="F51" s="97"/>
      <c r="G51" s="97"/>
      <c r="H51" s="101"/>
      <c r="J51" s="231"/>
      <c r="K51" s="231"/>
    </row>
    <row r="52" spans="1:11" s="99" customFormat="1" ht="19.5">
      <c r="A52" s="94">
        <v>1420</v>
      </c>
      <c r="B52" s="95" t="s">
        <v>52</v>
      </c>
      <c r="C52" s="107">
        <f t="shared" si="2"/>
        <v>555</v>
      </c>
      <c r="D52" s="97">
        <v>555</v>
      </c>
      <c r="E52" s="97"/>
      <c r="F52" s="97"/>
      <c r="G52" s="97"/>
      <c r="H52" s="101"/>
      <c r="J52" s="231"/>
      <c r="K52" s="231"/>
    </row>
    <row r="53" spans="1:11" s="99" customFormat="1" ht="29.25">
      <c r="A53" s="94">
        <v>1440</v>
      </c>
      <c r="B53" s="95" t="s">
        <v>53</v>
      </c>
      <c r="C53" s="107">
        <f t="shared" si="2"/>
        <v>785</v>
      </c>
      <c r="D53" s="107">
        <f>SUM(D54:D60)</f>
        <v>725</v>
      </c>
      <c r="E53" s="107">
        <f>SUM(E54:E60)</f>
        <v>0</v>
      </c>
      <c r="F53" s="96">
        <f>SUM(F54:F60)</f>
        <v>0</v>
      </c>
      <c r="G53" s="107">
        <f>SUM(G54:G60)</f>
        <v>60</v>
      </c>
      <c r="H53" s="109">
        <f>SUM(H54:H60)</f>
        <v>0</v>
      </c>
      <c r="J53" s="231"/>
      <c r="K53" s="231"/>
    </row>
    <row r="54" spans="1:11" s="99" customFormat="1" ht="19.5">
      <c r="A54" s="110">
        <v>1441</v>
      </c>
      <c r="B54" s="95" t="s">
        <v>54</v>
      </c>
      <c r="C54" s="107">
        <f t="shared" si="2"/>
        <v>120</v>
      </c>
      <c r="D54" s="97">
        <v>60</v>
      </c>
      <c r="E54" s="97"/>
      <c r="F54" s="97"/>
      <c r="G54" s="97">
        <v>60</v>
      </c>
      <c r="H54" s="101"/>
      <c r="J54" s="231"/>
      <c r="K54" s="231"/>
    </row>
    <row r="55" spans="1:11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  <c r="J55" s="231"/>
      <c r="K55" s="231"/>
    </row>
    <row r="56" spans="1:11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  <c r="J56" s="231"/>
      <c r="K56" s="231"/>
    </row>
    <row r="57" spans="1:11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  <c r="J57" s="231"/>
      <c r="K57" s="231"/>
    </row>
    <row r="58" spans="1:11" s="99" customFormat="1" ht="19.5">
      <c r="A58" s="110">
        <v>1445</v>
      </c>
      <c r="B58" s="95" t="s">
        <v>58</v>
      </c>
      <c r="C58" s="107">
        <f t="shared" si="2"/>
        <v>500</v>
      </c>
      <c r="D58" s="97">
        <v>500</v>
      </c>
      <c r="E58" s="97"/>
      <c r="F58" s="97"/>
      <c r="G58" s="97"/>
      <c r="H58" s="101"/>
      <c r="J58" s="231"/>
      <c r="K58" s="231"/>
    </row>
    <row r="59" spans="1:11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  <c r="J59" s="231"/>
      <c r="K59" s="231"/>
    </row>
    <row r="60" spans="1:11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  <c r="J60" s="231"/>
      <c r="K60" s="231"/>
    </row>
    <row r="61" spans="1:11" s="99" customFormat="1" ht="39">
      <c r="A61" s="94">
        <v>1450</v>
      </c>
      <c r="B61" s="95" t="s">
        <v>61</v>
      </c>
      <c r="C61" s="107">
        <f t="shared" si="2"/>
        <v>14655</v>
      </c>
      <c r="D61" s="107">
        <f>SUM(D65:D70,D62)</f>
        <v>13732</v>
      </c>
      <c r="E61" s="107">
        <f>SUM(E65:E70,E62)</f>
        <v>0</v>
      </c>
      <c r="F61" s="96">
        <f>SUM(F65:F70,F62)</f>
        <v>0</v>
      </c>
      <c r="G61" s="107">
        <f>SUM(G65:G70,G62)</f>
        <v>923</v>
      </c>
      <c r="H61" s="109">
        <f>SUM(H65:H70,H62)</f>
        <v>0</v>
      </c>
      <c r="J61" s="231"/>
      <c r="K61" s="231"/>
    </row>
    <row r="62" spans="1:11" s="99" customFormat="1" ht="19.5">
      <c r="A62" s="111">
        <v>1451</v>
      </c>
      <c r="B62" s="112" t="s">
        <v>62</v>
      </c>
      <c r="C62" s="107">
        <f t="shared" si="2"/>
        <v>11073</v>
      </c>
      <c r="D62" s="96">
        <f>D63+D64</f>
        <v>11073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  <c r="J62" s="231"/>
      <c r="K62" s="231"/>
    </row>
    <row r="63" spans="1:11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  <c r="J63" s="231"/>
      <c r="K63" s="231"/>
    </row>
    <row r="64" spans="1:11" s="99" customFormat="1" ht="9.75">
      <c r="A64" s="110"/>
      <c r="B64" s="95" t="s">
        <v>64</v>
      </c>
      <c r="C64" s="107">
        <f t="shared" si="2"/>
        <v>11073</v>
      </c>
      <c r="D64" s="97">
        <v>11073</v>
      </c>
      <c r="E64" s="97"/>
      <c r="F64" s="97"/>
      <c r="G64" s="97"/>
      <c r="H64" s="101"/>
      <c r="J64" s="231"/>
      <c r="K64" s="231"/>
    </row>
    <row r="65" spans="1:11" s="99" customFormat="1" ht="19.5">
      <c r="A65" s="110">
        <v>1452</v>
      </c>
      <c r="B65" s="95" t="s">
        <v>65</v>
      </c>
      <c r="C65" s="107">
        <f t="shared" si="2"/>
        <v>110</v>
      </c>
      <c r="D65" s="97">
        <v>10</v>
      </c>
      <c r="E65" s="97"/>
      <c r="F65" s="97"/>
      <c r="G65" s="97">
        <v>100</v>
      </c>
      <c r="H65" s="101"/>
      <c r="J65" s="231"/>
      <c r="K65" s="231"/>
    </row>
    <row r="66" spans="1:11" s="99" customFormat="1" ht="19.5">
      <c r="A66" s="110">
        <v>1453</v>
      </c>
      <c r="B66" s="95" t="s">
        <v>66</v>
      </c>
      <c r="C66" s="107">
        <f t="shared" si="2"/>
        <v>623</v>
      </c>
      <c r="D66" s="97">
        <v>500</v>
      </c>
      <c r="E66" s="97"/>
      <c r="F66" s="97"/>
      <c r="G66" s="97">
        <v>123</v>
      </c>
      <c r="H66" s="101"/>
      <c r="J66" s="231"/>
      <c r="K66" s="231"/>
    </row>
    <row r="67" spans="1:11" s="99" customFormat="1" ht="39">
      <c r="A67" s="110">
        <v>1454</v>
      </c>
      <c r="B67" s="95" t="s">
        <v>67</v>
      </c>
      <c r="C67" s="107">
        <f t="shared" si="2"/>
        <v>1364</v>
      </c>
      <c r="D67" s="97">
        <v>1364</v>
      </c>
      <c r="E67" s="97"/>
      <c r="F67" s="97"/>
      <c r="G67" s="97"/>
      <c r="H67" s="101"/>
      <c r="J67" s="231"/>
      <c r="K67" s="231"/>
    </row>
    <row r="68" spans="1:11" s="99" customFormat="1" ht="29.25">
      <c r="A68" s="110">
        <v>1455</v>
      </c>
      <c r="B68" s="95" t="s">
        <v>68</v>
      </c>
      <c r="C68" s="107">
        <f t="shared" si="2"/>
        <v>745</v>
      </c>
      <c r="D68" s="97">
        <v>45</v>
      </c>
      <c r="E68" s="97"/>
      <c r="F68" s="97"/>
      <c r="G68" s="97">
        <v>700</v>
      </c>
      <c r="H68" s="101"/>
      <c r="J68" s="231"/>
      <c r="K68" s="231"/>
    </row>
    <row r="69" spans="1:11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  <c r="J69" s="231"/>
      <c r="K69" s="231"/>
    </row>
    <row r="70" spans="1:11" s="99" customFormat="1" ht="19.5">
      <c r="A70" s="110">
        <v>1459</v>
      </c>
      <c r="B70" s="95" t="s">
        <v>70</v>
      </c>
      <c r="C70" s="107">
        <f aca="true" t="shared" si="3" ref="C70:C101">SUM(D70:H70)</f>
        <v>740</v>
      </c>
      <c r="D70" s="97">
        <v>740</v>
      </c>
      <c r="E70" s="97"/>
      <c r="F70" s="97"/>
      <c r="G70" s="97"/>
      <c r="H70" s="101"/>
      <c r="J70" s="231"/>
      <c r="K70" s="231"/>
    </row>
    <row r="71" spans="1:11" s="99" customFormat="1" ht="19.5">
      <c r="A71" s="94">
        <v>1460</v>
      </c>
      <c r="B71" s="95" t="s">
        <v>71</v>
      </c>
      <c r="C71" s="107">
        <f t="shared" si="3"/>
        <v>450</v>
      </c>
      <c r="D71" s="107">
        <f>SUM(D72:D74)</f>
        <v>450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  <c r="J71" s="231"/>
      <c r="K71" s="231"/>
    </row>
    <row r="72" spans="1:11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  <c r="J72" s="231"/>
      <c r="K72" s="231"/>
    </row>
    <row r="73" spans="1:11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  <c r="J73" s="231"/>
      <c r="K73" s="231"/>
    </row>
    <row r="74" spans="1:11" s="99" customFormat="1" ht="29.25">
      <c r="A74" s="110">
        <v>1469</v>
      </c>
      <c r="B74" s="95" t="s">
        <v>74</v>
      </c>
      <c r="C74" s="107">
        <f t="shared" si="3"/>
        <v>450</v>
      </c>
      <c r="D74" s="97">
        <v>450</v>
      </c>
      <c r="E74" s="97"/>
      <c r="F74" s="97"/>
      <c r="G74" s="97"/>
      <c r="H74" s="101"/>
      <c r="J74" s="231"/>
      <c r="K74" s="231"/>
    </row>
    <row r="75" spans="1:11" s="99" customFormat="1" ht="29.25">
      <c r="A75" s="94">
        <v>1470</v>
      </c>
      <c r="B75" s="95" t="s">
        <v>75</v>
      </c>
      <c r="C75" s="107">
        <f t="shared" si="3"/>
        <v>350</v>
      </c>
      <c r="D75" s="107">
        <f>SUM(D76:D78)</f>
        <v>350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  <c r="J75" s="231"/>
      <c r="K75" s="231"/>
    </row>
    <row r="76" spans="1:11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  <c r="J76" s="231"/>
      <c r="K76" s="231"/>
    </row>
    <row r="77" spans="1:11" s="99" customFormat="1" ht="9.75">
      <c r="A77" s="110">
        <v>1472</v>
      </c>
      <c r="B77" s="95" t="s">
        <v>77</v>
      </c>
      <c r="C77" s="107">
        <f t="shared" si="3"/>
        <v>350</v>
      </c>
      <c r="D77" s="97">
        <v>350</v>
      </c>
      <c r="E77" s="97"/>
      <c r="F77" s="97"/>
      <c r="G77" s="97"/>
      <c r="H77" s="101"/>
      <c r="J77" s="231"/>
      <c r="K77" s="231"/>
    </row>
    <row r="78" spans="1:11" s="99" customFormat="1" ht="9.75">
      <c r="A78" s="110">
        <v>1479</v>
      </c>
      <c r="B78" s="95" t="s">
        <v>78</v>
      </c>
      <c r="C78" s="107">
        <f t="shared" si="3"/>
        <v>0</v>
      </c>
      <c r="D78" s="97"/>
      <c r="E78" s="97"/>
      <c r="F78" s="97"/>
      <c r="G78" s="97"/>
      <c r="H78" s="101"/>
      <c r="J78" s="231"/>
      <c r="K78" s="231"/>
    </row>
    <row r="79" spans="1:11" s="99" customFormat="1" ht="9.75">
      <c r="A79" s="94">
        <v>1480</v>
      </c>
      <c r="B79" s="95" t="s">
        <v>79</v>
      </c>
      <c r="C79" s="107">
        <f t="shared" si="3"/>
        <v>1311</v>
      </c>
      <c r="D79" s="107">
        <f>SUM(D80:D86)</f>
        <v>1311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  <c r="J79" s="231"/>
      <c r="K79" s="231"/>
    </row>
    <row r="80" spans="1:11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  <c r="J80" s="231"/>
      <c r="K80" s="231"/>
    </row>
    <row r="81" spans="1:11" s="99" customFormat="1" ht="19.5">
      <c r="A81" s="110">
        <v>1482</v>
      </c>
      <c r="B81" s="95" t="s">
        <v>81</v>
      </c>
      <c r="C81" s="107">
        <f t="shared" si="3"/>
        <v>156</v>
      </c>
      <c r="D81" s="97">
        <v>156</v>
      </c>
      <c r="E81" s="97"/>
      <c r="F81" s="97"/>
      <c r="G81" s="97"/>
      <c r="H81" s="101"/>
      <c r="J81" s="231"/>
      <c r="K81" s="231"/>
    </row>
    <row r="82" spans="1:11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  <c r="J82" s="231"/>
      <c r="K82" s="231"/>
    </row>
    <row r="83" spans="1:11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  <c r="J83" s="231"/>
      <c r="K83" s="231"/>
    </row>
    <row r="84" spans="1:11" s="99" customFormat="1" ht="19.5">
      <c r="A84" s="110">
        <v>1485</v>
      </c>
      <c r="B84" s="95" t="s">
        <v>84</v>
      </c>
      <c r="C84" s="107">
        <f t="shared" si="3"/>
        <v>635</v>
      </c>
      <c r="D84" s="97">
        <v>635</v>
      </c>
      <c r="E84" s="97"/>
      <c r="F84" s="97"/>
      <c r="G84" s="97"/>
      <c r="H84" s="101"/>
      <c r="J84" s="231"/>
      <c r="K84" s="231"/>
    </row>
    <row r="85" spans="1:11" s="99" customFormat="1" ht="9.75">
      <c r="A85" s="110">
        <v>1486</v>
      </c>
      <c r="B85" s="95" t="s">
        <v>85</v>
      </c>
      <c r="C85" s="107">
        <f t="shared" si="3"/>
        <v>520</v>
      </c>
      <c r="D85" s="97">
        <v>520</v>
      </c>
      <c r="E85" s="97"/>
      <c r="F85" s="97"/>
      <c r="G85" s="97"/>
      <c r="H85" s="101"/>
      <c r="J85" s="231"/>
      <c r="K85" s="231"/>
    </row>
    <row r="86" spans="1:11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  <c r="J86" s="231"/>
      <c r="K86" s="231"/>
    </row>
    <row r="87" spans="1:11" s="99" customFormat="1" ht="9.75">
      <c r="A87" s="94">
        <v>1490</v>
      </c>
      <c r="B87" s="95" t="s">
        <v>87</v>
      </c>
      <c r="C87" s="107">
        <f t="shared" si="3"/>
        <v>78</v>
      </c>
      <c r="D87" s="107">
        <f>SUM(D88:D91)</f>
        <v>78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  <c r="J87" s="231"/>
      <c r="K87" s="231"/>
    </row>
    <row r="88" spans="1:11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  <c r="J88" s="231"/>
      <c r="K88" s="231"/>
    </row>
    <row r="89" spans="1:11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  <c r="J89" s="231"/>
      <c r="K89" s="231"/>
    </row>
    <row r="90" spans="1:11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  <c r="J90" s="231"/>
      <c r="K90" s="231"/>
    </row>
    <row r="91" spans="1:11" s="99" customFormat="1" ht="19.5">
      <c r="A91" s="110">
        <v>1499</v>
      </c>
      <c r="B91" s="95" t="s">
        <v>91</v>
      </c>
      <c r="C91" s="107">
        <f t="shared" si="3"/>
        <v>78</v>
      </c>
      <c r="D91" s="97">
        <v>78</v>
      </c>
      <c r="E91" s="97"/>
      <c r="F91" s="97"/>
      <c r="G91" s="97"/>
      <c r="H91" s="101"/>
      <c r="J91" s="231"/>
      <c r="K91" s="231"/>
    </row>
    <row r="92" spans="1:11" s="62" customFormat="1" ht="45">
      <c r="A92" s="102">
        <v>1500</v>
      </c>
      <c r="B92" s="91" t="s">
        <v>92</v>
      </c>
      <c r="C92" s="104">
        <f t="shared" si="3"/>
        <v>48582</v>
      </c>
      <c r="D92" s="104">
        <f>SUM(D93,D97,D105,D106,D107,D114,D123,D124,D127)</f>
        <v>45667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2915</v>
      </c>
      <c r="H92" s="105">
        <f>SUM(H93,H97,H105,H106,H107,H114,H123,H124,H127)</f>
        <v>0</v>
      </c>
      <c r="J92" s="229"/>
      <c r="K92" s="229"/>
    </row>
    <row r="93" spans="1:11" s="99" customFormat="1" ht="19.5">
      <c r="A93" s="94">
        <v>1510</v>
      </c>
      <c r="B93" s="95" t="s">
        <v>93</v>
      </c>
      <c r="C93" s="107">
        <f t="shared" si="3"/>
        <v>7978</v>
      </c>
      <c r="D93" s="107">
        <f>SUM(D94:D96)</f>
        <v>7815</v>
      </c>
      <c r="E93" s="107">
        <f>SUM(E94:E96)</f>
        <v>0</v>
      </c>
      <c r="F93" s="96">
        <f>SUM(F94:F96)</f>
        <v>0</v>
      </c>
      <c r="G93" s="107">
        <f>SUM(G94:G96)</f>
        <v>163</v>
      </c>
      <c r="H93" s="109">
        <f>SUM(H94:H96)</f>
        <v>0</v>
      </c>
      <c r="J93" s="231"/>
      <c r="K93" s="231"/>
    </row>
    <row r="94" spans="1:11" s="99" customFormat="1" ht="9.75">
      <c r="A94" s="110">
        <v>1511</v>
      </c>
      <c r="B94" s="95" t="s">
        <v>94</v>
      </c>
      <c r="C94" s="107">
        <f t="shared" si="3"/>
        <v>1751</v>
      </c>
      <c r="D94" s="97">
        <v>1588</v>
      </c>
      <c r="E94" s="97"/>
      <c r="F94" s="97"/>
      <c r="G94" s="97">
        <v>163</v>
      </c>
      <c r="H94" s="101"/>
      <c r="J94" s="231"/>
      <c r="K94" s="231"/>
    </row>
    <row r="95" spans="1:11" s="99" customFormat="1" ht="9.75">
      <c r="A95" s="110">
        <v>1512</v>
      </c>
      <c r="B95" s="95" t="s">
        <v>95</v>
      </c>
      <c r="C95" s="107">
        <f t="shared" si="3"/>
        <v>6227</v>
      </c>
      <c r="D95" s="97">
        <v>6227</v>
      </c>
      <c r="E95" s="97"/>
      <c r="F95" s="97"/>
      <c r="G95" s="97"/>
      <c r="H95" s="101"/>
      <c r="J95" s="231"/>
      <c r="K95" s="231"/>
    </row>
    <row r="96" spans="1:11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  <c r="J96" s="231"/>
      <c r="K96" s="231"/>
    </row>
    <row r="97" spans="1:11" s="99" customFormat="1" ht="29.25">
      <c r="A97" s="94">
        <v>1520</v>
      </c>
      <c r="B97" s="95" t="s">
        <v>97</v>
      </c>
      <c r="C97" s="107">
        <f t="shared" si="3"/>
        <v>27659</v>
      </c>
      <c r="D97" s="107">
        <f>SUM(D98:D104)</f>
        <v>24987</v>
      </c>
      <c r="E97" s="107">
        <f>SUM(E98:E104)</f>
        <v>0</v>
      </c>
      <c r="F97" s="96">
        <f>SUM(F98:F104)</f>
        <v>0</v>
      </c>
      <c r="G97" s="107">
        <f>SUM(G98:G104)</f>
        <v>2672</v>
      </c>
      <c r="H97" s="109">
        <f>SUM(H98:H104)</f>
        <v>0</v>
      </c>
      <c r="J97" s="231"/>
      <c r="K97" s="231"/>
    </row>
    <row r="98" spans="1:11" s="99" customFormat="1" ht="9.75">
      <c r="A98" s="110">
        <v>1521</v>
      </c>
      <c r="B98" s="95" t="s">
        <v>98</v>
      </c>
      <c r="C98" s="107">
        <f t="shared" si="3"/>
        <v>19560</v>
      </c>
      <c r="D98" s="97">
        <v>19560</v>
      </c>
      <c r="E98" s="97"/>
      <c r="F98" s="97"/>
      <c r="G98" s="97"/>
      <c r="H98" s="101"/>
      <c r="J98" s="231"/>
      <c r="K98" s="231"/>
    </row>
    <row r="99" spans="1:11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  <c r="J99" s="231"/>
      <c r="K99" s="231"/>
    </row>
    <row r="100" spans="1:11" s="99" customFormat="1" ht="9.75">
      <c r="A100" s="110">
        <v>1523</v>
      </c>
      <c r="B100" s="95" t="s">
        <v>100</v>
      </c>
      <c r="C100" s="107">
        <f t="shared" si="3"/>
        <v>4316</v>
      </c>
      <c r="D100" s="97">
        <v>3500</v>
      </c>
      <c r="E100" s="97"/>
      <c r="F100" s="97"/>
      <c r="G100" s="97">
        <v>816</v>
      </c>
      <c r="H100" s="101"/>
      <c r="J100" s="231"/>
      <c r="K100" s="231"/>
    </row>
    <row r="101" spans="1:11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  <c r="J101" s="231"/>
      <c r="K101" s="231"/>
    </row>
    <row r="102" spans="1:11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  <c r="J102" s="231"/>
      <c r="K102" s="231"/>
    </row>
    <row r="103" spans="1:11" s="99" customFormat="1" ht="9.75">
      <c r="A103" s="110">
        <v>1528</v>
      </c>
      <c r="B103" s="95" t="s">
        <v>103</v>
      </c>
      <c r="C103" s="107">
        <f t="shared" si="4"/>
        <v>2356</v>
      </c>
      <c r="D103" s="97">
        <v>500</v>
      </c>
      <c r="E103" s="97"/>
      <c r="F103" s="97"/>
      <c r="G103" s="97">
        <v>1856</v>
      </c>
      <c r="H103" s="101"/>
      <c r="J103" s="231"/>
      <c r="K103" s="231"/>
    </row>
    <row r="104" spans="1:11" s="99" customFormat="1" ht="19.5">
      <c r="A104" s="110">
        <v>1529</v>
      </c>
      <c r="B104" s="95" t="s">
        <v>104</v>
      </c>
      <c r="C104" s="107">
        <f t="shared" si="4"/>
        <v>1427</v>
      </c>
      <c r="D104" s="97">
        <v>1427</v>
      </c>
      <c r="E104" s="97"/>
      <c r="F104" s="97"/>
      <c r="G104" s="97"/>
      <c r="H104" s="101"/>
      <c r="J104" s="231"/>
      <c r="K104" s="231"/>
    </row>
    <row r="105" spans="1:11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  <c r="J105" s="231"/>
      <c r="K105" s="231"/>
    </row>
    <row r="106" spans="1:11" s="99" customFormat="1" ht="19.5">
      <c r="A106" s="94">
        <v>1540</v>
      </c>
      <c r="B106" s="95" t="s">
        <v>106</v>
      </c>
      <c r="C106" s="107">
        <f t="shared" si="4"/>
        <v>200</v>
      </c>
      <c r="D106" s="97">
        <v>200</v>
      </c>
      <c r="E106" s="97"/>
      <c r="F106" s="97"/>
      <c r="G106" s="97"/>
      <c r="H106" s="101"/>
      <c r="J106" s="231"/>
      <c r="K106" s="231"/>
    </row>
    <row r="107" spans="1:11" s="99" customFormat="1" ht="19.5">
      <c r="A107" s="94">
        <v>1550</v>
      </c>
      <c r="B107" s="95" t="s">
        <v>107</v>
      </c>
      <c r="C107" s="107">
        <f t="shared" si="4"/>
        <v>8719</v>
      </c>
      <c r="D107" s="107">
        <f>SUM(D108:D113)</f>
        <v>8639</v>
      </c>
      <c r="E107" s="107">
        <f>SUM(E108:E113)</f>
        <v>0</v>
      </c>
      <c r="F107" s="96">
        <f>SUM(F108:F113)</f>
        <v>0</v>
      </c>
      <c r="G107" s="107">
        <f>SUM(G108:G113)</f>
        <v>80</v>
      </c>
      <c r="H107" s="109">
        <f>SUM(H108:H113)</f>
        <v>0</v>
      </c>
      <c r="J107" s="231"/>
      <c r="K107" s="231"/>
    </row>
    <row r="108" spans="1:11" s="99" customFormat="1" ht="9.75">
      <c r="A108" s="110">
        <v>1551</v>
      </c>
      <c r="B108" s="95" t="s">
        <v>108</v>
      </c>
      <c r="C108" s="107">
        <f t="shared" si="4"/>
        <v>5559</v>
      </c>
      <c r="D108" s="97">
        <v>5559</v>
      </c>
      <c r="E108" s="97"/>
      <c r="F108" s="97"/>
      <c r="G108" s="97"/>
      <c r="H108" s="101"/>
      <c r="J108" s="231"/>
      <c r="K108" s="231"/>
    </row>
    <row r="109" spans="1:11" s="99" customFormat="1" ht="9.75">
      <c r="A109" s="110">
        <v>1552</v>
      </c>
      <c r="B109" s="95" t="s">
        <v>109</v>
      </c>
      <c r="C109" s="107">
        <f t="shared" si="4"/>
        <v>2224</v>
      </c>
      <c r="D109" s="97">
        <v>2224</v>
      </c>
      <c r="E109" s="97"/>
      <c r="F109" s="97"/>
      <c r="G109" s="97"/>
      <c r="H109" s="101"/>
      <c r="J109" s="231"/>
      <c r="K109" s="231"/>
    </row>
    <row r="110" spans="1:11" s="99" customFormat="1" ht="19.5">
      <c r="A110" s="110">
        <v>1553</v>
      </c>
      <c r="B110" s="95" t="s">
        <v>110</v>
      </c>
      <c r="C110" s="107">
        <f t="shared" si="4"/>
        <v>80</v>
      </c>
      <c r="D110" s="97"/>
      <c r="E110" s="97"/>
      <c r="F110" s="97"/>
      <c r="G110" s="97">
        <v>80</v>
      </c>
      <c r="H110" s="101"/>
      <c r="J110" s="231"/>
      <c r="K110" s="231"/>
    </row>
    <row r="111" spans="1:11" s="99" customFormat="1" ht="29.25">
      <c r="A111" s="110">
        <v>1554</v>
      </c>
      <c r="B111" s="95" t="s">
        <v>111</v>
      </c>
      <c r="C111" s="107">
        <f t="shared" si="4"/>
        <v>250</v>
      </c>
      <c r="D111" s="97">
        <v>250</v>
      </c>
      <c r="E111" s="97"/>
      <c r="F111" s="97"/>
      <c r="G111" s="97"/>
      <c r="H111" s="101"/>
      <c r="J111" s="231"/>
      <c r="K111" s="231"/>
    </row>
    <row r="112" spans="1:11" s="99" customFormat="1" ht="19.5">
      <c r="A112" s="110">
        <v>1555</v>
      </c>
      <c r="B112" s="95" t="s">
        <v>112</v>
      </c>
      <c r="C112" s="107">
        <f t="shared" si="4"/>
        <v>606</v>
      </c>
      <c r="D112" s="97">
        <v>606</v>
      </c>
      <c r="E112" s="97"/>
      <c r="F112" s="97"/>
      <c r="G112" s="97"/>
      <c r="H112" s="101"/>
      <c r="J112" s="231"/>
      <c r="K112" s="231"/>
    </row>
    <row r="113" spans="1:11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  <c r="J113" s="231"/>
      <c r="K113" s="231"/>
    </row>
    <row r="114" spans="1:11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  <c r="J114" s="231"/>
      <c r="K114" s="231"/>
    </row>
    <row r="115" spans="1:11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  <c r="J115" s="231"/>
      <c r="K115" s="231"/>
    </row>
    <row r="116" spans="1:11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  <c r="J116" s="231"/>
      <c r="K116" s="231"/>
    </row>
    <row r="117" spans="1:11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  <c r="J117" s="231"/>
      <c r="K117" s="231"/>
    </row>
    <row r="118" spans="1:11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  <c r="J118" s="231"/>
      <c r="K118" s="231"/>
    </row>
    <row r="119" spans="1:11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  <c r="J119" s="231"/>
      <c r="K119" s="231"/>
    </row>
    <row r="120" spans="1:11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  <c r="J120" s="231"/>
      <c r="K120" s="231"/>
    </row>
    <row r="121" spans="1:11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  <c r="J121" s="231"/>
      <c r="K121" s="231"/>
    </row>
    <row r="122" spans="1:11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  <c r="J122" s="231"/>
      <c r="K122" s="231"/>
    </row>
    <row r="123" spans="1:11" s="99" customFormat="1" ht="9.75">
      <c r="A123" s="94">
        <v>1570</v>
      </c>
      <c r="B123" s="95" t="s">
        <v>123</v>
      </c>
      <c r="C123" s="107">
        <f t="shared" si="4"/>
        <v>3916</v>
      </c>
      <c r="D123" s="97">
        <v>3916</v>
      </c>
      <c r="E123" s="97"/>
      <c r="F123" s="97"/>
      <c r="G123" s="97"/>
      <c r="H123" s="101"/>
      <c r="J123" s="231"/>
      <c r="K123" s="231"/>
    </row>
    <row r="124" spans="1:11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  <c r="J124" s="231"/>
      <c r="K124" s="231"/>
    </row>
    <row r="125" spans="1:11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  <c r="J125" s="231"/>
      <c r="K125" s="231"/>
    </row>
    <row r="126" spans="1:11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  <c r="J126" s="231"/>
      <c r="K126" s="231"/>
    </row>
    <row r="127" spans="1:11" s="99" customFormat="1" ht="9.75">
      <c r="A127" s="94">
        <v>1590</v>
      </c>
      <c r="B127" s="95" t="s">
        <v>127</v>
      </c>
      <c r="C127" s="107">
        <f t="shared" si="4"/>
        <v>110</v>
      </c>
      <c r="D127" s="97">
        <v>110</v>
      </c>
      <c r="E127" s="97"/>
      <c r="F127" s="97"/>
      <c r="G127" s="97"/>
      <c r="H127" s="101"/>
      <c r="J127" s="231"/>
      <c r="K127" s="231"/>
    </row>
    <row r="128" spans="1:11" s="62" customFormat="1" ht="22.5">
      <c r="A128" s="90">
        <v>1600</v>
      </c>
      <c r="B128" s="91" t="s">
        <v>128</v>
      </c>
      <c r="C128" s="104">
        <f t="shared" si="4"/>
        <v>3175</v>
      </c>
      <c r="D128" s="104">
        <f>SUM(D129,D130,D131)</f>
        <v>3175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  <c r="J128" s="229"/>
      <c r="K128" s="229"/>
    </row>
    <row r="129" spans="1:11" s="99" customFormat="1" ht="9.75">
      <c r="A129" s="94">
        <v>1610</v>
      </c>
      <c r="B129" s="95" t="s">
        <v>129</v>
      </c>
      <c r="C129" s="107">
        <f t="shared" si="4"/>
        <v>2540</v>
      </c>
      <c r="D129" s="97">
        <v>2540</v>
      </c>
      <c r="E129" s="97"/>
      <c r="F129" s="97"/>
      <c r="G129" s="97"/>
      <c r="H129" s="101"/>
      <c r="J129" s="231"/>
      <c r="K129" s="231"/>
    </row>
    <row r="130" spans="1:11" s="99" customFormat="1" ht="9.75">
      <c r="A130" s="94">
        <v>1620</v>
      </c>
      <c r="B130" s="95" t="s">
        <v>130</v>
      </c>
      <c r="C130" s="107">
        <f t="shared" si="4"/>
        <v>635</v>
      </c>
      <c r="D130" s="97">
        <v>635</v>
      </c>
      <c r="E130" s="97"/>
      <c r="F130" s="97"/>
      <c r="G130" s="97"/>
      <c r="H130" s="101"/>
      <c r="J130" s="231"/>
      <c r="K130" s="231"/>
    </row>
    <row r="131" spans="1:11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  <c r="J131" s="231"/>
      <c r="K131" s="231"/>
    </row>
    <row r="132" spans="1:11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  <c r="J132" s="229"/>
      <c r="K132" s="229"/>
    </row>
    <row r="133" spans="1:11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  <c r="J133" s="229"/>
      <c r="K133" s="229"/>
    </row>
    <row r="134" spans="1:11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  <c r="J134" s="229"/>
      <c r="K134" s="229"/>
    </row>
    <row r="135" spans="1:11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  <c r="J135" s="229"/>
      <c r="K135" s="229"/>
    </row>
    <row r="136" spans="1:11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  <c r="J136" s="229"/>
      <c r="K136" s="229"/>
    </row>
    <row r="137" spans="1:11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  <c r="J137" s="229"/>
      <c r="K137" s="229"/>
    </row>
    <row r="138" spans="1:11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  <c r="J138" s="229"/>
      <c r="K138" s="229"/>
    </row>
    <row r="139" spans="1:11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  <c r="J139" s="229"/>
      <c r="K139" s="229"/>
    </row>
    <row r="140" spans="1:11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  <c r="J140" s="229"/>
      <c r="K140" s="229"/>
    </row>
    <row r="141" spans="1:11" s="88" customFormat="1" ht="51">
      <c r="A141" s="116"/>
      <c r="B141" s="117" t="s">
        <v>141</v>
      </c>
      <c r="C141" s="118">
        <f t="shared" si="5"/>
        <v>14050</v>
      </c>
      <c r="D141" s="118">
        <f>SUM(D142,D154,D155)</f>
        <v>14050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  <c r="J141" s="85"/>
      <c r="K141" s="85"/>
    </row>
    <row r="142" spans="1:11" s="62" customFormat="1" ht="20.25" customHeight="1">
      <c r="A142" s="121">
        <v>4000</v>
      </c>
      <c r="B142" s="57" t="s">
        <v>142</v>
      </c>
      <c r="C142" s="122">
        <f t="shared" si="5"/>
        <v>14050</v>
      </c>
      <c r="D142" s="122">
        <f>SUM(D143,D149,D150,D151,D152,D153)</f>
        <v>14050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  <c r="J142" s="229"/>
      <c r="K142" s="229"/>
    </row>
    <row r="143" spans="1:11" s="52" customFormat="1" ht="22.5">
      <c r="A143" s="89">
        <v>4100</v>
      </c>
      <c r="B143" s="48" t="s">
        <v>143</v>
      </c>
      <c r="C143" s="68">
        <f t="shared" si="5"/>
        <v>13680</v>
      </c>
      <c r="D143" s="68">
        <f>SUM(D144:D148)</f>
        <v>13680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  <c r="J143" s="229"/>
      <c r="K143" s="229"/>
    </row>
    <row r="144" spans="1:11" s="99" customFormat="1" ht="9.75">
      <c r="A144" s="94">
        <v>4110</v>
      </c>
      <c r="B144" s="95" t="s">
        <v>144</v>
      </c>
      <c r="C144" s="107">
        <f t="shared" si="5"/>
        <v>2400</v>
      </c>
      <c r="D144" s="97">
        <v>2400</v>
      </c>
      <c r="E144" s="97"/>
      <c r="F144" s="97"/>
      <c r="G144" s="97"/>
      <c r="H144" s="101"/>
      <c r="J144" s="231"/>
      <c r="K144" s="231"/>
    </row>
    <row r="145" spans="1:11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  <c r="J145" s="231"/>
      <c r="K145" s="231"/>
    </row>
    <row r="146" spans="1:11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  <c r="J146" s="231"/>
      <c r="K146" s="231"/>
    </row>
    <row r="147" spans="1:11" s="99" customFormat="1" ht="19.5">
      <c r="A147" s="94">
        <v>4160</v>
      </c>
      <c r="B147" s="95" t="s">
        <v>147</v>
      </c>
      <c r="C147" s="107">
        <f t="shared" si="5"/>
        <v>9695</v>
      </c>
      <c r="D147" s="97">
        <v>9695</v>
      </c>
      <c r="E147" s="97"/>
      <c r="F147" s="97"/>
      <c r="G147" s="97"/>
      <c r="H147" s="101"/>
      <c r="J147" s="231"/>
      <c r="K147" s="231"/>
    </row>
    <row r="148" spans="1:11" s="99" customFormat="1" ht="9.75">
      <c r="A148" s="94">
        <v>4180</v>
      </c>
      <c r="B148" s="95" t="s">
        <v>148</v>
      </c>
      <c r="C148" s="107">
        <f t="shared" si="5"/>
        <v>1585</v>
      </c>
      <c r="D148" s="97">
        <v>1585</v>
      </c>
      <c r="E148" s="97"/>
      <c r="F148" s="97"/>
      <c r="G148" s="97"/>
      <c r="H148" s="101"/>
      <c r="J148" s="231"/>
      <c r="K148" s="231"/>
    </row>
    <row r="149" spans="1:11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  <c r="J149" s="229"/>
      <c r="K149" s="229"/>
    </row>
    <row r="150" spans="1:11" s="52" customFormat="1" ht="11.25">
      <c r="A150" s="89">
        <v>4300</v>
      </c>
      <c r="B150" s="125" t="s">
        <v>150</v>
      </c>
      <c r="C150" s="68">
        <f t="shared" si="5"/>
        <v>370</v>
      </c>
      <c r="D150" s="54">
        <v>370</v>
      </c>
      <c r="E150" s="54"/>
      <c r="F150" s="54"/>
      <c r="G150" s="54"/>
      <c r="H150" s="55"/>
      <c r="J150" s="229"/>
      <c r="K150" s="229"/>
    </row>
    <row r="151" spans="1:11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  <c r="J151" s="229"/>
      <c r="K151" s="229"/>
    </row>
    <row r="152" spans="1:11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  <c r="J152" s="229"/>
      <c r="K152" s="229"/>
    </row>
    <row r="153" spans="1:11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  <c r="J153" s="229"/>
      <c r="K153" s="229"/>
    </row>
    <row r="154" spans="1:11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  <c r="J154" s="229"/>
      <c r="K154" s="229"/>
    </row>
    <row r="155" spans="1:11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  <c r="J155" s="229"/>
      <c r="K155" s="229"/>
    </row>
    <row r="156" spans="1:11" s="62" customFormat="1" ht="22.5">
      <c r="A156" s="129"/>
      <c r="B156" s="130" t="s">
        <v>156</v>
      </c>
      <c r="C156" s="92">
        <f t="shared" si="5"/>
        <v>479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479</v>
      </c>
      <c r="H156" s="131">
        <f>SUM(H157:H158)</f>
        <v>0</v>
      </c>
      <c r="J156" s="229"/>
      <c r="K156" s="229"/>
    </row>
    <row r="157" spans="1:11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  <c r="J157" s="229"/>
      <c r="K157" s="229"/>
    </row>
    <row r="158" spans="1:11" s="62" customFormat="1" ht="11.25">
      <c r="A158" s="129"/>
      <c r="B158" s="132" t="s">
        <v>17</v>
      </c>
      <c r="C158" s="104">
        <f t="shared" si="5"/>
        <v>479</v>
      </c>
      <c r="D158" s="103"/>
      <c r="E158" s="103"/>
      <c r="F158" s="103"/>
      <c r="G158" s="103">
        <v>479</v>
      </c>
      <c r="H158" s="115"/>
      <c r="J158" s="229"/>
      <c r="K158" s="229"/>
    </row>
    <row r="159" spans="1:11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398536</v>
      </c>
      <c r="D159" s="135">
        <f t="shared" si="6"/>
        <v>151474</v>
      </c>
      <c r="E159" s="135">
        <f t="shared" si="6"/>
        <v>241942</v>
      </c>
      <c r="F159" s="135">
        <f t="shared" si="6"/>
        <v>0</v>
      </c>
      <c r="G159" s="135">
        <f t="shared" si="6"/>
        <v>5120</v>
      </c>
      <c r="H159" s="136">
        <f t="shared" si="6"/>
        <v>0</v>
      </c>
      <c r="J159" s="232"/>
      <c r="K159" s="232"/>
    </row>
    <row r="160" spans="1:11" s="138" customFormat="1" ht="11.25">
      <c r="A160" s="137"/>
      <c r="J160" s="233"/>
      <c r="K160" s="233"/>
    </row>
    <row r="161" spans="1:11" s="138" customFormat="1" ht="11.25">
      <c r="A161" s="137"/>
      <c r="J161" s="233"/>
      <c r="K161" s="233"/>
    </row>
    <row r="162" spans="1:11" s="138" customFormat="1" ht="11.25">
      <c r="A162" s="137"/>
      <c r="J162" s="233"/>
      <c r="K162" s="233"/>
    </row>
    <row r="163" spans="1:11" s="138" customFormat="1" ht="11.25">
      <c r="A163" s="137"/>
      <c r="J163" s="233"/>
      <c r="K163" s="233"/>
    </row>
    <row r="164" spans="1:11" s="138" customFormat="1" ht="11.25">
      <c r="A164" s="137"/>
      <c r="J164" s="233"/>
      <c r="K164" s="233"/>
    </row>
    <row r="165" spans="1:11" s="138" customFormat="1" ht="11.25">
      <c r="A165" s="137"/>
      <c r="J165" s="233"/>
      <c r="K165" s="233"/>
    </row>
    <row r="166" spans="1:11" s="138" customFormat="1" ht="11.25">
      <c r="A166" s="137"/>
      <c r="J166" s="233"/>
      <c r="K166" s="233"/>
    </row>
    <row r="167" spans="1:11" s="138" customFormat="1" ht="11.25">
      <c r="A167" s="137"/>
      <c r="J167" s="233"/>
      <c r="K167" s="233"/>
    </row>
    <row r="168" spans="1:11" s="138" customFormat="1" ht="11.25">
      <c r="A168" s="137"/>
      <c r="J168" s="233"/>
      <c r="K168" s="233"/>
    </row>
    <row r="169" spans="1:11" s="138" customFormat="1" ht="11.25">
      <c r="A169" s="137"/>
      <c r="J169" s="233"/>
      <c r="K169" s="233"/>
    </row>
    <row r="170" spans="1:11" s="138" customFormat="1" ht="11.25">
      <c r="A170" s="137"/>
      <c r="J170" s="233"/>
      <c r="K170" s="233"/>
    </row>
    <row r="171" spans="1:11" s="138" customFormat="1" ht="11.25">
      <c r="A171" s="137"/>
      <c r="J171" s="233"/>
      <c r="K171" s="233"/>
    </row>
    <row r="172" spans="1:11" s="138" customFormat="1" ht="11.25">
      <c r="A172" s="137"/>
      <c r="J172" s="233"/>
      <c r="K172" s="233"/>
    </row>
    <row r="173" spans="1:11" s="138" customFormat="1" ht="11.25">
      <c r="A173" s="137"/>
      <c r="J173" s="233"/>
      <c r="K173" s="233"/>
    </row>
    <row r="174" spans="1:11" s="138" customFormat="1" ht="11.25">
      <c r="A174" s="137"/>
      <c r="J174" s="233"/>
      <c r="K174" s="233"/>
    </row>
    <row r="175" spans="1:11" s="138" customFormat="1" ht="11.25">
      <c r="A175" s="137"/>
      <c r="J175" s="233"/>
      <c r="K175" s="233"/>
    </row>
    <row r="176" spans="1:11" s="138" customFormat="1" ht="11.25">
      <c r="A176" s="137"/>
      <c r="J176" s="233"/>
      <c r="K176" s="233"/>
    </row>
    <row r="177" spans="1:11" s="138" customFormat="1" ht="11.25">
      <c r="A177" s="137"/>
      <c r="J177" s="233"/>
      <c r="K177" s="233"/>
    </row>
    <row r="178" spans="1:11" s="138" customFormat="1" ht="11.25">
      <c r="A178" s="137"/>
      <c r="J178" s="233"/>
      <c r="K178" s="233"/>
    </row>
    <row r="179" spans="1:11" s="138" customFormat="1" ht="11.25">
      <c r="A179" s="137"/>
      <c r="J179" s="233"/>
      <c r="K179" s="233"/>
    </row>
    <row r="180" spans="1:11" s="138" customFormat="1" ht="11.25">
      <c r="A180" s="137"/>
      <c r="J180" s="233"/>
      <c r="K180" s="233"/>
    </row>
    <row r="181" spans="1:11" s="138" customFormat="1" ht="11.25">
      <c r="A181" s="137"/>
      <c r="J181" s="233"/>
      <c r="K181" s="233"/>
    </row>
    <row r="182" spans="1:11" s="138" customFormat="1" ht="11.25">
      <c r="A182" s="137"/>
      <c r="J182" s="233"/>
      <c r="K182" s="233"/>
    </row>
    <row r="183" spans="1:11" s="138" customFormat="1" ht="11.25">
      <c r="A183" s="137"/>
      <c r="J183" s="233"/>
      <c r="K183" s="233"/>
    </row>
    <row r="184" spans="1:11" s="138" customFormat="1" ht="11.25">
      <c r="A184" s="137"/>
      <c r="J184" s="233"/>
      <c r="K184" s="233"/>
    </row>
    <row r="185" spans="1:11" s="138" customFormat="1" ht="11.25">
      <c r="A185" s="137"/>
      <c r="J185" s="233"/>
      <c r="K185" s="233"/>
    </row>
    <row r="186" spans="1:11" s="138" customFormat="1" ht="11.25">
      <c r="A186" s="137"/>
      <c r="J186" s="233"/>
      <c r="K186" s="233"/>
    </row>
    <row r="187" spans="1:11" s="138" customFormat="1" ht="11.25">
      <c r="A187" s="137"/>
      <c r="J187" s="233"/>
      <c r="K187" s="233"/>
    </row>
    <row r="188" spans="1:11" s="138" customFormat="1" ht="11.25">
      <c r="A188" s="137"/>
      <c r="J188" s="233"/>
      <c r="K188" s="233"/>
    </row>
    <row r="189" spans="1:11" s="138" customFormat="1" ht="11.25">
      <c r="A189" s="137"/>
      <c r="J189" s="233"/>
      <c r="K189" s="233"/>
    </row>
    <row r="190" spans="1:11" s="138" customFormat="1" ht="11.25">
      <c r="A190" s="137"/>
      <c r="J190" s="233"/>
      <c r="K190" s="233"/>
    </row>
    <row r="191" spans="1:11" s="138" customFormat="1" ht="11.25">
      <c r="A191" s="137"/>
      <c r="J191" s="233"/>
      <c r="K191" s="233"/>
    </row>
    <row r="192" spans="1:11" s="138" customFormat="1" ht="11.25">
      <c r="A192" s="137"/>
      <c r="J192" s="233"/>
      <c r="K192" s="233"/>
    </row>
    <row r="193" spans="1:11" s="138" customFormat="1" ht="11.25">
      <c r="A193" s="137"/>
      <c r="J193" s="233"/>
      <c r="K193" s="233"/>
    </row>
    <row r="194" spans="1:11" s="138" customFormat="1" ht="11.25">
      <c r="A194" s="137"/>
      <c r="J194" s="233"/>
      <c r="K194" s="233"/>
    </row>
    <row r="195" spans="1:11" s="138" customFormat="1" ht="11.25">
      <c r="A195" s="137"/>
      <c r="J195" s="233"/>
      <c r="K195" s="233"/>
    </row>
    <row r="196" spans="1:11" s="138" customFormat="1" ht="11.25">
      <c r="A196" s="137"/>
      <c r="J196" s="233"/>
      <c r="K196" s="233"/>
    </row>
    <row r="197" spans="1:11" s="138" customFormat="1" ht="11.25">
      <c r="A197" s="137"/>
      <c r="J197" s="233"/>
      <c r="K197" s="233"/>
    </row>
    <row r="198" spans="1:11" s="138" customFormat="1" ht="11.25">
      <c r="A198" s="137"/>
      <c r="J198" s="233"/>
      <c r="K198" s="233"/>
    </row>
    <row r="199" spans="1:11" s="138" customFormat="1" ht="11.25">
      <c r="A199" s="137"/>
      <c r="J199" s="233"/>
      <c r="K199" s="233"/>
    </row>
    <row r="200" spans="1:11" s="138" customFormat="1" ht="11.25">
      <c r="A200" s="137"/>
      <c r="J200" s="233"/>
      <c r="K200" s="233"/>
    </row>
    <row r="201" spans="1:11" s="138" customFormat="1" ht="11.25">
      <c r="A201" s="137"/>
      <c r="J201" s="233"/>
      <c r="K201" s="233"/>
    </row>
    <row r="202" spans="1:11" s="138" customFormat="1" ht="11.25">
      <c r="A202" s="137"/>
      <c r="J202" s="233"/>
      <c r="K202" s="233"/>
    </row>
    <row r="203" spans="1:11" s="138" customFormat="1" ht="11.25">
      <c r="A203" s="137"/>
      <c r="J203" s="233"/>
      <c r="K203" s="233"/>
    </row>
    <row r="204" spans="1:11" s="138" customFormat="1" ht="11.25">
      <c r="A204" s="137"/>
      <c r="J204" s="233"/>
      <c r="K204" s="233"/>
    </row>
    <row r="205" spans="1:11" s="138" customFormat="1" ht="11.25">
      <c r="A205" s="137"/>
      <c r="J205" s="233"/>
      <c r="K205" s="233"/>
    </row>
    <row r="206" spans="1:11" s="138" customFormat="1" ht="11.25">
      <c r="A206" s="137"/>
      <c r="J206" s="233"/>
      <c r="K206" s="233"/>
    </row>
    <row r="207" spans="1:11" s="138" customFormat="1" ht="11.25">
      <c r="A207" s="137"/>
      <c r="J207" s="233"/>
      <c r="K207" s="233"/>
    </row>
    <row r="208" spans="1:11" s="138" customFormat="1" ht="11.25">
      <c r="A208" s="137"/>
      <c r="J208" s="233"/>
      <c r="K208" s="233"/>
    </row>
    <row r="209" spans="1:11" s="138" customFormat="1" ht="11.25">
      <c r="A209" s="137"/>
      <c r="J209" s="233"/>
      <c r="K209" s="233"/>
    </row>
    <row r="210" spans="1:11" s="138" customFormat="1" ht="11.25">
      <c r="A210" s="137"/>
      <c r="J210" s="233"/>
      <c r="K210" s="233"/>
    </row>
    <row r="211" spans="1:11" s="138" customFormat="1" ht="11.25">
      <c r="A211" s="137"/>
      <c r="J211" s="233"/>
      <c r="K211" s="233"/>
    </row>
    <row r="212" spans="1:11" s="138" customFormat="1" ht="11.25">
      <c r="A212" s="137"/>
      <c r="J212" s="233"/>
      <c r="K212" s="233"/>
    </row>
    <row r="213" spans="1:11" s="138" customFormat="1" ht="11.25">
      <c r="A213" s="137"/>
      <c r="J213" s="233"/>
      <c r="K213" s="233"/>
    </row>
    <row r="214" spans="1:11" s="138" customFormat="1" ht="11.25">
      <c r="A214" s="137"/>
      <c r="J214" s="233"/>
      <c r="K214" s="233"/>
    </row>
    <row r="215" spans="1:11" s="138" customFormat="1" ht="11.25">
      <c r="A215" s="137"/>
      <c r="J215" s="233"/>
      <c r="K215" s="233"/>
    </row>
    <row r="216" spans="1:11" s="138" customFormat="1" ht="11.25">
      <c r="A216" s="137"/>
      <c r="J216" s="233"/>
      <c r="K216" s="233"/>
    </row>
    <row r="217" spans="1:11" s="138" customFormat="1" ht="11.25">
      <c r="A217" s="137"/>
      <c r="J217" s="233"/>
      <c r="K217" s="233"/>
    </row>
    <row r="218" spans="1:11" s="138" customFormat="1" ht="11.25">
      <c r="A218" s="137"/>
      <c r="J218" s="233"/>
      <c r="K218" s="233"/>
    </row>
    <row r="219" spans="1:11" s="138" customFormat="1" ht="11.25">
      <c r="A219" s="137"/>
      <c r="J219" s="233"/>
      <c r="K219" s="233"/>
    </row>
    <row r="220" spans="1:11" s="138" customFormat="1" ht="11.25">
      <c r="A220" s="137"/>
      <c r="J220" s="233"/>
      <c r="K220" s="233"/>
    </row>
    <row r="221" spans="1:11" s="138" customFormat="1" ht="11.25">
      <c r="A221" s="137"/>
      <c r="J221" s="233"/>
      <c r="K221" s="233"/>
    </row>
    <row r="222" spans="1:11" s="138" customFormat="1" ht="11.25">
      <c r="A222" s="137"/>
      <c r="J222" s="233"/>
      <c r="K222" s="233"/>
    </row>
    <row r="223" spans="1:11" s="138" customFormat="1" ht="11.25">
      <c r="A223" s="137"/>
      <c r="J223" s="233"/>
      <c r="K223" s="233"/>
    </row>
    <row r="224" spans="1:11" s="138" customFormat="1" ht="11.25">
      <c r="A224" s="137"/>
      <c r="J224" s="233"/>
      <c r="K224" s="233"/>
    </row>
    <row r="225" spans="1:11" s="138" customFormat="1" ht="11.25">
      <c r="A225" s="137"/>
      <c r="J225" s="233"/>
      <c r="K225" s="233"/>
    </row>
    <row r="226" spans="1:11" s="138" customFormat="1" ht="11.25">
      <c r="A226" s="137"/>
      <c r="J226" s="233"/>
      <c r="K226" s="233"/>
    </row>
    <row r="227" spans="1:11" s="138" customFormat="1" ht="11.25">
      <c r="A227" s="137"/>
      <c r="J227" s="233"/>
      <c r="K227" s="233"/>
    </row>
    <row r="228" spans="1:11" s="138" customFormat="1" ht="11.25">
      <c r="A228" s="137"/>
      <c r="J228" s="233"/>
      <c r="K228" s="233"/>
    </row>
    <row r="229" spans="1:11" s="138" customFormat="1" ht="11.25">
      <c r="A229" s="137"/>
      <c r="J229" s="233"/>
      <c r="K229" s="233"/>
    </row>
    <row r="230" spans="1:11" s="138" customFormat="1" ht="11.25">
      <c r="A230" s="137"/>
      <c r="J230" s="233"/>
      <c r="K230" s="233"/>
    </row>
    <row r="231" spans="1:11" s="138" customFormat="1" ht="11.25">
      <c r="A231" s="137"/>
      <c r="J231" s="233"/>
      <c r="K231" s="233"/>
    </row>
    <row r="232" spans="1:11" s="138" customFormat="1" ht="11.25">
      <c r="A232" s="137"/>
      <c r="J232" s="233"/>
      <c r="K232" s="233"/>
    </row>
    <row r="233" spans="1:11" s="138" customFormat="1" ht="11.25">
      <c r="A233" s="137"/>
      <c r="J233" s="233"/>
      <c r="K233" s="233"/>
    </row>
    <row r="234" spans="1:11" s="138" customFormat="1" ht="11.25">
      <c r="A234" s="137"/>
      <c r="J234" s="233"/>
      <c r="K234" s="233"/>
    </row>
    <row r="235" spans="1:11" s="138" customFormat="1" ht="11.25">
      <c r="A235" s="137"/>
      <c r="J235" s="233"/>
      <c r="K235" s="233"/>
    </row>
    <row r="236" spans="1:11" s="138" customFormat="1" ht="11.25">
      <c r="A236" s="137"/>
      <c r="J236" s="233"/>
      <c r="K236" s="233"/>
    </row>
    <row r="237" spans="1:11" s="138" customFormat="1" ht="11.25">
      <c r="A237" s="137"/>
      <c r="J237" s="233"/>
      <c r="K237" s="233"/>
    </row>
    <row r="238" spans="1:11" s="138" customFormat="1" ht="11.25">
      <c r="A238" s="137"/>
      <c r="J238" s="233"/>
      <c r="K238" s="233"/>
    </row>
    <row r="239" spans="1:11" s="138" customFormat="1" ht="11.25">
      <c r="A239" s="137"/>
      <c r="J239" s="233"/>
      <c r="K239" s="233"/>
    </row>
    <row r="240" spans="1:11" s="138" customFormat="1" ht="11.25">
      <c r="A240" s="137"/>
      <c r="J240" s="233"/>
      <c r="K240" s="233"/>
    </row>
    <row r="241" spans="1:11" s="138" customFormat="1" ht="11.25">
      <c r="A241" s="137"/>
      <c r="J241" s="233"/>
      <c r="K241" s="233"/>
    </row>
    <row r="242" spans="1:11" s="138" customFormat="1" ht="11.25">
      <c r="A242" s="137"/>
      <c r="J242" s="233"/>
      <c r="K242" s="233"/>
    </row>
    <row r="243" spans="1:11" s="138" customFormat="1" ht="11.25">
      <c r="A243" s="137"/>
      <c r="J243" s="233"/>
      <c r="K243" s="233"/>
    </row>
    <row r="244" spans="1:11" s="138" customFormat="1" ht="11.25">
      <c r="A244" s="137"/>
      <c r="J244" s="233"/>
      <c r="K244" s="233"/>
    </row>
    <row r="245" spans="1:11" s="138" customFormat="1" ht="11.25">
      <c r="A245" s="137"/>
      <c r="J245" s="233"/>
      <c r="K245" s="233"/>
    </row>
    <row r="246" spans="1:11" s="138" customFormat="1" ht="11.25">
      <c r="A246" s="137"/>
      <c r="J246" s="233"/>
      <c r="K246" s="233"/>
    </row>
    <row r="247" spans="1:11" s="138" customFormat="1" ht="11.25">
      <c r="A247" s="137"/>
      <c r="J247" s="233"/>
      <c r="K247" s="233"/>
    </row>
    <row r="248" spans="1:11" s="138" customFormat="1" ht="11.25">
      <c r="A248" s="137"/>
      <c r="J248" s="233"/>
      <c r="K248" s="233"/>
    </row>
    <row r="249" spans="1:11" s="138" customFormat="1" ht="11.25">
      <c r="A249" s="137"/>
      <c r="J249" s="233"/>
      <c r="K249" s="233"/>
    </row>
    <row r="250" spans="1:11" s="138" customFormat="1" ht="11.25">
      <c r="A250" s="137"/>
      <c r="J250" s="233"/>
      <c r="K250" s="233"/>
    </row>
    <row r="251" spans="1:11" s="138" customFormat="1" ht="11.25">
      <c r="A251" s="137"/>
      <c r="J251" s="233"/>
      <c r="K251" s="233"/>
    </row>
    <row r="252" spans="1:11" s="138" customFormat="1" ht="11.25">
      <c r="A252" s="137"/>
      <c r="J252" s="233"/>
      <c r="K252" s="233"/>
    </row>
    <row r="253" spans="1:11" s="138" customFormat="1" ht="11.25">
      <c r="A253" s="137"/>
      <c r="J253" s="233"/>
      <c r="K253" s="233"/>
    </row>
    <row r="254" spans="1:11" s="138" customFormat="1" ht="11.25">
      <c r="A254" s="137"/>
      <c r="J254" s="233"/>
      <c r="K254" s="233"/>
    </row>
    <row r="255" spans="1:11" s="138" customFormat="1" ht="11.25">
      <c r="A255" s="137"/>
      <c r="J255" s="233"/>
      <c r="K255" s="233"/>
    </row>
    <row r="256" spans="1:11" s="138" customFormat="1" ht="11.25">
      <c r="A256" s="137"/>
      <c r="J256" s="233"/>
      <c r="K256" s="233"/>
    </row>
    <row r="257" spans="1:11" s="138" customFormat="1" ht="11.25">
      <c r="A257" s="137"/>
      <c r="J257" s="233"/>
      <c r="K257" s="233"/>
    </row>
    <row r="258" spans="1:11" s="138" customFormat="1" ht="11.25">
      <c r="A258" s="137"/>
      <c r="J258" s="233"/>
      <c r="K258" s="233"/>
    </row>
    <row r="259" spans="1:11" s="138" customFormat="1" ht="11.25">
      <c r="A259" s="137"/>
      <c r="J259" s="233"/>
      <c r="K259" s="233"/>
    </row>
    <row r="260" spans="1:11" s="138" customFormat="1" ht="11.25">
      <c r="A260" s="137"/>
      <c r="J260" s="233"/>
      <c r="K260" s="233"/>
    </row>
    <row r="261" spans="1:11" s="138" customFormat="1" ht="11.25">
      <c r="A261" s="137"/>
      <c r="J261" s="233"/>
      <c r="K261" s="233"/>
    </row>
    <row r="262" spans="1:11" s="138" customFormat="1" ht="11.25">
      <c r="A262" s="137"/>
      <c r="J262" s="233"/>
      <c r="K262" s="233"/>
    </row>
    <row r="263" spans="1:11" s="138" customFormat="1" ht="11.25">
      <c r="A263" s="137"/>
      <c r="J263" s="233"/>
      <c r="K263" s="233"/>
    </row>
    <row r="264" spans="1:11" s="138" customFormat="1" ht="11.25">
      <c r="A264" s="137"/>
      <c r="J264" s="233"/>
      <c r="K264" s="233"/>
    </row>
    <row r="265" spans="1:11" s="138" customFormat="1" ht="11.25">
      <c r="A265" s="137"/>
      <c r="J265" s="233"/>
      <c r="K265" s="233"/>
    </row>
    <row r="266" spans="1:11" s="138" customFormat="1" ht="11.25">
      <c r="A266" s="137"/>
      <c r="J266" s="233"/>
      <c r="K266" s="233"/>
    </row>
    <row r="267" spans="1:11" s="138" customFormat="1" ht="11.25">
      <c r="A267" s="137"/>
      <c r="J267" s="233"/>
      <c r="K267" s="233"/>
    </row>
    <row r="268" spans="1:11" s="138" customFormat="1" ht="11.25">
      <c r="A268" s="137"/>
      <c r="J268" s="233"/>
      <c r="K268" s="233"/>
    </row>
    <row r="269" spans="1:11" s="138" customFormat="1" ht="11.25">
      <c r="A269" s="137"/>
      <c r="J269" s="233"/>
      <c r="K269" s="233"/>
    </row>
    <row r="270" spans="1:11" s="138" customFormat="1" ht="11.25">
      <c r="A270" s="137"/>
      <c r="J270" s="233"/>
      <c r="K270" s="233"/>
    </row>
    <row r="271" spans="1:11" s="138" customFormat="1" ht="11.25">
      <c r="A271" s="137"/>
      <c r="J271" s="233"/>
      <c r="K271" s="233"/>
    </row>
    <row r="272" spans="1:11" s="138" customFormat="1" ht="11.25">
      <c r="A272" s="137"/>
      <c r="J272" s="233"/>
      <c r="K272" s="233"/>
    </row>
    <row r="273" spans="1:11" s="138" customFormat="1" ht="11.25">
      <c r="A273" s="137"/>
      <c r="J273" s="233"/>
      <c r="K273" s="233"/>
    </row>
    <row r="274" spans="1:11" s="138" customFormat="1" ht="11.25">
      <c r="A274" s="137"/>
      <c r="J274" s="233"/>
      <c r="K274" s="233"/>
    </row>
    <row r="275" spans="1:11" s="138" customFormat="1" ht="11.25">
      <c r="A275" s="137"/>
      <c r="J275" s="233"/>
      <c r="K275" s="233"/>
    </row>
    <row r="276" spans="1:11" s="138" customFormat="1" ht="11.25">
      <c r="A276" s="137"/>
      <c r="J276" s="233"/>
      <c r="K276" s="233"/>
    </row>
    <row r="277" spans="1:11" s="138" customFormat="1" ht="11.25">
      <c r="A277" s="137"/>
      <c r="J277" s="233"/>
      <c r="K277" s="233"/>
    </row>
    <row r="278" spans="1:11" s="138" customFormat="1" ht="11.25">
      <c r="A278" s="137"/>
      <c r="J278" s="233"/>
      <c r="K278" s="233"/>
    </row>
    <row r="279" spans="1:11" s="138" customFormat="1" ht="11.25">
      <c r="A279" s="137"/>
      <c r="J279" s="233"/>
      <c r="K279" s="233"/>
    </row>
    <row r="280" spans="1:11" s="138" customFormat="1" ht="11.25">
      <c r="A280" s="137"/>
      <c r="J280" s="233"/>
      <c r="K280" s="233"/>
    </row>
    <row r="281" spans="1:11" s="138" customFormat="1" ht="11.25">
      <c r="A281" s="137"/>
      <c r="J281" s="233"/>
      <c r="K281" s="233"/>
    </row>
    <row r="282" spans="1:11" s="138" customFormat="1" ht="11.25">
      <c r="A282" s="137"/>
      <c r="J282" s="233"/>
      <c r="K282" s="233"/>
    </row>
    <row r="283" spans="1:11" s="138" customFormat="1" ht="11.25">
      <c r="A283" s="137"/>
      <c r="J283" s="233"/>
      <c r="K283" s="233"/>
    </row>
    <row r="284" spans="1:11" s="138" customFormat="1" ht="11.25">
      <c r="A284" s="137"/>
      <c r="J284" s="233"/>
      <c r="K284" s="233"/>
    </row>
    <row r="285" spans="1:11" s="138" customFormat="1" ht="11.25">
      <c r="A285" s="137"/>
      <c r="J285" s="233"/>
      <c r="K285" s="233"/>
    </row>
    <row r="286" spans="1:11" s="138" customFormat="1" ht="11.25">
      <c r="A286" s="137"/>
      <c r="J286" s="233"/>
      <c r="K286" s="233"/>
    </row>
    <row r="287" spans="1:11" s="138" customFormat="1" ht="11.25">
      <c r="A287" s="137"/>
      <c r="J287" s="233"/>
      <c r="K287" s="233"/>
    </row>
    <row r="288" spans="1:11" s="138" customFormat="1" ht="11.25">
      <c r="A288" s="137"/>
      <c r="J288" s="233"/>
      <c r="K288" s="233"/>
    </row>
    <row r="289" spans="1:11" s="138" customFormat="1" ht="11.25">
      <c r="A289" s="137"/>
      <c r="J289" s="233"/>
      <c r="K289" s="233"/>
    </row>
    <row r="290" spans="1:11" s="138" customFormat="1" ht="11.25">
      <c r="A290" s="137"/>
      <c r="J290" s="233"/>
      <c r="K290" s="233"/>
    </row>
    <row r="291" spans="1:11" s="138" customFormat="1" ht="11.25">
      <c r="A291" s="137"/>
      <c r="J291" s="233"/>
      <c r="K291" s="233"/>
    </row>
    <row r="292" spans="1:11" s="138" customFormat="1" ht="11.25">
      <c r="A292" s="137"/>
      <c r="J292" s="233"/>
      <c r="K292" s="233"/>
    </row>
    <row r="293" spans="1:11" s="138" customFormat="1" ht="11.25">
      <c r="A293" s="137"/>
      <c r="J293" s="233"/>
      <c r="K293" s="233"/>
    </row>
    <row r="294" spans="1:11" s="138" customFormat="1" ht="11.25">
      <c r="A294" s="137"/>
      <c r="J294" s="233"/>
      <c r="K294" s="233"/>
    </row>
    <row r="295" spans="1:11" s="138" customFormat="1" ht="11.25">
      <c r="A295" s="137"/>
      <c r="J295" s="233"/>
      <c r="K295" s="233"/>
    </row>
    <row r="296" spans="1:11" s="138" customFormat="1" ht="11.25">
      <c r="A296" s="137"/>
      <c r="J296" s="233"/>
      <c r="K296" s="233"/>
    </row>
    <row r="297" spans="1:11" s="138" customFormat="1" ht="11.25">
      <c r="A297" s="137"/>
      <c r="J297" s="233"/>
      <c r="K297" s="233"/>
    </row>
    <row r="298" spans="1:11" s="138" customFormat="1" ht="11.25">
      <c r="A298" s="137"/>
      <c r="J298" s="233"/>
      <c r="K298" s="233"/>
    </row>
    <row r="299" spans="1:11" s="138" customFormat="1" ht="11.25">
      <c r="A299" s="137"/>
      <c r="J299" s="233"/>
      <c r="K299" s="233"/>
    </row>
    <row r="300" spans="1:11" s="138" customFormat="1" ht="11.25">
      <c r="A300" s="137"/>
      <c r="J300" s="233"/>
      <c r="K300" s="233"/>
    </row>
    <row r="301" spans="1:11" s="138" customFormat="1" ht="11.25">
      <c r="A301" s="137"/>
      <c r="J301" s="233"/>
      <c r="K301" s="233"/>
    </row>
    <row r="302" spans="1:11" s="138" customFormat="1" ht="11.25">
      <c r="A302" s="137"/>
      <c r="J302" s="233"/>
      <c r="K302" s="233"/>
    </row>
    <row r="303" spans="1:11" s="138" customFormat="1" ht="11.25">
      <c r="A303" s="137"/>
      <c r="J303" s="233"/>
      <c r="K303" s="233"/>
    </row>
    <row r="304" spans="1:11" s="138" customFormat="1" ht="11.25">
      <c r="A304" s="137"/>
      <c r="J304" s="233"/>
      <c r="K304" s="233"/>
    </row>
    <row r="305" spans="1:11" s="138" customFormat="1" ht="11.25">
      <c r="A305" s="137"/>
      <c r="J305" s="233"/>
      <c r="K305" s="233"/>
    </row>
    <row r="306" spans="1:11" s="138" customFormat="1" ht="11.25">
      <c r="A306" s="137"/>
      <c r="J306" s="233"/>
      <c r="K306" s="233"/>
    </row>
    <row r="307" spans="1:11" s="138" customFormat="1" ht="11.25">
      <c r="A307" s="137"/>
      <c r="J307" s="233"/>
      <c r="K307" s="233"/>
    </row>
    <row r="308" spans="1:11" s="138" customFormat="1" ht="11.25">
      <c r="A308" s="137"/>
      <c r="J308" s="233"/>
      <c r="K308" s="233"/>
    </row>
    <row r="309" spans="1:11" s="138" customFormat="1" ht="11.25">
      <c r="A309" s="137"/>
      <c r="J309" s="233"/>
      <c r="K309" s="233"/>
    </row>
    <row r="310" spans="1:11" s="138" customFormat="1" ht="11.25">
      <c r="A310" s="137"/>
      <c r="J310" s="233"/>
      <c r="K310" s="233"/>
    </row>
    <row r="311" spans="1:11" s="138" customFormat="1" ht="11.25">
      <c r="A311" s="137"/>
      <c r="J311" s="233"/>
      <c r="K311" s="233"/>
    </row>
    <row r="312" spans="1:11" s="138" customFormat="1" ht="11.25">
      <c r="A312" s="137"/>
      <c r="J312" s="233"/>
      <c r="K312" s="233"/>
    </row>
    <row r="313" spans="1:11" s="138" customFormat="1" ht="11.25">
      <c r="A313" s="137"/>
      <c r="J313" s="233"/>
      <c r="K313" s="233"/>
    </row>
    <row r="314" spans="1:11" s="138" customFormat="1" ht="11.25">
      <c r="A314" s="137"/>
      <c r="J314" s="233"/>
      <c r="K314" s="233"/>
    </row>
    <row r="315" spans="1:11" s="138" customFormat="1" ht="11.25">
      <c r="A315" s="137"/>
      <c r="J315" s="233"/>
      <c r="K315" s="233"/>
    </row>
    <row r="316" spans="1:11" s="138" customFormat="1" ht="11.25">
      <c r="A316" s="137"/>
      <c r="J316" s="233"/>
      <c r="K316" s="233"/>
    </row>
    <row r="317" spans="1:11" s="138" customFormat="1" ht="11.25">
      <c r="A317" s="137"/>
      <c r="J317" s="233"/>
      <c r="K317" s="233"/>
    </row>
    <row r="318" spans="1:11" s="138" customFormat="1" ht="11.25">
      <c r="A318" s="137"/>
      <c r="J318" s="233"/>
      <c r="K318" s="233"/>
    </row>
    <row r="319" spans="1:11" s="138" customFormat="1" ht="11.25">
      <c r="A319" s="137"/>
      <c r="J319" s="233"/>
      <c r="K319" s="233"/>
    </row>
    <row r="320" spans="1:11" s="138" customFormat="1" ht="11.25">
      <c r="A320" s="137"/>
      <c r="J320" s="233"/>
      <c r="K320" s="233"/>
    </row>
    <row r="321" spans="1:11" s="138" customFormat="1" ht="11.25">
      <c r="A321" s="137"/>
      <c r="J321" s="233"/>
      <c r="K321" s="233"/>
    </row>
    <row r="322" spans="1:11" s="138" customFormat="1" ht="11.25">
      <c r="A322" s="137"/>
      <c r="J322" s="233"/>
      <c r="K322" s="233"/>
    </row>
    <row r="323" spans="1:11" s="138" customFormat="1" ht="11.25">
      <c r="A323" s="137"/>
      <c r="J323" s="233"/>
      <c r="K323" s="233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Nr.4.2.1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2" customWidth="1"/>
    <col min="2" max="2" width="21.8515625" style="0" customWidth="1"/>
    <col min="3" max="3" width="8.57421875" style="0" customWidth="1"/>
    <col min="4" max="4" width="7.7109375" style="0" customWidth="1"/>
    <col min="5" max="5" width="7.8515625" style="0" customWidth="1"/>
    <col min="6" max="6" width="7.57421875" style="0" customWidth="1"/>
    <col min="7" max="7" width="0.13671875" style="0" customWidth="1"/>
  </cols>
  <sheetData>
    <row r="1" spans="1:6" s="143" customFormat="1" ht="12.75">
      <c r="A1" s="141"/>
      <c r="B1" s="142"/>
      <c r="C1" s="142"/>
      <c r="D1" s="142"/>
      <c r="E1" s="142"/>
      <c r="F1" s="142"/>
    </row>
    <row r="2" spans="1:6" s="143" customFormat="1" ht="12.75">
      <c r="A2" s="248" t="s">
        <v>199</v>
      </c>
      <c r="B2" s="248"/>
      <c r="C2" s="248"/>
      <c r="D2" s="248"/>
      <c r="E2" s="248"/>
      <c r="F2" s="248"/>
    </row>
    <row r="3" spans="1:6" s="143" customFormat="1" ht="12.75">
      <c r="A3" s="248" t="s">
        <v>200</v>
      </c>
      <c r="B3" s="248"/>
      <c r="C3" s="248"/>
      <c r="D3" s="248"/>
      <c r="E3" s="248"/>
      <c r="F3" s="248"/>
    </row>
    <row r="4" spans="1:6" s="143" customFormat="1" ht="18">
      <c r="A4" s="141"/>
      <c r="B4" s="144"/>
      <c r="C4" s="145"/>
      <c r="D4" s="142"/>
      <c r="E4" s="142"/>
      <c r="F4" s="142"/>
    </row>
    <row r="5" spans="1:6" s="143" customFormat="1" ht="12.75">
      <c r="A5" s="141" t="s">
        <v>178</v>
      </c>
      <c r="B5" s="146" t="s">
        <v>180</v>
      </c>
      <c r="C5" s="146"/>
      <c r="D5" s="146"/>
      <c r="E5" s="146"/>
      <c r="F5" s="146"/>
    </row>
    <row r="6" spans="1:6" s="143" customFormat="1" ht="12.75">
      <c r="A6" s="141" t="s">
        <v>161</v>
      </c>
      <c r="B6" s="142" t="s">
        <v>216</v>
      </c>
      <c r="C6" s="142"/>
      <c r="D6" s="142"/>
      <c r="E6" s="142"/>
      <c r="F6" s="142"/>
    </row>
    <row r="7" spans="1:6" s="143" customFormat="1" ht="12.75">
      <c r="A7" s="141" t="s">
        <v>207</v>
      </c>
      <c r="B7" s="142"/>
      <c r="C7" s="142"/>
      <c r="D7" s="142"/>
      <c r="E7" s="142"/>
      <c r="F7" s="142"/>
    </row>
    <row r="8" spans="1:6" s="143" customFormat="1" ht="13.5" thickBot="1">
      <c r="A8" s="1" t="s">
        <v>162</v>
      </c>
      <c r="B8" s="147"/>
      <c r="C8" s="142"/>
      <c r="D8" s="142"/>
      <c r="E8" s="142"/>
      <c r="F8" s="142"/>
    </row>
    <row r="9" spans="1:6" s="150" customFormat="1" ht="12.75" customHeight="1">
      <c r="A9" s="148"/>
      <c r="B9" s="149"/>
      <c r="C9" s="242" t="s">
        <v>2</v>
      </c>
      <c r="D9" s="243"/>
      <c r="E9" s="243"/>
      <c r="F9" s="244"/>
    </row>
    <row r="10" spans="1:6" s="153" customFormat="1" ht="12.75" customHeight="1">
      <c r="A10" s="151" t="s">
        <v>3</v>
      </c>
      <c r="B10" s="152" t="s">
        <v>1</v>
      </c>
      <c r="C10" s="245" t="s">
        <v>4</v>
      </c>
      <c r="D10" s="246"/>
      <c r="E10" s="246"/>
      <c r="F10" s="247"/>
    </row>
    <row r="11" spans="1:6" s="156" customFormat="1" ht="51" customHeight="1" thickBot="1">
      <c r="A11" s="154" t="s">
        <v>5</v>
      </c>
      <c r="B11" s="155"/>
      <c r="C11" s="156" t="s">
        <v>6</v>
      </c>
      <c r="D11" s="157" t="s">
        <v>158</v>
      </c>
      <c r="E11" s="158"/>
      <c r="F11" s="159"/>
    </row>
    <row r="12" spans="1:6" s="161" customFormat="1" ht="17.25" customHeight="1" thickBot="1">
      <c r="A12" s="160" t="s">
        <v>12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4" customFormat="1" ht="16.5">
      <c r="A13" s="162"/>
      <c r="B13" s="163" t="s">
        <v>13</v>
      </c>
      <c r="D13" s="165"/>
      <c r="E13" s="165"/>
      <c r="F13" s="166"/>
    </row>
    <row r="14" spans="1:6" s="169" customFormat="1" ht="9.75" customHeight="1">
      <c r="A14" s="167"/>
      <c r="B14" s="168"/>
      <c r="F14" s="170"/>
    </row>
    <row r="15" spans="1:6" s="172" customFormat="1" ht="30.75" customHeight="1" thickBot="1">
      <c r="A15" s="171"/>
      <c r="B15" s="41" t="s">
        <v>14</v>
      </c>
      <c r="C15" s="43">
        <f>SUM(D15:F15)</f>
        <v>3</v>
      </c>
      <c r="D15" s="43">
        <f>SUM(D16,D19,)</f>
        <v>3</v>
      </c>
      <c r="E15" s="43">
        <f>SUM(E16,E19,)</f>
        <v>0</v>
      </c>
      <c r="F15" s="45">
        <f>SUM(F16,F19,)</f>
        <v>0</v>
      </c>
    </row>
    <row r="16" spans="1:6" s="177" customFormat="1" ht="23.25" thickTop="1">
      <c r="A16" s="173"/>
      <c r="B16" s="174" t="s">
        <v>15</v>
      </c>
      <c r="C16" s="175">
        <f>SUM(D16:F16)</f>
        <v>3</v>
      </c>
      <c r="D16" s="175">
        <f>SUM(D17:D18)</f>
        <v>3</v>
      </c>
      <c r="E16" s="175">
        <f>SUM(E17:E18)</f>
        <v>0</v>
      </c>
      <c r="F16" s="176">
        <f>SUM(F17:F18)</f>
        <v>0</v>
      </c>
    </row>
    <row r="17" spans="1:6" s="177" customFormat="1" ht="11.25">
      <c r="A17" s="173"/>
      <c r="B17" s="178" t="s">
        <v>16</v>
      </c>
      <c r="C17" s="175">
        <f>SUM(D17:F17)</f>
        <v>0</v>
      </c>
      <c r="D17" s="179"/>
      <c r="E17" s="179"/>
      <c r="F17" s="180"/>
    </row>
    <row r="18" spans="1:6" s="177" customFormat="1" ht="11.25">
      <c r="A18" s="173"/>
      <c r="B18" s="178" t="s">
        <v>17</v>
      </c>
      <c r="C18" s="175">
        <f>SUM(D18:F18)</f>
        <v>3</v>
      </c>
      <c r="D18" s="179">
        <v>3</v>
      </c>
      <c r="E18" s="179"/>
      <c r="F18" s="180"/>
    </row>
    <row r="19" spans="1:6" s="185" customFormat="1" ht="13.5" customHeight="1">
      <c r="A19" s="181"/>
      <c r="B19" s="57" t="s">
        <v>18</v>
      </c>
      <c r="C19" s="182">
        <f>SUM(D19:F19)</f>
        <v>0</v>
      </c>
      <c r="D19" s="183"/>
      <c r="E19" s="183"/>
      <c r="F19" s="184"/>
    </row>
    <row r="20" spans="1:6" s="177" customFormat="1" ht="11.25">
      <c r="A20" s="173"/>
      <c r="B20" s="174"/>
      <c r="C20" s="186"/>
      <c r="D20" s="186"/>
      <c r="E20" s="186"/>
      <c r="F20" s="187"/>
    </row>
    <row r="21" spans="1:6" s="164" customFormat="1" ht="16.5">
      <c r="A21" s="162"/>
      <c r="B21" s="163" t="s">
        <v>27</v>
      </c>
      <c r="C21" s="188"/>
      <c r="D21" s="188"/>
      <c r="E21" s="188"/>
      <c r="F21" s="189"/>
    </row>
    <row r="22" spans="1:6" s="191" customFormat="1" ht="26.25" thickBot="1">
      <c r="A22" s="190"/>
      <c r="B22" s="78" t="s">
        <v>28</v>
      </c>
      <c r="C22" s="43">
        <f aca="true" t="shared" si="0" ref="C22:C53">SUM(D22:F22)</f>
        <v>3</v>
      </c>
      <c r="D22" s="43">
        <f>SUM(D23,D146)</f>
        <v>3</v>
      </c>
      <c r="E22" s="43">
        <f>SUM(E23,E146)</f>
        <v>0</v>
      </c>
      <c r="F22" s="45">
        <f>SUM(F23,F146)</f>
        <v>0</v>
      </c>
    </row>
    <row r="23" spans="1:6" s="193" customFormat="1" ht="36.75" thickTop="1">
      <c r="A23" s="192"/>
      <c r="B23" s="81" t="s">
        <v>29</v>
      </c>
      <c r="C23" s="64">
        <f t="shared" si="0"/>
        <v>0</v>
      </c>
      <c r="D23" s="82">
        <f>SUM(D131,D24)</f>
        <v>0</v>
      </c>
      <c r="E23" s="82">
        <f>SUM(E131,E24)</f>
        <v>0</v>
      </c>
      <c r="F23" s="66">
        <f>SUM(F131,F24)</f>
        <v>0</v>
      </c>
    </row>
    <row r="24" spans="1:6" s="196" customFormat="1" ht="24">
      <c r="A24" s="194"/>
      <c r="B24" s="195" t="s">
        <v>30</v>
      </c>
      <c r="C24" s="64">
        <f t="shared" si="0"/>
        <v>0</v>
      </c>
      <c r="D24" s="64">
        <f>SUM(D25,D122,D123)</f>
        <v>0</v>
      </c>
      <c r="E24" s="64">
        <f>SUM(E25,E122,E123)</f>
        <v>0</v>
      </c>
      <c r="F24" s="66">
        <f>SUM(F25,F122,F123)</f>
        <v>0</v>
      </c>
    </row>
    <row r="25" spans="1:6" s="169" customFormat="1" ht="11.25">
      <c r="A25" s="197">
        <v>1000</v>
      </c>
      <c r="B25" s="168" t="s">
        <v>31</v>
      </c>
      <c r="C25" s="198">
        <f t="shared" si="0"/>
        <v>0</v>
      </c>
      <c r="D25" s="198">
        <f>SUM(D26,D31,D32,D35,D82,D118)</f>
        <v>0</v>
      </c>
      <c r="E25" s="198">
        <f>SUM(E26,E31,E32,E35,E82,E118)</f>
        <v>0</v>
      </c>
      <c r="F25" s="199">
        <f>SUM(F26,F31,F32,F35,F82,F118)</f>
        <v>0</v>
      </c>
    </row>
    <row r="26" spans="1:6" s="185" customFormat="1" ht="11.25">
      <c r="A26" s="90">
        <v>1100</v>
      </c>
      <c r="B26" s="200" t="s">
        <v>32</v>
      </c>
      <c r="C26" s="182">
        <f t="shared" si="0"/>
        <v>0</v>
      </c>
      <c r="D26" s="182">
        <f>SUM(D28:D30,D27)</f>
        <v>0</v>
      </c>
      <c r="E26" s="182">
        <f>SUM(E28:E30,E27)</f>
        <v>0</v>
      </c>
      <c r="F26" s="201">
        <f>SUM(F28:F30,F27)</f>
        <v>0</v>
      </c>
    </row>
    <row r="27" spans="1:6" s="207" customFormat="1" ht="9.75">
      <c r="A27" s="202">
        <v>1110</v>
      </c>
      <c r="B27" s="203" t="s">
        <v>33</v>
      </c>
      <c r="C27" s="204">
        <f t="shared" si="0"/>
        <v>0</v>
      </c>
      <c r="D27" s="205"/>
      <c r="E27" s="205"/>
      <c r="F27" s="206"/>
    </row>
    <row r="28" spans="1:6" s="207" customFormat="1" ht="9.75">
      <c r="A28" s="202">
        <v>1140</v>
      </c>
      <c r="B28" s="203" t="s">
        <v>38</v>
      </c>
      <c r="C28" s="204">
        <f t="shared" si="0"/>
        <v>0</v>
      </c>
      <c r="D28" s="205"/>
      <c r="E28" s="205"/>
      <c r="F28" s="206"/>
    </row>
    <row r="29" spans="1:6" s="207" customFormat="1" ht="9.75">
      <c r="A29" s="202">
        <v>1150</v>
      </c>
      <c r="B29" s="95" t="s">
        <v>39</v>
      </c>
      <c r="C29" s="204">
        <f t="shared" si="0"/>
        <v>0</v>
      </c>
      <c r="D29" s="205"/>
      <c r="E29" s="205"/>
      <c r="F29" s="206"/>
    </row>
    <row r="30" spans="1:6" s="207" customFormat="1" ht="19.5">
      <c r="A30" s="202">
        <v>1170</v>
      </c>
      <c r="B30" s="203" t="s">
        <v>40</v>
      </c>
      <c r="C30" s="204">
        <f t="shared" si="0"/>
        <v>0</v>
      </c>
      <c r="D30" s="205"/>
      <c r="E30" s="205"/>
      <c r="F30" s="206"/>
    </row>
    <row r="31" spans="1:6" s="185" customFormat="1" ht="22.5">
      <c r="A31" s="102">
        <v>1200</v>
      </c>
      <c r="B31" s="91" t="s">
        <v>41</v>
      </c>
      <c r="C31" s="182">
        <f t="shared" si="0"/>
        <v>0</v>
      </c>
      <c r="D31" s="183"/>
      <c r="E31" s="183"/>
      <c r="F31" s="184"/>
    </row>
    <row r="32" spans="1:6" s="185" customFormat="1" ht="11.25">
      <c r="A32" s="90">
        <v>1300</v>
      </c>
      <c r="B32" s="91" t="s">
        <v>42</v>
      </c>
      <c r="C32" s="182">
        <f t="shared" si="0"/>
        <v>0</v>
      </c>
      <c r="D32" s="182">
        <f>SUM(D33:D34)</f>
        <v>0</v>
      </c>
      <c r="E32" s="182">
        <f>SUM(E33:E34)</f>
        <v>0</v>
      </c>
      <c r="F32" s="201">
        <f>SUM(F33:F34)</f>
        <v>0</v>
      </c>
    </row>
    <row r="33" spans="1:6" s="207" customFormat="1" ht="19.5">
      <c r="A33" s="94">
        <v>1310</v>
      </c>
      <c r="B33" s="95" t="s">
        <v>43</v>
      </c>
      <c r="C33" s="204">
        <f t="shared" si="0"/>
        <v>0</v>
      </c>
      <c r="D33" s="205"/>
      <c r="E33" s="205"/>
      <c r="F33" s="206"/>
    </row>
    <row r="34" spans="1:6" s="207" customFormat="1" ht="9.75">
      <c r="A34" s="108">
        <v>1330</v>
      </c>
      <c r="B34" s="95" t="s">
        <v>44</v>
      </c>
      <c r="C34" s="204">
        <f t="shared" si="0"/>
        <v>0</v>
      </c>
      <c r="D34" s="205"/>
      <c r="E34" s="205"/>
      <c r="F34" s="206"/>
    </row>
    <row r="35" spans="1:6" s="185" customFormat="1" ht="22.5">
      <c r="A35" s="102">
        <v>1400</v>
      </c>
      <c r="B35" s="91" t="s">
        <v>45</v>
      </c>
      <c r="C35" s="122">
        <f t="shared" si="0"/>
        <v>0</v>
      </c>
      <c r="D35" s="122">
        <f>SUM(D36,D42,D43,D51,D61,D65,D69,D77)</f>
        <v>0</v>
      </c>
      <c r="E35" s="122">
        <f>SUM(E36,E42,E43,E51,E61,E65,E69,E77)</f>
        <v>0</v>
      </c>
      <c r="F35" s="123">
        <f>SUM(F36,F42,F43,F51,F61,F65,F69,F77)</f>
        <v>0</v>
      </c>
    </row>
    <row r="36" spans="1:6" s="207" customFormat="1" ht="19.5">
      <c r="A36" s="94">
        <v>1410</v>
      </c>
      <c r="B36" s="95" t="s">
        <v>46</v>
      </c>
      <c r="C36" s="204">
        <f t="shared" si="0"/>
        <v>0</v>
      </c>
      <c r="D36" s="204">
        <f>SUM(D37:D41)</f>
        <v>0</v>
      </c>
      <c r="E36" s="204">
        <f>SUM(E37:E41)</f>
        <v>0</v>
      </c>
      <c r="F36" s="208">
        <f>SUM(F37:F41)</f>
        <v>0</v>
      </c>
    </row>
    <row r="37" spans="1:6" s="207" customFormat="1" ht="19.5">
      <c r="A37" s="110">
        <v>1411</v>
      </c>
      <c r="B37" s="95" t="s">
        <v>47</v>
      </c>
      <c r="C37" s="204">
        <f t="shared" si="0"/>
        <v>0</v>
      </c>
      <c r="D37" s="205"/>
      <c r="E37" s="205"/>
      <c r="F37" s="206"/>
    </row>
    <row r="38" spans="1:6" s="207" customFormat="1" ht="19.5">
      <c r="A38" s="110">
        <v>1412</v>
      </c>
      <c r="B38" s="95" t="s">
        <v>48</v>
      </c>
      <c r="C38" s="204">
        <f t="shared" si="0"/>
        <v>0</v>
      </c>
      <c r="D38" s="205"/>
      <c r="E38" s="205"/>
      <c r="F38" s="206"/>
    </row>
    <row r="39" spans="1:6" s="207" customFormat="1" ht="19.5">
      <c r="A39" s="110">
        <v>1413</v>
      </c>
      <c r="B39" s="95" t="s">
        <v>49</v>
      </c>
      <c r="C39" s="204">
        <f t="shared" si="0"/>
        <v>0</v>
      </c>
      <c r="D39" s="205"/>
      <c r="E39" s="205"/>
      <c r="F39" s="206"/>
    </row>
    <row r="40" spans="1:6" s="207" customFormat="1" ht="19.5">
      <c r="A40" s="110">
        <v>1414</v>
      </c>
      <c r="B40" s="95" t="s">
        <v>50</v>
      </c>
      <c r="C40" s="204">
        <f t="shared" si="0"/>
        <v>0</v>
      </c>
      <c r="D40" s="205"/>
      <c r="E40" s="205"/>
      <c r="F40" s="206"/>
    </row>
    <row r="41" spans="1:6" s="207" customFormat="1" ht="19.5">
      <c r="A41" s="110">
        <v>1415</v>
      </c>
      <c r="B41" s="95" t="s">
        <v>51</v>
      </c>
      <c r="C41" s="204">
        <f t="shared" si="0"/>
        <v>0</v>
      </c>
      <c r="D41" s="205"/>
      <c r="E41" s="205"/>
      <c r="F41" s="206"/>
    </row>
    <row r="42" spans="1:6" s="207" customFormat="1" ht="19.5">
      <c r="A42" s="94">
        <v>1420</v>
      </c>
      <c r="B42" s="95" t="s">
        <v>52</v>
      </c>
      <c r="C42" s="204">
        <f t="shared" si="0"/>
        <v>0</v>
      </c>
      <c r="D42" s="205"/>
      <c r="E42" s="205"/>
      <c r="F42" s="206"/>
    </row>
    <row r="43" spans="1:6" s="207" customFormat="1" ht="29.25">
      <c r="A43" s="94">
        <v>1440</v>
      </c>
      <c r="B43" s="95" t="s">
        <v>53</v>
      </c>
      <c r="C43" s="204">
        <f t="shared" si="0"/>
        <v>0</v>
      </c>
      <c r="D43" s="204">
        <f>SUM(D44:D50)</f>
        <v>0</v>
      </c>
      <c r="E43" s="204">
        <f>SUM(E44:E50)</f>
        <v>0</v>
      </c>
      <c r="F43" s="208">
        <f>SUM(F44:F50)</f>
        <v>0</v>
      </c>
    </row>
    <row r="44" spans="1:6" s="207" customFormat="1" ht="19.5">
      <c r="A44" s="110">
        <v>1441</v>
      </c>
      <c r="B44" s="95" t="s">
        <v>54</v>
      </c>
      <c r="C44" s="204">
        <f t="shared" si="0"/>
        <v>0</v>
      </c>
      <c r="D44" s="205"/>
      <c r="E44" s="205"/>
      <c r="F44" s="206"/>
    </row>
    <row r="45" spans="1:6" s="207" customFormat="1" ht="19.5">
      <c r="A45" s="110">
        <v>1442</v>
      </c>
      <c r="B45" s="95" t="s">
        <v>55</v>
      </c>
      <c r="C45" s="204">
        <f t="shared" si="0"/>
        <v>0</v>
      </c>
      <c r="D45" s="205"/>
      <c r="E45" s="205"/>
      <c r="F45" s="206"/>
    </row>
    <row r="46" spans="1:6" s="207" customFormat="1" ht="19.5">
      <c r="A46" s="110">
        <v>1443</v>
      </c>
      <c r="B46" s="95" t="s">
        <v>56</v>
      </c>
      <c r="C46" s="204">
        <f t="shared" si="0"/>
        <v>0</v>
      </c>
      <c r="D46" s="205"/>
      <c r="E46" s="205"/>
      <c r="F46" s="206"/>
    </row>
    <row r="47" spans="1:6" s="207" customFormat="1" ht="9.75">
      <c r="A47" s="110">
        <v>1444</v>
      </c>
      <c r="B47" s="95" t="s">
        <v>57</v>
      </c>
      <c r="C47" s="204">
        <f t="shared" si="0"/>
        <v>0</v>
      </c>
      <c r="D47" s="205"/>
      <c r="E47" s="205"/>
      <c r="F47" s="206"/>
    </row>
    <row r="48" spans="1:6" s="207" customFormat="1" ht="19.5">
      <c r="A48" s="110">
        <v>1445</v>
      </c>
      <c r="B48" s="95" t="s">
        <v>58</v>
      </c>
      <c r="C48" s="204">
        <f t="shared" si="0"/>
        <v>0</v>
      </c>
      <c r="D48" s="205"/>
      <c r="E48" s="205"/>
      <c r="F48" s="206"/>
    </row>
    <row r="49" spans="1:6" s="207" customFormat="1" ht="19.5">
      <c r="A49" s="110">
        <v>1447</v>
      </c>
      <c r="B49" s="95" t="s">
        <v>59</v>
      </c>
      <c r="C49" s="204">
        <f t="shared" si="0"/>
        <v>0</v>
      </c>
      <c r="D49" s="205"/>
      <c r="E49" s="205"/>
      <c r="F49" s="206"/>
    </row>
    <row r="50" spans="1:6" s="207" customFormat="1" ht="19.5">
      <c r="A50" s="110">
        <v>1449</v>
      </c>
      <c r="B50" s="95" t="s">
        <v>60</v>
      </c>
      <c r="C50" s="204">
        <f t="shared" si="0"/>
        <v>0</v>
      </c>
      <c r="D50" s="205"/>
      <c r="E50" s="205"/>
      <c r="F50" s="206"/>
    </row>
    <row r="51" spans="1:6" s="207" customFormat="1" ht="39">
      <c r="A51" s="94">
        <v>1450</v>
      </c>
      <c r="B51" s="95" t="s">
        <v>61</v>
      </c>
      <c r="C51" s="204">
        <f t="shared" si="0"/>
        <v>0</v>
      </c>
      <c r="D51" s="204">
        <f>SUM(D55:D60,D52)</f>
        <v>0</v>
      </c>
      <c r="E51" s="204">
        <f>SUM(E55:E60,E52)</f>
        <v>0</v>
      </c>
      <c r="F51" s="208">
        <f>SUM(F55:F60,F52)</f>
        <v>0</v>
      </c>
    </row>
    <row r="52" spans="1:6" s="207" customFormat="1" ht="19.5">
      <c r="A52" s="111">
        <v>1451</v>
      </c>
      <c r="B52" s="112" t="s">
        <v>62</v>
      </c>
      <c r="C52" s="204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07" customFormat="1" ht="9.75">
      <c r="A53" s="110"/>
      <c r="B53" s="95" t="s">
        <v>63</v>
      </c>
      <c r="C53" s="204">
        <f t="shared" si="0"/>
        <v>0</v>
      </c>
      <c r="D53" s="205"/>
      <c r="E53" s="205"/>
      <c r="F53" s="206"/>
    </row>
    <row r="54" spans="1:6" s="207" customFormat="1" ht="9.75">
      <c r="A54" s="110"/>
      <c r="B54" s="95" t="s">
        <v>64</v>
      </c>
      <c r="C54" s="204">
        <f aca="true" t="shared" si="1" ref="C54:C85">SUM(D54:F54)</f>
        <v>0</v>
      </c>
      <c r="D54" s="205"/>
      <c r="E54" s="205"/>
      <c r="F54" s="206"/>
    </row>
    <row r="55" spans="1:6" s="207" customFormat="1" ht="19.5">
      <c r="A55" s="110">
        <v>1452</v>
      </c>
      <c r="B55" s="95" t="s">
        <v>65</v>
      </c>
      <c r="C55" s="204">
        <f t="shared" si="1"/>
        <v>0</v>
      </c>
      <c r="D55" s="205"/>
      <c r="E55" s="205"/>
      <c r="F55" s="206"/>
    </row>
    <row r="56" spans="1:6" s="207" customFormat="1" ht="29.25">
      <c r="A56" s="110">
        <v>1453</v>
      </c>
      <c r="B56" s="95" t="s">
        <v>66</v>
      </c>
      <c r="C56" s="204">
        <f t="shared" si="1"/>
        <v>0</v>
      </c>
      <c r="D56" s="205"/>
      <c r="E56" s="205"/>
      <c r="F56" s="206"/>
    </row>
    <row r="57" spans="1:6" s="207" customFormat="1" ht="39">
      <c r="A57" s="110">
        <v>1454</v>
      </c>
      <c r="B57" s="95" t="s">
        <v>67</v>
      </c>
      <c r="C57" s="204">
        <f t="shared" si="1"/>
        <v>0</v>
      </c>
      <c r="D57" s="205"/>
      <c r="E57" s="205"/>
      <c r="F57" s="206"/>
    </row>
    <row r="58" spans="1:6" s="207" customFormat="1" ht="29.25">
      <c r="A58" s="110">
        <v>1455</v>
      </c>
      <c r="B58" s="95" t="s">
        <v>68</v>
      </c>
      <c r="C58" s="204">
        <f t="shared" si="1"/>
        <v>0</v>
      </c>
      <c r="D58" s="205"/>
      <c r="E58" s="205"/>
      <c r="F58" s="206"/>
    </row>
    <row r="59" spans="1:6" s="207" customFormat="1" ht="68.25">
      <c r="A59" s="110">
        <v>1456</v>
      </c>
      <c r="B59" s="95" t="s">
        <v>69</v>
      </c>
      <c r="C59" s="204">
        <f t="shared" si="1"/>
        <v>0</v>
      </c>
      <c r="D59" s="205"/>
      <c r="E59" s="205"/>
      <c r="F59" s="206"/>
    </row>
    <row r="60" spans="1:6" s="207" customFormat="1" ht="19.5">
      <c r="A60" s="110">
        <v>1459</v>
      </c>
      <c r="B60" s="95" t="s">
        <v>70</v>
      </c>
      <c r="C60" s="204">
        <f t="shared" si="1"/>
        <v>0</v>
      </c>
      <c r="D60" s="205"/>
      <c r="E60" s="205"/>
      <c r="F60" s="206"/>
    </row>
    <row r="61" spans="1:6" s="207" customFormat="1" ht="19.5">
      <c r="A61" s="94">
        <v>1460</v>
      </c>
      <c r="B61" s="95" t="s">
        <v>71</v>
      </c>
      <c r="C61" s="204">
        <f t="shared" si="1"/>
        <v>0</v>
      </c>
      <c r="D61" s="204">
        <f>SUM(D62:D64)</f>
        <v>0</v>
      </c>
      <c r="E61" s="204">
        <f>SUM(E62:E64)</f>
        <v>0</v>
      </c>
      <c r="F61" s="208">
        <f>SUM(F62:F64)</f>
        <v>0</v>
      </c>
    </row>
    <row r="62" spans="1:6" s="207" customFormat="1" ht="29.25">
      <c r="A62" s="110">
        <v>1461</v>
      </c>
      <c r="B62" s="95" t="s">
        <v>72</v>
      </c>
      <c r="C62" s="204">
        <f t="shared" si="1"/>
        <v>0</v>
      </c>
      <c r="D62" s="205"/>
      <c r="E62" s="205"/>
      <c r="F62" s="206"/>
    </row>
    <row r="63" spans="1:6" s="207" customFormat="1" ht="29.25">
      <c r="A63" s="110">
        <v>1462</v>
      </c>
      <c r="B63" s="95" t="s">
        <v>73</v>
      </c>
      <c r="C63" s="204">
        <f t="shared" si="1"/>
        <v>0</v>
      </c>
      <c r="D63" s="205"/>
      <c r="E63" s="205"/>
      <c r="F63" s="206"/>
    </row>
    <row r="64" spans="1:6" s="207" customFormat="1" ht="29.25">
      <c r="A64" s="110">
        <v>1469</v>
      </c>
      <c r="B64" s="95" t="s">
        <v>74</v>
      </c>
      <c r="C64" s="204">
        <f t="shared" si="1"/>
        <v>0</v>
      </c>
      <c r="D64" s="205"/>
      <c r="E64" s="205"/>
      <c r="F64" s="206"/>
    </row>
    <row r="65" spans="1:6" s="207" customFormat="1" ht="29.25">
      <c r="A65" s="94">
        <v>1470</v>
      </c>
      <c r="B65" s="95" t="s">
        <v>75</v>
      </c>
      <c r="C65" s="204">
        <f t="shared" si="1"/>
        <v>0</v>
      </c>
      <c r="D65" s="204">
        <f>SUM(D66:D68)</f>
        <v>0</v>
      </c>
      <c r="E65" s="204">
        <f>SUM(E66:E68)</f>
        <v>0</v>
      </c>
      <c r="F65" s="208">
        <f>SUM(F66:F68)</f>
        <v>0</v>
      </c>
    </row>
    <row r="66" spans="1:6" s="207" customFormat="1" ht="9.75">
      <c r="A66" s="110">
        <v>1471</v>
      </c>
      <c r="B66" s="95" t="s">
        <v>76</v>
      </c>
      <c r="C66" s="204">
        <f t="shared" si="1"/>
        <v>0</v>
      </c>
      <c r="D66" s="205"/>
      <c r="E66" s="205"/>
      <c r="F66" s="206"/>
    </row>
    <row r="67" spans="1:6" s="207" customFormat="1" ht="9.75">
      <c r="A67" s="110">
        <v>1472</v>
      </c>
      <c r="B67" s="95" t="s">
        <v>77</v>
      </c>
      <c r="C67" s="204">
        <f t="shared" si="1"/>
        <v>0</v>
      </c>
      <c r="D67" s="205"/>
      <c r="E67" s="205"/>
      <c r="F67" s="206"/>
    </row>
    <row r="68" spans="1:6" s="207" customFormat="1" ht="9.75">
      <c r="A68" s="110">
        <v>1479</v>
      </c>
      <c r="B68" s="95" t="s">
        <v>78</v>
      </c>
      <c r="C68" s="204">
        <f t="shared" si="1"/>
        <v>0</v>
      </c>
      <c r="D68" s="205"/>
      <c r="E68" s="205"/>
      <c r="F68" s="206"/>
    </row>
    <row r="69" spans="1:6" s="207" customFormat="1" ht="9.75">
      <c r="A69" s="94">
        <v>1480</v>
      </c>
      <c r="B69" s="95" t="s">
        <v>79</v>
      </c>
      <c r="C69" s="204">
        <f t="shared" si="1"/>
        <v>0</v>
      </c>
      <c r="D69" s="204">
        <f>SUM(D70:D76)</f>
        <v>0</v>
      </c>
      <c r="E69" s="204">
        <f>SUM(E70:E76)</f>
        <v>0</v>
      </c>
      <c r="F69" s="208">
        <f>SUM(F70:F76)</f>
        <v>0</v>
      </c>
    </row>
    <row r="70" spans="1:6" s="207" customFormat="1" ht="19.5">
      <c r="A70" s="110">
        <v>1481</v>
      </c>
      <c r="B70" s="95" t="s">
        <v>80</v>
      </c>
      <c r="C70" s="204">
        <f t="shared" si="1"/>
        <v>0</v>
      </c>
      <c r="D70" s="205"/>
      <c r="E70" s="205"/>
      <c r="F70" s="206"/>
    </row>
    <row r="71" spans="1:6" s="207" customFormat="1" ht="19.5">
      <c r="A71" s="110">
        <v>1482</v>
      </c>
      <c r="B71" s="95" t="s">
        <v>81</v>
      </c>
      <c r="C71" s="204">
        <f t="shared" si="1"/>
        <v>0</v>
      </c>
      <c r="D71" s="205"/>
      <c r="E71" s="205"/>
      <c r="F71" s="206"/>
    </row>
    <row r="72" spans="1:6" s="207" customFormat="1" ht="19.5">
      <c r="A72" s="110">
        <v>1483</v>
      </c>
      <c r="B72" s="95" t="s">
        <v>82</v>
      </c>
      <c r="C72" s="204">
        <f t="shared" si="1"/>
        <v>0</v>
      </c>
      <c r="D72" s="205"/>
      <c r="E72" s="205"/>
      <c r="F72" s="206"/>
    </row>
    <row r="73" spans="1:6" s="207" customFormat="1" ht="29.25">
      <c r="A73" s="110">
        <v>1484</v>
      </c>
      <c r="B73" s="95" t="s">
        <v>83</v>
      </c>
      <c r="C73" s="204">
        <f t="shared" si="1"/>
        <v>0</v>
      </c>
      <c r="D73" s="205"/>
      <c r="E73" s="205"/>
      <c r="F73" s="206"/>
    </row>
    <row r="74" spans="1:6" s="207" customFormat="1" ht="19.5">
      <c r="A74" s="110">
        <v>1485</v>
      </c>
      <c r="B74" s="95" t="s">
        <v>84</v>
      </c>
      <c r="C74" s="204">
        <f t="shared" si="1"/>
        <v>0</v>
      </c>
      <c r="D74" s="205"/>
      <c r="E74" s="205"/>
      <c r="F74" s="206"/>
    </row>
    <row r="75" spans="1:6" s="207" customFormat="1" ht="9.75">
      <c r="A75" s="110">
        <v>1486</v>
      </c>
      <c r="B75" s="95" t="s">
        <v>85</v>
      </c>
      <c r="C75" s="204">
        <f t="shared" si="1"/>
        <v>0</v>
      </c>
      <c r="D75" s="205"/>
      <c r="E75" s="205"/>
      <c r="F75" s="206"/>
    </row>
    <row r="76" spans="1:6" s="207" customFormat="1" ht="29.25">
      <c r="A76" s="110">
        <v>1489</v>
      </c>
      <c r="B76" s="95" t="s">
        <v>86</v>
      </c>
      <c r="C76" s="204">
        <f t="shared" si="1"/>
        <v>0</v>
      </c>
      <c r="D76" s="205"/>
      <c r="E76" s="205"/>
      <c r="F76" s="206"/>
    </row>
    <row r="77" spans="1:6" s="207" customFormat="1" ht="9.75">
      <c r="A77" s="94">
        <v>1490</v>
      </c>
      <c r="B77" s="95" t="s">
        <v>87</v>
      </c>
      <c r="C77" s="204">
        <f t="shared" si="1"/>
        <v>0</v>
      </c>
      <c r="D77" s="204">
        <f>SUM(D78:D81)</f>
        <v>0</v>
      </c>
      <c r="E77" s="204">
        <f>SUM(E78:E81)</f>
        <v>0</v>
      </c>
      <c r="F77" s="208">
        <f>SUM(F78:F81)</f>
        <v>0</v>
      </c>
    </row>
    <row r="78" spans="1:6" s="207" customFormat="1" ht="9.75">
      <c r="A78" s="110">
        <v>1491</v>
      </c>
      <c r="B78" s="95" t="s">
        <v>88</v>
      </c>
      <c r="C78" s="204">
        <f t="shared" si="1"/>
        <v>0</v>
      </c>
      <c r="D78" s="205"/>
      <c r="E78" s="205"/>
      <c r="F78" s="206"/>
    </row>
    <row r="79" spans="1:6" s="207" customFormat="1" ht="9.75">
      <c r="A79" s="110">
        <v>1492</v>
      </c>
      <c r="B79" s="95" t="s">
        <v>89</v>
      </c>
      <c r="C79" s="204">
        <f t="shared" si="1"/>
        <v>0</v>
      </c>
      <c r="D79" s="205"/>
      <c r="E79" s="205"/>
      <c r="F79" s="206"/>
    </row>
    <row r="80" spans="1:6" s="207" customFormat="1" ht="9.75">
      <c r="A80" s="110">
        <v>1493</v>
      </c>
      <c r="B80" s="95" t="s">
        <v>90</v>
      </c>
      <c r="C80" s="204">
        <f t="shared" si="1"/>
        <v>0</v>
      </c>
      <c r="D80" s="205"/>
      <c r="E80" s="205"/>
      <c r="F80" s="206"/>
    </row>
    <row r="81" spans="1:6" s="207" customFormat="1" ht="19.5">
      <c r="A81" s="110">
        <v>1499</v>
      </c>
      <c r="B81" s="95" t="s">
        <v>91</v>
      </c>
      <c r="C81" s="204">
        <f t="shared" si="1"/>
        <v>0</v>
      </c>
      <c r="D81" s="205"/>
      <c r="E81" s="205"/>
      <c r="F81" s="206"/>
    </row>
    <row r="82" spans="1:6" s="185" customFormat="1" ht="45">
      <c r="A82" s="102">
        <v>1500</v>
      </c>
      <c r="B82" s="91" t="s">
        <v>92</v>
      </c>
      <c r="C82" s="122">
        <f t="shared" si="1"/>
        <v>0</v>
      </c>
      <c r="D82" s="122">
        <f>SUM(D83,D87,D95,D96,D97,D104,D113,D114,D117)</f>
        <v>0</v>
      </c>
      <c r="E82" s="122">
        <f>SUM(E83,E87,E95,E96,E97,E104,E113,E114,E117)</f>
        <v>0</v>
      </c>
      <c r="F82" s="123">
        <f>SUM(F83,F87,F95,F96,F97,F104,F113,F114,F117)</f>
        <v>0</v>
      </c>
    </row>
    <row r="83" spans="1:6" s="207" customFormat="1" ht="19.5">
      <c r="A83" s="94">
        <v>1510</v>
      </c>
      <c r="B83" s="95" t="s">
        <v>93</v>
      </c>
      <c r="C83" s="204">
        <f t="shared" si="1"/>
        <v>0</v>
      </c>
      <c r="D83" s="204">
        <f>SUM(D84:D86)</f>
        <v>0</v>
      </c>
      <c r="E83" s="204">
        <f>SUM(E84:E86)</f>
        <v>0</v>
      </c>
      <c r="F83" s="208">
        <f>SUM(F84:F86)</f>
        <v>0</v>
      </c>
    </row>
    <row r="84" spans="1:6" s="207" customFormat="1" ht="9.75">
      <c r="A84" s="110">
        <v>1511</v>
      </c>
      <c r="B84" s="95" t="s">
        <v>94</v>
      </c>
      <c r="C84" s="204">
        <f t="shared" si="1"/>
        <v>0</v>
      </c>
      <c r="D84" s="205"/>
      <c r="E84" s="205"/>
      <c r="F84" s="206"/>
    </row>
    <row r="85" spans="1:6" s="207" customFormat="1" ht="9.75">
      <c r="A85" s="110">
        <v>1512</v>
      </c>
      <c r="B85" s="95" t="s">
        <v>95</v>
      </c>
      <c r="C85" s="204">
        <f t="shared" si="1"/>
        <v>0</v>
      </c>
      <c r="D85" s="205"/>
      <c r="E85" s="205"/>
      <c r="F85" s="206"/>
    </row>
    <row r="86" spans="1:6" s="207" customFormat="1" ht="9.75">
      <c r="A86" s="110">
        <v>1513</v>
      </c>
      <c r="B86" s="95" t="s">
        <v>96</v>
      </c>
      <c r="C86" s="204">
        <f aca="true" t="shared" si="2" ref="C86:C117">SUM(D86:F86)</f>
        <v>0</v>
      </c>
      <c r="D86" s="205"/>
      <c r="E86" s="205"/>
      <c r="F86" s="206"/>
    </row>
    <row r="87" spans="1:6" s="207" customFormat="1" ht="29.25">
      <c r="A87" s="94">
        <v>1520</v>
      </c>
      <c r="B87" s="95" t="s">
        <v>97</v>
      </c>
      <c r="C87" s="204">
        <f t="shared" si="2"/>
        <v>0</v>
      </c>
      <c r="D87" s="204">
        <f>SUM(D88:D94)</f>
        <v>0</v>
      </c>
      <c r="E87" s="204">
        <f>SUM(E88:E94)</f>
        <v>0</v>
      </c>
      <c r="F87" s="208">
        <f>SUM(F88:F94)</f>
        <v>0</v>
      </c>
    </row>
    <row r="88" spans="1:6" s="207" customFormat="1" ht="9.75">
      <c r="A88" s="110">
        <v>1521</v>
      </c>
      <c r="B88" s="95" t="s">
        <v>98</v>
      </c>
      <c r="C88" s="204">
        <f t="shared" si="2"/>
        <v>0</v>
      </c>
      <c r="D88" s="205"/>
      <c r="E88" s="205"/>
      <c r="F88" s="206"/>
    </row>
    <row r="89" spans="1:6" s="207" customFormat="1" ht="9.75">
      <c r="A89" s="110">
        <v>1522</v>
      </c>
      <c r="B89" s="95" t="s">
        <v>99</v>
      </c>
      <c r="C89" s="204">
        <f t="shared" si="2"/>
        <v>0</v>
      </c>
      <c r="D89" s="205"/>
      <c r="E89" s="205"/>
      <c r="F89" s="206"/>
    </row>
    <row r="90" spans="1:6" s="207" customFormat="1" ht="9.75">
      <c r="A90" s="110">
        <v>1523</v>
      </c>
      <c r="B90" s="95" t="s">
        <v>100</v>
      </c>
      <c r="C90" s="204">
        <f t="shared" si="2"/>
        <v>0</v>
      </c>
      <c r="D90" s="205"/>
      <c r="E90" s="205"/>
      <c r="F90" s="206"/>
    </row>
    <row r="91" spans="1:6" s="207" customFormat="1" ht="9.75">
      <c r="A91" s="110">
        <v>1524</v>
      </c>
      <c r="B91" s="95" t="s">
        <v>101</v>
      </c>
      <c r="C91" s="204">
        <f t="shared" si="2"/>
        <v>0</v>
      </c>
      <c r="D91" s="205"/>
      <c r="E91" s="205"/>
      <c r="F91" s="206"/>
    </row>
    <row r="92" spans="1:6" s="207" customFormat="1" ht="9.75">
      <c r="A92" s="110">
        <v>1525</v>
      </c>
      <c r="B92" s="95" t="s">
        <v>102</v>
      </c>
      <c r="C92" s="204">
        <f t="shared" si="2"/>
        <v>0</v>
      </c>
      <c r="D92" s="205"/>
      <c r="E92" s="205"/>
      <c r="F92" s="206"/>
    </row>
    <row r="93" spans="1:6" s="207" customFormat="1" ht="9.75">
      <c r="A93" s="110">
        <v>1528</v>
      </c>
      <c r="B93" s="95" t="s">
        <v>103</v>
      </c>
      <c r="C93" s="204">
        <f t="shared" si="2"/>
        <v>0</v>
      </c>
      <c r="D93" s="205"/>
      <c r="E93" s="205"/>
      <c r="F93" s="206"/>
    </row>
    <row r="94" spans="1:6" s="207" customFormat="1" ht="19.5">
      <c r="A94" s="110">
        <v>1529</v>
      </c>
      <c r="B94" s="95" t="s">
        <v>104</v>
      </c>
      <c r="C94" s="204">
        <f t="shared" si="2"/>
        <v>0</v>
      </c>
      <c r="D94" s="205"/>
      <c r="E94" s="205"/>
      <c r="F94" s="206"/>
    </row>
    <row r="95" spans="1:6" s="207" customFormat="1" ht="19.5">
      <c r="A95" s="94">
        <v>1530</v>
      </c>
      <c r="B95" s="95" t="s">
        <v>105</v>
      </c>
      <c r="C95" s="204">
        <f t="shared" si="2"/>
        <v>0</v>
      </c>
      <c r="D95" s="205"/>
      <c r="E95" s="205"/>
      <c r="F95" s="206"/>
    </row>
    <row r="96" spans="1:6" s="207" customFormat="1" ht="19.5">
      <c r="A96" s="94">
        <v>1540</v>
      </c>
      <c r="B96" s="95" t="s">
        <v>106</v>
      </c>
      <c r="C96" s="204">
        <f t="shared" si="2"/>
        <v>0</v>
      </c>
      <c r="D96" s="205"/>
      <c r="E96" s="205"/>
      <c r="F96" s="206"/>
    </row>
    <row r="97" spans="1:6" s="207" customFormat="1" ht="19.5">
      <c r="A97" s="94">
        <v>1550</v>
      </c>
      <c r="B97" s="95" t="s">
        <v>107</v>
      </c>
      <c r="C97" s="204">
        <f t="shared" si="2"/>
        <v>0</v>
      </c>
      <c r="D97" s="204">
        <f>SUM(D98:D103)</f>
        <v>0</v>
      </c>
      <c r="E97" s="204">
        <f>SUM(E98:E103)</f>
        <v>0</v>
      </c>
      <c r="F97" s="208">
        <f>SUM(F98:F103)</f>
        <v>0</v>
      </c>
    </row>
    <row r="98" spans="1:6" s="207" customFormat="1" ht="9.75">
      <c r="A98" s="110">
        <v>1551</v>
      </c>
      <c r="B98" s="95" t="s">
        <v>108</v>
      </c>
      <c r="C98" s="204">
        <f t="shared" si="2"/>
        <v>0</v>
      </c>
      <c r="D98" s="205"/>
      <c r="E98" s="205"/>
      <c r="F98" s="206"/>
    </row>
    <row r="99" spans="1:6" s="207" customFormat="1" ht="9.75">
      <c r="A99" s="110">
        <v>1552</v>
      </c>
      <c r="B99" s="95" t="s">
        <v>109</v>
      </c>
      <c r="C99" s="204">
        <f t="shared" si="2"/>
        <v>0</v>
      </c>
      <c r="D99" s="205"/>
      <c r="E99" s="205"/>
      <c r="F99" s="206"/>
    </row>
    <row r="100" spans="1:6" s="207" customFormat="1" ht="19.5">
      <c r="A100" s="110">
        <v>1553</v>
      </c>
      <c r="B100" s="95" t="s">
        <v>110</v>
      </c>
      <c r="C100" s="204">
        <f t="shared" si="2"/>
        <v>0</v>
      </c>
      <c r="D100" s="205"/>
      <c r="E100" s="205"/>
      <c r="F100" s="206"/>
    </row>
    <row r="101" spans="1:6" s="207" customFormat="1" ht="29.25">
      <c r="A101" s="110">
        <v>1554</v>
      </c>
      <c r="B101" s="95" t="s">
        <v>111</v>
      </c>
      <c r="C101" s="204">
        <f t="shared" si="2"/>
        <v>0</v>
      </c>
      <c r="D101" s="205"/>
      <c r="E101" s="205"/>
      <c r="F101" s="206"/>
    </row>
    <row r="102" spans="1:6" s="207" customFormat="1" ht="19.5">
      <c r="A102" s="110">
        <v>1555</v>
      </c>
      <c r="B102" s="95" t="s">
        <v>112</v>
      </c>
      <c r="C102" s="204">
        <f t="shared" si="2"/>
        <v>0</v>
      </c>
      <c r="D102" s="205"/>
      <c r="E102" s="205"/>
      <c r="F102" s="206"/>
    </row>
    <row r="103" spans="1:6" s="207" customFormat="1" ht="19.5">
      <c r="A103" s="110">
        <v>1559</v>
      </c>
      <c r="B103" s="95" t="s">
        <v>113</v>
      </c>
      <c r="C103" s="204">
        <f t="shared" si="2"/>
        <v>0</v>
      </c>
      <c r="D103" s="205"/>
      <c r="E103" s="205"/>
      <c r="F103" s="206"/>
    </row>
    <row r="104" spans="1:6" s="207" customFormat="1" ht="29.25">
      <c r="A104" s="94">
        <v>1560</v>
      </c>
      <c r="B104" s="95" t="s">
        <v>114</v>
      </c>
      <c r="C104" s="204">
        <f t="shared" si="2"/>
        <v>0</v>
      </c>
      <c r="D104" s="204">
        <f>SUM(D105:D112)</f>
        <v>0</v>
      </c>
      <c r="E104" s="204">
        <f>SUM(E105:E112)</f>
        <v>0</v>
      </c>
      <c r="F104" s="208">
        <f>SUM(F105:F112)</f>
        <v>0</v>
      </c>
    </row>
    <row r="105" spans="1:6" s="207" customFormat="1" ht="19.5">
      <c r="A105" s="110">
        <v>1561</v>
      </c>
      <c r="B105" s="95" t="s">
        <v>115</v>
      </c>
      <c r="C105" s="204">
        <f t="shared" si="2"/>
        <v>0</v>
      </c>
      <c r="D105" s="205"/>
      <c r="E105" s="205"/>
      <c r="F105" s="206"/>
    </row>
    <row r="106" spans="1:6" s="207" customFormat="1" ht="19.5">
      <c r="A106" s="110">
        <v>1562</v>
      </c>
      <c r="B106" s="95" t="s">
        <v>116</v>
      </c>
      <c r="C106" s="204">
        <f t="shared" si="2"/>
        <v>0</v>
      </c>
      <c r="D106" s="205"/>
      <c r="E106" s="205"/>
      <c r="F106" s="206"/>
    </row>
    <row r="107" spans="1:6" s="207" customFormat="1" ht="9.75">
      <c r="A107" s="110">
        <v>1563</v>
      </c>
      <c r="B107" s="95" t="s">
        <v>117</v>
      </c>
      <c r="C107" s="204">
        <f t="shared" si="2"/>
        <v>0</v>
      </c>
      <c r="D107" s="205"/>
      <c r="E107" s="205"/>
      <c r="F107" s="206"/>
    </row>
    <row r="108" spans="1:6" s="207" customFormat="1" ht="9.75">
      <c r="A108" s="110">
        <v>1564</v>
      </c>
      <c r="B108" s="95" t="s">
        <v>118</v>
      </c>
      <c r="C108" s="204">
        <f t="shared" si="2"/>
        <v>0</v>
      </c>
      <c r="D108" s="205"/>
      <c r="E108" s="205"/>
      <c r="F108" s="206"/>
    </row>
    <row r="109" spans="1:6" s="207" customFormat="1" ht="9.75" customHeight="1">
      <c r="A109" s="110">
        <v>1565</v>
      </c>
      <c r="B109" s="95" t="s">
        <v>119</v>
      </c>
      <c r="C109" s="204">
        <f t="shared" si="2"/>
        <v>0</v>
      </c>
      <c r="D109" s="205"/>
      <c r="E109" s="205"/>
      <c r="F109" s="206"/>
    </row>
    <row r="110" spans="1:6" s="207" customFormat="1" ht="9.75" customHeight="1">
      <c r="A110" s="110">
        <v>1566</v>
      </c>
      <c r="B110" s="114" t="s">
        <v>120</v>
      </c>
      <c r="C110" s="204">
        <f t="shared" si="2"/>
        <v>0</v>
      </c>
      <c r="D110" s="205"/>
      <c r="E110" s="205"/>
      <c r="F110" s="206"/>
    </row>
    <row r="111" spans="1:6" s="207" customFormat="1" ht="41.25" customHeight="1">
      <c r="A111" s="110">
        <v>1567</v>
      </c>
      <c r="B111" s="114" t="s">
        <v>121</v>
      </c>
      <c r="C111" s="204">
        <f t="shared" si="2"/>
        <v>0</v>
      </c>
      <c r="D111" s="205"/>
      <c r="E111" s="205"/>
      <c r="F111" s="206"/>
    </row>
    <row r="112" spans="1:6" s="207" customFormat="1" ht="9.75" customHeight="1">
      <c r="A112" s="110">
        <v>1568</v>
      </c>
      <c r="B112" s="112" t="s">
        <v>122</v>
      </c>
      <c r="C112" s="204">
        <f t="shared" si="2"/>
        <v>0</v>
      </c>
      <c r="D112" s="205"/>
      <c r="E112" s="205"/>
      <c r="F112" s="206"/>
    </row>
    <row r="113" spans="1:6" s="207" customFormat="1" ht="9.75">
      <c r="A113" s="94">
        <v>1570</v>
      </c>
      <c r="B113" s="95" t="s">
        <v>123</v>
      </c>
      <c r="C113" s="204">
        <f t="shared" si="2"/>
        <v>0</v>
      </c>
      <c r="D113" s="205"/>
      <c r="E113" s="205"/>
      <c r="F113" s="206"/>
    </row>
    <row r="114" spans="1:6" s="207" customFormat="1" ht="19.5">
      <c r="A114" s="94">
        <v>1580</v>
      </c>
      <c r="B114" s="95" t="s">
        <v>124</v>
      </c>
      <c r="C114" s="204">
        <f t="shared" si="2"/>
        <v>0</v>
      </c>
      <c r="D114" s="204">
        <f>SUM(D115:D116)</f>
        <v>0</v>
      </c>
      <c r="E114" s="204">
        <f>SUM(E115:E116)</f>
        <v>0</v>
      </c>
      <c r="F114" s="208">
        <f>SUM(F115:F116)</f>
        <v>0</v>
      </c>
    </row>
    <row r="115" spans="1:6" s="207" customFormat="1" ht="9.75">
      <c r="A115" s="110">
        <v>1581</v>
      </c>
      <c r="B115" s="95" t="s">
        <v>125</v>
      </c>
      <c r="C115" s="204">
        <f t="shared" si="2"/>
        <v>0</v>
      </c>
      <c r="D115" s="205"/>
      <c r="E115" s="205"/>
      <c r="F115" s="206"/>
    </row>
    <row r="116" spans="1:6" s="207" customFormat="1" ht="19.5">
      <c r="A116" s="110">
        <v>1583</v>
      </c>
      <c r="B116" s="95" t="s">
        <v>126</v>
      </c>
      <c r="C116" s="204">
        <f t="shared" si="2"/>
        <v>0</v>
      </c>
      <c r="D116" s="205"/>
      <c r="E116" s="205"/>
      <c r="F116" s="206"/>
    </row>
    <row r="117" spans="1:6" s="207" customFormat="1" ht="9.75">
      <c r="A117" s="94">
        <v>1590</v>
      </c>
      <c r="B117" s="95" t="s">
        <v>127</v>
      </c>
      <c r="C117" s="204">
        <f t="shared" si="2"/>
        <v>0</v>
      </c>
      <c r="D117" s="205"/>
      <c r="E117" s="205"/>
      <c r="F117" s="206"/>
    </row>
    <row r="118" spans="1:6" s="185" customFormat="1" ht="22.5">
      <c r="A118" s="90">
        <v>1600</v>
      </c>
      <c r="B118" s="91" t="s">
        <v>128</v>
      </c>
      <c r="C118" s="122">
        <f aca="true" t="shared" si="3" ref="C118:C148">SUM(D118:F118)</f>
        <v>0</v>
      </c>
      <c r="D118" s="122">
        <f>SUM(D119,D120,D121)</f>
        <v>0</v>
      </c>
      <c r="E118" s="122">
        <f>SUM(E119,E120,E121)</f>
        <v>0</v>
      </c>
      <c r="F118" s="123">
        <f>SUM(F119,F120,F121)</f>
        <v>0</v>
      </c>
    </row>
    <row r="119" spans="1:6" s="207" customFormat="1" ht="9.75">
      <c r="A119" s="94">
        <v>1610</v>
      </c>
      <c r="B119" s="95" t="s">
        <v>129</v>
      </c>
      <c r="C119" s="204">
        <f t="shared" si="3"/>
        <v>0</v>
      </c>
      <c r="D119" s="205"/>
      <c r="E119" s="205"/>
      <c r="F119" s="206"/>
    </row>
    <row r="120" spans="1:6" s="207" customFormat="1" ht="9.75">
      <c r="A120" s="94">
        <v>1620</v>
      </c>
      <c r="B120" s="95" t="s">
        <v>130</v>
      </c>
      <c r="C120" s="204">
        <f t="shared" si="3"/>
        <v>0</v>
      </c>
      <c r="D120" s="205"/>
      <c r="E120" s="205"/>
      <c r="F120" s="206"/>
    </row>
    <row r="121" spans="1:6" s="207" customFormat="1" ht="9.75">
      <c r="A121" s="94">
        <v>1630</v>
      </c>
      <c r="B121" s="95" t="s">
        <v>131</v>
      </c>
      <c r="C121" s="204">
        <f t="shared" si="3"/>
        <v>0</v>
      </c>
      <c r="D121" s="205"/>
      <c r="E121" s="205"/>
      <c r="F121" s="206"/>
    </row>
    <row r="122" spans="1:6" s="185" customFormat="1" ht="22.5">
      <c r="A122" s="90">
        <v>2000</v>
      </c>
      <c r="B122" s="91" t="s">
        <v>132</v>
      </c>
      <c r="C122" s="122">
        <f t="shared" si="3"/>
        <v>0</v>
      </c>
      <c r="D122" s="209"/>
      <c r="E122" s="209"/>
      <c r="F122" s="210"/>
    </row>
    <row r="123" spans="1:6" s="185" customFormat="1" ht="22.5">
      <c r="A123" s="90">
        <v>3000</v>
      </c>
      <c r="B123" s="91" t="s">
        <v>133</v>
      </c>
      <c r="C123" s="122">
        <f t="shared" si="3"/>
        <v>0</v>
      </c>
      <c r="D123" s="122">
        <f>SUM(D124,D125,D126,D127,D128,D129,D130)</f>
        <v>0</v>
      </c>
      <c r="E123" s="122">
        <f>SUM(E124,E125,E126,E127,E128,E129,E130)</f>
        <v>0</v>
      </c>
      <c r="F123" s="123">
        <f>SUM(F124,F125,F126,F127,F128,F129,F130)</f>
        <v>0</v>
      </c>
    </row>
    <row r="124" spans="1:6" s="177" customFormat="1" ht="11.25">
      <c r="A124" s="89">
        <v>3100</v>
      </c>
      <c r="B124" s="48" t="s">
        <v>134</v>
      </c>
      <c r="C124" s="68">
        <f t="shared" si="3"/>
        <v>0</v>
      </c>
      <c r="D124" s="54"/>
      <c r="E124" s="54"/>
      <c r="F124" s="55"/>
    </row>
    <row r="125" spans="1:6" s="177" customFormat="1" ht="22.5">
      <c r="A125" s="89">
        <v>3200</v>
      </c>
      <c r="B125" s="48" t="s">
        <v>135</v>
      </c>
      <c r="C125" s="68">
        <f t="shared" si="3"/>
        <v>0</v>
      </c>
      <c r="D125" s="54"/>
      <c r="E125" s="54"/>
      <c r="F125" s="55"/>
    </row>
    <row r="126" spans="1:6" s="177" customFormat="1" ht="22.5">
      <c r="A126" s="89">
        <v>3300</v>
      </c>
      <c r="B126" s="48" t="s">
        <v>136</v>
      </c>
      <c r="C126" s="68">
        <f t="shared" si="3"/>
        <v>0</v>
      </c>
      <c r="D126" s="54"/>
      <c r="E126" s="54"/>
      <c r="F126" s="55"/>
    </row>
    <row r="127" spans="1:6" s="177" customFormat="1" ht="22.5">
      <c r="A127" s="89">
        <v>3400</v>
      </c>
      <c r="B127" s="48" t="s">
        <v>137</v>
      </c>
      <c r="C127" s="68">
        <f t="shared" si="3"/>
        <v>0</v>
      </c>
      <c r="D127" s="54"/>
      <c r="E127" s="54"/>
      <c r="F127" s="55"/>
    </row>
    <row r="128" spans="1:6" s="177" customFormat="1" ht="11.25">
      <c r="A128" s="89">
        <v>3500</v>
      </c>
      <c r="B128" s="48" t="s">
        <v>138</v>
      </c>
      <c r="C128" s="68">
        <f t="shared" si="3"/>
        <v>0</v>
      </c>
      <c r="D128" s="54"/>
      <c r="E128" s="54"/>
      <c r="F128" s="55"/>
    </row>
    <row r="129" spans="1:6" s="177" customFormat="1" ht="22.5">
      <c r="A129" s="89">
        <v>3600</v>
      </c>
      <c r="B129" s="48" t="s">
        <v>139</v>
      </c>
      <c r="C129" s="68">
        <f t="shared" si="3"/>
        <v>0</v>
      </c>
      <c r="D129" s="54"/>
      <c r="E129" s="54"/>
      <c r="F129" s="55"/>
    </row>
    <row r="130" spans="1:6" s="177" customFormat="1" ht="33.75">
      <c r="A130" s="89">
        <v>3800</v>
      </c>
      <c r="B130" s="48" t="s">
        <v>140</v>
      </c>
      <c r="C130" s="68">
        <f t="shared" si="3"/>
        <v>0</v>
      </c>
      <c r="D130" s="54"/>
      <c r="E130" s="54"/>
      <c r="F130" s="55"/>
    </row>
    <row r="131" spans="1:6" s="213" customFormat="1" ht="51">
      <c r="A131" s="116"/>
      <c r="B131" s="117" t="s">
        <v>141</v>
      </c>
      <c r="C131" s="211">
        <f t="shared" si="3"/>
        <v>0</v>
      </c>
      <c r="D131" s="211">
        <f>SUM(D132,D144,D145)</f>
        <v>0</v>
      </c>
      <c r="E131" s="211">
        <f>SUM(E132,E144,E145)</f>
        <v>0</v>
      </c>
      <c r="F131" s="212">
        <f>SUM(F132,F144,F145)</f>
        <v>0</v>
      </c>
    </row>
    <row r="132" spans="1:6" s="185" customFormat="1" ht="11.25">
      <c r="A132" s="121">
        <v>4000</v>
      </c>
      <c r="B132" s="57" t="s">
        <v>142</v>
      </c>
      <c r="C132" s="122">
        <f t="shared" si="3"/>
        <v>0</v>
      </c>
      <c r="D132" s="122">
        <f>SUM(D133,D139,D140,D141,D142,D143)</f>
        <v>0</v>
      </c>
      <c r="E132" s="122">
        <f>SUM(E133,E139,E140,E141,E142,E143)</f>
        <v>0</v>
      </c>
      <c r="F132" s="123">
        <f>SUM(F133,F139,F140,F141,F142,F143)</f>
        <v>0</v>
      </c>
    </row>
    <row r="133" spans="1:6" s="177" customFormat="1" ht="22.5">
      <c r="A133" s="89">
        <v>4100</v>
      </c>
      <c r="B133" s="48" t="s">
        <v>143</v>
      </c>
      <c r="C133" s="68">
        <f t="shared" si="3"/>
        <v>0</v>
      </c>
      <c r="D133" s="68">
        <f>SUM(D134:D138)</f>
        <v>0</v>
      </c>
      <c r="E133" s="68">
        <f>SUM(E134:E138)</f>
        <v>0</v>
      </c>
      <c r="F133" s="124">
        <f>SUM(F134:F138)</f>
        <v>0</v>
      </c>
    </row>
    <row r="134" spans="1:6" s="207" customFormat="1" ht="9.75">
      <c r="A134" s="94">
        <v>4110</v>
      </c>
      <c r="B134" s="95" t="s">
        <v>144</v>
      </c>
      <c r="C134" s="107">
        <f t="shared" si="3"/>
        <v>0</v>
      </c>
      <c r="D134" s="97"/>
      <c r="E134" s="97"/>
      <c r="F134" s="101"/>
    </row>
    <row r="135" spans="1:6" s="207" customFormat="1" ht="19.5">
      <c r="A135" s="94">
        <v>4140</v>
      </c>
      <c r="B135" s="95" t="s">
        <v>145</v>
      </c>
      <c r="C135" s="107">
        <f t="shared" si="3"/>
        <v>0</v>
      </c>
      <c r="D135" s="97"/>
      <c r="E135" s="97"/>
      <c r="F135" s="101"/>
    </row>
    <row r="136" spans="1:6" s="207" customFormat="1" ht="9.75">
      <c r="A136" s="94">
        <v>4150</v>
      </c>
      <c r="B136" s="95" t="s">
        <v>146</v>
      </c>
      <c r="C136" s="107">
        <f t="shared" si="3"/>
        <v>0</v>
      </c>
      <c r="D136" s="97"/>
      <c r="E136" s="97"/>
      <c r="F136" s="101"/>
    </row>
    <row r="137" spans="1:6" s="207" customFormat="1" ht="19.5">
      <c r="A137" s="94">
        <v>4160</v>
      </c>
      <c r="B137" s="95" t="s">
        <v>147</v>
      </c>
      <c r="C137" s="107">
        <f t="shared" si="3"/>
        <v>0</v>
      </c>
      <c r="D137" s="97"/>
      <c r="E137" s="97"/>
      <c r="F137" s="101"/>
    </row>
    <row r="138" spans="1:6" s="207" customFormat="1" ht="9.75">
      <c r="A138" s="94">
        <v>4180</v>
      </c>
      <c r="B138" s="95" t="s">
        <v>148</v>
      </c>
      <c r="C138" s="107">
        <f t="shared" si="3"/>
        <v>0</v>
      </c>
      <c r="D138" s="97"/>
      <c r="E138" s="97"/>
      <c r="F138" s="101"/>
    </row>
    <row r="139" spans="1:6" s="177" customFormat="1" ht="22.5">
      <c r="A139" s="89">
        <v>4200</v>
      </c>
      <c r="B139" s="48" t="s">
        <v>149</v>
      </c>
      <c r="C139" s="68">
        <f t="shared" si="3"/>
        <v>0</v>
      </c>
      <c r="D139" s="54"/>
      <c r="E139" s="54"/>
      <c r="F139" s="55"/>
    </row>
    <row r="140" spans="1:6" s="177" customFormat="1" ht="11.25">
      <c r="A140" s="89">
        <v>4300</v>
      </c>
      <c r="B140" s="125" t="s">
        <v>150</v>
      </c>
      <c r="C140" s="68">
        <f t="shared" si="3"/>
        <v>0</v>
      </c>
      <c r="D140" s="54"/>
      <c r="E140" s="54"/>
      <c r="F140" s="55"/>
    </row>
    <row r="141" spans="1:6" s="177" customFormat="1" ht="33.75">
      <c r="A141" s="126">
        <v>4400</v>
      </c>
      <c r="B141" s="125" t="s">
        <v>151</v>
      </c>
      <c r="C141" s="68">
        <f t="shared" si="3"/>
        <v>0</v>
      </c>
      <c r="D141" s="54"/>
      <c r="E141" s="54"/>
      <c r="F141" s="55"/>
    </row>
    <row r="142" spans="1:6" s="177" customFormat="1" ht="22.5">
      <c r="A142" s="89">
        <v>4500</v>
      </c>
      <c r="B142" s="125" t="s">
        <v>152</v>
      </c>
      <c r="C142" s="68">
        <f t="shared" si="3"/>
        <v>0</v>
      </c>
      <c r="D142" s="54"/>
      <c r="E142" s="54"/>
      <c r="F142" s="55"/>
    </row>
    <row r="143" spans="1:6" s="177" customFormat="1" ht="11.25">
      <c r="A143" s="89">
        <v>4700</v>
      </c>
      <c r="B143" s="125" t="s">
        <v>153</v>
      </c>
      <c r="C143" s="68">
        <f t="shared" si="3"/>
        <v>0</v>
      </c>
      <c r="D143" s="54"/>
      <c r="E143" s="54"/>
      <c r="F143" s="55"/>
    </row>
    <row r="144" spans="1:6" s="177" customFormat="1" ht="11.25">
      <c r="A144" s="89">
        <v>6000</v>
      </c>
      <c r="B144" s="127" t="s">
        <v>154</v>
      </c>
      <c r="C144" s="64">
        <f t="shared" si="3"/>
        <v>0</v>
      </c>
      <c r="D144" s="214"/>
      <c r="E144" s="214"/>
      <c r="F144" s="215"/>
    </row>
    <row r="145" spans="1:6" s="185" customFormat="1" ht="11.25">
      <c r="A145" s="90">
        <v>7000</v>
      </c>
      <c r="B145" s="128" t="s">
        <v>155</v>
      </c>
      <c r="C145" s="122">
        <f t="shared" si="3"/>
        <v>0</v>
      </c>
      <c r="D145" s="209"/>
      <c r="E145" s="209"/>
      <c r="F145" s="210"/>
    </row>
    <row r="146" spans="1:6" s="185" customFormat="1" ht="22.5">
      <c r="A146" s="129"/>
      <c r="B146" s="130" t="s">
        <v>156</v>
      </c>
      <c r="C146" s="182">
        <f t="shared" si="3"/>
        <v>3</v>
      </c>
      <c r="D146" s="216">
        <f>SUM(D147:D148)</f>
        <v>3</v>
      </c>
      <c r="E146" s="216">
        <f>SUM(E147:E148)</f>
        <v>0</v>
      </c>
      <c r="F146" s="217">
        <f>SUM(F147:F148)</f>
        <v>0</v>
      </c>
    </row>
    <row r="147" spans="1:6" s="185" customFormat="1" ht="11.25">
      <c r="A147" s="129"/>
      <c r="B147" s="132" t="s">
        <v>16</v>
      </c>
      <c r="C147" s="182">
        <f t="shared" si="3"/>
        <v>0</v>
      </c>
      <c r="D147" s="183"/>
      <c r="E147" s="183"/>
      <c r="F147" s="184"/>
    </row>
    <row r="148" spans="1:6" s="185" customFormat="1" ht="11.25">
      <c r="A148" s="129"/>
      <c r="B148" s="132" t="s">
        <v>17</v>
      </c>
      <c r="C148" s="182">
        <f t="shared" si="3"/>
        <v>3</v>
      </c>
      <c r="D148" s="183">
        <v>3</v>
      </c>
      <c r="E148" s="183"/>
      <c r="F148" s="184"/>
    </row>
    <row r="149" spans="1:6" s="218" customFormat="1" ht="8.25">
      <c r="A149" s="133"/>
      <c r="B149" s="134" t="s">
        <v>157</v>
      </c>
      <c r="C149" s="218">
        <f>SUM(C146,C145,C144,C132,C123,C122,C118,C82,C35,C32,C31,C26)</f>
        <v>3</v>
      </c>
      <c r="D149" s="218">
        <f>SUM(D146,D145,D144,D132,D123,D122,D118,D82,D35,D32,D31,D26)</f>
        <v>3</v>
      </c>
      <c r="E149" s="218">
        <f>SUM(E146,E145,E144,E132,E123,E122,E118,E82,E35,E32,E31,E26)</f>
        <v>0</v>
      </c>
      <c r="F149" s="219">
        <f>SUM(F146,F145,F144,F132,F123,F122,F118,F82,F35,F32,F31,F26)</f>
        <v>0</v>
      </c>
    </row>
    <row r="150" s="221" customFormat="1" ht="11.25">
      <c r="A150" s="220"/>
    </row>
    <row r="151" s="221" customFormat="1" ht="11.25">
      <c r="A151" s="220"/>
    </row>
    <row r="152" s="221" customFormat="1" ht="11.25">
      <c r="A152" s="220"/>
    </row>
    <row r="153" s="221" customFormat="1" ht="11.25">
      <c r="A153" s="220"/>
    </row>
    <row r="154" s="221" customFormat="1" ht="11.25">
      <c r="A154" s="220"/>
    </row>
    <row r="155" s="221" customFormat="1" ht="11.25">
      <c r="A155" s="220"/>
    </row>
    <row r="156" s="221" customFormat="1" ht="11.25">
      <c r="A156" s="220"/>
    </row>
    <row r="157" s="221" customFormat="1" ht="11.25">
      <c r="A157" s="220"/>
    </row>
    <row r="158" s="221" customFormat="1" ht="11.25">
      <c r="A158" s="220"/>
    </row>
    <row r="159" s="221" customFormat="1" ht="11.25">
      <c r="A159" s="220"/>
    </row>
    <row r="160" s="221" customFormat="1" ht="11.25">
      <c r="A160" s="220"/>
    </row>
    <row r="161" s="221" customFormat="1" ht="11.25">
      <c r="A161" s="220"/>
    </row>
    <row r="162" s="221" customFormat="1" ht="11.25">
      <c r="A162" s="220"/>
    </row>
    <row r="163" s="221" customFormat="1" ht="11.25">
      <c r="A163" s="220"/>
    </row>
    <row r="164" s="221" customFormat="1" ht="11.25">
      <c r="A164" s="220"/>
    </row>
    <row r="165" s="221" customFormat="1" ht="11.25">
      <c r="A165" s="220"/>
    </row>
    <row r="166" s="221" customFormat="1" ht="11.25">
      <c r="A166" s="220"/>
    </row>
    <row r="167" s="221" customFormat="1" ht="11.25">
      <c r="A167" s="220"/>
    </row>
    <row r="168" s="221" customFormat="1" ht="11.25">
      <c r="A168" s="220"/>
    </row>
    <row r="169" s="221" customFormat="1" ht="11.25">
      <c r="A169" s="220"/>
    </row>
    <row r="170" s="221" customFormat="1" ht="11.25">
      <c r="A170" s="220"/>
    </row>
    <row r="171" s="221" customFormat="1" ht="11.25">
      <c r="A171" s="220"/>
    </row>
    <row r="172" s="221" customFormat="1" ht="11.25">
      <c r="A172" s="220"/>
    </row>
    <row r="173" s="221" customFormat="1" ht="11.25">
      <c r="A173" s="220"/>
    </row>
    <row r="174" s="221" customFormat="1" ht="11.25">
      <c r="A174" s="220"/>
    </row>
    <row r="175" s="221" customFormat="1" ht="11.25">
      <c r="A175" s="220"/>
    </row>
    <row r="176" s="221" customFormat="1" ht="11.25">
      <c r="A176" s="220"/>
    </row>
    <row r="177" s="221" customFormat="1" ht="11.25">
      <c r="A177" s="220"/>
    </row>
    <row r="178" s="221" customFormat="1" ht="11.25">
      <c r="A178" s="220"/>
    </row>
    <row r="179" s="221" customFormat="1" ht="11.25">
      <c r="A179" s="220"/>
    </row>
    <row r="180" s="221" customFormat="1" ht="11.25">
      <c r="A180" s="220"/>
    </row>
    <row r="181" s="221" customFormat="1" ht="11.25">
      <c r="A181" s="220"/>
    </row>
    <row r="182" s="221" customFormat="1" ht="11.25">
      <c r="A182" s="220"/>
    </row>
    <row r="183" s="221" customFormat="1" ht="11.25">
      <c r="A183" s="220"/>
    </row>
    <row r="184" s="221" customFormat="1" ht="11.25">
      <c r="A184" s="220"/>
    </row>
    <row r="185" s="221" customFormat="1" ht="11.25">
      <c r="A185" s="220"/>
    </row>
    <row r="186" s="221" customFormat="1" ht="11.25">
      <c r="A186" s="220"/>
    </row>
    <row r="187" s="221" customFormat="1" ht="11.25">
      <c r="A187" s="220"/>
    </row>
    <row r="188" s="221" customFormat="1" ht="11.25">
      <c r="A188" s="220"/>
    </row>
    <row r="189" s="221" customFormat="1" ht="11.25">
      <c r="A189" s="220"/>
    </row>
    <row r="190" s="221" customFormat="1" ht="11.25">
      <c r="A190" s="220"/>
    </row>
    <row r="191" s="221" customFormat="1" ht="11.25">
      <c r="A191" s="220"/>
    </row>
    <row r="192" s="221" customFormat="1" ht="11.25">
      <c r="A192" s="220"/>
    </row>
    <row r="193" s="221" customFormat="1" ht="11.25">
      <c r="A193" s="220"/>
    </row>
    <row r="194" s="221" customFormat="1" ht="11.25">
      <c r="A194" s="220"/>
    </row>
    <row r="195" s="221" customFormat="1" ht="11.25">
      <c r="A195" s="220"/>
    </row>
    <row r="196" s="221" customFormat="1" ht="11.25">
      <c r="A196" s="220"/>
    </row>
    <row r="197" s="221" customFormat="1" ht="11.25">
      <c r="A197" s="220"/>
    </row>
    <row r="198" s="221" customFormat="1" ht="11.25">
      <c r="A198" s="220"/>
    </row>
    <row r="199" s="221" customFormat="1" ht="11.25">
      <c r="A199" s="220"/>
    </row>
    <row r="200" s="221" customFormat="1" ht="11.25">
      <c r="A200" s="220"/>
    </row>
    <row r="201" s="221" customFormat="1" ht="11.25">
      <c r="A201" s="220"/>
    </row>
    <row r="202" s="221" customFormat="1" ht="11.25">
      <c r="A202" s="220"/>
    </row>
    <row r="203" s="221" customFormat="1" ht="11.25">
      <c r="A203" s="220"/>
    </row>
    <row r="204" s="221" customFormat="1" ht="11.25">
      <c r="A204" s="220"/>
    </row>
    <row r="205" s="221" customFormat="1" ht="11.25">
      <c r="A205" s="220"/>
    </row>
    <row r="206" s="221" customFormat="1" ht="11.25">
      <c r="A206" s="220"/>
    </row>
    <row r="207" s="221" customFormat="1" ht="11.25">
      <c r="A207" s="220"/>
    </row>
    <row r="208" s="221" customFormat="1" ht="11.25">
      <c r="A208" s="220"/>
    </row>
    <row r="209" s="221" customFormat="1" ht="11.25">
      <c r="A209" s="220"/>
    </row>
    <row r="210" s="221" customFormat="1" ht="11.25">
      <c r="A210" s="220"/>
    </row>
    <row r="211" s="221" customFormat="1" ht="11.25">
      <c r="A211" s="220"/>
    </row>
    <row r="212" s="221" customFormat="1" ht="11.25">
      <c r="A212" s="220"/>
    </row>
    <row r="213" s="221" customFormat="1" ht="11.25">
      <c r="A213" s="220"/>
    </row>
    <row r="214" s="221" customFormat="1" ht="11.25">
      <c r="A214" s="220"/>
    </row>
    <row r="215" s="221" customFormat="1" ht="11.25">
      <c r="A215" s="220"/>
    </row>
    <row r="216" s="221" customFormat="1" ht="11.25">
      <c r="A216" s="220"/>
    </row>
    <row r="217" s="221" customFormat="1" ht="11.25">
      <c r="A217" s="220"/>
    </row>
    <row r="218" s="221" customFormat="1" ht="11.25">
      <c r="A218" s="220"/>
    </row>
    <row r="219" s="221" customFormat="1" ht="11.25">
      <c r="A219" s="220"/>
    </row>
    <row r="220" s="221" customFormat="1" ht="11.25">
      <c r="A220" s="220"/>
    </row>
    <row r="221" s="221" customFormat="1" ht="11.25">
      <c r="A221" s="220"/>
    </row>
    <row r="222" s="221" customFormat="1" ht="11.25">
      <c r="A222" s="220"/>
    </row>
    <row r="223" s="221" customFormat="1" ht="11.25">
      <c r="A223" s="220"/>
    </row>
    <row r="224" s="221" customFormat="1" ht="11.25">
      <c r="A224" s="220"/>
    </row>
    <row r="225" s="221" customFormat="1" ht="11.25">
      <c r="A225" s="220"/>
    </row>
    <row r="226" s="221" customFormat="1" ht="11.25">
      <c r="A226" s="220"/>
    </row>
    <row r="227" s="221" customFormat="1" ht="11.25">
      <c r="A227" s="220"/>
    </row>
    <row r="228" s="221" customFormat="1" ht="11.25">
      <c r="A228" s="220"/>
    </row>
    <row r="229" s="221" customFormat="1" ht="11.25">
      <c r="A229" s="220"/>
    </row>
    <row r="230" s="221" customFormat="1" ht="11.25">
      <c r="A230" s="220"/>
    </row>
    <row r="231" s="221" customFormat="1" ht="11.25">
      <c r="A231" s="220"/>
    </row>
    <row r="232" s="221" customFormat="1" ht="11.25">
      <c r="A232" s="220"/>
    </row>
    <row r="233" s="221" customFormat="1" ht="11.25">
      <c r="A233" s="220"/>
    </row>
    <row r="234" s="221" customFormat="1" ht="11.25">
      <c r="A234" s="220"/>
    </row>
    <row r="235" s="221" customFormat="1" ht="11.25">
      <c r="A235" s="220"/>
    </row>
    <row r="236" s="221" customFormat="1" ht="11.25">
      <c r="A236" s="220"/>
    </row>
    <row r="237" s="221" customFormat="1" ht="11.25">
      <c r="A237" s="220"/>
    </row>
    <row r="238" s="221" customFormat="1" ht="11.25">
      <c r="A238" s="220"/>
    </row>
    <row r="239" s="221" customFormat="1" ht="11.25">
      <c r="A239" s="220"/>
    </row>
    <row r="240" s="221" customFormat="1" ht="11.25">
      <c r="A240" s="220"/>
    </row>
    <row r="241" s="221" customFormat="1" ht="11.25">
      <c r="A241" s="220"/>
    </row>
    <row r="242" s="221" customFormat="1" ht="11.25">
      <c r="A242" s="220"/>
    </row>
    <row r="243" s="221" customFormat="1" ht="11.25">
      <c r="A243" s="220"/>
    </row>
    <row r="244" s="221" customFormat="1" ht="11.25">
      <c r="A244" s="220"/>
    </row>
    <row r="245" s="221" customFormat="1" ht="11.25">
      <c r="A245" s="220"/>
    </row>
    <row r="246" s="221" customFormat="1" ht="11.25">
      <c r="A246" s="220"/>
    </row>
    <row r="247" s="221" customFormat="1" ht="11.25">
      <c r="A247" s="220"/>
    </row>
    <row r="248" s="221" customFormat="1" ht="11.25">
      <c r="A248" s="220"/>
    </row>
    <row r="249" s="221" customFormat="1" ht="11.25">
      <c r="A249" s="220"/>
    </row>
    <row r="250" s="221" customFormat="1" ht="11.25">
      <c r="A250" s="220"/>
    </row>
    <row r="251" s="221" customFormat="1" ht="11.25">
      <c r="A251" s="220"/>
    </row>
    <row r="252" s="221" customFormat="1" ht="11.25">
      <c r="A252" s="220"/>
    </row>
    <row r="253" s="221" customFormat="1" ht="11.25">
      <c r="A253" s="220"/>
    </row>
    <row r="254" s="221" customFormat="1" ht="11.25">
      <c r="A254" s="220"/>
    </row>
    <row r="255" s="221" customFormat="1" ht="11.25">
      <c r="A255" s="220"/>
    </row>
    <row r="256" s="221" customFormat="1" ht="11.25">
      <c r="A256" s="220"/>
    </row>
    <row r="257" s="221" customFormat="1" ht="11.25">
      <c r="A257" s="220"/>
    </row>
    <row r="258" s="221" customFormat="1" ht="11.25">
      <c r="A258" s="220"/>
    </row>
    <row r="259" s="221" customFormat="1" ht="11.25">
      <c r="A259" s="220"/>
    </row>
    <row r="260" s="221" customFormat="1" ht="11.25">
      <c r="A260" s="220"/>
    </row>
    <row r="261" s="221" customFormat="1" ht="11.25">
      <c r="A261" s="220"/>
    </row>
    <row r="262" s="221" customFormat="1" ht="11.25">
      <c r="A262" s="220"/>
    </row>
    <row r="263" s="221" customFormat="1" ht="11.25">
      <c r="A263" s="220"/>
    </row>
    <row r="264" s="221" customFormat="1" ht="11.25">
      <c r="A264" s="220"/>
    </row>
    <row r="265" s="221" customFormat="1" ht="11.25">
      <c r="A265" s="220"/>
    </row>
    <row r="266" s="221" customFormat="1" ht="11.25">
      <c r="A266" s="220"/>
    </row>
    <row r="267" s="221" customFormat="1" ht="11.25">
      <c r="A267" s="220"/>
    </row>
    <row r="268" s="221" customFormat="1" ht="11.25">
      <c r="A268" s="220"/>
    </row>
    <row r="269" s="221" customFormat="1" ht="11.25">
      <c r="A269" s="220"/>
    </row>
    <row r="270" s="221" customFormat="1" ht="11.25">
      <c r="A270" s="220"/>
    </row>
    <row r="271" s="221" customFormat="1" ht="11.25">
      <c r="A271" s="220"/>
    </row>
    <row r="272" s="221" customFormat="1" ht="11.25">
      <c r="A272" s="220"/>
    </row>
    <row r="273" s="221" customFormat="1" ht="11.25">
      <c r="A273" s="220"/>
    </row>
    <row r="274" s="221" customFormat="1" ht="11.25">
      <c r="A274" s="220"/>
    </row>
    <row r="275" s="221" customFormat="1" ht="11.25">
      <c r="A275" s="220"/>
    </row>
    <row r="276" s="221" customFormat="1" ht="11.25">
      <c r="A276" s="220"/>
    </row>
    <row r="277" s="221" customFormat="1" ht="11.25">
      <c r="A277" s="220"/>
    </row>
    <row r="278" s="221" customFormat="1" ht="11.25">
      <c r="A278" s="220"/>
    </row>
    <row r="279" s="221" customFormat="1" ht="11.25">
      <c r="A279" s="220"/>
    </row>
    <row r="280" s="221" customFormat="1" ht="11.25">
      <c r="A280" s="220"/>
    </row>
    <row r="281" s="221" customFormat="1" ht="11.25">
      <c r="A281" s="220"/>
    </row>
    <row r="282" s="221" customFormat="1" ht="11.25">
      <c r="A282" s="220"/>
    </row>
    <row r="283" s="221" customFormat="1" ht="11.25">
      <c r="A283" s="220"/>
    </row>
    <row r="284" s="221" customFormat="1" ht="11.25">
      <c r="A284" s="220"/>
    </row>
    <row r="285" s="221" customFormat="1" ht="11.25">
      <c r="A285" s="220"/>
    </row>
    <row r="286" s="221" customFormat="1" ht="11.25">
      <c r="A286" s="220"/>
    </row>
    <row r="287" s="221" customFormat="1" ht="11.25">
      <c r="A287" s="220"/>
    </row>
    <row r="288" s="221" customFormat="1" ht="11.25">
      <c r="A288" s="220"/>
    </row>
    <row r="289" s="221" customFormat="1" ht="11.25">
      <c r="A289" s="220"/>
    </row>
    <row r="290" s="221" customFormat="1" ht="11.25">
      <c r="A290" s="220"/>
    </row>
    <row r="291" s="221" customFormat="1" ht="11.25">
      <c r="A291" s="220"/>
    </row>
    <row r="292" s="221" customFormat="1" ht="11.25">
      <c r="A292" s="220"/>
    </row>
    <row r="293" s="221" customFormat="1" ht="11.25">
      <c r="A293" s="220"/>
    </row>
    <row r="294" s="221" customFormat="1" ht="11.25">
      <c r="A294" s="220"/>
    </row>
    <row r="295" s="221" customFormat="1" ht="11.25">
      <c r="A295" s="220"/>
    </row>
    <row r="296" s="221" customFormat="1" ht="11.25">
      <c r="A296" s="220"/>
    </row>
    <row r="297" s="221" customFormat="1" ht="11.25">
      <c r="A297" s="220"/>
    </row>
    <row r="298" s="221" customFormat="1" ht="11.25">
      <c r="A298" s="220"/>
    </row>
    <row r="299" s="221" customFormat="1" ht="11.25">
      <c r="A299" s="220"/>
    </row>
    <row r="300" s="221" customFormat="1" ht="11.25">
      <c r="A300" s="220"/>
    </row>
    <row r="301" s="221" customFormat="1" ht="11.25">
      <c r="A301" s="220"/>
    </row>
    <row r="302" s="221" customFormat="1" ht="11.25">
      <c r="A302" s="220"/>
    </row>
    <row r="303" s="221" customFormat="1" ht="11.25">
      <c r="A303" s="220"/>
    </row>
    <row r="304" s="221" customFormat="1" ht="11.25">
      <c r="A304" s="220"/>
    </row>
    <row r="305" s="221" customFormat="1" ht="11.25">
      <c r="A305" s="220"/>
    </row>
    <row r="306" s="221" customFormat="1" ht="11.25">
      <c r="A306" s="220"/>
    </row>
    <row r="307" s="221" customFormat="1" ht="11.25">
      <c r="A307" s="220"/>
    </row>
    <row r="308" s="221" customFormat="1" ht="11.25">
      <c r="A308" s="220"/>
    </row>
    <row r="309" s="221" customFormat="1" ht="11.25">
      <c r="A309" s="220"/>
    </row>
    <row r="310" s="221" customFormat="1" ht="11.25">
      <c r="A310" s="220"/>
    </row>
    <row r="311" s="221" customFormat="1" ht="11.25">
      <c r="A311" s="220"/>
    </row>
    <row r="312" s="221" customFormat="1" ht="11.25">
      <c r="A312" s="220"/>
    </row>
    <row r="313" s="221" customFormat="1" ht="11.25">
      <c r="A313" s="220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Nr.4.7.2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171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217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115795</v>
      </c>
      <c r="D15" s="43">
        <f>SUM(D16,D19,D20,)</f>
        <v>26651</v>
      </c>
      <c r="E15" s="43">
        <f>SUM(E16,E19,E20,)</f>
        <v>89144</v>
      </c>
      <c r="F15" s="44">
        <f>SUM(F16,F19,F20,)</f>
        <v>0</v>
      </c>
      <c r="G15" s="43">
        <f>SUM(G16,G19,G20,)</f>
        <v>0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>
        <v>26651</v>
      </c>
      <c r="E19" s="59">
        <v>89144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0</v>
      </c>
      <c r="D23" s="69" t="s">
        <v>19</v>
      </c>
      <c r="E23" s="69" t="s">
        <v>19</v>
      </c>
      <c r="F23" s="69" t="s">
        <v>19</v>
      </c>
      <c r="G23" s="70"/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115795</v>
      </c>
      <c r="D30" s="43">
        <f>SUM(D31,D156)</f>
        <v>26651</v>
      </c>
      <c r="E30" s="43">
        <f>SUM(E31,E156)</f>
        <v>89144</v>
      </c>
      <c r="F30" s="44">
        <f>SUM(F31,F156)</f>
        <v>0</v>
      </c>
      <c r="G30" s="43">
        <f>SUM(G31,G156)</f>
        <v>0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115795</v>
      </c>
      <c r="D31" s="82">
        <f>SUM(D141,D32)</f>
        <v>26651</v>
      </c>
      <c r="E31" s="82">
        <f>SUM(E141,E32)</f>
        <v>89144</v>
      </c>
      <c r="F31" s="83">
        <f>SUM(F141,F32)</f>
        <v>0</v>
      </c>
      <c r="G31" s="82">
        <f>SUM(G141,G32)</f>
        <v>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114347</v>
      </c>
      <c r="D32" s="64">
        <f>SUM(D33,D132,D133)</f>
        <v>25203</v>
      </c>
      <c r="E32" s="64">
        <f>SUM(E33,E132,E133)</f>
        <v>89144</v>
      </c>
      <c r="F32" s="65">
        <f>SUM(F33,F132,F133)</f>
        <v>0</v>
      </c>
      <c r="G32" s="64">
        <f>SUM(G33,G132,G133)</f>
        <v>0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114347</v>
      </c>
      <c r="D33" s="64">
        <f>SUM(D34,D41,D42,D45,D92,D128)</f>
        <v>25203</v>
      </c>
      <c r="E33" s="64">
        <f>SUM(E34,E41,E42,E45,E92,E128)</f>
        <v>89144</v>
      </c>
      <c r="F33" s="65">
        <f>SUM(F34,F41,F42,F45,F92,F128)</f>
        <v>0</v>
      </c>
      <c r="G33" s="64">
        <f>SUM(G34,G41,G42,G45,G92,G128)</f>
        <v>0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86844</v>
      </c>
      <c r="D34" s="92">
        <f>SUM(D35,D38:D40)</f>
        <v>15006</v>
      </c>
      <c r="E34" s="92">
        <f>SUM(E35,E38:E40)</f>
        <v>71838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75688</v>
      </c>
      <c r="D35" s="97">
        <v>11772</v>
      </c>
      <c r="E35" s="97">
        <v>63916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11156</v>
      </c>
      <c r="D38" s="97">
        <v>3234</v>
      </c>
      <c r="E38" s="97">
        <v>7922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20921</v>
      </c>
      <c r="D41" s="103">
        <v>3615</v>
      </c>
      <c r="E41" s="103">
        <v>17306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1847</v>
      </c>
      <c r="D45" s="104">
        <f>SUM(D46,D52,D53,D61,D71,D75,D79,D87)</f>
        <v>1847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664</v>
      </c>
      <c r="D46" s="107">
        <f>SUM(D47:D51)</f>
        <v>664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313</v>
      </c>
      <c r="D47" s="97">
        <v>313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315</v>
      </c>
      <c r="D50" s="97">
        <v>315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36</v>
      </c>
      <c r="D51" s="97">
        <v>36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180</v>
      </c>
      <c r="D52" s="97">
        <v>180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295</v>
      </c>
      <c r="D53" s="107">
        <f>SUM(D54:D60)</f>
        <v>295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130</v>
      </c>
      <c r="D58" s="97">
        <v>130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633</v>
      </c>
      <c r="D61" s="107">
        <f>SUM(D65:D70,D62)</f>
        <v>633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403</v>
      </c>
      <c r="D62" s="96">
        <f>D63+D64</f>
        <v>403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403</v>
      </c>
      <c r="D64" s="97">
        <v>403</v>
      </c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140</v>
      </c>
      <c r="D66" s="97">
        <v>140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90</v>
      </c>
      <c r="D67" s="97">
        <v>90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40</v>
      </c>
      <c r="D71" s="107">
        <f>SUM(D72:D74)</f>
        <v>40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40</v>
      </c>
      <c r="D74" s="97">
        <v>40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10</v>
      </c>
      <c r="D75" s="107">
        <f>SUM(D76:D78)</f>
        <v>10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10</v>
      </c>
      <c r="D77" s="97">
        <v>10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25</v>
      </c>
      <c r="D79" s="107">
        <f>SUM(D80:D86)</f>
        <v>25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25</v>
      </c>
      <c r="D81" s="97">
        <v>25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4077</v>
      </c>
      <c r="D92" s="104">
        <f>SUM(D93,D97,D105,D106,D107,D114,D123,D124,D127)</f>
        <v>4077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1758</v>
      </c>
      <c r="D93" s="107">
        <f>SUM(D94:D96)</f>
        <v>1758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531</v>
      </c>
      <c r="D94" s="97">
        <v>531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1227</v>
      </c>
      <c r="D95" s="97">
        <v>1227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35</v>
      </c>
      <c r="D106" s="97">
        <v>35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1348</v>
      </c>
      <c r="D107" s="107">
        <f>SUM(D108:D113)</f>
        <v>1348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806</v>
      </c>
      <c r="D108" s="97">
        <v>806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202</v>
      </c>
      <c r="D109" s="97">
        <v>202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340</v>
      </c>
      <c r="D112" s="97">
        <v>340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936</v>
      </c>
      <c r="D123" s="97">
        <v>936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658</v>
      </c>
      <c r="D128" s="104">
        <f>SUM(D129,D130,D131)</f>
        <v>658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558</v>
      </c>
      <c r="D129" s="97">
        <v>558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100</v>
      </c>
      <c r="D130" s="97">
        <v>100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1448</v>
      </c>
      <c r="D141" s="118">
        <f>SUM(D142,D154,D155)</f>
        <v>1448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1448</v>
      </c>
      <c r="D142" s="122">
        <f>SUM(D143,D149,D150,D151,D152,D153)</f>
        <v>1448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1448</v>
      </c>
      <c r="D143" s="68">
        <f>SUM(D144:D148)</f>
        <v>1448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1448</v>
      </c>
      <c r="D147" s="97">
        <v>1448</v>
      </c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115795</v>
      </c>
      <c r="D159" s="135">
        <f t="shared" si="6"/>
        <v>26651</v>
      </c>
      <c r="E159" s="135">
        <f t="shared" si="6"/>
        <v>89144</v>
      </c>
      <c r="F159" s="135">
        <f t="shared" si="6"/>
        <v>0</v>
      </c>
      <c r="G159" s="135">
        <f t="shared" si="6"/>
        <v>0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Nr.4.8.1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39" customWidth="1"/>
    <col min="2" max="2" width="21.7109375" style="140" customWidth="1"/>
    <col min="3" max="3" width="9.57421875" style="140" customWidth="1"/>
    <col min="4" max="5" width="9.421875" style="140" customWidth="1"/>
    <col min="6" max="6" width="8.28125" style="140" customWidth="1"/>
    <col min="7" max="7" width="7.57421875" style="140" customWidth="1"/>
    <col min="8" max="8" width="8.281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172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218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304733</v>
      </c>
      <c r="D15" s="43">
        <f>SUM(D16,D19,D20,)</f>
        <v>128398</v>
      </c>
      <c r="E15" s="43">
        <f>SUM(E16,E19,E20,)</f>
        <v>168041</v>
      </c>
      <c r="F15" s="44">
        <f>SUM(F16,F19,F20,)</f>
        <v>0</v>
      </c>
      <c r="G15" s="43">
        <f>SUM(G16,G19,G20,)</f>
        <v>8294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294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294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294</v>
      </c>
      <c r="D18" s="54"/>
      <c r="E18" s="54"/>
      <c r="F18" s="54"/>
      <c r="G18" s="54">
        <v>294</v>
      </c>
      <c r="H18" s="55"/>
    </row>
    <row r="19" spans="1:8" s="62" customFormat="1" ht="15.75" customHeight="1">
      <c r="A19" s="56"/>
      <c r="B19" s="57" t="s">
        <v>18</v>
      </c>
      <c r="C19" s="58"/>
      <c r="D19" s="59">
        <v>128398</v>
      </c>
      <c r="E19" s="59">
        <v>168041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8000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8000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8000</v>
      </c>
      <c r="D23" s="69" t="s">
        <v>19</v>
      </c>
      <c r="E23" s="69" t="s">
        <v>19</v>
      </c>
      <c r="F23" s="69" t="s">
        <v>19</v>
      </c>
      <c r="G23" s="70">
        <v>8000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304733</v>
      </c>
      <c r="D30" s="43">
        <f>SUM(D31,D156)</f>
        <v>128398</v>
      </c>
      <c r="E30" s="43">
        <f>SUM(E31,E156)</f>
        <v>168041</v>
      </c>
      <c r="F30" s="44">
        <f>SUM(F31,F156)</f>
        <v>0</v>
      </c>
      <c r="G30" s="43">
        <f>SUM(G31,G156)</f>
        <v>8294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304733</v>
      </c>
      <c r="D31" s="82">
        <f>SUM(D141,D32)</f>
        <v>128398</v>
      </c>
      <c r="E31" s="82">
        <f>SUM(E141,E32)</f>
        <v>168041</v>
      </c>
      <c r="F31" s="83">
        <f>SUM(F141,F32)</f>
        <v>0</v>
      </c>
      <c r="G31" s="82">
        <f>SUM(G141,G32)</f>
        <v>8294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295484</v>
      </c>
      <c r="D32" s="64">
        <f>SUM(D33,D132,D133)</f>
        <v>120949</v>
      </c>
      <c r="E32" s="64">
        <f>SUM(E33,E132,E133)</f>
        <v>168041</v>
      </c>
      <c r="F32" s="65">
        <f>SUM(F33,F132,F133)</f>
        <v>0</v>
      </c>
      <c r="G32" s="64">
        <f>SUM(G33,G132,G133)</f>
        <v>6494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295484</v>
      </c>
      <c r="D33" s="64">
        <f>SUM(D34,D41,D42,D45,D92,D128)</f>
        <v>120949</v>
      </c>
      <c r="E33" s="64">
        <f>SUM(E34,E41,E42,E45,E92,E128)</f>
        <v>168041</v>
      </c>
      <c r="F33" s="65">
        <f>SUM(F34,F41,F42,F45,F92,F128)</f>
        <v>0</v>
      </c>
      <c r="G33" s="64">
        <f>SUM(G34,G41,G42,G45,G92,G128)</f>
        <v>6494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187175</v>
      </c>
      <c r="D34" s="92">
        <f>SUM(D35,D38:D40)</f>
        <v>51756</v>
      </c>
      <c r="E34" s="92">
        <f>SUM(E35,E38:E40)</f>
        <v>135419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170836</v>
      </c>
      <c r="D35" s="97">
        <v>47728</v>
      </c>
      <c r="E35" s="97">
        <v>123108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16339</v>
      </c>
      <c r="D38" s="97">
        <v>4028</v>
      </c>
      <c r="E38" s="97">
        <v>12311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45090</v>
      </c>
      <c r="D41" s="103">
        <v>12468</v>
      </c>
      <c r="E41" s="103">
        <v>32622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14256</v>
      </c>
      <c r="D45" s="104">
        <f>SUM(D46,D52,D53,D61,D71,D75,D79,D87)</f>
        <v>12806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1450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2529</v>
      </c>
      <c r="D46" s="107">
        <f>SUM(D47:D51)</f>
        <v>2229</v>
      </c>
      <c r="E46" s="107">
        <f>SUM(E47:E51)</f>
        <v>0</v>
      </c>
      <c r="F46" s="96">
        <f>SUM(F47:F51)</f>
        <v>0</v>
      </c>
      <c r="G46" s="107">
        <f>SUM(G47:G51)</f>
        <v>300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1320</v>
      </c>
      <c r="D47" s="97">
        <v>1020</v>
      </c>
      <c r="E47" s="97"/>
      <c r="F47" s="97"/>
      <c r="G47" s="97">
        <v>300</v>
      </c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624</v>
      </c>
      <c r="D50" s="97">
        <v>624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585</v>
      </c>
      <c r="D51" s="97">
        <v>585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533</v>
      </c>
      <c r="D52" s="97">
        <v>533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885</v>
      </c>
      <c r="D53" s="107">
        <f>SUM(D54:D60)</f>
        <v>635</v>
      </c>
      <c r="E53" s="107">
        <f>SUM(E54:E60)</f>
        <v>0</v>
      </c>
      <c r="F53" s="96">
        <f>SUM(F54:F60)</f>
        <v>0</v>
      </c>
      <c r="G53" s="107">
        <f>SUM(G54:G60)</f>
        <v>250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60</v>
      </c>
      <c r="D54" s="97">
        <v>60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215</v>
      </c>
      <c r="D56" s="97">
        <v>165</v>
      </c>
      <c r="E56" s="97"/>
      <c r="F56" s="97"/>
      <c r="G56" s="97">
        <v>50</v>
      </c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610</v>
      </c>
      <c r="D58" s="97">
        <v>410</v>
      </c>
      <c r="E58" s="97"/>
      <c r="F58" s="97"/>
      <c r="G58" s="97">
        <v>200</v>
      </c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8842</v>
      </c>
      <c r="D61" s="107">
        <f>SUM(D65:D70,D62)</f>
        <v>8342</v>
      </c>
      <c r="E61" s="107">
        <f>SUM(E65:E70,E62)</f>
        <v>0</v>
      </c>
      <c r="F61" s="96">
        <f>SUM(F65:F70,F62)</f>
        <v>0</v>
      </c>
      <c r="G61" s="107">
        <f>SUM(G65:G70,G62)</f>
        <v>500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2506</v>
      </c>
      <c r="D62" s="96">
        <f>D63+D64</f>
        <v>2506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2506</v>
      </c>
      <c r="D64" s="97">
        <v>2506</v>
      </c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1500</v>
      </c>
      <c r="D66" s="97">
        <v>1000</v>
      </c>
      <c r="E66" s="97"/>
      <c r="F66" s="97"/>
      <c r="G66" s="97">
        <v>500</v>
      </c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2240</v>
      </c>
      <c r="D67" s="97">
        <v>2240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2596</v>
      </c>
      <c r="D70" s="97">
        <v>2596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300</v>
      </c>
      <c r="D75" s="107">
        <f>SUM(D76:D78)</f>
        <v>100</v>
      </c>
      <c r="E75" s="107">
        <f>SUM(E76:E78)</f>
        <v>0</v>
      </c>
      <c r="F75" s="96">
        <f>SUM(F76:F78)</f>
        <v>0</v>
      </c>
      <c r="G75" s="107">
        <f>SUM(G76:G78)</f>
        <v>200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200</v>
      </c>
      <c r="D77" s="97"/>
      <c r="E77" s="97"/>
      <c r="F77" s="97"/>
      <c r="G77" s="97">
        <v>200</v>
      </c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100</v>
      </c>
      <c r="D78" s="97">
        <v>100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1167</v>
      </c>
      <c r="D79" s="107">
        <f>SUM(D80:D86)</f>
        <v>967</v>
      </c>
      <c r="E79" s="107">
        <f>SUM(E80:E86)</f>
        <v>0</v>
      </c>
      <c r="F79" s="96">
        <f>SUM(F80:F86)</f>
        <v>0</v>
      </c>
      <c r="G79" s="107">
        <f>SUM(G80:G86)</f>
        <v>200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200</v>
      </c>
      <c r="D81" s="97"/>
      <c r="E81" s="97"/>
      <c r="F81" s="97"/>
      <c r="G81" s="97">
        <v>200</v>
      </c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367</v>
      </c>
      <c r="D84" s="97">
        <v>367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600</v>
      </c>
      <c r="D85" s="97">
        <v>600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46479</v>
      </c>
      <c r="D92" s="104">
        <f>SUM(D93,D97,D105,D106,D107,D114,D123,D124,D127)</f>
        <v>41435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5044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4062</v>
      </c>
      <c r="D93" s="107">
        <f>SUM(D94:D96)</f>
        <v>1462</v>
      </c>
      <c r="E93" s="107">
        <f>SUM(E94:E96)</f>
        <v>0</v>
      </c>
      <c r="F93" s="96">
        <f>SUM(F94:F96)</f>
        <v>0</v>
      </c>
      <c r="G93" s="107">
        <f>SUM(G94:G96)</f>
        <v>2600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1742</v>
      </c>
      <c r="D94" s="97">
        <v>1242</v>
      </c>
      <c r="E94" s="97"/>
      <c r="F94" s="97"/>
      <c r="G94" s="97">
        <v>500</v>
      </c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2220</v>
      </c>
      <c r="D95" s="97">
        <v>220</v>
      </c>
      <c r="E95" s="97"/>
      <c r="F95" s="97"/>
      <c r="G95" s="97">
        <v>2000</v>
      </c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100</v>
      </c>
      <c r="D96" s="97"/>
      <c r="E96" s="97"/>
      <c r="F96" s="97"/>
      <c r="G96" s="97">
        <v>100</v>
      </c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31017</v>
      </c>
      <c r="D97" s="107">
        <f>SUM(D98:D104)</f>
        <v>30423</v>
      </c>
      <c r="E97" s="107">
        <f>SUM(E98:E104)</f>
        <v>0</v>
      </c>
      <c r="F97" s="96">
        <f>SUM(F98:F104)</f>
        <v>0</v>
      </c>
      <c r="G97" s="107">
        <f>SUM(G98:G104)</f>
        <v>594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21600</v>
      </c>
      <c r="D98" s="97">
        <v>21600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7500</v>
      </c>
      <c r="D100" s="97">
        <v>7000</v>
      </c>
      <c r="E100" s="97"/>
      <c r="F100" s="97"/>
      <c r="G100" s="97">
        <v>500</v>
      </c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94</v>
      </c>
      <c r="D103" s="97"/>
      <c r="E103" s="97"/>
      <c r="F103" s="97"/>
      <c r="G103" s="97">
        <v>94</v>
      </c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1823</v>
      </c>
      <c r="D104" s="97">
        <v>1823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9125</v>
      </c>
      <c r="D107" s="107">
        <f>SUM(D108:D113)</f>
        <v>7425</v>
      </c>
      <c r="E107" s="107">
        <f>SUM(E108:E113)</f>
        <v>0</v>
      </c>
      <c r="F107" s="96">
        <f>SUM(F108:F113)</f>
        <v>0</v>
      </c>
      <c r="G107" s="107">
        <f>SUM(G108:G113)</f>
        <v>1700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6018</v>
      </c>
      <c r="D108" s="97">
        <v>5018</v>
      </c>
      <c r="E108" s="97"/>
      <c r="F108" s="97"/>
      <c r="G108" s="97">
        <v>1000</v>
      </c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2707</v>
      </c>
      <c r="D109" s="97">
        <v>2007</v>
      </c>
      <c r="E109" s="97"/>
      <c r="F109" s="97"/>
      <c r="G109" s="97">
        <v>700</v>
      </c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400</v>
      </c>
      <c r="D112" s="97">
        <v>400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1975</v>
      </c>
      <c r="D123" s="97">
        <v>1975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300</v>
      </c>
      <c r="D127" s="97">
        <v>150</v>
      </c>
      <c r="E127" s="97"/>
      <c r="F127" s="97"/>
      <c r="G127" s="97">
        <v>150</v>
      </c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2484</v>
      </c>
      <c r="D128" s="104">
        <f>SUM(D129,D130,D131)</f>
        <v>2484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1985</v>
      </c>
      <c r="D129" s="97">
        <v>1985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489</v>
      </c>
      <c r="D130" s="97">
        <v>489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10</v>
      </c>
      <c r="D131" s="97">
        <v>10</v>
      </c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9249</v>
      </c>
      <c r="D141" s="118">
        <f>SUM(D142,D154,D155)</f>
        <v>7449</v>
      </c>
      <c r="E141" s="118">
        <f>SUM(E142,E154,E155)</f>
        <v>0</v>
      </c>
      <c r="F141" s="119">
        <f>SUM(F142,F154,F155)</f>
        <v>0</v>
      </c>
      <c r="G141" s="118">
        <f>SUM(G142,G154,G155)</f>
        <v>1800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9249</v>
      </c>
      <c r="D142" s="122">
        <f>SUM(D143,D149,D150,D151,D152,D153)</f>
        <v>7449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1800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9249</v>
      </c>
      <c r="D143" s="68">
        <f>SUM(D144:D148)</f>
        <v>7449</v>
      </c>
      <c r="E143" s="68">
        <f>SUM(E144:E148)</f>
        <v>0</v>
      </c>
      <c r="F143" s="49">
        <f>SUM(F144:F148)</f>
        <v>0</v>
      </c>
      <c r="G143" s="68">
        <f>SUM(G144:G148)</f>
        <v>1800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6149</v>
      </c>
      <c r="D147" s="97">
        <v>5349</v>
      </c>
      <c r="E147" s="97"/>
      <c r="F147" s="97"/>
      <c r="G147" s="97">
        <v>800</v>
      </c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3100</v>
      </c>
      <c r="D148" s="97">
        <v>2100</v>
      </c>
      <c r="E148" s="97"/>
      <c r="F148" s="97"/>
      <c r="G148" s="97">
        <v>1000</v>
      </c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304733</v>
      </c>
      <c r="D159" s="135">
        <f t="shared" si="6"/>
        <v>128398</v>
      </c>
      <c r="E159" s="135">
        <f t="shared" si="6"/>
        <v>168041</v>
      </c>
      <c r="F159" s="135">
        <f t="shared" si="6"/>
        <v>0</v>
      </c>
      <c r="G159" s="135">
        <f t="shared" si="6"/>
        <v>8294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Nr.4.9.1.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1.8515625" style="140" customWidth="1"/>
    <col min="3" max="3" width="9.57421875" style="140" customWidth="1"/>
    <col min="4" max="4" width="8.7109375" style="140" customWidth="1"/>
    <col min="5" max="6" width="8.57421875" style="140" customWidth="1"/>
    <col min="7" max="7" width="8.28125" style="140" customWidth="1"/>
    <col min="8" max="8" width="8.0039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8" t="s">
        <v>181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9" t="s">
        <v>219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346391</v>
      </c>
      <c r="D15" s="43">
        <f>SUM(D16,D19,D20,)</f>
        <v>143481</v>
      </c>
      <c r="E15" s="43">
        <f>SUM(E16,E19,E20,)</f>
        <v>198010</v>
      </c>
      <c r="F15" s="44">
        <f>SUM(F16,F19,F20,)</f>
        <v>0</v>
      </c>
      <c r="G15" s="43">
        <f>SUM(G16,G19,G20,)</f>
        <v>4900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>
        <v>143481</v>
      </c>
      <c r="E19" s="59">
        <v>198010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4900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4900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4900</v>
      </c>
      <c r="D23" s="69" t="s">
        <v>19</v>
      </c>
      <c r="E23" s="69" t="s">
        <v>19</v>
      </c>
      <c r="F23" s="69" t="s">
        <v>19</v>
      </c>
      <c r="G23" s="70">
        <v>4900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346391</v>
      </c>
      <c r="D30" s="43">
        <f>SUM(D31,D156)</f>
        <v>143481</v>
      </c>
      <c r="E30" s="43">
        <f>SUM(E31,E156)</f>
        <v>198010</v>
      </c>
      <c r="F30" s="44">
        <f>SUM(F31,F156)</f>
        <v>0</v>
      </c>
      <c r="G30" s="43">
        <f>SUM(G31,G156)</f>
        <v>4900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346391</v>
      </c>
      <c r="D31" s="82">
        <f>SUM(D141,D32)</f>
        <v>143481</v>
      </c>
      <c r="E31" s="82">
        <f>SUM(E141,E32)</f>
        <v>198010</v>
      </c>
      <c r="F31" s="83">
        <f>SUM(F141,F32)</f>
        <v>0</v>
      </c>
      <c r="G31" s="82">
        <f>SUM(G141,G32)</f>
        <v>4900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335456</v>
      </c>
      <c r="D32" s="64">
        <f>SUM(D33,D132,D133)</f>
        <v>132546</v>
      </c>
      <c r="E32" s="64">
        <f>SUM(E33,E132,E133)</f>
        <v>198010</v>
      </c>
      <c r="F32" s="65">
        <f>SUM(F33,F132,F133)</f>
        <v>0</v>
      </c>
      <c r="G32" s="64">
        <f>SUM(G33,G132,G133)</f>
        <v>4900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335456</v>
      </c>
      <c r="D33" s="64">
        <f>SUM(D34,D41,D42,D45,D92,D128)</f>
        <v>132546</v>
      </c>
      <c r="E33" s="64">
        <f>SUM(E34,E41,E42,E45,E92,E128)</f>
        <v>198010</v>
      </c>
      <c r="F33" s="65">
        <f>SUM(F34,F41,F42,F45,F92,F128)</f>
        <v>0</v>
      </c>
      <c r="G33" s="64">
        <f>SUM(G34,G41,G42,G45,G92,G128)</f>
        <v>4900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213729</v>
      </c>
      <c r="D34" s="92">
        <f>SUM(D35,D38:D40)</f>
        <v>54159</v>
      </c>
      <c r="E34" s="92">
        <f>SUM(E35,E38:E40)</f>
        <v>159570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192598</v>
      </c>
      <c r="D35" s="97">
        <v>49662</v>
      </c>
      <c r="E35" s="97">
        <v>142936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21131</v>
      </c>
      <c r="D38" s="97">
        <v>4497</v>
      </c>
      <c r="E38" s="97">
        <v>16634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51487</v>
      </c>
      <c r="D41" s="103">
        <v>13047</v>
      </c>
      <c r="E41" s="103">
        <v>38440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13502</v>
      </c>
      <c r="D45" s="104">
        <f>SUM(D46,D52,D53,D61,D71,D75,D79,D87)</f>
        <v>11037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2465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2643</v>
      </c>
      <c r="D46" s="107">
        <f>SUM(D47:D51)</f>
        <v>2223</v>
      </c>
      <c r="E46" s="107">
        <f>SUM(E47:E51)</f>
        <v>0</v>
      </c>
      <c r="F46" s="96">
        <f>SUM(F47:F51)</f>
        <v>0</v>
      </c>
      <c r="G46" s="107">
        <f>SUM(G47:G51)</f>
        <v>420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1232</v>
      </c>
      <c r="D47" s="97">
        <v>932</v>
      </c>
      <c r="E47" s="97"/>
      <c r="F47" s="97"/>
      <c r="G47" s="97">
        <v>300</v>
      </c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750</v>
      </c>
      <c r="D50" s="97">
        <v>630</v>
      </c>
      <c r="E50" s="97"/>
      <c r="F50" s="97"/>
      <c r="G50" s="97">
        <v>120</v>
      </c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661</v>
      </c>
      <c r="D51" s="97">
        <v>661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608</v>
      </c>
      <c r="D52" s="97">
        <v>608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579</v>
      </c>
      <c r="D53" s="107">
        <f>SUM(D54:D60)</f>
        <v>579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60</v>
      </c>
      <c r="D54" s="97">
        <v>60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89</v>
      </c>
      <c r="D56" s="97">
        <v>89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430</v>
      </c>
      <c r="D58" s="97">
        <v>430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8758</v>
      </c>
      <c r="D61" s="107">
        <f>SUM(D65:D70,D62)</f>
        <v>6863</v>
      </c>
      <c r="E61" s="107">
        <f>SUM(E65:E70,E62)</f>
        <v>0</v>
      </c>
      <c r="F61" s="96">
        <f>SUM(F65:F70,F62)</f>
        <v>0</v>
      </c>
      <c r="G61" s="107">
        <f>SUM(G65:G70,G62)</f>
        <v>1895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4129</v>
      </c>
      <c r="D62" s="96">
        <f>D63+D64</f>
        <v>2334</v>
      </c>
      <c r="E62" s="96">
        <f>E63+E64</f>
        <v>0</v>
      </c>
      <c r="F62" s="96">
        <f>F63+F64</f>
        <v>0</v>
      </c>
      <c r="G62" s="96">
        <f>G63+G64</f>
        <v>1795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4129</v>
      </c>
      <c r="D64" s="97">
        <v>2334</v>
      </c>
      <c r="E64" s="97"/>
      <c r="F64" s="97"/>
      <c r="G64" s="97">
        <v>1795</v>
      </c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70</v>
      </c>
      <c r="D65" s="97">
        <v>70</v>
      </c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329</v>
      </c>
      <c r="D66" s="97">
        <v>229</v>
      </c>
      <c r="E66" s="97"/>
      <c r="F66" s="97"/>
      <c r="G66" s="97">
        <v>100</v>
      </c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1668</v>
      </c>
      <c r="D67" s="97">
        <v>1668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70</v>
      </c>
      <c r="D68" s="97">
        <v>70</v>
      </c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2492</v>
      </c>
      <c r="D70" s="97">
        <v>2492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30</v>
      </c>
      <c r="D71" s="107">
        <f>SUM(D72:D74)</f>
        <v>30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30</v>
      </c>
      <c r="D74" s="97">
        <v>30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181</v>
      </c>
      <c r="D75" s="107">
        <f>SUM(D76:D78)</f>
        <v>31</v>
      </c>
      <c r="E75" s="107">
        <f>SUM(E76:E78)</f>
        <v>0</v>
      </c>
      <c r="F75" s="96">
        <f>SUM(F76:F78)</f>
        <v>0</v>
      </c>
      <c r="G75" s="107">
        <f>SUM(G76:G78)</f>
        <v>150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11</v>
      </c>
      <c r="D77" s="97">
        <v>11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170</v>
      </c>
      <c r="D78" s="97">
        <v>20</v>
      </c>
      <c r="E78" s="97"/>
      <c r="F78" s="97"/>
      <c r="G78" s="97">
        <v>150</v>
      </c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679</v>
      </c>
      <c r="D79" s="107">
        <f>SUM(D80:D86)</f>
        <v>679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25</v>
      </c>
      <c r="D81" s="97">
        <v>25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367</v>
      </c>
      <c r="D84" s="97">
        <v>367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287</v>
      </c>
      <c r="D85" s="97">
        <v>287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24</v>
      </c>
      <c r="D87" s="107">
        <f>SUM(D88:D91)</f>
        <v>24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24</v>
      </c>
      <c r="D91" s="97">
        <v>24</v>
      </c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54903</v>
      </c>
      <c r="D92" s="104">
        <f>SUM(D93,D97,D105,D106,D107,D114,D123,D124,D127)</f>
        <v>52468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2435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4182</v>
      </c>
      <c r="D93" s="107">
        <f>SUM(D94:D96)</f>
        <v>2982</v>
      </c>
      <c r="E93" s="107">
        <f>SUM(E94:E96)</f>
        <v>0</v>
      </c>
      <c r="F93" s="96">
        <f>SUM(F94:F96)</f>
        <v>0</v>
      </c>
      <c r="G93" s="107">
        <f>SUM(G94:G96)</f>
        <v>1200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1118</v>
      </c>
      <c r="D94" s="97">
        <v>918</v>
      </c>
      <c r="E94" s="97"/>
      <c r="F94" s="97"/>
      <c r="G94" s="97">
        <v>200</v>
      </c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3064</v>
      </c>
      <c r="D95" s="97">
        <v>2064</v>
      </c>
      <c r="E95" s="97"/>
      <c r="F95" s="97"/>
      <c r="G95" s="97">
        <v>1000</v>
      </c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40660</v>
      </c>
      <c r="D97" s="107">
        <f>SUM(D98:D104)</f>
        <v>40475</v>
      </c>
      <c r="E97" s="107">
        <f>SUM(E98:E104)</f>
        <v>0</v>
      </c>
      <c r="F97" s="96">
        <f>SUM(F98:F104)</f>
        <v>0</v>
      </c>
      <c r="G97" s="107">
        <f>SUM(G98:G104)</f>
        <v>185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33209</v>
      </c>
      <c r="D98" s="97">
        <v>33209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5200</v>
      </c>
      <c r="D100" s="97">
        <v>5200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288</v>
      </c>
      <c r="D103" s="97">
        <v>168</v>
      </c>
      <c r="E103" s="97"/>
      <c r="F103" s="97"/>
      <c r="G103" s="97">
        <v>120</v>
      </c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1963</v>
      </c>
      <c r="D104" s="97">
        <v>1898</v>
      </c>
      <c r="E104" s="97"/>
      <c r="F104" s="97"/>
      <c r="G104" s="97">
        <v>65</v>
      </c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182</v>
      </c>
      <c r="D106" s="97">
        <v>182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8261</v>
      </c>
      <c r="D107" s="107">
        <f>SUM(D108:D113)</f>
        <v>7361</v>
      </c>
      <c r="E107" s="107">
        <f>SUM(E108:E113)</f>
        <v>0</v>
      </c>
      <c r="F107" s="96">
        <f>SUM(F108:F113)</f>
        <v>0</v>
      </c>
      <c r="G107" s="107">
        <f>SUM(G108:G113)</f>
        <v>900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5567</v>
      </c>
      <c r="D108" s="97">
        <v>4667</v>
      </c>
      <c r="E108" s="97"/>
      <c r="F108" s="97"/>
      <c r="G108" s="97">
        <v>900</v>
      </c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1867</v>
      </c>
      <c r="D109" s="97">
        <v>1867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10</v>
      </c>
      <c r="D110" s="97">
        <v>10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225</v>
      </c>
      <c r="D111" s="97">
        <v>225</v>
      </c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592</v>
      </c>
      <c r="D112" s="97">
        <v>592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1468</v>
      </c>
      <c r="D123" s="97">
        <v>1468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150</v>
      </c>
      <c r="D127" s="97"/>
      <c r="E127" s="97"/>
      <c r="F127" s="97"/>
      <c r="G127" s="97">
        <v>150</v>
      </c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1835</v>
      </c>
      <c r="D128" s="104">
        <f>SUM(D129,D130,D131)</f>
        <v>1835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1468</v>
      </c>
      <c r="D129" s="97">
        <v>1468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367</v>
      </c>
      <c r="D130" s="97">
        <v>367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10935</v>
      </c>
      <c r="D141" s="118">
        <f>SUM(D142,D154,D155)</f>
        <v>10935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10935</v>
      </c>
      <c r="D142" s="122">
        <f>SUM(D143,D149,D150,D151,D152,D153)</f>
        <v>10935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10935</v>
      </c>
      <c r="D143" s="68">
        <f>SUM(D144:D148)</f>
        <v>10935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2750</v>
      </c>
      <c r="D147" s="97">
        <v>2750</v>
      </c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8185</v>
      </c>
      <c r="D148" s="97">
        <v>8185</v>
      </c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346391</v>
      </c>
      <c r="D159" s="135">
        <f t="shared" si="6"/>
        <v>143481</v>
      </c>
      <c r="E159" s="135">
        <f t="shared" si="6"/>
        <v>198010</v>
      </c>
      <c r="F159" s="135">
        <f t="shared" si="6"/>
        <v>0</v>
      </c>
      <c r="G159" s="135">
        <f t="shared" si="6"/>
        <v>4900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Nr.4.10.1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2.140625" style="140" customWidth="1"/>
    <col min="3" max="3" width="10.140625" style="140" customWidth="1"/>
    <col min="4" max="4" width="9.00390625" style="140" customWidth="1"/>
    <col min="5" max="5" width="9.57421875" style="140" customWidth="1"/>
    <col min="6" max="6" width="8.8515625" style="140" customWidth="1"/>
    <col min="7" max="7" width="8.28125" style="140" customWidth="1"/>
    <col min="8" max="8" width="9.0039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182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220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183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320795</v>
      </c>
      <c r="D15" s="43">
        <f>SUM(D16,D19,D20,)</f>
        <v>101708</v>
      </c>
      <c r="E15" s="43">
        <f>SUM(E16,E19,E20,)</f>
        <v>211896</v>
      </c>
      <c r="F15" s="44">
        <f>SUM(F16,F19,F20,)</f>
        <v>0</v>
      </c>
      <c r="G15" s="43">
        <f>SUM(G16,G19,G20,)</f>
        <v>3991</v>
      </c>
      <c r="H15" s="45">
        <f>SUM(H16,H19,H20,)</f>
        <v>3200</v>
      </c>
    </row>
    <row r="16" spans="1:8" s="52" customFormat="1" ht="21.75" customHeight="1" thickTop="1">
      <c r="A16" s="47"/>
      <c r="B16" s="48" t="s">
        <v>15</v>
      </c>
      <c r="C16" s="51">
        <f>SUM(D16:H16)</f>
        <v>1004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1004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1004</v>
      </c>
      <c r="D18" s="54"/>
      <c r="E18" s="54"/>
      <c r="F18" s="54"/>
      <c r="G18" s="54">
        <v>1004</v>
      </c>
      <c r="H18" s="55"/>
    </row>
    <row r="19" spans="1:8" s="62" customFormat="1" ht="15.75" customHeight="1">
      <c r="A19" s="56"/>
      <c r="B19" s="57" t="s">
        <v>18</v>
      </c>
      <c r="C19" s="58"/>
      <c r="D19" s="59">
        <v>101708</v>
      </c>
      <c r="E19" s="59">
        <v>211896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6187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2987</v>
      </c>
      <c r="H20" s="66">
        <f>SUM(H21:H28)</f>
        <v>3200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2987</v>
      </c>
      <c r="D23" s="69" t="s">
        <v>19</v>
      </c>
      <c r="E23" s="69" t="s">
        <v>19</v>
      </c>
      <c r="F23" s="69" t="s">
        <v>19</v>
      </c>
      <c r="G23" s="70">
        <v>2987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184</v>
      </c>
      <c r="C26" s="74">
        <f t="shared" si="0"/>
        <v>3200</v>
      </c>
      <c r="D26" s="72"/>
      <c r="E26" s="72"/>
      <c r="F26" s="72"/>
      <c r="G26" s="70"/>
      <c r="H26" s="73">
        <v>3200</v>
      </c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320795</v>
      </c>
      <c r="D30" s="43">
        <f>SUM(D31,D156)</f>
        <v>101708</v>
      </c>
      <c r="E30" s="43">
        <f>SUM(E31,E156)</f>
        <v>211896</v>
      </c>
      <c r="F30" s="44">
        <f>SUM(F31,F156)</f>
        <v>0</v>
      </c>
      <c r="G30" s="43">
        <f>SUM(G31,G156)</f>
        <v>3991</v>
      </c>
      <c r="H30" s="45">
        <f>SUM(H31,H156)</f>
        <v>3200</v>
      </c>
    </row>
    <row r="31" spans="1:8" s="85" customFormat="1" ht="36.75" thickTop="1">
      <c r="A31" s="80"/>
      <c r="B31" s="81" t="s">
        <v>29</v>
      </c>
      <c r="C31" s="84">
        <f t="shared" si="1"/>
        <v>319791</v>
      </c>
      <c r="D31" s="82">
        <f>SUM(D141,D32)</f>
        <v>101708</v>
      </c>
      <c r="E31" s="82">
        <f>SUM(E141,E32)</f>
        <v>211896</v>
      </c>
      <c r="F31" s="83">
        <f>SUM(F141,F32)</f>
        <v>0</v>
      </c>
      <c r="G31" s="82">
        <f>SUM(G141,G32)</f>
        <v>2987</v>
      </c>
      <c r="H31" s="66">
        <f>SUM(H141,H32)</f>
        <v>3200</v>
      </c>
    </row>
    <row r="32" spans="1:8" s="88" customFormat="1" ht="22.5">
      <c r="A32" s="86"/>
      <c r="B32" s="35" t="s">
        <v>30</v>
      </c>
      <c r="C32" s="87">
        <f t="shared" si="1"/>
        <v>312441</v>
      </c>
      <c r="D32" s="64">
        <f>SUM(D33,D132,D133)</f>
        <v>94358</v>
      </c>
      <c r="E32" s="64">
        <f>SUM(E33,E132,E133)</f>
        <v>211896</v>
      </c>
      <c r="F32" s="65">
        <f>SUM(F33,F132,F133)</f>
        <v>0</v>
      </c>
      <c r="G32" s="64">
        <f>SUM(G33,G132,G133)</f>
        <v>2987</v>
      </c>
      <c r="H32" s="66">
        <f>SUM(H33,H132,H133)</f>
        <v>3200</v>
      </c>
    </row>
    <row r="33" spans="1:8" s="36" customFormat="1" ht="11.25">
      <c r="A33" s="89">
        <v>1000</v>
      </c>
      <c r="B33" s="35" t="s">
        <v>31</v>
      </c>
      <c r="C33" s="87">
        <f t="shared" si="1"/>
        <v>312441</v>
      </c>
      <c r="D33" s="64">
        <f>SUM(D34,D41,D42,D45,D92,D128)</f>
        <v>94358</v>
      </c>
      <c r="E33" s="64">
        <f>SUM(E34,E41,E42,E45,E92,E128)</f>
        <v>211896</v>
      </c>
      <c r="F33" s="65">
        <f>SUM(F34,F41,F42,F45,F92,F128)</f>
        <v>0</v>
      </c>
      <c r="G33" s="64">
        <f>SUM(G34,G41,G42,G45,G92,G128)</f>
        <v>2987</v>
      </c>
      <c r="H33" s="66">
        <f>SUM(H34,H41,H42,H45,H92,H128)</f>
        <v>3200</v>
      </c>
    </row>
    <row r="34" spans="1:8" s="62" customFormat="1" ht="11.25">
      <c r="A34" s="90">
        <v>1100</v>
      </c>
      <c r="B34" s="91" t="s">
        <v>32</v>
      </c>
      <c r="C34" s="93">
        <f t="shared" si="1"/>
        <v>215144</v>
      </c>
      <c r="D34" s="92">
        <f>SUM(D35,D38:D40)</f>
        <v>44384</v>
      </c>
      <c r="E34" s="92">
        <f>SUM(E35,E38:E40)</f>
        <v>170760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196405</v>
      </c>
      <c r="D35" s="97">
        <v>41169</v>
      </c>
      <c r="E35" s="97">
        <v>155236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18739</v>
      </c>
      <c r="D38" s="97">
        <v>3215</v>
      </c>
      <c r="E38" s="97">
        <v>15524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51828</v>
      </c>
      <c r="D41" s="103">
        <v>10692</v>
      </c>
      <c r="E41" s="103">
        <v>41136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1200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1200</v>
      </c>
    </row>
    <row r="43" spans="1:8" s="99" customFormat="1" ht="19.5">
      <c r="A43" s="94">
        <v>1310</v>
      </c>
      <c r="B43" s="95" t="s">
        <v>43</v>
      </c>
      <c r="C43" s="107">
        <f t="shared" si="2"/>
        <v>200</v>
      </c>
      <c r="D43" s="97"/>
      <c r="E43" s="97"/>
      <c r="F43" s="97"/>
      <c r="G43" s="97"/>
      <c r="H43" s="101">
        <v>200</v>
      </c>
    </row>
    <row r="44" spans="1:8" s="99" customFormat="1" ht="9.75">
      <c r="A44" s="108">
        <v>1330</v>
      </c>
      <c r="B44" s="95" t="s">
        <v>44</v>
      </c>
      <c r="C44" s="107">
        <f t="shared" si="2"/>
        <v>1000</v>
      </c>
      <c r="D44" s="97"/>
      <c r="E44" s="97"/>
      <c r="F44" s="97"/>
      <c r="G44" s="97"/>
      <c r="H44" s="101">
        <v>1000</v>
      </c>
    </row>
    <row r="45" spans="1:8" s="62" customFormat="1" ht="22.5">
      <c r="A45" s="102">
        <v>1400</v>
      </c>
      <c r="B45" s="91" t="s">
        <v>45</v>
      </c>
      <c r="C45" s="104">
        <f t="shared" si="2"/>
        <v>12342</v>
      </c>
      <c r="D45" s="104">
        <f>SUM(D46,D52,D53,D61,D71,D75,D79,D87)</f>
        <v>8922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1900</v>
      </c>
      <c r="H45" s="105">
        <f>SUM(H46,H52,H53,H61,H71,H75,H79,H87)</f>
        <v>1520</v>
      </c>
    </row>
    <row r="46" spans="1:8" s="99" customFormat="1" ht="19.5">
      <c r="A46" s="94">
        <v>1410</v>
      </c>
      <c r="B46" s="95" t="s">
        <v>46</v>
      </c>
      <c r="C46" s="107">
        <f t="shared" si="2"/>
        <v>2476</v>
      </c>
      <c r="D46" s="107">
        <f>SUM(D47:D51)</f>
        <v>2376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100</v>
      </c>
    </row>
    <row r="47" spans="1:8" s="99" customFormat="1" ht="19.5">
      <c r="A47" s="110">
        <v>1411</v>
      </c>
      <c r="B47" s="95" t="s">
        <v>47</v>
      </c>
      <c r="C47" s="107">
        <f t="shared" si="2"/>
        <v>1104</v>
      </c>
      <c r="D47" s="97">
        <v>1104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39</v>
      </c>
      <c r="D49" s="97">
        <v>39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748</v>
      </c>
      <c r="D50" s="97">
        <v>648</v>
      </c>
      <c r="E50" s="97"/>
      <c r="F50" s="97"/>
      <c r="G50" s="97"/>
      <c r="H50" s="101">
        <v>100</v>
      </c>
    </row>
    <row r="51" spans="1:8" s="99" customFormat="1" ht="19.5">
      <c r="A51" s="110">
        <v>1415</v>
      </c>
      <c r="B51" s="95" t="s">
        <v>51</v>
      </c>
      <c r="C51" s="107">
        <f t="shared" si="2"/>
        <v>585</v>
      </c>
      <c r="D51" s="97">
        <v>585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458</v>
      </c>
      <c r="D52" s="97">
        <v>458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1255</v>
      </c>
      <c r="D53" s="107">
        <f>SUM(D54:D60)</f>
        <v>635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620</v>
      </c>
    </row>
    <row r="54" spans="1:8" s="99" customFormat="1" ht="19.5">
      <c r="A54" s="110">
        <v>1441</v>
      </c>
      <c r="B54" s="95" t="s">
        <v>54</v>
      </c>
      <c r="C54" s="107">
        <f t="shared" si="2"/>
        <v>360</v>
      </c>
      <c r="D54" s="97">
        <v>60</v>
      </c>
      <c r="E54" s="97"/>
      <c r="F54" s="97"/>
      <c r="G54" s="97"/>
      <c r="H54" s="101">
        <v>300</v>
      </c>
    </row>
    <row r="55" spans="1:8" s="99" customFormat="1" ht="19.5">
      <c r="A55" s="110">
        <v>1442</v>
      </c>
      <c r="B55" s="95" t="s">
        <v>55</v>
      </c>
      <c r="C55" s="107">
        <f t="shared" si="2"/>
        <v>320</v>
      </c>
      <c r="D55" s="97"/>
      <c r="E55" s="97"/>
      <c r="F55" s="97"/>
      <c r="G55" s="97"/>
      <c r="H55" s="101">
        <v>320</v>
      </c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410</v>
      </c>
      <c r="D58" s="97">
        <v>410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6177</v>
      </c>
      <c r="D61" s="107">
        <f>SUM(D65:D70,D62)</f>
        <v>4377</v>
      </c>
      <c r="E61" s="107">
        <f>SUM(E65:E70,E62)</f>
        <v>0</v>
      </c>
      <c r="F61" s="96">
        <f>SUM(F65:F70,F62)</f>
        <v>0</v>
      </c>
      <c r="G61" s="107">
        <f>SUM(G65:G70,G62)</f>
        <v>1800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3329</v>
      </c>
      <c r="D62" s="96">
        <f>D63+D64</f>
        <v>1529</v>
      </c>
      <c r="E62" s="96">
        <f>E63+E64</f>
        <v>0</v>
      </c>
      <c r="F62" s="96">
        <f>F63+F64</f>
        <v>0</v>
      </c>
      <c r="G62" s="96">
        <f>G63+G64</f>
        <v>1800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3329</v>
      </c>
      <c r="D64" s="97">
        <v>1529</v>
      </c>
      <c r="E64" s="97"/>
      <c r="F64" s="97"/>
      <c r="G64" s="97">
        <v>1800</v>
      </c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300</v>
      </c>
      <c r="D66" s="97">
        <v>300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1568</v>
      </c>
      <c r="D67" s="97">
        <v>1568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980</v>
      </c>
      <c r="D70" s="97">
        <v>980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190</v>
      </c>
      <c r="D71" s="107">
        <f>SUM(D72:D74)</f>
        <v>190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190</v>
      </c>
      <c r="D74" s="97">
        <v>190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700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700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700</v>
      </c>
      <c r="D78" s="97"/>
      <c r="E78" s="97"/>
      <c r="F78" s="97"/>
      <c r="G78" s="97"/>
      <c r="H78" s="101">
        <v>700</v>
      </c>
    </row>
    <row r="79" spans="1:8" s="99" customFormat="1" ht="9.75">
      <c r="A79" s="94">
        <v>1480</v>
      </c>
      <c r="B79" s="95" t="s">
        <v>79</v>
      </c>
      <c r="C79" s="107">
        <f t="shared" si="3"/>
        <v>1086</v>
      </c>
      <c r="D79" s="107">
        <f>SUM(D80:D86)</f>
        <v>886</v>
      </c>
      <c r="E79" s="107">
        <f>SUM(E80:E86)</f>
        <v>0</v>
      </c>
      <c r="F79" s="96">
        <f>SUM(F80:F86)</f>
        <v>0</v>
      </c>
      <c r="G79" s="107">
        <f>SUM(G80:G86)</f>
        <v>100</v>
      </c>
      <c r="H79" s="109">
        <f>SUM(H80:H86)</f>
        <v>100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190</v>
      </c>
      <c r="D81" s="97">
        <v>90</v>
      </c>
      <c r="E81" s="97"/>
      <c r="F81" s="97"/>
      <c r="G81" s="97"/>
      <c r="H81" s="101">
        <v>100</v>
      </c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490</v>
      </c>
      <c r="D84" s="97">
        <v>490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406</v>
      </c>
      <c r="D85" s="97">
        <v>306</v>
      </c>
      <c r="E85" s="97"/>
      <c r="F85" s="97"/>
      <c r="G85" s="97">
        <v>100</v>
      </c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29357</v>
      </c>
      <c r="D92" s="104">
        <f>SUM(D93,D97,D105,D106,D107,D114,D123,D124,D127)</f>
        <v>27910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1087</v>
      </c>
      <c r="H92" s="105">
        <f>SUM(H93,H97,H105,H106,H107,H114,H123,H124,H127)</f>
        <v>360</v>
      </c>
    </row>
    <row r="93" spans="1:8" s="99" customFormat="1" ht="19.5">
      <c r="A93" s="94">
        <v>1510</v>
      </c>
      <c r="B93" s="95" t="s">
        <v>93</v>
      </c>
      <c r="C93" s="107">
        <f t="shared" si="3"/>
        <v>2045</v>
      </c>
      <c r="D93" s="107">
        <f>SUM(D94:D96)</f>
        <v>1475</v>
      </c>
      <c r="E93" s="107">
        <f>SUM(E94:E96)</f>
        <v>0</v>
      </c>
      <c r="F93" s="96">
        <f>SUM(F94:F96)</f>
        <v>0</v>
      </c>
      <c r="G93" s="107">
        <f>SUM(G94:G96)</f>
        <v>300</v>
      </c>
      <c r="H93" s="109">
        <f>SUM(H94:H96)</f>
        <v>270</v>
      </c>
    </row>
    <row r="94" spans="1:8" s="99" customFormat="1" ht="9.75">
      <c r="A94" s="110">
        <v>1511</v>
      </c>
      <c r="B94" s="95" t="s">
        <v>94</v>
      </c>
      <c r="C94" s="107">
        <f t="shared" si="3"/>
        <v>1595</v>
      </c>
      <c r="D94" s="97">
        <v>1225</v>
      </c>
      <c r="E94" s="97"/>
      <c r="F94" s="97"/>
      <c r="G94" s="97">
        <v>200</v>
      </c>
      <c r="H94" s="101">
        <v>170</v>
      </c>
    </row>
    <row r="95" spans="1:8" s="99" customFormat="1" ht="9.75">
      <c r="A95" s="110">
        <v>1512</v>
      </c>
      <c r="B95" s="95" t="s">
        <v>95</v>
      </c>
      <c r="C95" s="107">
        <f t="shared" si="3"/>
        <v>450</v>
      </c>
      <c r="D95" s="97">
        <v>250</v>
      </c>
      <c r="E95" s="97"/>
      <c r="F95" s="97"/>
      <c r="G95" s="97">
        <v>100</v>
      </c>
      <c r="H95" s="101">
        <v>100</v>
      </c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19407</v>
      </c>
      <c r="D97" s="107">
        <f>SUM(D98:D104)</f>
        <v>19407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15100</v>
      </c>
      <c r="D98" s="97">
        <v>15100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3477</v>
      </c>
      <c r="D100" s="97">
        <v>3477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830</v>
      </c>
      <c r="D104" s="97">
        <v>830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180</v>
      </c>
      <c r="D106" s="97">
        <v>180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5656</v>
      </c>
      <c r="D107" s="107">
        <f>SUM(D108:D113)</f>
        <v>4779</v>
      </c>
      <c r="E107" s="107">
        <f>SUM(E108:E113)</f>
        <v>0</v>
      </c>
      <c r="F107" s="96">
        <f>SUM(F108:F113)</f>
        <v>0</v>
      </c>
      <c r="G107" s="107">
        <f>SUM(G108:G113)</f>
        <v>787</v>
      </c>
      <c r="H107" s="109">
        <f>SUM(H108:H113)</f>
        <v>90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3557</v>
      </c>
      <c r="D108" s="97">
        <v>3057</v>
      </c>
      <c r="E108" s="97"/>
      <c r="F108" s="97"/>
      <c r="G108" s="97">
        <v>500</v>
      </c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1600</v>
      </c>
      <c r="D109" s="97">
        <v>1223</v>
      </c>
      <c r="E109" s="97"/>
      <c r="F109" s="97"/>
      <c r="G109" s="97">
        <v>287</v>
      </c>
      <c r="H109" s="101">
        <v>90</v>
      </c>
    </row>
    <row r="110" spans="1:8" s="99" customFormat="1" ht="19.5">
      <c r="A110" s="110">
        <v>1553</v>
      </c>
      <c r="B110" s="95" t="s">
        <v>110</v>
      </c>
      <c r="C110" s="107">
        <f t="shared" si="4"/>
        <v>200</v>
      </c>
      <c r="D110" s="97">
        <v>200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299</v>
      </c>
      <c r="D112" s="97">
        <v>299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109</v>
      </c>
      <c r="D114" s="107">
        <f>SUM(D115:D122)</f>
        <v>109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109</v>
      </c>
      <c r="D115" s="97">
        <v>109</v>
      </c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1960</v>
      </c>
      <c r="D123" s="97">
        <v>1960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2570</v>
      </c>
      <c r="D128" s="104">
        <f>SUM(D129,D130,D131)</f>
        <v>2450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120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1960</v>
      </c>
      <c r="D129" s="97">
        <v>1960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490</v>
      </c>
      <c r="D130" s="97">
        <v>490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120</v>
      </c>
      <c r="D131" s="97"/>
      <c r="E131" s="97"/>
      <c r="F131" s="97"/>
      <c r="G131" s="97"/>
      <c r="H131" s="101">
        <v>120</v>
      </c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7350</v>
      </c>
      <c r="D141" s="118">
        <f>SUM(D142,D154,D155)</f>
        <v>7350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7350</v>
      </c>
      <c r="D142" s="122">
        <f>SUM(D143,D149,D150,D151,D152,D153)</f>
        <v>7350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7350</v>
      </c>
      <c r="D143" s="68">
        <f>SUM(D144:D148)</f>
        <v>7350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60</v>
      </c>
      <c r="D144" s="97">
        <v>60</v>
      </c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3800</v>
      </c>
      <c r="D147" s="97">
        <v>3800</v>
      </c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3490</v>
      </c>
      <c r="D148" s="97">
        <v>3490</v>
      </c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1004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1004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1004</v>
      </c>
      <c r="D158" s="103"/>
      <c r="E158" s="103"/>
      <c r="F158" s="103"/>
      <c r="G158" s="103">
        <v>1004</v>
      </c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320795</v>
      </c>
      <c r="D159" s="135">
        <f t="shared" si="6"/>
        <v>101708</v>
      </c>
      <c r="E159" s="135">
        <f t="shared" si="6"/>
        <v>211896</v>
      </c>
      <c r="F159" s="135">
        <f t="shared" si="6"/>
        <v>0</v>
      </c>
      <c r="G159" s="135">
        <f t="shared" si="6"/>
        <v>3991</v>
      </c>
      <c r="H159" s="136">
        <f t="shared" si="6"/>
        <v>3200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Nr.4.11.1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2" customWidth="1"/>
    <col min="2" max="2" width="22.140625" style="0" customWidth="1"/>
    <col min="3" max="3" width="9.7109375" style="0" customWidth="1"/>
    <col min="4" max="4" width="8.140625" style="0" customWidth="1"/>
    <col min="5" max="6" width="8.00390625" style="0" customWidth="1"/>
    <col min="7" max="7" width="0.13671875" style="0" customWidth="1"/>
  </cols>
  <sheetData>
    <row r="1" spans="1:6" s="143" customFormat="1" ht="12.75">
      <c r="A1" s="141"/>
      <c r="B1" s="142"/>
      <c r="C1" s="142"/>
      <c r="D1" s="142"/>
      <c r="E1" s="142"/>
      <c r="F1" s="142"/>
    </row>
    <row r="2" spans="1:6" s="143" customFormat="1" ht="12.75">
      <c r="A2" s="248" t="s">
        <v>199</v>
      </c>
      <c r="B2" s="248"/>
      <c r="C2" s="248"/>
      <c r="D2" s="248"/>
      <c r="E2" s="248"/>
      <c r="F2" s="248"/>
    </row>
    <row r="3" spans="1:6" s="143" customFormat="1" ht="12.75">
      <c r="A3" s="248" t="s">
        <v>200</v>
      </c>
      <c r="B3" s="248"/>
      <c r="C3" s="248"/>
      <c r="D3" s="248"/>
      <c r="E3" s="248"/>
      <c r="F3" s="248"/>
    </row>
    <row r="4" spans="1:6" s="143" customFormat="1" ht="18">
      <c r="A4" s="141"/>
      <c r="B4" s="144"/>
      <c r="C4" s="145"/>
      <c r="D4" s="142"/>
      <c r="E4" s="142"/>
      <c r="F4" s="142"/>
    </row>
    <row r="5" spans="1:6" s="143" customFormat="1" ht="12.75">
      <c r="A5" s="141" t="s">
        <v>178</v>
      </c>
      <c r="B5" s="146" t="s">
        <v>190</v>
      </c>
      <c r="C5" s="146"/>
      <c r="D5" s="146"/>
      <c r="E5" s="146"/>
      <c r="F5" s="146"/>
    </row>
    <row r="6" spans="1:6" s="143" customFormat="1" ht="12.75">
      <c r="A6" s="141" t="s">
        <v>161</v>
      </c>
      <c r="B6" s="142" t="s">
        <v>221</v>
      </c>
      <c r="C6" s="142"/>
      <c r="D6" s="142"/>
      <c r="E6" s="142"/>
      <c r="F6" s="142"/>
    </row>
    <row r="7" spans="1:6" s="143" customFormat="1" ht="12.75">
      <c r="A7" s="141" t="s">
        <v>207</v>
      </c>
      <c r="B7" s="142"/>
      <c r="C7" s="142"/>
      <c r="D7" s="142"/>
      <c r="E7" s="142"/>
      <c r="F7" s="142"/>
    </row>
    <row r="8" spans="1:6" s="143" customFormat="1" ht="13.5" thickBot="1">
      <c r="A8" s="1" t="s">
        <v>191</v>
      </c>
      <c r="B8" s="147"/>
      <c r="C8" s="142"/>
      <c r="D8" s="142"/>
      <c r="E8" s="142"/>
      <c r="F8" s="142"/>
    </row>
    <row r="9" spans="1:6" s="150" customFormat="1" ht="12.75" customHeight="1">
      <c r="A9" s="148"/>
      <c r="B9" s="149"/>
      <c r="C9" s="242" t="s">
        <v>2</v>
      </c>
      <c r="D9" s="243"/>
      <c r="E9" s="243"/>
      <c r="F9" s="244"/>
    </row>
    <row r="10" spans="1:6" s="153" customFormat="1" ht="12.75" customHeight="1">
      <c r="A10" s="151" t="s">
        <v>3</v>
      </c>
      <c r="B10" s="152" t="s">
        <v>1</v>
      </c>
      <c r="C10" s="245" t="s">
        <v>4</v>
      </c>
      <c r="D10" s="246"/>
      <c r="E10" s="246"/>
      <c r="F10" s="247"/>
    </row>
    <row r="11" spans="1:6" s="156" customFormat="1" ht="51" customHeight="1" thickBot="1">
      <c r="A11" s="154" t="s">
        <v>5</v>
      </c>
      <c r="B11" s="155"/>
      <c r="C11" s="156" t="s">
        <v>6</v>
      </c>
      <c r="D11" s="157"/>
      <c r="E11" s="158"/>
      <c r="F11" s="159" t="s">
        <v>192</v>
      </c>
    </row>
    <row r="12" spans="1:6" s="161" customFormat="1" ht="17.25" customHeight="1" thickBot="1">
      <c r="A12" s="160" t="s">
        <v>12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4" customFormat="1" ht="16.5">
      <c r="A13" s="162"/>
      <c r="B13" s="163" t="s">
        <v>13</v>
      </c>
      <c r="D13" s="165"/>
      <c r="E13" s="165"/>
      <c r="F13" s="166"/>
    </row>
    <row r="14" spans="1:6" s="169" customFormat="1" ht="9.75" customHeight="1">
      <c r="A14" s="167"/>
      <c r="B14" s="168"/>
      <c r="F14" s="170"/>
    </row>
    <row r="15" spans="1:6" s="172" customFormat="1" ht="30.75" customHeight="1" thickBot="1">
      <c r="A15" s="171"/>
      <c r="B15" s="41" t="s">
        <v>14</v>
      </c>
      <c r="C15" s="43">
        <f>SUM(D15:F15)</f>
        <v>3200</v>
      </c>
      <c r="D15" s="43">
        <f>SUM(D16,D19,)</f>
        <v>0</v>
      </c>
      <c r="E15" s="43">
        <f>SUM(E16,E19,)</f>
        <v>0</v>
      </c>
      <c r="F15" s="45">
        <f>SUM(F16,F19,)</f>
        <v>3200</v>
      </c>
    </row>
    <row r="16" spans="1:6" s="177" customFormat="1" ht="23.25" thickTop="1">
      <c r="A16" s="173"/>
      <c r="B16" s="174" t="s">
        <v>15</v>
      </c>
      <c r="C16" s="175">
        <f>SUM(D16:F16)</f>
        <v>0</v>
      </c>
      <c r="D16" s="175">
        <f>SUM(D17:D18)</f>
        <v>0</v>
      </c>
      <c r="E16" s="175">
        <f>SUM(E17:E18)</f>
        <v>0</v>
      </c>
      <c r="F16" s="176">
        <f>SUM(F17:F18)</f>
        <v>0</v>
      </c>
    </row>
    <row r="17" spans="1:6" s="177" customFormat="1" ht="11.25">
      <c r="A17" s="173"/>
      <c r="B17" s="178" t="s">
        <v>16</v>
      </c>
      <c r="C17" s="175">
        <f>SUM(D17:F17)</f>
        <v>0</v>
      </c>
      <c r="D17" s="179"/>
      <c r="E17" s="179"/>
      <c r="F17" s="180"/>
    </row>
    <row r="18" spans="1:6" s="177" customFormat="1" ht="11.25">
      <c r="A18" s="173"/>
      <c r="B18" s="178" t="s">
        <v>17</v>
      </c>
      <c r="C18" s="175">
        <f>SUM(D18:F18)</f>
        <v>0</v>
      </c>
      <c r="D18" s="179"/>
      <c r="E18" s="179"/>
      <c r="F18" s="180"/>
    </row>
    <row r="19" spans="1:6" s="185" customFormat="1" ht="13.5" customHeight="1">
      <c r="A19" s="181"/>
      <c r="B19" s="57" t="s">
        <v>18</v>
      </c>
      <c r="C19" s="182">
        <f>SUM(D19:F19)</f>
        <v>3200</v>
      </c>
      <c r="D19" s="183"/>
      <c r="E19" s="183"/>
      <c r="F19" s="184">
        <v>3200</v>
      </c>
    </row>
    <row r="20" spans="1:6" s="177" customFormat="1" ht="11.25">
      <c r="A20" s="173"/>
      <c r="B20" s="174"/>
      <c r="C20" s="186"/>
      <c r="D20" s="186"/>
      <c r="E20" s="186"/>
      <c r="F20" s="187"/>
    </row>
    <row r="21" spans="1:6" s="164" customFormat="1" ht="16.5">
      <c r="A21" s="162"/>
      <c r="B21" s="163" t="s">
        <v>27</v>
      </c>
      <c r="C21" s="188"/>
      <c r="D21" s="188"/>
      <c r="E21" s="188"/>
      <c r="F21" s="189"/>
    </row>
    <row r="22" spans="1:6" s="191" customFormat="1" ht="26.25" thickBot="1">
      <c r="A22" s="190"/>
      <c r="B22" s="78" t="s">
        <v>28</v>
      </c>
      <c r="C22" s="43">
        <f aca="true" t="shared" si="0" ref="C22:C53">SUM(D22:F22)</f>
        <v>3200</v>
      </c>
      <c r="D22" s="43">
        <f>SUM(D23,D146)</f>
        <v>0</v>
      </c>
      <c r="E22" s="43">
        <f>SUM(E23,E146)</f>
        <v>0</v>
      </c>
      <c r="F22" s="45">
        <f>SUM(F23,F146)</f>
        <v>3200</v>
      </c>
    </row>
    <row r="23" spans="1:6" s="193" customFormat="1" ht="36.75" thickTop="1">
      <c r="A23" s="192"/>
      <c r="B23" s="81" t="s">
        <v>29</v>
      </c>
      <c r="C23" s="64">
        <f t="shared" si="0"/>
        <v>3200</v>
      </c>
      <c r="D23" s="82">
        <f>SUM(D131,D24)</f>
        <v>0</v>
      </c>
      <c r="E23" s="82">
        <f>SUM(E131,E24)</f>
        <v>0</v>
      </c>
      <c r="F23" s="66">
        <f>SUM(F131,F24)</f>
        <v>3200</v>
      </c>
    </row>
    <row r="24" spans="1:6" s="196" customFormat="1" ht="24">
      <c r="A24" s="194"/>
      <c r="B24" s="195" t="s">
        <v>30</v>
      </c>
      <c r="C24" s="64">
        <f t="shared" si="0"/>
        <v>3200</v>
      </c>
      <c r="D24" s="64">
        <f>SUM(D25,D122,D123)</f>
        <v>0</v>
      </c>
      <c r="E24" s="64">
        <f>SUM(E25,E122,E123)</f>
        <v>0</v>
      </c>
      <c r="F24" s="66">
        <f>SUM(F25,F122,F123)</f>
        <v>3200</v>
      </c>
    </row>
    <row r="25" spans="1:6" s="169" customFormat="1" ht="11.25">
      <c r="A25" s="197">
        <v>1000</v>
      </c>
      <c r="B25" s="168" t="s">
        <v>31</v>
      </c>
      <c r="C25" s="198">
        <f t="shared" si="0"/>
        <v>3200</v>
      </c>
      <c r="D25" s="198">
        <f>SUM(D26,D31,D32,D35,D82,D118)</f>
        <v>0</v>
      </c>
      <c r="E25" s="198">
        <f>SUM(E26,E31,E32,E35,E82,E118)</f>
        <v>0</v>
      </c>
      <c r="F25" s="199">
        <f>SUM(F26,F31,F32,F35,F82,F118)</f>
        <v>3200</v>
      </c>
    </row>
    <row r="26" spans="1:6" s="185" customFormat="1" ht="11.25">
      <c r="A26" s="90">
        <v>1100</v>
      </c>
      <c r="B26" s="200" t="s">
        <v>32</v>
      </c>
      <c r="C26" s="182">
        <f t="shared" si="0"/>
        <v>0</v>
      </c>
      <c r="D26" s="182">
        <f>SUM(D28:D30,D27)</f>
        <v>0</v>
      </c>
      <c r="E26" s="182">
        <f>SUM(E28:E30,E27)</f>
        <v>0</v>
      </c>
      <c r="F26" s="201">
        <f>SUM(F28:F30,F27)</f>
        <v>0</v>
      </c>
    </row>
    <row r="27" spans="1:6" s="207" customFormat="1" ht="9.75">
      <c r="A27" s="202">
        <v>1110</v>
      </c>
      <c r="B27" s="203" t="s">
        <v>33</v>
      </c>
      <c r="C27" s="204">
        <f t="shared" si="0"/>
        <v>0</v>
      </c>
      <c r="D27" s="205"/>
      <c r="E27" s="205"/>
      <c r="F27" s="206"/>
    </row>
    <row r="28" spans="1:6" s="207" customFormat="1" ht="9.75">
      <c r="A28" s="202">
        <v>1140</v>
      </c>
      <c r="B28" s="203" t="s">
        <v>38</v>
      </c>
      <c r="C28" s="204">
        <f t="shared" si="0"/>
        <v>0</v>
      </c>
      <c r="D28" s="205"/>
      <c r="E28" s="205"/>
      <c r="F28" s="206"/>
    </row>
    <row r="29" spans="1:6" s="207" customFormat="1" ht="9.75">
      <c r="A29" s="202">
        <v>1150</v>
      </c>
      <c r="B29" s="95" t="s">
        <v>39</v>
      </c>
      <c r="C29" s="204">
        <f t="shared" si="0"/>
        <v>0</v>
      </c>
      <c r="D29" s="205"/>
      <c r="E29" s="205"/>
      <c r="F29" s="206"/>
    </row>
    <row r="30" spans="1:6" s="207" customFormat="1" ht="19.5">
      <c r="A30" s="202">
        <v>1170</v>
      </c>
      <c r="B30" s="203" t="s">
        <v>40</v>
      </c>
      <c r="C30" s="204">
        <f t="shared" si="0"/>
        <v>0</v>
      </c>
      <c r="D30" s="205"/>
      <c r="E30" s="205"/>
      <c r="F30" s="206"/>
    </row>
    <row r="31" spans="1:6" s="185" customFormat="1" ht="22.5">
      <c r="A31" s="102">
        <v>1200</v>
      </c>
      <c r="B31" s="91" t="s">
        <v>41</v>
      </c>
      <c r="C31" s="182">
        <f t="shared" si="0"/>
        <v>0</v>
      </c>
      <c r="D31" s="183"/>
      <c r="E31" s="183"/>
      <c r="F31" s="184"/>
    </row>
    <row r="32" spans="1:6" s="185" customFormat="1" ht="11.25">
      <c r="A32" s="90">
        <v>1300</v>
      </c>
      <c r="B32" s="91" t="s">
        <v>42</v>
      </c>
      <c r="C32" s="182">
        <f t="shared" si="0"/>
        <v>1200</v>
      </c>
      <c r="D32" s="182">
        <f>SUM(D33:D34)</f>
        <v>0</v>
      </c>
      <c r="E32" s="182">
        <f>SUM(E33:E34)</f>
        <v>0</v>
      </c>
      <c r="F32" s="201">
        <f>SUM(F33:F34)</f>
        <v>1200</v>
      </c>
    </row>
    <row r="33" spans="1:6" s="207" customFormat="1" ht="19.5">
      <c r="A33" s="94">
        <v>1310</v>
      </c>
      <c r="B33" s="95" t="s">
        <v>43</v>
      </c>
      <c r="C33" s="204">
        <f t="shared" si="0"/>
        <v>200</v>
      </c>
      <c r="D33" s="205"/>
      <c r="E33" s="205"/>
      <c r="F33" s="206">
        <v>200</v>
      </c>
    </row>
    <row r="34" spans="1:6" s="207" customFormat="1" ht="9.75">
      <c r="A34" s="108">
        <v>1330</v>
      </c>
      <c r="B34" s="95" t="s">
        <v>44</v>
      </c>
      <c r="C34" s="204">
        <f t="shared" si="0"/>
        <v>1000</v>
      </c>
      <c r="D34" s="205"/>
      <c r="E34" s="205"/>
      <c r="F34" s="206">
        <v>1000</v>
      </c>
    </row>
    <row r="35" spans="1:6" s="185" customFormat="1" ht="22.5">
      <c r="A35" s="102">
        <v>1400</v>
      </c>
      <c r="B35" s="91" t="s">
        <v>45</v>
      </c>
      <c r="C35" s="122">
        <f t="shared" si="0"/>
        <v>1520</v>
      </c>
      <c r="D35" s="122">
        <f>SUM(D36,D42,D43,D51,D61,D65,D69,D77)</f>
        <v>0</v>
      </c>
      <c r="E35" s="122">
        <f>SUM(E36,E42,E43,E51,E61,E65,E69,E77)</f>
        <v>0</v>
      </c>
      <c r="F35" s="123">
        <f>SUM(F36,F42,F43,F51,F61,F65,F69,F77)</f>
        <v>1520</v>
      </c>
    </row>
    <row r="36" spans="1:6" s="207" customFormat="1" ht="19.5">
      <c r="A36" s="94">
        <v>1410</v>
      </c>
      <c r="B36" s="95" t="s">
        <v>46</v>
      </c>
      <c r="C36" s="204">
        <f t="shared" si="0"/>
        <v>100</v>
      </c>
      <c r="D36" s="204">
        <f>SUM(D37:D41)</f>
        <v>0</v>
      </c>
      <c r="E36" s="204">
        <f>SUM(E37:E41)</f>
        <v>0</v>
      </c>
      <c r="F36" s="208">
        <f>SUM(F37:F41)</f>
        <v>100</v>
      </c>
    </row>
    <row r="37" spans="1:6" s="207" customFormat="1" ht="19.5">
      <c r="A37" s="110">
        <v>1411</v>
      </c>
      <c r="B37" s="95" t="s">
        <v>47</v>
      </c>
      <c r="C37" s="204">
        <f t="shared" si="0"/>
        <v>0</v>
      </c>
      <c r="D37" s="205"/>
      <c r="E37" s="205"/>
      <c r="F37" s="206"/>
    </row>
    <row r="38" spans="1:6" s="207" customFormat="1" ht="19.5">
      <c r="A38" s="110">
        <v>1412</v>
      </c>
      <c r="B38" s="95" t="s">
        <v>48</v>
      </c>
      <c r="C38" s="204">
        <f t="shared" si="0"/>
        <v>0</v>
      </c>
      <c r="D38" s="205"/>
      <c r="E38" s="205"/>
      <c r="F38" s="206"/>
    </row>
    <row r="39" spans="1:6" s="207" customFormat="1" ht="19.5">
      <c r="A39" s="110">
        <v>1413</v>
      </c>
      <c r="B39" s="95" t="s">
        <v>49</v>
      </c>
      <c r="C39" s="204">
        <f t="shared" si="0"/>
        <v>0</v>
      </c>
      <c r="D39" s="205"/>
      <c r="E39" s="205"/>
      <c r="F39" s="206"/>
    </row>
    <row r="40" spans="1:6" s="207" customFormat="1" ht="19.5">
      <c r="A40" s="110">
        <v>1414</v>
      </c>
      <c r="B40" s="95" t="s">
        <v>50</v>
      </c>
      <c r="C40" s="204">
        <f t="shared" si="0"/>
        <v>100</v>
      </c>
      <c r="D40" s="205"/>
      <c r="E40" s="205"/>
      <c r="F40" s="206">
        <v>100</v>
      </c>
    </row>
    <row r="41" spans="1:6" s="207" customFormat="1" ht="19.5">
      <c r="A41" s="110">
        <v>1415</v>
      </c>
      <c r="B41" s="95" t="s">
        <v>51</v>
      </c>
      <c r="C41" s="204">
        <f t="shared" si="0"/>
        <v>0</v>
      </c>
      <c r="D41" s="205"/>
      <c r="E41" s="205"/>
      <c r="F41" s="206"/>
    </row>
    <row r="42" spans="1:6" s="207" customFormat="1" ht="19.5">
      <c r="A42" s="94">
        <v>1420</v>
      </c>
      <c r="B42" s="95" t="s">
        <v>52</v>
      </c>
      <c r="C42" s="204">
        <f t="shared" si="0"/>
        <v>0</v>
      </c>
      <c r="D42" s="205"/>
      <c r="E42" s="205"/>
      <c r="F42" s="206"/>
    </row>
    <row r="43" spans="1:6" s="207" customFormat="1" ht="29.25">
      <c r="A43" s="94">
        <v>1440</v>
      </c>
      <c r="B43" s="95" t="s">
        <v>53</v>
      </c>
      <c r="C43" s="204">
        <f t="shared" si="0"/>
        <v>620</v>
      </c>
      <c r="D43" s="204">
        <f>SUM(D44:D50)</f>
        <v>0</v>
      </c>
      <c r="E43" s="204">
        <f>SUM(E44:E50)</f>
        <v>0</v>
      </c>
      <c r="F43" s="208">
        <f>SUM(F44:F50)</f>
        <v>620</v>
      </c>
    </row>
    <row r="44" spans="1:6" s="207" customFormat="1" ht="19.5">
      <c r="A44" s="110">
        <v>1441</v>
      </c>
      <c r="B44" s="95" t="s">
        <v>54</v>
      </c>
      <c r="C44" s="204">
        <f t="shared" si="0"/>
        <v>300</v>
      </c>
      <c r="D44" s="205"/>
      <c r="E44" s="205"/>
      <c r="F44" s="206">
        <v>300</v>
      </c>
    </row>
    <row r="45" spans="1:6" s="207" customFormat="1" ht="19.5">
      <c r="A45" s="110">
        <v>1442</v>
      </c>
      <c r="B45" s="95" t="s">
        <v>55</v>
      </c>
      <c r="C45" s="204">
        <f t="shared" si="0"/>
        <v>320</v>
      </c>
      <c r="D45" s="205"/>
      <c r="E45" s="205"/>
      <c r="F45" s="206">
        <v>320</v>
      </c>
    </row>
    <row r="46" spans="1:6" s="207" customFormat="1" ht="19.5">
      <c r="A46" s="110">
        <v>1443</v>
      </c>
      <c r="B46" s="95" t="s">
        <v>56</v>
      </c>
      <c r="C46" s="204">
        <f t="shared" si="0"/>
        <v>0</v>
      </c>
      <c r="D46" s="205"/>
      <c r="E46" s="205"/>
      <c r="F46" s="206"/>
    </row>
    <row r="47" spans="1:6" s="207" customFormat="1" ht="9.75">
      <c r="A47" s="110">
        <v>1444</v>
      </c>
      <c r="B47" s="95" t="s">
        <v>57</v>
      </c>
      <c r="C47" s="204">
        <f t="shared" si="0"/>
        <v>0</v>
      </c>
      <c r="D47" s="205"/>
      <c r="E47" s="205"/>
      <c r="F47" s="206"/>
    </row>
    <row r="48" spans="1:6" s="207" customFormat="1" ht="19.5">
      <c r="A48" s="110">
        <v>1445</v>
      </c>
      <c r="B48" s="95" t="s">
        <v>58</v>
      </c>
      <c r="C48" s="204">
        <f t="shared" si="0"/>
        <v>0</v>
      </c>
      <c r="D48" s="205"/>
      <c r="E48" s="205"/>
      <c r="F48" s="206"/>
    </row>
    <row r="49" spans="1:6" s="207" customFormat="1" ht="19.5">
      <c r="A49" s="110">
        <v>1447</v>
      </c>
      <c r="B49" s="95" t="s">
        <v>59</v>
      </c>
      <c r="C49" s="204">
        <f t="shared" si="0"/>
        <v>0</v>
      </c>
      <c r="D49" s="205"/>
      <c r="E49" s="205"/>
      <c r="F49" s="206"/>
    </row>
    <row r="50" spans="1:6" s="207" customFormat="1" ht="19.5">
      <c r="A50" s="110">
        <v>1449</v>
      </c>
      <c r="B50" s="95" t="s">
        <v>60</v>
      </c>
      <c r="C50" s="204">
        <f t="shared" si="0"/>
        <v>0</v>
      </c>
      <c r="D50" s="205"/>
      <c r="E50" s="205"/>
      <c r="F50" s="206"/>
    </row>
    <row r="51" spans="1:6" s="207" customFormat="1" ht="39">
      <c r="A51" s="94">
        <v>1450</v>
      </c>
      <c r="B51" s="95" t="s">
        <v>61</v>
      </c>
      <c r="C51" s="204">
        <f t="shared" si="0"/>
        <v>0</v>
      </c>
      <c r="D51" s="204">
        <f>SUM(D55:D60,D52)</f>
        <v>0</v>
      </c>
      <c r="E51" s="204">
        <f>SUM(E55:E60,E52)</f>
        <v>0</v>
      </c>
      <c r="F51" s="208">
        <f>SUM(F55:F60,F52)</f>
        <v>0</v>
      </c>
    </row>
    <row r="52" spans="1:6" s="207" customFormat="1" ht="19.5">
      <c r="A52" s="111">
        <v>1451</v>
      </c>
      <c r="B52" s="112" t="s">
        <v>62</v>
      </c>
      <c r="C52" s="204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07" customFormat="1" ht="9.75">
      <c r="A53" s="110"/>
      <c r="B53" s="95" t="s">
        <v>63</v>
      </c>
      <c r="C53" s="204">
        <f t="shared" si="0"/>
        <v>0</v>
      </c>
      <c r="D53" s="205"/>
      <c r="E53" s="205"/>
      <c r="F53" s="206"/>
    </row>
    <row r="54" spans="1:6" s="207" customFormat="1" ht="9.75">
      <c r="A54" s="110"/>
      <c r="B54" s="95" t="s">
        <v>64</v>
      </c>
      <c r="C54" s="204">
        <f aca="true" t="shared" si="1" ref="C54:C85">SUM(D54:F54)</f>
        <v>0</v>
      </c>
      <c r="D54" s="205"/>
      <c r="E54" s="205"/>
      <c r="F54" s="206"/>
    </row>
    <row r="55" spans="1:6" s="207" customFormat="1" ht="19.5">
      <c r="A55" s="110">
        <v>1452</v>
      </c>
      <c r="B55" s="95" t="s">
        <v>65</v>
      </c>
      <c r="C55" s="204">
        <f t="shared" si="1"/>
        <v>0</v>
      </c>
      <c r="D55" s="205"/>
      <c r="E55" s="205"/>
      <c r="F55" s="206"/>
    </row>
    <row r="56" spans="1:6" s="207" customFormat="1" ht="29.25">
      <c r="A56" s="110">
        <v>1453</v>
      </c>
      <c r="B56" s="95" t="s">
        <v>66</v>
      </c>
      <c r="C56" s="204">
        <f t="shared" si="1"/>
        <v>0</v>
      </c>
      <c r="D56" s="205"/>
      <c r="E56" s="205"/>
      <c r="F56" s="206"/>
    </row>
    <row r="57" spans="1:6" s="207" customFormat="1" ht="39">
      <c r="A57" s="110">
        <v>1454</v>
      </c>
      <c r="B57" s="95" t="s">
        <v>67</v>
      </c>
      <c r="C57" s="204">
        <f t="shared" si="1"/>
        <v>0</v>
      </c>
      <c r="D57" s="205"/>
      <c r="E57" s="205"/>
      <c r="F57" s="206"/>
    </row>
    <row r="58" spans="1:6" s="207" customFormat="1" ht="29.25">
      <c r="A58" s="110">
        <v>1455</v>
      </c>
      <c r="B58" s="95" t="s">
        <v>68</v>
      </c>
      <c r="C58" s="204">
        <f t="shared" si="1"/>
        <v>0</v>
      </c>
      <c r="D58" s="205"/>
      <c r="E58" s="205"/>
      <c r="F58" s="206"/>
    </row>
    <row r="59" spans="1:6" s="207" customFormat="1" ht="68.25">
      <c r="A59" s="110">
        <v>1456</v>
      </c>
      <c r="B59" s="95" t="s">
        <v>69</v>
      </c>
      <c r="C59" s="204">
        <f t="shared" si="1"/>
        <v>0</v>
      </c>
      <c r="D59" s="205"/>
      <c r="E59" s="205"/>
      <c r="F59" s="206"/>
    </row>
    <row r="60" spans="1:6" s="207" customFormat="1" ht="19.5">
      <c r="A60" s="110">
        <v>1459</v>
      </c>
      <c r="B60" s="95" t="s">
        <v>70</v>
      </c>
      <c r="C60" s="204">
        <f t="shared" si="1"/>
        <v>0</v>
      </c>
      <c r="D60" s="205"/>
      <c r="E60" s="205"/>
      <c r="F60" s="206"/>
    </row>
    <row r="61" spans="1:6" s="207" customFormat="1" ht="19.5">
      <c r="A61" s="94">
        <v>1460</v>
      </c>
      <c r="B61" s="95" t="s">
        <v>71</v>
      </c>
      <c r="C61" s="204">
        <f t="shared" si="1"/>
        <v>0</v>
      </c>
      <c r="D61" s="204">
        <f>SUM(D62:D64)</f>
        <v>0</v>
      </c>
      <c r="E61" s="204">
        <f>SUM(E62:E64)</f>
        <v>0</v>
      </c>
      <c r="F61" s="208">
        <f>SUM(F62:F64)</f>
        <v>0</v>
      </c>
    </row>
    <row r="62" spans="1:6" s="207" customFormat="1" ht="29.25">
      <c r="A62" s="110">
        <v>1461</v>
      </c>
      <c r="B62" s="95" t="s">
        <v>72</v>
      </c>
      <c r="C62" s="204">
        <f t="shared" si="1"/>
        <v>0</v>
      </c>
      <c r="D62" s="205"/>
      <c r="E62" s="205"/>
      <c r="F62" s="206"/>
    </row>
    <row r="63" spans="1:6" s="207" customFormat="1" ht="29.25">
      <c r="A63" s="110">
        <v>1462</v>
      </c>
      <c r="B63" s="95" t="s">
        <v>73</v>
      </c>
      <c r="C63" s="204">
        <f t="shared" si="1"/>
        <v>0</v>
      </c>
      <c r="D63" s="205"/>
      <c r="E63" s="205"/>
      <c r="F63" s="206"/>
    </row>
    <row r="64" spans="1:6" s="207" customFormat="1" ht="29.25">
      <c r="A64" s="110">
        <v>1469</v>
      </c>
      <c r="B64" s="95" t="s">
        <v>74</v>
      </c>
      <c r="C64" s="204">
        <f t="shared" si="1"/>
        <v>0</v>
      </c>
      <c r="D64" s="205"/>
      <c r="E64" s="205"/>
      <c r="F64" s="206"/>
    </row>
    <row r="65" spans="1:6" s="207" customFormat="1" ht="29.25">
      <c r="A65" s="94">
        <v>1470</v>
      </c>
      <c r="B65" s="95" t="s">
        <v>75</v>
      </c>
      <c r="C65" s="204">
        <f t="shared" si="1"/>
        <v>700</v>
      </c>
      <c r="D65" s="204">
        <f>SUM(D66:D68)</f>
        <v>0</v>
      </c>
      <c r="E65" s="204">
        <f>SUM(E66:E68)</f>
        <v>0</v>
      </c>
      <c r="F65" s="208">
        <f>SUM(F66:F68)</f>
        <v>700</v>
      </c>
    </row>
    <row r="66" spans="1:6" s="207" customFormat="1" ht="9.75">
      <c r="A66" s="110">
        <v>1471</v>
      </c>
      <c r="B66" s="95" t="s">
        <v>76</v>
      </c>
      <c r="C66" s="204">
        <f t="shared" si="1"/>
        <v>0</v>
      </c>
      <c r="D66" s="205"/>
      <c r="E66" s="205"/>
      <c r="F66" s="206"/>
    </row>
    <row r="67" spans="1:6" s="207" customFormat="1" ht="9.75">
      <c r="A67" s="110">
        <v>1472</v>
      </c>
      <c r="B67" s="95" t="s">
        <v>77</v>
      </c>
      <c r="C67" s="204">
        <f t="shared" si="1"/>
        <v>0</v>
      </c>
      <c r="D67" s="205"/>
      <c r="E67" s="205"/>
      <c r="F67" s="206"/>
    </row>
    <row r="68" spans="1:6" s="207" customFormat="1" ht="9.75">
      <c r="A68" s="110">
        <v>1479</v>
      </c>
      <c r="B68" s="95" t="s">
        <v>78</v>
      </c>
      <c r="C68" s="204">
        <f t="shared" si="1"/>
        <v>700</v>
      </c>
      <c r="D68" s="205"/>
      <c r="E68" s="205"/>
      <c r="F68" s="206">
        <v>700</v>
      </c>
    </row>
    <row r="69" spans="1:6" s="207" customFormat="1" ht="9.75">
      <c r="A69" s="94">
        <v>1480</v>
      </c>
      <c r="B69" s="95" t="s">
        <v>79</v>
      </c>
      <c r="C69" s="204">
        <f t="shared" si="1"/>
        <v>100</v>
      </c>
      <c r="D69" s="204">
        <f>SUM(D70:D76)</f>
        <v>0</v>
      </c>
      <c r="E69" s="204">
        <f>SUM(E70:E76)</f>
        <v>0</v>
      </c>
      <c r="F69" s="208">
        <f>SUM(F70:F76)</f>
        <v>100</v>
      </c>
    </row>
    <row r="70" spans="1:6" s="207" customFormat="1" ht="19.5">
      <c r="A70" s="110">
        <v>1481</v>
      </c>
      <c r="B70" s="95" t="s">
        <v>80</v>
      </c>
      <c r="C70" s="204">
        <f t="shared" si="1"/>
        <v>0</v>
      </c>
      <c r="D70" s="205"/>
      <c r="E70" s="205"/>
      <c r="F70" s="206"/>
    </row>
    <row r="71" spans="1:6" s="207" customFormat="1" ht="19.5">
      <c r="A71" s="110">
        <v>1482</v>
      </c>
      <c r="B71" s="95" t="s">
        <v>81</v>
      </c>
      <c r="C71" s="204">
        <f t="shared" si="1"/>
        <v>100</v>
      </c>
      <c r="D71" s="205"/>
      <c r="E71" s="205"/>
      <c r="F71" s="206">
        <v>100</v>
      </c>
    </row>
    <row r="72" spans="1:6" s="207" customFormat="1" ht="19.5">
      <c r="A72" s="110">
        <v>1483</v>
      </c>
      <c r="B72" s="95" t="s">
        <v>82</v>
      </c>
      <c r="C72" s="204">
        <f t="shared" si="1"/>
        <v>0</v>
      </c>
      <c r="D72" s="205"/>
      <c r="E72" s="205"/>
      <c r="F72" s="206"/>
    </row>
    <row r="73" spans="1:6" s="207" customFormat="1" ht="29.25">
      <c r="A73" s="110">
        <v>1484</v>
      </c>
      <c r="B73" s="95" t="s">
        <v>83</v>
      </c>
      <c r="C73" s="204">
        <f t="shared" si="1"/>
        <v>0</v>
      </c>
      <c r="D73" s="205"/>
      <c r="E73" s="205"/>
      <c r="F73" s="206"/>
    </row>
    <row r="74" spans="1:6" s="207" customFormat="1" ht="19.5">
      <c r="A74" s="110">
        <v>1485</v>
      </c>
      <c r="B74" s="95" t="s">
        <v>84</v>
      </c>
      <c r="C74" s="204">
        <f t="shared" si="1"/>
        <v>0</v>
      </c>
      <c r="D74" s="205"/>
      <c r="E74" s="205"/>
      <c r="F74" s="206"/>
    </row>
    <row r="75" spans="1:6" s="207" customFormat="1" ht="9.75">
      <c r="A75" s="110">
        <v>1486</v>
      </c>
      <c r="B75" s="95" t="s">
        <v>85</v>
      </c>
      <c r="C75" s="204">
        <f t="shared" si="1"/>
        <v>0</v>
      </c>
      <c r="D75" s="205"/>
      <c r="E75" s="205"/>
      <c r="F75" s="206"/>
    </row>
    <row r="76" spans="1:6" s="207" customFormat="1" ht="29.25">
      <c r="A76" s="110">
        <v>1489</v>
      </c>
      <c r="B76" s="95" t="s">
        <v>86</v>
      </c>
      <c r="C76" s="204">
        <f t="shared" si="1"/>
        <v>0</v>
      </c>
      <c r="D76" s="205"/>
      <c r="E76" s="205"/>
      <c r="F76" s="206"/>
    </row>
    <row r="77" spans="1:6" s="207" customFormat="1" ht="9.75">
      <c r="A77" s="94">
        <v>1490</v>
      </c>
      <c r="B77" s="95" t="s">
        <v>87</v>
      </c>
      <c r="C77" s="204">
        <f t="shared" si="1"/>
        <v>0</v>
      </c>
      <c r="D77" s="204">
        <f>SUM(D78:D81)</f>
        <v>0</v>
      </c>
      <c r="E77" s="204">
        <f>SUM(E78:E81)</f>
        <v>0</v>
      </c>
      <c r="F77" s="208">
        <f>SUM(F78:F81)</f>
        <v>0</v>
      </c>
    </row>
    <row r="78" spans="1:6" s="207" customFormat="1" ht="9.75">
      <c r="A78" s="110">
        <v>1491</v>
      </c>
      <c r="B78" s="95" t="s">
        <v>88</v>
      </c>
      <c r="C78" s="204">
        <f t="shared" si="1"/>
        <v>0</v>
      </c>
      <c r="D78" s="205"/>
      <c r="E78" s="205"/>
      <c r="F78" s="206"/>
    </row>
    <row r="79" spans="1:6" s="207" customFormat="1" ht="9.75">
      <c r="A79" s="110">
        <v>1492</v>
      </c>
      <c r="B79" s="95" t="s">
        <v>89</v>
      </c>
      <c r="C79" s="204">
        <f t="shared" si="1"/>
        <v>0</v>
      </c>
      <c r="D79" s="205"/>
      <c r="E79" s="205"/>
      <c r="F79" s="206"/>
    </row>
    <row r="80" spans="1:6" s="207" customFormat="1" ht="9.75">
      <c r="A80" s="110">
        <v>1493</v>
      </c>
      <c r="B80" s="95" t="s">
        <v>90</v>
      </c>
      <c r="C80" s="204">
        <f t="shared" si="1"/>
        <v>0</v>
      </c>
      <c r="D80" s="205"/>
      <c r="E80" s="205"/>
      <c r="F80" s="206"/>
    </row>
    <row r="81" spans="1:6" s="207" customFormat="1" ht="19.5">
      <c r="A81" s="110">
        <v>1499</v>
      </c>
      <c r="B81" s="95" t="s">
        <v>91</v>
      </c>
      <c r="C81" s="204">
        <f t="shared" si="1"/>
        <v>0</v>
      </c>
      <c r="D81" s="205"/>
      <c r="E81" s="205"/>
      <c r="F81" s="206"/>
    </row>
    <row r="82" spans="1:6" s="185" customFormat="1" ht="45">
      <c r="A82" s="102">
        <v>1500</v>
      </c>
      <c r="B82" s="91" t="s">
        <v>92</v>
      </c>
      <c r="C82" s="122">
        <f t="shared" si="1"/>
        <v>360</v>
      </c>
      <c r="D82" s="122">
        <f>SUM(D83,D87,D95,D96,D97,D104,D113,D114,D117)</f>
        <v>0</v>
      </c>
      <c r="E82" s="122">
        <f>SUM(E83,E87,E95,E96,E97,E104,E113,E114,E117)</f>
        <v>0</v>
      </c>
      <c r="F82" s="123">
        <f>SUM(F83,F87,F95,F96,F97,F104,F113,F114,F117)</f>
        <v>360</v>
      </c>
    </row>
    <row r="83" spans="1:6" s="207" customFormat="1" ht="19.5">
      <c r="A83" s="94">
        <v>1510</v>
      </c>
      <c r="B83" s="95" t="s">
        <v>93</v>
      </c>
      <c r="C83" s="204">
        <f t="shared" si="1"/>
        <v>270</v>
      </c>
      <c r="D83" s="204">
        <f>SUM(D84:D86)</f>
        <v>0</v>
      </c>
      <c r="E83" s="204">
        <f>SUM(E84:E86)</f>
        <v>0</v>
      </c>
      <c r="F83" s="208">
        <f>SUM(F84:F86)</f>
        <v>270</v>
      </c>
    </row>
    <row r="84" spans="1:6" s="207" customFormat="1" ht="9.75">
      <c r="A84" s="110">
        <v>1511</v>
      </c>
      <c r="B84" s="95" t="s">
        <v>94</v>
      </c>
      <c r="C84" s="204">
        <f t="shared" si="1"/>
        <v>170</v>
      </c>
      <c r="D84" s="205"/>
      <c r="E84" s="205"/>
      <c r="F84" s="206">
        <v>170</v>
      </c>
    </row>
    <row r="85" spans="1:6" s="207" customFormat="1" ht="9.75">
      <c r="A85" s="110">
        <v>1512</v>
      </c>
      <c r="B85" s="95" t="s">
        <v>95</v>
      </c>
      <c r="C85" s="204">
        <f t="shared" si="1"/>
        <v>100</v>
      </c>
      <c r="D85" s="205"/>
      <c r="E85" s="205"/>
      <c r="F85" s="206">
        <v>100</v>
      </c>
    </row>
    <row r="86" spans="1:6" s="207" customFormat="1" ht="9.75">
      <c r="A86" s="110">
        <v>1513</v>
      </c>
      <c r="B86" s="95" t="s">
        <v>96</v>
      </c>
      <c r="C86" s="204">
        <f aca="true" t="shared" si="2" ref="C86:C117">SUM(D86:F86)</f>
        <v>0</v>
      </c>
      <c r="D86" s="205"/>
      <c r="E86" s="205"/>
      <c r="F86" s="206"/>
    </row>
    <row r="87" spans="1:6" s="207" customFormat="1" ht="29.25">
      <c r="A87" s="94">
        <v>1520</v>
      </c>
      <c r="B87" s="95" t="s">
        <v>97</v>
      </c>
      <c r="C87" s="204">
        <f t="shared" si="2"/>
        <v>0</v>
      </c>
      <c r="D87" s="204">
        <f>SUM(D88:D94)</f>
        <v>0</v>
      </c>
      <c r="E87" s="204">
        <f>SUM(E88:E94)</f>
        <v>0</v>
      </c>
      <c r="F87" s="208">
        <f>SUM(F88:F94)</f>
        <v>0</v>
      </c>
    </row>
    <row r="88" spans="1:6" s="207" customFormat="1" ht="9.75">
      <c r="A88" s="110">
        <v>1521</v>
      </c>
      <c r="B88" s="95" t="s">
        <v>98</v>
      </c>
      <c r="C88" s="204">
        <f t="shared" si="2"/>
        <v>0</v>
      </c>
      <c r="D88" s="205"/>
      <c r="E88" s="205"/>
      <c r="F88" s="206"/>
    </row>
    <row r="89" spans="1:6" s="207" customFormat="1" ht="9.75">
      <c r="A89" s="110">
        <v>1522</v>
      </c>
      <c r="B89" s="95" t="s">
        <v>99</v>
      </c>
      <c r="C89" s="204">
        <f t="shared" si="2"/>
        <v>0</v>
      </c>
      <c r="D89" s="205"/>
      <c r="E89" s="205"/>
      <c r="F89" s="206"/>
    </row>
    <row r="90" spans="1:6" s="207" customFormat="1" ht="9.75">
      <c r="A90" s="110">
        <v>1523</v>
      </c>
      <c r="B90" s="95" t="s">
        <v>100</v>
      </c>
      <c r="C90" s="204">
        <f t="shared" si="2"/>
        <v>0</v>
      </c>
      <c r="D90" s="205"/>
      <c r="E90" s="205"/>
      <c r="F90" s="206"/>
    </row>
    <row r="91" spans="1:6" s="207" customFormat="1" ht="9.75">
      <c r="A91" s="110">
        <v>1524</v>
      </c>
      <c r="B91" s="95" t="s">
        <v>101</v>
      </c>
      <c r="C91" s="204">
        <f t="shared" si="2"/>
        <v>0</v>
      </c>
      <c r="D91" s="205"/>
      <c r="E91" s="205"/>
      <c r="F91" s="206"/>
    </row>
    <row r="92" spans="1:6" s="207" customFormat="1" ht="9.75">
      <c r="A92" s="110">
        <v>1525</v>
      </c>
      <c r="B92" s="95" t="s">
        <v>102</v>
      </c>
      <c r="C92" s="204">
        <f t="shared" si="2"/>
        <v>0</v>
      </c>
      <c r="D92" s="205"/>
      <c r="E92" s="205"/>
      <c r="F92" s="206"/>
    </row>
    <row r="93" spans="1:6" s="207" customFormat="1" ht="9.75">
      <c r="A93" s="110">
        <v>1528</v>
      </c>
      <c r="B93" s="95" t="s">
        <v>103</v>
      </c>
      <c r="C93" s="204">
        <f t="shared" si="2"/>
        <v>0</v>
      </c>
      <c r="D93" s="205"/>
      <c r="E93" s="205"/>
      <c r="F93" s="206"/>
    </row>
    <row r="94" spans="1:6" s="207" customFormat="1" ht="19.5">
      <c r="A94" s="110">
        <v>1529</v>
      </c>
      <c r="B94" s="95" t="s">
        <v>104</v>
      </c>
      <c r="C94" s="204">
        <f t="shared" si="2"/>
        <v>0</v>
      </c>
      <c r="D94" s="205"/>
      <c r="E94" s="205"/>
      <c r="F94" s="206"/>
    </row>
    <row r="95" spans="1:6" s="207" customFormat="1" ht="19.5">
      <c r="A95" s="94">
        <v>1530</v>
      </c>
      <c r="B95" s="95" t="s">
        <v>105</v>
      </c>
      <c r="C95" s="204">
        <f t="shared" si="2"/>
        <v>0</v>
      </c>
      <c r="D95" s="205"/>
      <c r="E95" s="205"/>
      <c r="F95" s="206"/>
    </row>
    <row r="96" spans="1:6" s="207" customFormat="1" ht="19.5">
      <c r="A96" s="94">
        <v>1540</v>
      </c>
      <c r="B96" s="95" t="s">
        <v>106</v>
      </c>
      <c r="C96" s="204">
        <f t="shared" si="2"/>
        <v>0</v>
      </c>
      <c r="D96" s="205"/>
      <c r="E96" s="205"/>
      <c r="F96" s="206"/>
    </row>
    <row r="97" spans="1:6" s="207" customFormat="1" ht="19.5">
      <c r="A97" s="94">
        <v>1550</v>
      </c>
      <c r="B97" s="95" t="s">
        <v>107</v>
      </c>
      <c r="C97" s="204">
        <f t="shared" si="2"/>
        <v>90</v>
      </c>
      <c r="D97" s="204">
        <f>SUM(D98:D103)</f>
        <v>0</v>
      </c>
      <c r="E97" s="204">
        <f>SUM(E98:E103)</f>
        <v>0</v>
      </c>
      <c r="F97" s="208">
        <f>SUM(F98:F103)</f>
        <v>90</v>
      </c>
    </row>
    <row r="98" spans="1:6" s="207" customFormat="1" ht="9.75">
      <c r="A98" s="110">
        <v>1551</v>
      </c>
      <c r="B98" s="95" t="s">
        <v>108</v>
      </c>
      <c r="C98" s="204">
        <f t="shared" si="2"/>
        <v>0</v>
      </c>
      <c r="D98" s="205"/>
      <c r="E98" s="205"/>
      <c r="F98" s="206"/>
    </row>
    <row r="99" spans="1:6" s="207" customFormat="1" ht="9.75">
      <c r="A99" s="110">
        <v>1552</v>
      </c>
      <c r="B99" s="95" t="s">
        <v>109</v>
      </c>
      <c r="C99" s="204">
        <f t="shared" si="2"/>
        <v>90</v>
      </c>
      <c r="D99" s="205"/>
      <c r="E99" s="205"/>
      <c r="F99" s="206">
        <v>90</v>
      </c>
    </row>
    <row r="100" spans="1:6" s="207" customFormat="1" ht="19.5">
      <c r="A100" s="110">
        <v>1553</v>
      </c>
      <c r="B100" s="95" t="s">
        <v>110</v>
      </c>
      <c r="C100" s="204">
        <f t="shared" si="2"/>
        <v>0</v>
      </c>
      <c r="D100" s="205"/>
      <c r="E100" s="205"/>
      <c r="F100" s="206"/>
    </row>
    <row r="101" spans="1:6" s="207" customFormat="1" ht="29.25">
      <c r="A101" s="110">
        <v>1554</v>
      </c>
      <c r="B101" s="95" t="s">
        <v>111</v>
      </c>
      <c r="C101" s="204">
        <f t="shared" si="2"/>
        <v>0</v>
      </c>
      <c r="D101" s="205"/>
      <c r="E101" s="205"/>
      <c r="F101" s="206"/>
    </row>
    <row r="102" spans="1:6" s="207" customFormat="1" ht="19.5">
      <c r="A102" s="110">
        <v>1555</v>
      </c>
      <c r="B102" s="95" t="s">
        <v>112</v>
      </c>
      <c r="C102" s="204">
        <f t="shared" si="2"/>
        <v>0</v>
      </c>
      <c r="D102" s="205"/>
      <c r="E102" s="205"/>
      <c r="F102" s="206"/>
    </row>
    <row r="103" spans="1:6" s="207" customFormat="1" ht="19.5">
      <c r="A103" s="110">
        <v>1559</v>
      </c>
      <c r="B103" s="95" t="s">
        <v>113</v>
      </c>
      <c r="C103" s="204">
        <f t="shared" si="2"/>
        <v>0</v>
      </c>
      <c r="D103" s="205"/>
      <c r="E103" s="205"/>
      <c r="F103" s="206"/>
    </row>
    <row r="104" spans="1:6" s="207" customFormat="1" ht="29.25">
      <c r="A104" s="94">
        <v>1560</v>
      </c>
      <c r="B104" s="95" t="s">
        <v>114</v>
      </c>
      <c r="C104" s="204">
        <f t="shared" si="2"/>
        <v>0</v>
      </c>
      <c r="D104" s="204">
        <f>SUM(D105:D112)</f>
        <v>0</v>
      </c>
      <c r="E104" s="204">
        <f>SUM(E105:E112)</f>
        <v>0</v>
      </c>
      <c r="F104" s="208">
        <f>SUM(F105:F112)</f>
        <v>0</v>
      </c>
    </row>
    <row r="105" spans="1:6" s="207" customFormat="1" ht="19.5">
      <c r="A105" s="110">
        <v>1561</v>
      </c>
      <c r="B105" s="95" t="s">
        <v>115</v>
      </c>
      <c r="C105" s="204">
        <f t="shared" si="2"/>
        <v>0</v>
      </c>
      <c r="D105" s="205"/>
      <c r="E105" s="205"/>
      <c r="F105" s="206"/>
    </row>
    <row r="106" spans="1:6" s="207" customFormat="1" ht="19.5">
      <c r="A106" s="110">
        <v>1562</v>
      </c>
      <c r="B106" s="95" t="s">
        <v>116</v>
      </c>
      <c r="C106" s="204">
        <f t="shared" si="2"/>
        <v>0</v>
      </c>
      <c r="D106" s="205"/>
      <c r="E106" s="205"/>
      <c r="F106" s="206"/>
    </row>
    <row r="107" spans="1:6" s="207" customFormat="1" ht="9.75">
      <c r="A107" s="110">
        <v>1563</v>
      </c>
      <c r="B107" s="95" t="s">
        <v>117</v>
      </c>
      <c r="C107" s="204">
        <f t="shared" si="2"/>
        <v>0</v>
      </c>
      <c r="D107" s="205"/>
      <c r="E107" s="205"/>
      <c r="F107" s="206"/>
    </row>
    <row r="108" spans="1:6" s="207" customFormat="1" ht="9.75">
      <c r="A108" s="110">
        <v>1564</v>
      </c>
      <c r="B108" s="95" t="s">
        <v>118</v>
      </c>
      <c r="C108" s="204">
        <f t="shared" si="2"/>
        <v>0</v>
      </c>
      <c r="D108" s="205"/>
      <c r="E108" s="205"/>
      <c r="F108" s="206"/>
    </row>
    <row r="109" spans="1:6" s="207" customFormat="1" ht="9.75" customHeight="1">
      <c r="A109" s="110">
        <v>1565</v>
      </c>
      <c r="B109" s="95" t="s">
        <v>119</v>
      </c>
      <c r="C109" s="204">
        <f t="shared" si="2"/>
        <v>0</v>
      </c>
      <c r="D109" s="205"/>
      <c r="E109" s="205"/>
      <c r="F109" s="206"/>
    </row>
    <row r="110" spans="1:6" s="207" customFormat="1" ht="9.75" customHeight="1">
      <c r="A110" s="110">
        <v>1566</v>
      </c>
      <c r="B110" s="114" t="s">
        <v>120</v>
      </c>
      <c r="C110" s="204">
        <f t="shared" si="2"/>
        <v>0</v>
      </c>
      <c r="D110" s="205"/>
      <c r="E110" s="205"/>
      <c r="F110" s="206"/>
    </row>
    <row r="111" spans="1:6" s="207" customFormat="1" ht="41.25" customHeight="1">
      <c r="A111" s="110">
        <v>1567</v>
      </c>
      <c r="B111" s="114" t="s">
        <v>121</v>
      </c>
      <c r="C111" s="204">
        <f t="shared" si="2"/>
        <v>0</v>
      </c>
      <c r="D111" s="205"/>
      <c r="E111" s="205"/>
      <c r="F111" s="206"/>
    </row>
    <row r="112" spans="1:6" s="207" customFormat="1" ht="9.75" customHeight="1">
      <c r="A112" s="110">
        <v>1568</v>
      </c>
      <c r="B112" s="112" t="s">
        <v>122</v>
      </c>
      <c r="C112" s="204">
        <f t="shared" si="2"/>
        <v>0</v>
      </c>
      <c r="D112" s="205"/>
      <c r="E112" s="205"/>
      <c r="F112" s="206"/>
    </row>
    <row r="113" spans="1:6" s="207" customFormat="1" ht="9.75">
      <c r="A113" s="94">
        <v>1570</v>
      </c>
      <c r="B113" s="95" t="s">
        <v>123</v>
      </c>
      <c r="C113" s="204">
        <f t="shared" si="2"/>
        <v>0</v>
      </c>
      <c r="D113" s="205"/>
      <c r="E113" s="205"/>
      <c r="F113" s="206"/>
    </row>
    <row r="114" spans="1:6" s="207" customFormat="1" ht="19.5">
      <c r="A114" s="94">
        <v>1580</v>
      </c>
      <c r="B114" s="95" t="s">
        <v>124</v>
      </c>
      <c r="C114" s="204">
        <f t="shared" si="2"/>
        <v>0</v>
      </c>
      <c r="D114" s="204">
        <f>SUM(D115:D116)</f>
        <v>0</v>
      </c>
      <c r="E114" s="204">
        <f>SUM(E115:E116)</f>
        <v>0</v>
      </c>
      <c r="F114" s="208">
        <f>SUM(F115:F116)</f>
        <v>0</v>
      </c>
    </row>
    <row r="115" spans="1:6" s="207" customFormat="1" ht="9.75">
      <c r="A115" s="110">
        <v>1581</v>
      </c>
      <c r="B115" s="95" t="s">
        <v>125</v>
      </c>
      <c r="C115" s="204">
        <f t="shared" si="2"/>
        <v>0</v>
      </c>
      <c r="D115" s="205"/>
      <c r="E115" s="205"/>
      <c r="F115" s="206"/>
    </row>
    <row r="116" spans="1:6" s="207" customFormat="1" ht="19.5">
      <c r="A116" s="110">
        <v>1583</v>
      </c>
      <c r="B116" s="95" t="s">
        <v>126</v>
      </c>
      <c r="C116" s="204">
        <f t="shared" si="2"/>
        <v>0</v>
      </c>
      <c r="D116" s="205"/>
      <c r="E116" s="205"/>
      <c r="F116" s="206"/>
    </row>
    <row r="117" spans="1:6" s="207" customFormat="1" ht="9.75">
      <c r="A117" s="94">
        <v>1590</v>
      </c>
      <c r="B117" s="95" t="s">
        <v>127</v>
      </c>
      <c r="C117" s="204">
        <f t="shared" si="2"/>
        <v>0</v>
      </c>
      <c r="D117" s="205"/>
      <c r="E117" s="205"/>
      <c r="F117" s="206"/>
    </row>
    <row r="118" spans="1:6" s="185" customFormat="1" ht="22.5">
      <c r="A118" s="90">
        <v>1600</v>
      </c>
      <c r="B118" s="91" t="s">
        <v>128</v>
      </c>
      <c r="C118" s="122">
        <f aca="true" t="shared" si="3" ref="C118:C148">SUM(D118:F118)</f>
        <v>120</v>
      </c>
      <c r="D118" s="122">
        <f>SUM(D119,D120,D121)</f>
        <v>0</v>
      </c>
      <c r="E118" s="122">
        <f>SUM(E119,E120,E121)</f>
        <v>0</v>
      </c>
      <c r="F118" s="123">
        <f>SUM(F119,F120,F121)</f>
        <v>120</v>
      </c>
    </row>
    <row r="119" spans="1:6" s="207" customFormat="1" ht="9.75">
      <c r="A119" s="94">
        <v>1610</v>
      </c>
      <c r="B119" s="95" t="s">
        <v>129</v>
      </c>
      <c r="C119" s="204">
        <f t="shared" si="3"/>
        <v>0</v>
      </c>
      <c r="D119" s="205"/>
      <c r="E119" s="205"/>
      <c r="F119" s="206"/>
    </row>
    <row r="120" spans="1:6" s="207" customFormat="1" ht="9.75">
      <c r="A120" s="94">
        <v>1620</v>
      </c>
      <c r="B120" s="95" t="s">
        <v>130</v>
      </c>
      <c r="C120" s="204">
        <f t="shared" si="3"/>
        <v>0</v>
      </c>
      <c r="D120" s="205"/>
      <c r="E120" s="205"/>
      <c r="F120" s="206"/>
    </row>
    <row r="121" spans="1:6" s="207" customFormat="1" ht="9.75">
      <c r="A121" s="94">
        <v>1630</v>
      </c>
      <c r="B121" s="95" t="s">
        <v>131</v>
      </c>
      <c r="C121" s="204">
        <f t="shared" si="3"/>
        <v>120</v>
      </c>
      <c r="D121" s="205"/>
      <c r="E121" s="205"/>
      <c r="F121" s="206">
        <v>120</v>
      </c>
    </row>
    <row r="122" spans="1:6" s="185" customFormat="1" ht="22.5">
      <c r="A122" s="90">
        <v>2000</v>
      </c>
      <c r="B122" s="91" t="s">
        <v>132</v>
      </c>
      <c r="C122" s="122">
        <f t="shared" si="3"/>
        <v>0</v>
      </c>
      <c r="D122" s="209"/>
      <c r="E122" s="209"/>
      <c r="F122" s="210"/>
    </row>
    <row r="123" spans="1:6" s="185" customFormat="1" ht="22.5">
      <c r="A123" s="90">
        <v>3000</v>
      </c>
      <c r="B123" s="91" t="s">
        <v>133</v>
      </c>
      <c r="C123" s="122">
        <f t="shared" si="3"/>
        <v>0</v>
      </c>
      <c r="D123" s="122">
        <f>SUM(D124,D125,D126,D127,D128,D129,D130)</f>
        <v>0</v>
      </c>
      <c r="E123" s="122">
        <f>SUM(E124,E125,E126,E127,E128,E129,E130)</f>
        <v>0</v>
      </c>
      <c r="F123" s="123">
        <f>SUM(F124,F125,F126,F127,F128,F129,F130)</f>
        <v>0</v>
      </c>
    </row>
    <row r="124" spans="1:6" s="177" customFormat="1" ht="11.25">
      <c r="A124" s="89">
        <v>3100</v>
      </c>
      <c r="B124" s="48" t="s">
        <v>134</v>
      </c>
      <c r="C124" s="68">
        <f t="shared" si="3"/>
        <v>0</v>
      </c>
      <c r="D124" s="54"/>
      <c r="E124" s="54"/>
      <c r="F124" s="55"/>
    </row>
    <row r="125" spans="1:6" s="177" customFormat="1" ht="22.5">
      <c r="A125" s="89">
        <v>3200</v>
      </c>
      <c r="B125" s="48" t="s">
        <v>135</v>
      </c>
      <c r="C125" s="68">
        <f t="shared" si="3"/>
        <v>0</v>
      </c>
      <c r="D125" s="54"/>
      <c r="E125" s="54"/>
      <c r="F125" s="55"/>
    </row>
    <row r="126" spans="1:6" s="177" customFormat="1" ht="22.5">
      <c r="A126" s="89">
        <v>3300</v>
      </c>
      <c r="B126" s="48" t="s">
        <v>136</v>
      </c>
      <c r="C126" s="68">
        <f t="shared" si="3"/>
        <v>0</v>
      </c>
      <c r="D126" s="54"/>
      <c r="E126" s="54"/>
      <c r="F126" s="55"/>
    </row>
    <row r="127" spans="1:6" s="177" customFormat="1" ht="22.5">
      <c r="A127" s="89">
        <v>3400</v>
      </c>
      <c r="B127" s="48" t="s">
        <v>137</v>
      </c>
      <c r="C127" s="68">
        <f t="shared" si="3"/>
        <v>0</v>
      </c>
      <c r="D127" s="54"/>
      <c r="E127" s="54"/>
      <c r="F127" s="55"/>
    </row>
    <row r="128" spans="1:6" s="177" customFormat="1" ht="11.25">
      <c r="A128" s="89">
        <v>3500</v>
      </c>
      <c r="B128" s="48" t="s">
        <v>138</v>
      </c>
      <c r="C128" s="68">
        <f t="shared" si="3"/>
        <v>0</v>
      </c>
      <c r="D128" s="54"/>
      <c r="E128" s="54"/>
      <c r="F128" s="55"/>
    </row>
    <row r="129" spans="1:6" s="177" customFormat="1" ht="22.5">
      <c r="A129" s="89">
        <v>3600</v>
      </c>
      <c r="B129" s="48" t="s">
        <v>139</v>
      </c>
      <c r="C129" s="68">
        <f t="shared" si="3"/>
        <v>0</v>
      </c>
      <c r="D129" s="54"/>
      <c r="E129" s="54"/>
      <c r="F129" s="55"/>
    </row>
    <row r="130" spans="1:6" s="177" customFormat="1" ht="33.75">
      <c r="A130" s="89">
        <v>3800</v>
      </c>
      <c r="B130" s="48" t="s">
        <v>140</v>
      </c>
      <c r="C130" s="68">
        <f t="shared" si="3"/>
        <v>0</v>
      </c>
      <c r="D130" s="54"/>
      <c r="E130" s="54"/>
      <c r="F130" s="55"/>
    </row>
    <row r="131" spans="1:6" s="213" customFormat="1" ht="51">
      <c r="A131" s="116"/>
      <c r="B131" s="117" t="s">
        <v>141</v>
      </c>
      <c r="C131" s="211">
        <f t="shared" si="3"/>
        <v>0</v>
      </c>
      <c r="D131" s="211">
        <f>SUM(D132,D144,D145)</f>
        <v>0</v>
      </c>
      <c r="E131" s="211">
        <f>SUM(E132,E144,E145)</f>
        <v>0</v>
      </c>
      <c r="F131" s="212">
        <f>SUM(F132,F144,F145)</f>
        <v>0</v>
      </c>
    </row>
    <row r="132" spans="1:6" s="185" customFormat="1" ht="11.25">
      <c r="A132" s="121">
        <v>4000</v>
      </c>
      <c r="B132" s="57" t="s">
        <v>142</v>
      </c>
      <c r="C132" s="122">
        <f t="shared" si="3"/>
        <v>0</v>
      </c>
      <c r="D132" s="122">
        <f>SUM(D133,D139,D140,D141,D142,D143)</f>
        <v>0</v>
      </c>
      <c r="E132" s="122">
        <f>SUM(E133,E139,E140,E141,E142,E143)</f>
        <v>0</v>
      </c>
      <c r="F132" s="123">
        <f>SUM(F133,F139,F140,F141,F142,F143)</f>
        <v>0</v>
      </c>
    </row>
    <row r="133" spans="1:6" s="177" customFormat="1" ht="22.5">
      <c r="A133" s="89">
        <v>4100</v>
      </c>
      <c r="B133" s="48" t="s">
        <v>143</v>
      </c>
      <c r="C133" s="68">
        <f t="shared" si="3"/>
        <v>0</v>
      </c>
      <c r="D133" s="68">
        <f>SUM(D134:D138)</f>
        <v>0</v>
      </c>
      <c r="E133" s="68">
        <f>SUM(E134:E138)</f>
        <v>0</v>
      </c>
      <c r="F133" s="124">
        <f>SUM(F134:F138)</f>
        <v>0</v>
      </c>
    </row>
    <row r="134" spans="1:6" s="207" customFormat="1" ht="9.75">
      <c r="A134" s="94">
        <v>4110</v>
      </c>
      <c r="B134" s="95" t="s">
        <v>144</v>
      </c>
      <c r="C134" s="107">
        <f t="shared" si="3"/>
        <v>0</v>
      </c>
      <c r="D134" s="97"/>
      <c r="E134" s="97"/>
      <c r="F134" s="101"/>
    </row>
    <row r="135" spans="1:6" s="207" customFormat="1" ht="19.5">
      <c r="A135" s="94">
        <v>4140</v>
      </c>
      <c r="B135" s="95" t="s">
        <v>145</v>
      </c>
      <c r="C135" s="107">
        <f t="shared" si="3"/>
        <v>0</v>
      </c>
      <c r="D135" s="97"/>
      <c r="E135" s="97"/>
      <c r="F135" s="101"/>
    </row>
    <row r="136" spans="1:6" s="207" customFormat="1" ht="9.75">
      <c r="A136" s="94">
        <v>4150</v>
      </c>
      <c r="B136" s="95" t="s">
        <v>146</v>
      </c>
      <c r="C136" s="107">
        <f t="shared" si="3"/>
        <v>0</v>
      </c>
      <c r="D136" s="97"/>
      <c r="E136" s="97"/>
      <c r="F136" s="101"/>
    </row>
    <row r="137" spans="1:6" s="207" customFormat="1" ht="19.5">
      <c r="A137" s="94">
        <v>4160</v>
      </c>
      <c r="B137" s="95" t="s">
        <v>147</v>
      </c>
      <c r="C137" s="107">
        <f t="shared" si="3"/>
        <v>0</v>
      </c>
      <c r="D137" s="97"/>
      <c r="E137" s="97"/>
      <c r="F137" s="101"/>
    </row>
    <row r="138" spans="1:6" s="207" customFormat="1" ht="9.75">
      <c r="A138" s="94">
        <v>4180</v>
      </c>
      <c r="B138" s="95" t="s">
        <v>148</v>
      </c>
      <c r="C138" s="107">
        <f t="shared" si="3"/>
        <v>0</v>
      </c>
      <c r="D138" s="97"/>
      <c r="E138" s="97"/>
      <c r="F138" s="101"/>
    </row>
    <row r="139" spans="1:6" s="177" customFormat="1" ht="22.5">
      <c r="A139" s="89">
        <v>4200</v>
      </c>
      <c r="B139" s="48" t="s">
        <v>149</v>
      </c>
      <c r="C139" s="68">
        <f t="shared" si="3"/>
        <v>0</v>
      </c>
      <c r="D139" s="54"/>
      <c r="E139" s="54"/>
      <c r="F139" s="55"/>
    </row>
    <row r="140" spans="1:6" s="177" customFormat="1" ht="11.25">
      <c r="A140" s="89">
        <v>4300</v>
      </c>
      <c r="B140" s="125" t="s">
        <v>150</v>
      </c>
      <c r="C140" s="68">
        <f t="shared" si="3"/>
        <v>0</v>
      </c>
      <c r="D140" s="54"/>
      <c r="E140" s="54"/>
      <c r="F140" s="55"/>
    </row>
    <row r="141" spans="1:6" s="177" customFormat="1" ht="33.75">
      <c r="A141" s="126">
        <v>4400</v>
      </c>
      <c r="B141" s="125" t="s">
        <v>151</v>
      </c>
      <c r="C141" s="68">
        <f t="shared" si="3"/>
        <v>0</v>
      </c>
      <c r="D141" s="54"/>
      <c r="E141" s="54"/>
      <c r="F141" s="55"/>
    </row>
    <row r="142" spans="1:6" s="177" customFormat="1" ht="22.5">
      <c r="A142" s="89">
        <v>4500</v>
      </c>
      <c r="B142" s="125" t="s">
        <v>152</v>
      </c>
      <c r="C142" s="68">
        <f t="shared" si="3"/>
        <v>0</v>
      </c>
      <c r="D142" s="54"/>
      <c r="E142" s="54"/>
      <c r="F142" s="55"/>
    </row>
    <row r="143" spans="1:6" s="177" customFormat="1" ht="11.25">
      <c r="A143" s="89">
        <v>4700</v>
      </c>
      <c r="B143" s="125" t="s">
        <v>153</v>
      </c>
      <c r="C143" s="68">
        <f t="shared" si="3"/>
        <v>0</v>
      </c>
      <c r="D143" s="54"/>
      <c r="E143" s="54"/>
      <c r="F143" s="55"/>
    </row>
    <row r="144" spans="1:6" s="177" customFormat="1" ht="11.25">
      <c r="A144" s="89">
        <v>6000</v>
      </c>
      <c r="B144" s="127" t="s">
        <v>154</v>
      </c>
      <c r="C144" s="64">
        <f t="shared" si="3"/>
        <v>0</v>
      </c>
      <c r="D144" s="214"/>
      <c r="E144" s="214"/>
      <c r="F144" s="215"/>
    </row>
    <row r="145" spans="1:6" s="185" customFormat="1" ht="11.25">
      <c r="A145" s="90">
        <v>7000</v>
      </c>
      <c r="B145" s="128" t="s">
        <v>155</v>
      </c>
      <c r="C145" s="122">
        <f t="shared" si="3"/>
        <v>0</v>
      </c>
      <c r="D145" s="209"/>
      <c r="E145" s="209"/>
      <c r="F145" s="210"/>
    </row>
    <row r="146" spans="1:6" s="185" customFormat="1" ht="22.5">
      <c r="A146" s="129"/>
      <c r="B146" s="130" t="s">
        <v>156</v>
      </c>
      <c r="C146" s="182">
        <f t="shared" si="3"/>
        <v>0</v>
      </c>
      <c r="D146" s="216">
        <f>SUM(D147:D148)</f>
        <v>0</v>
      </c>
      <c r="E146" s="216">
        <f>SUM(E147:E148)</f>
        <v>0</v>
      </c>
      <c r="F146" s="217">
        <f>SUM(F147:F148)</f>
        <v>0</v>
      </c>
    </row>
    <row r="147" spans="1:6" s="185" customFormat="1" ht="11.25">
      <c r="A147" s="129"/>
      <c r="B147" s="132" t="s">
        <v>16</v>
      </c>
      <c r="C147" s="182">
        <f t="shared" si="3"/>
        <v>0</v>
      </c>
      <c r="D147" s="183"/>
      <c r="E147" s="183"/>
      <c r="F147" s="184"/>
    </row>
    <row r="148" spans="1:6" s="185" customFormat="1" ht="11.25">
      <c r="A148" s="129"/>
      <c r="B148" s="132" t="s">
        <v>17</v>
      </c>
      <c r="C148" s="182">
        <f t="shared" si="3"/>
        <v>0</v>
      </c>
      <c r="D148" s="183"/>
      <c r="E148" s="183"/>
      <c r="F148" s="184"/>
    </row>
    <row r="149" spans="1:6" s="218" customFormat="1" ht="8.25">
      <c r="A149" s="133"/>
      <c r="B149" s="134" t="s">
        <v>157</v>
      </c>
      <c r="C149" s="218">
        <f>SUM(C146,C145,C144,C132,C123,C122,C118,C82,C35,C32,C31,C26)</f>
        <v>3200</v>
      </c>
      <c r="D149" s="218">
        <f>SUM(D146,D145,D144,D132,D123,D122,D118,D82,D35,D32,D31,D26)</f>
        <v>0</v>
      </c>
      <c r="E149" s="218">
        <f>SUM(E146,E145,E144,E132,E123,E122,E118,E82,E35,E32,E31,E26)</f>
        <v>0</v>
      </c>
      <c r="F149" s="219">
        <f>SUM(F146,F145,F144,F132,F123,F122,F118,F82,F35,F32,F31,F26)</f>
        <v>3200</v>
      </c>
    </row>
    <row r="150" s="221" customFormat="1" ht="11.25">
      <c r="A150" s="220"/>
    </row>
    <row r="151" s="221" customFormat="1" ht="11.25">
      <c r="A151" s="220"/>
    </row>
    <row r="152" s="221" customFormat="1" ht="11.25">
      <c r="A152" s="220"/>
    </row>
    <row r="153" s="221" customFormat="1" ht="11.25">
      <c r="A153" s="220"/>
    </row>
    <row r="154" s="221" customFormat="1" ht="11.25">
      <c r="A154" s="220"/>
    </row>
    <row r="155" s="221" customFormat="1" ht="11.25">
      <c r="A155" s="220"/>
    </row>
    <row r="156" s="221" customFormat="1" ht="11.25">
      <c r="A156" s="220"/>
    </row>
    <row r="157" s="221" customFormat="1" ht="11.25">
      <c r="A157" s="220"/>
    </row>
    <row r="158" s="221" customFormat="1" ht="11.25">
      <c r="A158" s="220"/>
    </row>
    <row r="159" s="221" customFormat="1" ht="11.25">
      <c r="A159" s="220"/>
    </row>
    <row r="160" s="221" customFormat="1" ht="11.25">
      <c r="A160" s="220"/>
    </row>
    <row r="161" s="221" customFormat="1" ht="11.25">
      <c r="A161" s="220"/>
    </row>
    <row r="162" s="221" customFormat="1" ht="11.25">
      <c r="A162" s="220"/>
    </row>
    <row r="163" s="221" customFormat="1" ht="11.25">
      <c r="A163" s="220"/>
    </row>
    <row r="164" s="221" customFormat="1" ht="11.25">
      <c r="A164" s="220"/>
    </row>
    <row r="165" s="221" customFormat="1" ht="11.25">
      <c r="A165" s="220"/>
    </row>
    <row r="166" s="221" customFormat="1" ht="11.25">
      <c r="A166" s="220"/>
    </row>
    <row r="167" s="221" customFormat="1" ht="11.25">
      <c r="A167" s="220"/>
    </row>
    <row r="168" s="221" customFormat="1" ht="11.25">
      <c r="A168" s="220"/>
    </row>
    <row r="169" s="221" customFormat="1" ht="11.25">
      <c r="A169" s="220"/>
    </row>
    <row r="170" s="221" customFormat="1" ht="11.25">
      <c r="A170" s="220"/>
    </row>
    <row r="171" s="221" customFormat="1" ht="11.25">
      <c r="A171" s="220"/>
    </row>
    <row r="172" s="221" customFormat="1" ht="11.25">
      <c r="A172" s="220"/>
    </row>
    <row r="173" s="221" customFormat="1" ht="11.25">
      <c r="A173" s="220"/>
    </row>
    <row r="174" s="221" customFormat="1" ht="11.25">
      <c r="A174" s="220"/>
    </row>
    <row r="175" s="221" customFormat="1" ht="11.25">
      <c r="A175" s="220"/>
    </row>
    <row r="176" s="221" customFormat="1" ht="11.25">
      <c r="A176" s="220"/>
    </row>
    <row r="177" s="221" customFormat="1" ht="11.25">
      <c r="A177" s="220"/>
    </row>
    <row r="178" s="221" customFormat="1" ht="11.25">
      <c r="A178" s="220"/>
    </row>
    <row r="179" s="221" customFormat="1" ht="11.25">
      <c r="A179" s="220"/>
    </row>
    <row r="180" s="221" customFormat="1" ht="11.25">
      <c r="A180" s="220"/>
    </row>
    <row r="181" s="221" customFormat="1" ht="11.25">
      <c r="A181" s="220"/>
    </row>
    <row r="182" s="221" customFormat="1" ht="11.25">
      <c r="A182" s="220"/>
    </row>
    <row r="183" s="221" customFormat="1" ht="11.25">
      <c r="A183" s="220"/>
    </row>
    <row r="184" s="221" customFormat="1" ht="11.25">
      <c r="A184" s="220"/>
    </row>
    <row r="185" s="221" customFormat="1" ht="11.25">
      <c r="A185" s="220"/>
    </row>
    <row r="186" s="221" customFormat="1" ht="11.25">
      <c r="A186" s="220"/>
    </row>
    <row r="187" s="221" customFormat="1" ht="11.25">
      <c r="A187" s="220"/>
    </row>
    <row r="188" s="221" customFormat="1" ht="11.25">
      <c r="A188" s="220"/>
    </row>
    <row r="189" s="221" customFormat="1" ht="11.25">
      <c r="A189" s="220"/>
    </row>
    <row r="190" s="221" customFormat="1" ht="11.25">
      <c r="A190" s="220"/>
    </row>
    <row r="191" s="221" customFormat="1" ht="11.25">
      <c r="A191" s="220"/>
    </row>
    <row r="192" s="221" customFormat="1" ht="11.25">
      <c r="A192" s="220"/>
    </row>
    <row r="193" s="221" customFormat="1" ht="11.25">
      <c r="A193" s="220"/>
    </row>
    <row r="194" s="221" customFormat="1" ht="11.25">
      <c r="A194" s="220"/>
    </row>
    <row r="195" s="221" customFormat="1" ht="11.25">
      <c r="A195" s="220"/>
    </row>
    <row r="196" s="221" customFormat="1" ht="11.25">
      <c r="A196" s="220"/>
    </row>
    <row r="197" s="221" customFormat="1" ht="11.25">
      <c r="A197" s="220"/>
    </row>
    <row r="198" s="221" customFormat="1" ht="11.25">
      <c r="A198" s="220"/>
    </row>
    <row r="199" s="221" customFormat="1" ht="11.25">
      <c r="A199" s="220"/>
    </row>
    <row r="200" s="221" customFormat="1" ht="11.25">
      <c r="A200" s="220"/>
    </row>
    <row r="201" s="221" customFormat="1" ht="11.25">
      <c r="A201" s="220"/>
    </row>
    <row r="202" s="221" customFormat="1" ht="11.25">
      <c r="A202" s="220"/>
    </row>
    <row r="203" s="221" customFormat="1" ht="11.25">
      <c r="A203" s="220"/>
    </row>
    <row r="204" s="221" customFormat="1" ht="11.25">
      <c r="A204" s="220"/>
    </row>
    <row r="205" s="221" customFormat="1" ht="11.25">
      <c r="A205" s="220"/>
    </row>
    <row r="206" s="221" customFormat="1" ht="11.25">
      <c r="A206" s="220"/>
    </row>
    <row r="207" s="221" customFormat="1" ht="11.25">
      <c r="A207" s="220"/>
    </row>
    <row r="208" s="221" customFormat="1" ht="11.25">
      <c r="A208" s="220"/>
    </row>
    <row r="209" s="221" customFormat="1" ht="11.25">
      <c r="A209" s="220"/>
    </row>
    <row r="210" s="221" customFormat="1" ht="11.25">
      <c r="A210" s="220"/>
    </row>
    <row r="211" s="221" customFormat="1" ht="11.25">
      <c r="A211" s="220"/>
    </row>
    <row r="212" s="221" customFormat="1" ht="11.25">
      <c r="A212" s="220"/>
    </row>
    <row r="213" s="221" customFormat="1" ht="11.25">
      <c r="A213" s="220"/>
    </row>
    <row r="214" s="221" customFormat="1" ht="11.25">
      <c r="A214" s="220"/>
    </row>
    <row r="215" s="221" customFormat="1" ht="11.25">
      <c r="A215" s="220"/>
    </row>
    <row r="216" s="221" customFormat="1" ht="11.25">
      <c r="A216" s="220"/>
    </row>
    <row r="217" s="221" customFormat="1" ht="11.25">
      <c r="A217" s="220"/>
    </row>
    <row r="218" s="221" customFormat="1" ht="11.25">
      <c r="A218" s="220"/>
    </row>
    <row r="219" s="221" customFormat="1" ht="11.25">
      <c r="A219" s="220"/>
    </row>
    <row r="220" s="221" customFormat="1" ht="11.25">
      <c r="A220" s="220"/>
    </row>
    <row r="221" s="221" customFormat="1" ht="11.25">
      <c r="A221" s="220"/>
    </row>
    <row r="222" s="221" customFormat="1" ht="11.25">
      <c r="A222" s="220"/>
    </row>
    <row r="223" s="221" customFormat="1" ht="11.25">
      <c r="A223" s="220"/>
    </row>
    <row r="224" s="221" customFormat="1" ht="11.25">
      <c r="A224" s="220"/>
    </row>
    <row r="225" s="221" customFormat="1" ht="11.25">
      <c r="A225" s="220"/>
    </row>
    <row r="226" s="221" customFormat="1" ht="11.25">
      <c r="A226" s="220"/>
    </row>
    <row r="227" s="221" customFormat="1" ht="11.25">
      <c r="A227" s="220"/>
    </row>
    <row r="228" s="221" customFormat="1" ht="11.25">
      <c r="A228" s="220"/>
    </row>
    <row r="229" s="221" customFormat="1" ht="11.25">
      <c r="A229" s="220"/>
    </row>
    <row r="230" s="221" customFormat="1" ht="11.25">
      <c r="A230" s="220"/>
    </row>
    <row r="231" s="221" customFormat="1" ht="11.25">
      <c r="A231" s="220"/>
    </row>
    <row r="232" s="221" customFormat="1" ht="11.25">
      <c r="A232" s="220"/>
    </row>
    <row r="233" s="221" customFormat="1" ht="11.25">
      <c r="A233" s="220"/>
    </row>
    <row r="234" s="221" customFormat="1" ht="11.25">
      <c r="A234" s="220"/>
    </row>
    <row r="235" s="221" customFormat="1" ht="11.25">
      <c r="A235" s="220"/>
    </row>
    <row r="236" s="221" customFormat="1" ht="11.25">
      <c r="A236" s="220"/>
    </row>
    <row r="237" s="221" customFormat="1" ht="11.25">
      <c r="A237" s="220"/>
    </row>
    <row r="238" s="221" customFormat="1" ht="11.25">
      <c r="A238" s="220"/>
    </row>
    <row r="239" s="221" customFormat="1" ht="11.25">
      <c r="A239" s="220"/>
    </row>
    <row r="240" s="221" customFormat="1" ht="11.25">
      <c r="A240" s="220"/>
    </row>
    <row r="241" s="221" customFormat="1" ht="11.25">
      <c r="A241" s="220"/>
    </row>
    <row r="242" s="221" customFormat="1" ht="11.25">
      <c r="A242" s="220"/>
    </row>
    <row r="243" s="221" customFormat="1" ht="11.25">
      <c r="A243" s="220"/>
    </row>
    <row r="244" s="221" customFormat="1" ht="11.25">
      <c r="A244" s="220"/>
    </row>
    <row r="245" s="221" customFormat="1" ht="11.25">
      <c r="A245" s="220"/>
    </row>
    <row r="246" s="221" customFormat="1" ht="11.25">
      <c r="A246" s="220"/>
    </row>
    <row r="247" s="221" customFormat="1" ht="11.25">
      <c r="A247" s="220"/>
    </row>
    <row r="248" s="221" customFormat="1" ht="11.25">
      <c r="A248" s="220"/>
    </row>
    <row r="249" s="221" customFormat="1" ht="11.25">
      <c r="A249" s="220"/>
    </row>
    <row r="250" s="221" customFormat="1" ht="11.25">
      <c r="A250" s="220"/>
    </row>
    <row r="251" s="221" customFormat="1" ht="11.25">
      <c r="A251" s="220"/>
    </row>
    <row r="252" s="221" customFormat="1" ht="11.25">
      <c r="A252" s="220"/>
    </row>
    <row r="253" s="221" customFormat="1" ht="11.25">
      <c r="A253" s="220"/>
    </row>
    <row r="254" s="221" customFormat="1" ht="11.25">
      <c r="A254" s="220"/>
    </row>
    <row r="255" s="221" customFormat="1" ht="11.25">
      <c r="A255" s="220"/>
    </row>
    <row r="256" s="221" customFormat="1" ht="11.25">
      <c r="A256" s="220"/>
    </row>
    <row r="257" s="221" customFormat="1" ht="11.25">
      <c r="A257" s="220"/>
    </row>
    <row r="258" s="221" customFormat="1" ht="11.25">
      <c r="A258" s="220"/>
    </row>
    <row r="259" s="221" customFormat="1" ht="11.25">
      <c r="A259" s="220"/>
    </row>
    <row r="260" s="221" customFormat="1" ht="11.25">
      <c r="A260" s="220"/>
    </row>
    <row r="261" s="221" customFormat="1" ht="11.25">
      <c r="A261" s="220"/>
    </row>
    <row r="262" s="221" customFormat="1" ht="11.25">
      <c r="A262" s="220"/>
    </row>
    <row r="263" s="221" customFormat="1" ht="11.25">
      <c r="A263" s="220"/>
    </row>
    <row r="264" s="221" customFormat="1" ht="11.25">
      <c r="A264" s="220"/>
    </row>
    <row r="265" s="221" customFormat="1" ht="11.25">
      <c r="A265" s="220"/>
    </row>
    <row r="266" s="221" customFormat="1" ht="11.25">
      <c r="A266" s="220"/>
    </row>
    <row r="267" s="221" customFormat="1" ht="11.25">
      <c r="A267" s="220"/>
    </row>
    <row r="268" s="221" customFormat="1" ht="11.25">
      <c r="A268" s="220"/>
    </row>
    <row r="269" s="221" customFormat="1" ht="11.25">
      <c r="A269" s="220"/>
    </row>
    <row r="270" s="221" customFormat="1" ht="11.25">
      <c r="A270" s="220"/>
    </row>
    <row r="271" s="221" customFormat="1" ht="11.25">
      <c r="A271" s="220"/>
    </row>
    <row r="272" s="221" customFormat="1" ht="11.25">
      <c r="A272" s="220"/>
    </row>
    <row r="273" s="221" customFormat="1" ht="11.25">
      <c r="A273" s="220"/>
    </row>
    <row r="274" s="221" customFormat="1" ht="11.25">
      <c r="A274" s="220"/>
    </row>
    <row r="275" s="221" customFormat="1" ht="11.25">
      <c r="A275" s="220"/>
    </row>
    <row r="276" s="221" customFormat="1" ht="11.25">
      <c r="A276" s="220"/>
    </row>
    <row r="277" s="221" customFormat="1" ht="11.25">
      <c r="A277" s="220"/>
    </row>
    <row r="278" s="221" customFormat="1" ht="11.25">
      <c r="A278" s="220"/>
    </row>
    <row r="279" s="221" customFormat="1" ht="11.25">
      <c r="A279" s="220"/>
    </row>
    <row r="280" s="221" customFormat="1" ht="11.25">
      <c r="A280" s="220"/>
    </row>
    <row r="281" s="221" customFormat="1" ht="11.25">
      <c r="A281" s="220"/>
    </row>
    <row r="282" s="221" customFormat="1" ht="11.25">
      <c r="A282" s="220"/>
    </row>
    <row r="283" s="221" customFormat="1" ht="11.25">
      <c r="A283" s="220"/>
    </row>
    <row r="284" s="221" customFormat="1" ht="11.25">
      <c r="A284" s="220"/>
    </row>
    <row r="285" s="221" customFormat="1" ht="11.25">
      <c r="A285" s="220"/>
    </row>
    <row r="286" s="221" customFormat="1" ht="11.25">
      <c r="A286" s="220"/>
    </row>
    <row r="287" s="221" customFormat="1" ht="11.25">
      <c r="A287" s="220"/>
    </row>
    <row r="288" s="221" customFormat="1" ht="11.25">
      <c r="A288" s="220"/>
    </row>
    <row r="289" s="221" customFormat="1" ht="11.25">
      <c r="A289" s="220"/>
    </row>
    <row r="290" s="221" customFormat="1" ht="11.25">
      <c r="A290" s="220"/>
    </row>
    <row r="291" s="221" customFormat="1" ht="11.25">
      <c r="A291" s="220"/>
    </row>
    <row r="292" s="221" customFormat="1" ht="11.25">
      <c r="A292" s="220"/>
    </row>
    <row r="293" s="221" customFormat="1" ht="11.25">
      <c r="A293" s="220"/>
    </row>
    <row r="294" s="221" customFormat="1" ht="11.25">
      <c r="A294" s="220"/>
    </row>
    <row r="295" s="221" customFormat="1" ht="11.25">
      <c r="A295" s="220"/>
    </row>
    <row r="296" s="221" customFormat="1" ht="11.25">
      <c r="A296" s="220"/>
    </row>
    <row r="297" s="221" customFormat="1" ht="11.25">
      <c r="A297" s="220"/>
    </row>
    <row r="298" s="221" customFormat="1" ht="11.25">
      <c r="A298" s="220"/>
    </row>
    <row r="299" s="221" customFormat="1" ht="11.25">
      <c r="A299" s="220"/>
    </row>
    <row r="300" s="221" customFormat="1" ht="11.25">
      <c r="A300" s="220"/>
    </row>
    <row r="301" s="221" customFormat="1" ht="11.25">
      <c r="A301" s="220"/>
    </row>
    <row r="302" s="221" customFormat="1" ht="11.25">
      <c r="A302" s="220"/>
    </row>
    <row r="303" s="221" customFormat="1" ht="11.25">
      <c r="A303" s="220"/>
    </row>
    <row r="304" s="221" customFormat="1" ht="11.25">
      <c r="A304" s="220"/>
    </row>
    <row r="305" s="221" customFormat="1" ht="11.25">
      <c r="A305" s="220"/>
    </row>
    <row r="306" s="221" customFormat="1" ht="11.25">
      <c r="A306" s="220"/>
    </row>
    <row r="307" s="221" customFormat="1" ht="11.25">
      <c r="A307" s="220"/>
    </row>
    <row r="308" s="221" customFormat="1" ht="11.25">
      <c r="A308" s="220"/>
    </row>
    <row r="309" s="221" customFormat="1" ht="11.25">
      <c r="A309" s="220"/>
    </row>
    <row r="310" s="221" customFormat="1" ht="11.25">
      <c r="A310" s="220"/>
    </row>
    <row r="311" s="221" customFormat="1" ht="11.25">
      <c r="A311" s="220"/>
    </row>
    <row r="312" s="221" customFormat="1" ht="11.25">
      <c r="A312" s="220"/>
    </row>
    <row r="313" s="221" customFormat="1" ht="11.25">
      <c r="A313" s="220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Nr.4.11.2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222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223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224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230025</v>
      </c>
      <c r="D15" s="43">
        <f>SUM(D16,D19,D20,)</f>
        <v>124534</v>
      </c>
      <c r="E15" s="43">
        <f>SUM(E16,E19,E20,)</f>
        <v>70491</v>
      </c>
      <c r="F15" s="44">
        <f>SUM(F16,F19,F20,)</f>
        <v>0</v>
      </c>
      <c r="G15" s="43">
        <f>SUM(G16,G19,G20,)</f>
        <v>35000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>
        <v>124534</v>
      </c>
      <c r="E19" s="59">
        <v>70491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35000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35000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0</v>
      </c>
      <c r="D23" s="69" t="s">
        <v>19</v>
      </c>
      <c r="E23" s="69" t="s">
        <v>19</v>
      </c>
      <c r="F23" s="69" t="s">
        <v>19</v>
      </c>
      <c r="G23" s="70"/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35000</v>
      </c>
      <c r="D25" s="69" t="s">
        <v>19</v>
      </c>
      <c r="E25" s="69" t="s">
        <v>19</v>
      </c>
      <c r="F25" s="69" t="s">
        <v>19</v>
      </c>
      <c r="G25" s="70">
        <v>35000</v>
      </c>
      <c r="H25" s="71" t="s">
        <v>19</v>
      </c>
    </row>
    <row r="26" spans="1:8" s="52" customFormat="1" ht="11.25">
      <c r="A26" s="47"/>
      <c r="B26" s="67" t="s">
        <v>185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230025</v>
      </c>
      <c r="D30" s="43">
        <f>SUM(D31,D156)</f>
        <v>124534</v>
      </c>
      <c r="E30" s="43">
        <f>SUM(E31,E156)</f>
        <v>70491</v>
      </c>
      <c r="F30" s="44">
        <f>SUM(F31,F156)</f>
        <v>0</v>
      </c>
      <c r="G30" s="43">
        <f>SUM(G31,G156)</f>
        <v>35000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230025</v>
      </c>
      <c r="D31" s="82">
        <f>SUM(D141,D32)</f>
        <v>124534</v>
      </c>
      <c r="E31" s="82">
        <f>SUM(E141,E32)</f>
        <v>70491</v>
      </c>
      <c r="F31" s="83">
        <f>SUM(F141,F32)</f>
        <v>0</v>
      </c>
      <c r="G31" s="82">
        <f>SUM(G141,G32)</f>
        <v>35000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228044</v>
      </c>
      <c r="D32" s="64">
        <f>SUM(D33,D132,D133)</f>
        <v>122553</v>
      </c>
      <c r="E32" s="64">
        <f>SUM(E33,E132,E133)</f>
        <v>70491</v>
      </c>
      <c r="F32" s="65">
        <f>SUM(F33,F132,F133)</f>
        <v>0</v>
      </c>
      <c r="G32" s="64">
        <f>SUM(G33,G132,G133)</f>
        <v>35000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228044</v>
      </c>
      <c r="D33" s="64">
        <f>SUM(D34,D41,D42,D45,D92,D128)</f>
        <v>122553</v>
      </c>
      <c r="E33" s="64">
        <f>SUM(E34,E41,E42,E45,E92,E128)</f>
        <v>70491</v>
      </c>
      <c r="F33" s="65">
        <f>SUM(F34,F41,F42,F45,F92,F128)</f>
        <v>0</v>
      </c>
      <c r="G33" s="64">
        <f>SUM(G34,G41,G42,G45,G92,G128)</f>
        <v>35000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115597</v>
      </c>
      <c r="D34" s="92">
        <f>SUM(D35,D38:D40)</f>
        <v>58791</v>
      </c>
      <c r="E34" s="92">
        <f>SUM(E35,E38:E40)</f>
        <v>56806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105129</v>
      </c>
      <c r="D35" s="97">
        <f>53638-151</f>
        <v>53487</v>
      </c>
      <c r="E35" s="97">
        <v>51642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10468</v>
      </c>
      <c r="D38" s="97">
        <v>5304</v>
      </c>
      <c r="E38" s="97">
        <v>5164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27848</v>
      </c>
      <c r="D41" s="103">
        <f>14199-36</f>
        <v>14163</v>
      </c>
      <c r="E41" s="103">
        <v>13685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28727</v>
      </c>
      <c r="D45" s="104">
        <f>SUM(D46,D52,D53,D61,D71,D75,D79,D87)</f>
        <v>28727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2398</v>
      </c>
      <c r="D46" s="107">
        <f>SUM(D47:D51)</f>
        <v>2398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940</v>
      </c>
      <c r="D47" s="97">
        <v>940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39</v>
      </c>
      <c r="D49" s="97">
        <v>39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654</v>
      </c>
      <c r="D50" s="97">
        <v>654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765</v>
      </c>
      <c r="D51" s="97">
        <v>765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368</v>
      </c>
      <c r="D52" s="97">
        <v>368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475</v>
      </c>
      <c r="D53" s="107">
        <f>SUM(D54:D60)</f>
        <v>475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60</v>
      </c>
      <c r="D54" s="97">
        <v>60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250</v>
      </c>
      <c r="D58" s="97">
        <v>250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2891</v>
      </c>
      <c r="D61" s="107">
        <f>SUM(D65:D70,D62)</f>
        <v>2891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856</v>
      </c>
      <c r="D62" s="96">
        <f>D63+D64</f>
        <v>856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856</v>
      </c>
      <c r="D64" s="97">
        <v>856</v>
      </c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250</v>
      </c>
      <c r="D65" s="97">
        <v>250</v>
      </c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450</v>
      </c>
      <c r="D66" s="97">
        <v>450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545</v>
      </c>
      <c r="D67" s="97">
        <v>545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790</v>
      </c>
      <c r="D70" s="97">
        <v>790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21892</v>
      </c>
      <c r="D75" s="107">
        <f>SUM(D76:D78)</f>
        <v>21892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21822</v>
      </c>
      <c r="D76" s="97">
        <v>21822</v>
      </c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30</v>
      </c>
      <c r="D77" s="97">
        <v>30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40</v>
      </c>
      <c r="D78" s="97">
        <v>40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703</v>
      </c>
      <c r="D79" s="107">
        <f>SUM(D80:D86)</f>
        <v>703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125</v>
      </c>
      <c r="D81" s="97">
        <v>125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143</v>
      </c>
      <c r="D84" s="97">
        <v>143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435</v>
      </c>
      <c r="D85" s="97">
        <v>435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55038</v>
      </c>
      <c r="D92" s="104">
        <f>SUM(D93,D97,D105,D106,D107,D114,D123,D124,D127)</f>
        <v>20038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35000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1264</v>
      </c>
      <c r="D93" s="107">
        <f>SUM(D94:D96)</f>
        <v>1264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414</v>
      </c>
      <c r="D94" s="97">
        <v>414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750</v>
      </c>
      <c r="D95" s="97">
        <v>750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100</v>
      </c>
      <c r="D96" s="97">
        <v>100</v>
      </c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14824</v>
      </c>
      <c r="D97" s="107">
        <f>SUM(D98:D104)</f>
        <v>14824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5286</v>
      </c>
      <c r="D98" s="97">
        <v>5286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6986</v>
      </c>
      <c r="D100" s="97">
        <v>6986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300</v>
      </c>
      <c r="D101" s="97">
        <v>300</v>
      </c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900</v>
      </c>
      <c r="D102" s="97">
        <v>900</v>
      </c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660</v>
      </c>
      <c r="D103" s="97">
        <v>660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692</v>
      </c>
      <c r="D104" s="97">
        <v>692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100</v>
      </c>
      <c r="D106" s="97">
        <v>100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2774</v>
      </c>
      <c r="D107" s="107">
        <f>SUM(D108:D113)</f>
        <v>2774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1710</v>
      </c>
      <c r="D108" s="97">
        <v>1710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684</v>
      </c>
      <c r="D109" s="97">
        <v>684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100</v>
      </c>
      <c r="D110" s="97">
        <v>100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180</v>
      </c>
      <c r="D111" s="97">
        <v>180</v>
      </c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100</v>
      </c>
      <c r="D112" s="97">
        <v>100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35448</v>
      </c>
      <c r="D114" s="107">
        <f>SUM(D115:D122)</f>
        <v>448</v>
      </c>
      <c r="E114" s="107">
        <f>SUM(E115:E122)</f>
        <v>0</v>
      </c>
      <c r="F114" s="107">
        <f>SUM(F115:F122)</f>
        <v>0</v>
      </c>
      <c r="G114" s="107">
        <f>SUM(G115:G122)</f>
        <v>35000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448</v>
      </c>
      <c r="D115" s="97">
        <v>448</v>
      </c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35000</v>
      </c>
      <c r="D117" s="97"/>
      <c r="E117" s="97"/>
      <c r="F117" s="97"/>
      <c r="G117" s="97">
        <v>35000</v>
      </c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628</v>
      </c>
      <c r="D123" s="97">
        <v>628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834</v>
      </c>
      <c r="D128" s="104">
        <f>SUM(D129,D130,D131)</f>
        <v>834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619</v>
      </c>
      <c r="D129" s="97">
        <v>619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143</v>
      </c>
      <c r="D130" s="97">
        <v>143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72</v>
      </c>
      <c r="D131" s="97">
        <v>72</v>
      </c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1981</v>
      </c>
      <c r="D141" s="118">
        <f>SUM(D142,D154,D155)</f>
        <v>1981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1981</v>
      </c>
      <c r="D142" s="122">
        <f>SUM(D143,D149,D150,D151,D152,D153)</f>
        <v>1981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1981</v>
      </c>
      <c r="D143" s="68">
        <f>SUM(D144:D148)</f>
        <v>1981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500</v>
      </c>
      <c r="D147" s="97">
        <v>500</v>
      </c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1481</v>
      </c>
      <c r="D148" s="97">
        <v>1481</v>
      </c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230025</v>
      </c>
      <c r="D159" s="135">
        <f t="shared" si="6"/>
        <v>124534</v>
      </c>
      <c r="E159" s="135">
        <f t="shared" si="6"/>
        <v>70491</v>
      </c>
      <c r="F159" s="135">
        <f t="shared" si="6"/>
        <v>0</v>
      </c>
      <c r="G159" s="135">
        <f t="shared" si="6"/>
        <v>35000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Nr.4.12.1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186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225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226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250618</v>
      </c>
      <c r="D15" s="43">
        <f>SUM(D16,D19,D20,)</f>
        <v>147438</v>
      </c>
      <c r="E15" s="43">
        <f>SUM(E16,E19,E20,)</f>
        <v>68645</v>
      </c>
      <c r="F15" s="44">
        <f>SUM(F16,F19,F20,)</f>
        <v>0</v>
      </c>
      <c r="G15" s="43">
        <f>SUM(G16,G19,G20,)</f>
        <v>34535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817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817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817</v>
      </c>
      <c r="D18" s="54"/>
      <c r="E18" s="54"/>
      <c r="F18" s="54"/>
      <c r="G18" s="54">
        <v>817</v>
      </c>
      <c r="H18" s="55"/>
    </row>
    <row r="19" spans="1:8" s="62" customFormat="1" ht="15.75" customHeight="1">
      <c r="A19" s="56"/>
      <c r="B19" s="57" t="s">
        <v>18</v>
      </c>
      <c r="C19" s="58"/>
      <c r="D19" s="59">
        <v>147438</v>
      </c>
      <c r="E19" s="59">
        <v>68645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33718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33718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0</v>
      </c>
      <c r="D23" s="69" t="s">
        <v>19</v>
      </c>
      <c r="E23" s="69" t="s">
        <v>19</v>
      </c>
      <c r="F23" s="69" t="s">
        <v>19</v>
      </c>
      <c r="G23" s="70"/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33718</v>
      </c>
      <c r="D24" s="69" t="s">
        <v>19</v>
      </c>
      <c r="E24" s="69" t="s">
        <v>19</v>
      </c>
      <c r="F24" s="69" t="s">
        <v>19</v>
      </c>
      <c r="G24" s="70">
        <v>33718</v>
      </c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250618</v>
      </c>
      <c r="D30" s="43">
        <f>SUM(D31,D156)</f>
        <v>147438</v>
      </c>
      <c r="E30" s="43">
        <f>SUM(E31,E156)</f>
        <v>68645</v>
      </c>
      <c r="F30" s="44">
        <f>SUM(F31,F156)</f>
        <v>0</v>
      </c>
      <c r="G30" s="43">
        <f>SUM(G31,G156)</f>
        <v>34535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249801</v>
      </c>
      <c r="D31" s="82">
        <f>SUM(D141,D32)</f>
        <v>147438</v>
      </c>
      <c r="E31" s="82">
        <f>SUM(E141,E32)</f>
        <v>68645</v>
      </c>
      <c r="F31" s="83">
        <f>SUM(F141,F32)</f>
        <v>0</v>
      </c>
      <c r="G31" s="82">
        <f>SUM(G141,G32)</f>
        <v>33718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248132</v>
      </c>
      <c r="D32" s="64">
        <f>SUM(D33,D132,D133)</f>
        <v>145769</v>
      </c>
      <c r="E32" s="64">
        <f>SUM(E33,E132,E133)</f>
        <v>68645</v>
      </c>
      <c r="F32" s="65">
        <f>SUM(F33,F132,F133)</f>
        <v>0</v>
      </c>
      <c r="G32" s="64">
        <f>SUM(G33,G132,G133)</f>
        <v>33718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248132</v>
      </c>
      <c r="D33" s="64">
        <f>SUM(D34,D41,D42,D45,D92,D128)</f>
        <v>145769</v>
      </c>
      <c r="E33" s="64">
        <f>SUM(E34,E41,E42,E45,E92,E128)</f>
        <v>68645</v>
      </c>
      <c r="F33" s="65">
        <f>SUM(F34,F41,F42,F45,F92,F128)</f>
        <v>0</v>
      </c>
      <c r="G33" s="64">
        <f>SUM(G34,G41,G42,G45,G92,G128)</f>
        <v>33718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146917</v>
      </c>
      <c r="D34" s="92">
        <f>SUM(D35,D38:D40)</f>
        <v>91598</v>
      </c>
      <c r="E34" s="92">
        <f>SUM(E35,E38:E40)</f>
        <v>55319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132536</v>
      </c>
      <c r="D35" s="97">
        <f>82935-689</f>
        <v>82246</v>
      </c>
      <c r="E35" s="97">
        <v>50290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14381</v>
      </c>
      <c r="D38" s="97">
        <v>9352</v>
      </c>
      <c r="E38" s="97">
        <v>5029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35392</v>
      </c>
      <c r="D41" s="103">
        <f>22232-166</f>
        <v>22066</v>
      </c>
      <c r="E41" s="103">
        <v>13326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8097</v>
      </c>
      <c r="D45" s="104">
        <f>SUM(D46,D52,D53,D61,D71,D75,D79,D87)</f>
        <v>8097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1532</v>
      </c>
      <c r="D46" s="107">
        <f>SUM(D47:D51)</f>
        <v>1532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458</v>
      </c>
      <c r="D47" s="97">
        <v>458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15</v>
      </c>
      <c r="D49" s="97">
        <v>15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636</v>
      </c>
      <c r="D50" s="97">
        <v>636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423</v>
      </c>
      <c r="D51" s="97">
        <v>423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473</v>
      </c>
      <c r="D52" s="97">
        <v>473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465</v>
      </c>
      <c r="D53" s="107">
        <f>SUM(D54:D60)</f>
        <v>465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60</v>
      </c>
      <c r="D54" s="97">
        <v>60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240</v>
      </c>
      <c r="D58" s="97">
        <v>240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4286</v>
      </c>
      <c r="D61" s="107">
        <f>SUM(D65:D70,D62)</f>
        <v>4286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1052</v>
      </c>
      <c r="D62" s="96">
        <f>D63+D64</f>
        <v>1052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1052</v>
      </c>
      <c r="D64" s="97">
        <v>1052</v>
      </c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150</v>
      </c>
      <c r="D65" s="97">
        <v>150</v>
      </c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324</v>
      </c>
      <c r="D66" s="97">
        <v>324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1472</v>
      </c>
      <c r="D67" s="97">
        <v>1472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45</v>
      </c>
      <c r="D68" s="97">
        <v>45</v>
      </c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1243</v>
      </c>
      <c r="D70" s="97">
        <v>1243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1316</v>
      </c>
      <c r="D79" s="107">
        <f>SUM(D80:D86)</f>
        <v>1316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25</v>
      </c>
      <c r="D81" s="97">
        <v>25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984</v>
      </c>
      <c r="D84" s="97">
        <f>129+855</f>
        <v>984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307</v>
      </c>
      <c r="D85" s="97">
        <v>307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25</v>
      </c>
      <c r="D87" s="107">
        <f>SUM(D88:D91)</f>
        <v>25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25</v>
      </c>
      <c r="D91" s="97">
        <v>25</v>
      </c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56939</v>
      </c>
      <c r="D92" s="104">
        <f>SUM(D93,D97,D105,D106,D107,D114,D123,D124,D127)</f>
        <v>23221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33718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1636</v>
      </c>
      <c r="D93" s="107">
        <f>SUM(D94:D96)</f>
        <v>1636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426</v>
      </c>
      <c r="D94" s="97">
        <v>426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1110</v>
      </c>
      <c r="D95" s="97">
        <v>1110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100</v>
      </c>
      <c r="D96" s="97">
        <v>100</v>
      </c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16379</v>
      </c>
      <c r="D97" s="107">
        <f>SUM(D98:D104)</f>
        <v>16379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12466</v>
      </c>
      <c r="D98" s="97">
        <v>12466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2738</v>
      </c>
      <c r="D100" s="97">
        <v>2738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140</v>
      </c>
      <c r="D103" s="97">
        <v>140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1035</v>
      </c>
      <c r="D104" s="97">
        <v>1035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150</v>
      </c>
      <c r="D106" s="97">
        <v>150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3474</v>
      </c>
      <c r="D107" s="107">
        <f>SUM(D108:D113)</f>
        <v>3474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2103</v>
      </c>
      <c r="D108" s="97">
        <v>2103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841</v>
      </c>
      <c r="D109" s="97">
        <v>841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200</v>
      </c>
      <c r="D110" s="97">
        <v>200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150</v>
      </c>
      <c r="D111" s="97">
        <v>150</v>
      </c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180</v>
      </c>
      <c r="D112" s="97">
        <v>180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34680</v>
      </c>
      <c r="D114" s="107">
        <f>SUM(D115:D122)</f>
        <v>962</v>
      </c>
      <c r="E114" s="107">
        <f>SUM(E115:E122)</f>
        <v>0</v>
      </c>
      <c r="F114" s="107">
        <f>SUM(F115:F122)</f>
        <v>0</v>
      </c>
      <c r="G114" s="107">
        <f>SUM(G115:G122)</f>
        <v>33718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832</v>
      </c>
      <c r="D115" s="97">
        <v>832</v>
      </c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130</v>
      </c>
      <c r="D116" s="97">
        <v>130</v>
      </c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33718</v>
      </c>
      <c r="D117" s="97"/>
      <c r="E117" s="97"/>
      <c r="F117" s="97"/>
      <c r="G117" s="97">
        <v>33718</v>
      </c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620</v>
      </c>
      <c r="D123" s="97">
        <v>620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787</v>
      </c>
      <c r="D128" s="104">
        <f>SUM(D129,D130,D131)</f>
        <v>787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606</v>
      </c>
      <c r="D129" s="97">
        <v>606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129</v>
      </c>
      <c r="D130" s="97">
        <v>129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52</v>
      </c>
      <c r="D131" s="97">
        <v>52</v>
      </c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1669</v>
      </c>
      <c r="D141" s="118">
        <f>SUM(D142,D154,D155)</f>
        <v>1669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1669</v>
      </c>
      <c r="D142" s="122">
        <f>SUM(D143,D149,D150,D151,D152,D153)</f>
        <v>1669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1669</v>
      </c>
      <c r="D143" s="68">
        <f>SUM(D144:D148)</f>
        <v>1669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1669</v>
      </c>
      <c r="D148" s="97">
        <v>1669</v>
      </c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817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817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817</v>
      </c>
      <c r="D158" s="103"/>
      <c r="E158" s="103"/>
      <c r="F158" s="103"/>
      <c r="G158" s="103">
        <v>817</v>
      </c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250618</v>
      </c>
      <c r="D159" s="135">
        <f t="shared" si="6"/>
        <v>147438</v>
      </c>
      <c r="E159" s="135">
        <f t="shared" si="6"/>
        <v>68645</v>
      </c>
      <c r="F159" s="135">
        <f t="shared" si="6"/>
        <v>0</v>
      </c>
      <c r="G159" s="135">
        <f t="shared" si="6"/>
        <v>34535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Nr.4.13.1.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187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225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195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74933</v>
      </c>
      <c r="D15" s="43">
        <f>SUM(D16,D19,D20,)</f>
        <v>64933</v>
      </c>
      <c r="E15" s="43">
        <f>SUM(E16,E19,E20,)</f>
        <v>0</v>
      </c>
      <c r="F15" s="44">
        <f>SUM(F16,F19,F20,)</f>
        <v>0</v>
      </c>
      <c r="G15" s="43">
        <f>SUM(G16,G19,G20,)</f>
        <v>10000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>
        <v>64933</v>
      </c>
      <c r="E19" s="59"/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10000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10000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7876</v>
      </c>
      <c r="D23" s="69" t="s">
        <v>19</v>
      </c>
      <c r="E23" s="69" t="s">
        <v>19</v>
      </c>
      <c r="F23" s="69" t="s">
        <v>19</v>
      </c>
      <c r="G23" s="70">
        <v>7876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2124</v>
      </c>
      <c r="D25" s="69" t="s">
        <v>19</v>
      </c>
      <c r="E25" s="69" t="s">
        <v>19</v>
      </c>
      <c r="F25" s="69" t="s">
        <v>19</v>
      </c>
      <c r="G25" s="70">
        <v>2124</v>
      </c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74933</v>
      </c>
      <c r="D30" s="43">
        <f>SUM(D31,D156)</f>
        <v>64933</v>
      </c>
      <c r="E30" s="43">
        <f>SUM(E31,E156)</f>
        <v>0</v>
      </c>
      <c r="F30" s="44">
        <f>SUM(F31,F156)</f>
        <v>0</v>
      </c>
      <c r="G30" s="43">
        <f>SUM(G31,G156)</f>
        <v>10000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74933</v>
      </c>
      <c r="D31" s="82">
        <f>SUM(D141,D32)</f>
        <v>64933</v>
      </c>
      <c r="E31" s="82">
        <f>SUM(E141,E32)</f>
        <v>0</v>
      </c>
      <c r="F31" s="83">
        <f>SUM(F141,F32)</f>
        <v>0</v>
      </c>
      <c r="G31" s="82">
        <f>SUM(G141,G32)</f>
        <v>10000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60895</v>
      </c>
      <c r="D32" s="64">
        <f>SUM(D33,D132,D133)</f>
        <v>53741</v>
      </c>
      <c r="E32" s="64">
        <f>SUM(E33,E132,E133)</f>
        <v>0</v>
      </c>
      <c r="F32" s="65">
        <f>SUM(F33,F132,F133)</f>
        <v>0</v>
      </c>
      <c r="G32" s="64">
        <f>SUM(G33,G132,G133)</f>
        <v>7154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60895</v>
      </c>
      <c r="D33" s="64">
        <f>SUM(D34,D41,D42,D45,D92,D128)</f>
        <v>53741</v>
      </c>
      <c r="E33" s="64">
        <f>SUM(E34,E41,E42,E45,E92,E128)</f>
        <v>0</v>
      </c>
      <c r="F33" s="65">
        <f>SUM(F34,F41,F42,F45,F92,F128)</f>
        <v>0</v>
      </c>
      <c r="G33" s="64">
        <f>SUM(G34,G41,G42,G45,G92,G128)</f>
        <v>7154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13716</v>
      </c>
      <c r="D34" s="92">
        <f>SUM(D35,D38:D40)</f>
        <v>13716</v>
      </c>
      <c r="E34" s="92">
        <f>SUM(E35,E38:E40)</f>
        <v>0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13716</v>
      </c>
      <c r="D35" s="97">
        <v>13716</v>
      </c>
      <c r="E35" s="97"/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0</v>
      </c>
      <c r="D38" s="97"/>
      <c r="E38" s="97"/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3304</v>
      </c>
      <c r="D41" s="103">
        <v>3304</v>
      </c>
      <c r="E41" s="103"/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7797</v>
      </c>
      <c r="D45" s="104">
        <f>SUM(D46,D52,D53,D61,D71,D75,D79,D87)</f>
        <v>5489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2308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468</v>
      </c>
      <c r="D46" s="107">
        <f>SUM(D47:D51)</f>
        <v>468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204</v>
      </c>
      <c r="D47" s="97">
        <v>204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264</v>
      </c>
      <c r="D50" s="97">
        <v>264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50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50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50</v>
      </c>
      <c r="D54" s="97"/>
      <c r="E54" s="97"/>
      <c r="F54" s="97"/>
      <c r="G54" s="97">
        <v>50</v>
      </c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6312</v>
      </c>
      <c r="D61" s="107">
        <f>SUM(D65:D70,D62)</f>
        <v>4786</v>
      </c>
      <c r="E61" s="107">
        <f>SUM(E65:E70,E62)</f>
        <v>0</v>
      </c>
      <c r="F61" s="96">
        <f>SUM(F65:F70,F62)</f>
        <v>0</v>
      </c>
      <c r="G61" s="107">
        <f>SUM(G65:G70,G62)</f>
        <v>1526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4840</v>
      </c>
      <c r="D67" s="97">
        <v>3886</v>
      </c>
      <c r="E67" s="97"/>
      <c r="F67" s="97"/>
      <c r="G67" s="97">
        <v>954</v>
      </c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1472</v>
      </c>
      <c r="D70" s="97">
        <v>900</v>
      </c>
      <c r="E70" s="97"/>
      <c r="F70" s="97"/>
      <c r="G70" s="97">
        <v>572</v>
      </c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732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732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732</v>
      </c>
      <c r="D78" s="97"/>
      <c r="E78" s="97"/>
      <c r="F78" s="97"/>
      <c r="G78" s="97">
        <v>732</v>
      </c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235</v>
      </c>
      <c r="D79" s="107">
        <f>SUM(D80:D86)</f>
        <v>235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235</v>
      </c>
      <c r="D85" s="97">
        <v>235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36078</v>
      </c>
      <c r="D92" s="104">
        <f>SUM(D93,D97,D105,D106,D107,D114,D123,D124,D127)</f>
        <v>31232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4846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450</v>
      </c>
      <c r="D93" s="107">
        <f>SUM(D94:D96)</f>
        <v>250</v>
      </c>
      <c r="E93" s="107">
        <f>SUM(E94:E96)</f>
        <v>0</v>
      </c>
      <c r="F93" s="96">
        <f>SUM(F94:F96)</f>
        <v>0</v>
      </c>
      <c r="G93" s="107">
        <f>SUM(G94:G96)</f>
        <v>200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200</v>
      </c>
      <c r="D94" s="97"/>
      <c r="E94" s="97"/>
      <c r="F94" s="97"/>
      <c r="G94" s="97">
        <v>200</v>
      </c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250</v>
      </c>
      <c r="D95" s="97">
        <v>250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31812</v>
      </c>
      <c r="D97" s="107">
        <f>SUM(D98:D104)</f>
        <v>30558</v>
      </c>
      <c r="E97" s="107">
        <f>SUM(E98:E104)</f>
        <v>0</v>
      </c>
      <c r="F97" s="96">
        <f>SUM(F98:F104)</f>
        <v>0</v>
      </c>
      <c r="G97" s="107">
        <f>SUM(G98:G104)</f>
        <v>1254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23098</v>
      </c>
      <c r="D98" s="97">
        <v>23098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7734</v>
      </c>
      <c r="D100" s="97">
        <v>7000</v>
      </c>
      <c r="E100" s="97"/>
      <c r="F100" s="97"/>
      <c r="G100" s="97">
        <v>734</v>
      </c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980</v>
      </c>
      <c r="D104" s="97">
        <v>460</v>
      </c>
      <c r="E104" s="97"/>
      <c r="F104" s="97"/>
      <c r="G104" s="97">
        <v>520</v>
      </c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1392</v>
      </c>
      <c r="D105" s="97"/>
      <c r="E105" s="97"/>
      <c r="F105" s="97"/>
      <c r="G105" s="97">
        <v>1392</v>
      </c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100</v>
      </c>
      <c r="D106" s="97">
        <v>100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2324</v>
      </c>
      <c r="D107" s="107">
        <f>SUM(D108:D113)</f>
        <v>324</v>
      </c>
      <c r="E107" s="107">
        <f>SUM(E108:E113)</f>
        <v>0</v>
      </c>
      <c r="F107" s="96">
        <f>SUM(F108:F113)</f>
        <v>0</v>
      </c>
      <c r="G107" s="107">
        <f>SUM(G108:G113)</f>
        <v>2000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2000</v>
      </c>
      <c r="D109" s="97"/>
      <c r="E109" s="97"/>
      <c r="F109" s="97"/>
      <c r="G109" s="97">
        <v>2000</v>
      </c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224</v>
      </c>
      <c r="D110" s="97">
        <v>224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100</v>
      </c>
      <c r="D112" s="97">
        <v>100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14038</v>
      </c>
      <c r="D141" s="118">
        <f>SUM(D142,D154,D155)</f>
        <v>11192</v>
      </c>
      <c r="E141" s="118">
        <f>SUM(E142,E154,E155)</f>
        <v>0</v>
      </c>
      <c r="F141" s="119">
        <f>SUM(F142,F154,F155)</f>
        <v>0</v>
      </c>
      <c r="G141" s="118">
        <f>SUM(G142,G154,G155)</f>
        <v>2846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14038</v>
      </c>
      <c r="D142" s="122">
        <f>SUM(D143,D149,D150,D151,D152,D153)</f>
        <v>11192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2846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14038</v>
      </c>
      <c r="D143" s="68">
        <f>SUM(D144:D148)</f>
        <v>11192</v>
      </c>
      <c r="E143" s="68">
        <f>SUM(E144:E148)</f>
        <v>0</v>
      </c>
      <c r="F143" s="49">
        <f>SUM(F144:F148)</f>
        <v>0</v>
      </c>
      <c r="G143" s="68">
        <f>SUM(G144:G148)</f>
        <v>2846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14038</v>
      </c>
      <c r="D148" s="97">
        <v>11192</v>
      </c>
      <c r="E148" s="97"/>
      <c r="F148" s="97"/>
      <c r="G148" s="97">
        <v>2846</v>
      </c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74933</v>
      </c>
      <c r="D159" s="135">
        <f t="shared" si="6"/>
        <v>64933</v>
      </c>
      <c r="E159" s="135">
        <f t="shared" si="6"/>
        <v>0</v>
      </c>
      <c r="F159" s="135">
        <f t="shared" si="6"/>
        <v>0</v>
      </c>
      <c r="G159" s="135">
        <f t="shared" si="6"/>
        <v>10000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Nr.4.13.2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8" t="s">
        <v>188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9" t="s">
        <v>227</v>
      </c>
      <c r="C6" s="2"/>
      <c r="D6" s="2"/>
      <c r="E6" s="2"/>
      <c r="F6" s="2"/>
      <c r="G6" s="2"/>
      <c r="H6" s="2"/>
    </row>
    <row r="7" spans="1:8" s="3" customFormat="1" ht="12.75">
      <c r="A7" s="1" t="s">
        <v>228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229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16626</v>
      </c>
      <c r="D15" s="43">
        <f>SUM(D16,D19,D20,)</f>
        <v>8421</v>
      </c>
      <c r="E15" s="43">
        <f>SUM(E16,E19,E20,)</f>
        <v>3753</v>
      </c>
      <c r="F15" s="44">
        <f>SUM(F16,F19,F20,)</f>
        <v>0</v>
      </c>
      <c r="G15" s="43">
        <f>SUM(G16,G19,G20,)</f>
        <v>0</v>
      </c>
      <c r="H15" s="45">
        <f>SUM(H16,H19,H20,)</f>
        <v>4452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>
        <v>8421</v>
      </c>
      <c r="E19" s="59">
        <v>3753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4452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0</v>
      </c>
      <c r="H20" s="66">
        <f>SUM(H21:H28)</f>
        <v>4452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0</v>
      </c>
      <c r="D23" s="69" t="s">
        <v>19</v>
      </c>
      <c r="E23" s="69" t="s">
        <v>19</v>
      </c>
      <c r="F23" s="69" t="s">
        <v>19</v>
      </c>
      <c r="G23" s="70"/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189</v>
      </c>
      <c r="C27" s="74">
        <f t="shared" si="0"/>
        <v>4452</v>
      </c>
      <c r="D27" s="72"/>
      <c r="E27" s="72"/>
      <c r="F27" s="72"/>
      <c r="G27" s="70"/>
      <c r="H27" s="73">
        <v>4452</v>
      </c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16626</v>
      </c>
      <c r="D30" s="43">
        <f>SUM(D31,D156)</f>
        <v>8421</v>
      </c>
      <c r="E30" s="43">
        <f>SUM(E31,E156)</f>
        <v>3753</v>
      </c>
      <c r="F30" s="44">
        <f>SUM(F31,F156)</f>
        <v>0</v>
      </c>
      <c r="G30" s="43">
        <f>SUM(G31,G156)</f>
        <v>0</v>
      </c>
      <c r="H30" s="45">
        <f>SUM(H31,H156)</f>
        <v>4452</v>
      </c>
    </row>
    <row r="31" spans="1:8" s="85" customFormat="1" ht="36.75" thickTop="1">
      <c r="A31" s="80"/>
      <c r="B31" s="81" t="s">
        <v>29</v>
      </c>
      <c r="C31" s="84">
        <f t="shared" si="1"/>
        <v>16626</v>
      </c>
      <c r="D31" s="82">
        <f>SUM(D141,D32)</f>
        <v>8421</v>
      </c>
      <c r="E31" s="82">
        <f>SUM(E141,E32)</f>
        <v>3753</v>
      </c>
      <c r="F31" s="83">
        <f>SUM(F141,F32)</f>
        <v>0</v>
      </c>
      <c r="G31" s="82">
        <f>SUM(G141,G32)</f>
        <v>0</v>
      </c>
      <c r="H31" s="66">
        <f>SUM(H141,H32)</f>
        <v>4452</v>
      </c>
    </row>
    <row r="32" spans="1:8" s="88" customFormat="1" ht="22.5">
      <c r="A32" s="86"/>
      <c r="B32" s="35" t="s">
        <v>30</v>
      </c>
      <c r="C32" s="87">
        <f t="shared" si="1"/>
        <v>16626</v>
      </c>
      <c r="D32" s="64">
        <f>SUM(D33,D132,D133)</f>
        <v>8421</v>
      </c>
      <c r="E32" s="64">
        <f>SUM(E33,E132,E133)</f>
        <v>3753</v>
      </c>
      <c r="F32" s="65">
        <f>SUM(F33,F132,F133)</f>
        <v>0</v>
      </c>
      <c r="G32" s="64">
        <f>SUM(G33,G132,G133)</f>
        <v>0</v>
      </c>
      <c r="H32" s="66">
        <f>SUM(H33,H132,H133)</f>
        <v>4452</v>
      </c>
    </row>
    <row r="33" spans="1:8" s="36" customFormat="1" ht="11.25">
      <c r="A33" s="89">
        <v>1000</v>
      </c>
      <c r="B33" s="35" t="s">
        <v>31</v>
      </c>
      <c r="C33" s="87">
        <f t="shared" si="1"/>
        <v>16526</v>
      </c>
      <c r="D33" s="64">
        <f>SUM(D34,D41,D42,D45,D92,D128)</f>
        <v>8421</v>
      </c>
      <c r="E33" s="64">
        <f>SUM(E34,E41,E42,E45,E92,E128)</f>
        <v>3753</v>
      </c>
      <c r="F33" s="65">
        <f>SUM(F34,F41,F42,F45,F92,F128)</f>
        <v>0</v>
      </c>
      <c r="G33" s="64">
        <f>SUM(G34,G41,G42,G45,G92,G128)</f>
        <v>0</v>
      </c>
      <c r="H33" s="66">
        <f>SUM(H34,H41,H42,H45,H92,H128)</f>
        <v>4352</v>
      </c>
    </row>
    <row r="34" spans="1:8" s="62" customFormat="1" ht="11.25">
      <c r="A34" s="90">
        <v>1100</v>
      </c>
      <c r="B34" s="91" t="s">
        <v>32</v>
      </c>
      <c r="C34" s="93">
        <f t="shared" si="1"/>
        <v>6274</v>
      </c>
      <c r="D34" s="92">
        <f>SUM(D35,D38:D40)</f>
        <v>2289</v>
      </c>
      <c r="E34" s="92">
        <f>SUM(E35,E38:E40)</f>
        <v>3025</v>
      </c>
      <c r="F34" s="92">
        <f>SUM(F35,F38:F40)</f>
        <v>0</v>
      </c>
      <c r="G34" s="92">
        <f>SUM(G35,G38:G40)</f>
        <v>0</v>
      </c>
      <c r="H34" s="92">
        <f>SUM(H35,H38:H40)</f>
        <v>960</v>
      </c>
    </row>
    <row r="35" spans="1:8" s="99" customFormat="1" ht="9.75">
      <c r="A35" s="94">
        <v>1110</v>
      </c>
      <c r="B35" s="95" t="s">
        <v>33</v>
      </c>
      <c r="C35" s="98">
        <f t="shared" si="1"/>
        <v>4796</v>
      </c>
      <c r="D35" s="97">
        <f>1056+30</f>
        <v>1086</v>
      </c>
      <c r="E35" s="97">
        <v>2750</v>
      </c>
      <c r="F35" s="97"/>
      <c r="G35" s="97"/>
      <c r="H35" s="97">
        <v>960</v>
      </c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1478</v>
      </c>
      <c r="D38" s="97">
        <v>1203</v>
      </c>
      <c r="E38" s="97">
        <v>275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1511</v>
      </c>
      <c r="D41" s="103">
        <f>544+7</f>
        <v>551</v>
      </c>
      <c r="E41" s="103">
        <v>728</v>
      </c>
      <c r="F41" s="103"/>
      <c r="G41" s="103"/>
      <c r="H41" s="103">
        <v>232</v>
      </c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8591</v>
      </c>
      <c r="D45" s="104">
        <f>SUM(D46,D52,D53,D61,D71,D75,D79,D87)</f>
        <v>5531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0</v>
      </c>
      <c r="H45" s="105">
        <f>SUM(H46,H52,H53,H61,H71,H75,H79,H87)</f>
        <v>3060</v>
      </c>
    </row>
    <row r="46" spans="1:8" s="99" customFormat="1" ht="19.5">
      <c r="A46" s="94">
        <v>1410</v>
      </c>
      <c r="B46" s="95" t="s">
        <v>46</v>
      </c>
      <c r="C46" s="107">
        <f t="shared" si="2"/>
        <v>615</v>
      </c>
      <c r="D46" s="107">
        <f>SUM(D47:D51)</f>
        <v>615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192</v>
      </c>
      <c r="D47" s="97">
        <v>192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423</v>
      </c>
      <c r="D51" s="97">
        <v>423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120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120</v>
      </c>
    </row>
    <row r="54" spans="1:8" s="99" customFormat="1" ht="19.5">
      <c r="A54" s="110">
        <v>1441</v>
      </c>
      <c r="B54" s="95" t="s">
        <v>54</v>
      </c>
      <c r="C54" s="107">
        <f t="shared" si="2"/>
        <v>120</v>
      </c>
      <c r="D54" s="97"/>
      <c r="E54" s="97"/>
      <c r="F54" s="97"/>
      <c r="G54" s="97"/>
      <c r="H54" s="101">
        <v>120</v>
      </c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7856</v>
      </c>
      <c r="D75" s="107">
        <f>SUM(D76:D78)</f>
        <v>4916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2940</v>
      </c>
    </row>
    <row r="76" spans="1:8" s="99" customFormat="1" ht="9.75">
      <c r="A76" s="110">
        <v>1471</v>
      </c>
      <c r="B76" s="95" t="s">
        <v>76</v>
      </c>
      <c r="C76" s="107">
        <f t="shared" si="3"/>
        <v>7856</v>
      </c>
      <c r="D76" s="97">
        <v>4916</v>
      </c>
      <c r="E76" s="97"/>
      <c r="F76" s="97"/>
      <c r="G76" s="97"/>
      <c r="H76" s="101">
        <v>2940</v>
      </c>
    </row>
    <row r="77" spans="1:8" s="99" customFormat="1" ht="9.75">
      <c r="A77" s="110">
        <v>1472</v>
      </c>
      <c r="B77" s="95" t="s">
        <v>77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150</v>
      </c>
      <c r="D92" s="104">
        <f>SUM(D93,D97,D105,D106,D107,D114,D123,D124,D127)</f>
        <v>50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100</v>
      </c>
    </row>
    <row r="93" spans="1:8" s="99" customFormat="1" ht="19.5">
      <c r="A93" s="94">
        <v>1510</v>
      </c>
      <c r="B93" s="95" t="s">
        <v>93</v>
      </c>
      <c r="C93" s="107">
        <f t="shared" si="3"/>
        <v>150</v>
      </c>
      <c r="D93" s="107">
        <f>SUM(D94:D96)</f>
        <v>50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100</v>
      </c>
    </row>
    <row r="94" spans="1:8" s="99" customFormat="1" ht="9.75">
      <c r="A94" s="110">
        <v>1511</v>
      </c>
      <c r="B94" s="95" t="s">
        <v>94</v>
      </c>
      <c r="C94" s="107">
        <f t="shared" si="3"/>
        <v>50</v>
      </c>
      <c r="D94" s="97">
        <v>50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100</v>
      </c>
      <c r="D95" s="97"/>
      <c r="E95" s="97"/>
      <c r="F95" s="97"/>
      <c r="G95" s="97"/>
      <c r="H95" s="101">
        <v>100</v>
      </c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100</v>
      </c>
      <c r="D133" s="104">
        <f>SUM(D134:D140)</f>
        <v>0</v>
      </c>
      <c r="E133" s="104">
        <f>SUM(E134:E140)</f>
        <v>0</v>
      </c>
      <c r="F133" s="104">
        <f>SUM(F134:F140)</f>
        <v>0</v>
      </c>
      <c r="G133" s="104">
        <f>SUM(G134:G140)</f>
        <v>0</v>
      </c>
      <c r="H133" s="224">
        <f>SUM(H134:H140)</f>
        <v>100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100</v>
      </c>
      <c r="D139" s="54"/>
      <c r="E139" s="54"/>
      <c r="F139" s="54"/>
      <c r="G139" s="54"/>
      <c r="H139" s="55">
        <v>100</v>
      </c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0</v>
      </c>
      <c r="D141" s="118">
        <f>SUM(D142,D154,D155)</f>
        <v>0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0</v>
      </c>
      <c r="D142" s="122">
        <f>SUM(D143,D149,D150,D151,D152,D153)</f>
        <v>0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0</v>
      </c>
      <c r="D143" s="68">
        <f>SUM(D144:D148)</f>
        <v>0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16626</v>
      </c>
      <c r="D159" s="135">
        <f t="shared" si="6"/>
        <v>8421</v>
      </c>
      <c r="E159" s="135">
        <f t="shared" si="6"/>
        <v>3753</v>
      </c>
      <c r="F159" s="135">
        <f t="shared" si="6"/>
        <v>0</v>
      </c>
      <c r="G159" s="135">
        <f t="shared" si="6"/>
        <v>0</v>
      </c>
      <c r="H159" s="136">
        <f t="shared" si="6"/>
        <v>4452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Nr.4.14.1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206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208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205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509520</v>
      </c>
      <c r="D15" s="43">
        <f>SUM(D16,D19,D20,)</f>
        <v>189856</v>
      </c>
      <c r="E15" s="43">
        <f>SUM(E16,E19,E20,)</f>
        <v>316623</v>
      </c>
      <c r="F15" s="44">
        <f>SUM(F16,F19,F20,)</f>
        <v>0</v>
      </c>
      <c r="G15" s="43">
        <f>SUM(G16,G19,G20,)</f>
        <v>3013</v>
      </c>
      <c r="H15" s="45">
        <f>SUM(H16,H19,H20,)</f>
        <v>28</v>
      </c>
    </row>
    <row r="16" spans="1:8" s="52" customFormat="1" ht="21.75" customHeight="1" thickTop="1">
      <c r="A16" s="47"/>
      <c r="B16" s="48" t="s">
        <v>15</v>
      </c>
      <c r="C16" s="51">
        <f>SUM(D16:H16)</f>
        <v>441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413</v>
      </c>
      <c r="H16" s="50">
        <f>SUM(H17:H18)</f>
        <v>28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441</v>
      </c>
      <c r="D18" s="54"/>
      <c r="E18" s="54"/>
      <c r="F18" s="54"/>
      <c r="G18" s="54">
        <v>413</v>
      </c>
      <c r="H18" s="55">
        <v>28</v>
      </c>
    </row>
    <row r="19" spans="1:8" s="62" customFormat="1" ht="15.75" customHeight="1">
      <c r="A19" s="56"/>
      <c r="B19" s="57" t="s">
        <v>18</v>
      </c>
      <c r="C19" s="58"/>
      <c r="D19" s="59">
        <v>189856</v>
      </c>
      <c r="E19" s="59">
        <v>316623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2600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2600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2600</v>
      </c>
      <c r="D23" s="69" t="s">
        <v>19</v>
      </c>
      <c r="E23" s="69" t="s">
        <v>19</v>
      </c>
      <c r="F23" s="69" t="s">
        <v>19</v>
      </c>
      <c r="G23" s="70">
        <v>2600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158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509520</v>
      </c>
      <c r="D30" s="43">
        <f>SUM(D31,D156)</f>
        <v>189856</v>
      </c>
      <c r="E30" s="43">
        <f>SUM(E31,E156)</f>
        <v>316623</v>
      </c>
      <c r="F30" s="44">
        <f>SUM(F31,F156)</f>
        <v>0</v>
      </c>
      <c r="G30" s="43">
        <f>SUM(G31,G156)</f>
        <v>3013</v>
      </c>
      <c r="H30" s="45">
        <f>SUM(H31,H156)</f>
        <v>28</v>
      </c>
    </row>
    <row r="31" spans="1:8" s="85" customFormat="1" ht="36.75" thickTop="1">
      <c r="A31" s="80"/>
      <c r="B31" s="81" t="s">
        <v>29</v>
      </c>
      <c r="C31" s="84">
        <f t="shared" si="1"/>
        <v>508879</v>
      </c>
      <c r="D31" s="82">
        <f>SUM(D141,D32)</f>
        <v>189856</v>
      </c>
      <c r="E31" s="82">
        <f>SUM(E141,E32)</f>
        <v>316623</v>
      </c>
      <c r="F31" s="83">
        <f>SUM(F141,F32)</f>
        <v>0</v>
      </c>
      <c r="G31" s="82">
        <f>SUM(G141,G32)</f>
        <v>2400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502354</v>
      </c>
      <c r="D32" s="64">
        <f>SUM(D33,D132,D133)</f>
        <v>183331</v>
      </c>
      <c r="E32" s="64">
        <f>SUM(E33,E132,E133)</f>
        <v>316623</v>
      </c>
      <c r="F32" s="65">
        <f>SUM(F33,F132,F133)</f>
        <v>0</v>
      </c>
      <c r="G32" s="64">
        <f>SUM(G33,G132,G133)</f>
        <v>2400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502354</v>
      </c>
      <c r="D33" s="64">
        <f>SUM(D34,D41,D42,D45,D92,D128)</f>
        <v>183331</v>
      </c>
      <c r="E33" s="64">
        <f>SUM(E34,E41,E42,E45,E92,E128)</f>
        <v>316623</v>
      </c>
      <c r="F33" s="65">
        <f>SUM(F34,F41,F42,F45,F92,F128)</f>
        <v>0</v>
      </c>
      <c r="G33" s="64">
        <f>SUM(G34,G41,G42,G45,G92,G128)</f>
        <v>2400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326672</v>
      </c>
      <c r="D34" s="92">
        <f>SUM(D35,D38:D40)</f>
        <v>71516</v>
      </c>
      <c r="E34" s="92">
        <f>SUM(E35,E38:E40)</f>
        <v>255156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288472</v>
      </c>
      <c r="D35" s="97">
        <f>65421+894</f>
        <v>66315</v>
      </c>
      <c r="E35" s="97">
        <v>222157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38200</v>
      </c>
      <c r="D38" s="97">
        <v>5201</v>
      </c>
      <c r="E38" s="97">
        <v>32999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78695</v>
      </c>
      <c r="D41" s="103">
        <f>17013+215</f>
        <v>17228</v>
      </c>
      <c r="E41" s="103">
        <v>61467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100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100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100</v>
      </c>
      <c r="D43" s="97"/>
      <c r="E43" s="97"/>
      <c r="F43" s="97"/>
      <c r="G43" s="97">
        <v>100</v>
      </c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20687</v>
      </c>
      <c r="D45" s="104">
        <f>SUM(D46,D52,D53,D61,D71,D75,D79,D87)</f>
        <v>20067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620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2450</v>
      </c>
      <c r="D46" s="107">
        <f>SUM(D47:D51)</f>
        <v>2450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1265</v>
      </c>
      <c r="D47" s="97">
        <v>1265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600</v>
      </c>
      <c r="D50" s="97">
        <v>600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585</v>
      </c>
      <c r="D51" s="97">
        <v>585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720</v>
      </c>
      <c r="D52" s="97">
        <v>720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1155</v>
      </c>
      <c r="D53" s="107">
        <f>SUM(D54:D60)</f>
        <v>805</v>
      </c>
      <c r="E53" s="107">
        <f>SUM(E54:E60)</f>
        <v>0</v>
      </c>
      <c r="F53" s="96">
        <f>SUM(F54:F60)</f>
        <v>0</v>
      </c>
      <c r="G53" s="107">
        <f>SUM(G54:G60)</f>
        <v>350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60</v>
      </c>
      <c r="D54" s="97">
        <v>60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930</v>
      </c>
      <c r="D58" s="97">
        <v>580</v>
      </c>
      <c r="E58" s="97"/>
      <c r="F58" s="97"/>
      <c r="G58" s="97">
        <v>350</v>
      </c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12702</v>
      </c>
      <c r="D61" s="107">
        <f>SUM(D65:D70,D62)</f>
        <v>12452</v>
      </c>
      <c r="E61" s="107">
        <f>SUM(E65:E70,E62)</f>
        <v>0</v>
      </c>
      <c r="F61" s="96">
        <f>SUM(F65:F70,F62)</f>
        <v>0</v>
      </c>
      <c r="G61" s="107">
        <f>SUM(G65:G70,G62)</f>
        <v>250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3928</v>
      </c>
      <c r="D62" s="96">
        <f>D63+D64</f>
        <v>3928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3928</v>
      </c>
      <c r="D64" s="97">
        <v>3928</v>
      </c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1250</v>
      </c>
      <c r="D66" s="97">
        <v>1000</v>
      </c>
      <c r="E66" s="97"/>
      <c r="F66" s="97"/>
      <c r="G66" s="97">
        <v>250</v>
      </c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4800</v>
      </c>
      <c r="D67" s="97">
        <v>4800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2724</v>
      </c>
      <c r="D70" s="97">
        <v>2724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1948</v>
      </c>
      <c r="D75" s="107">
        <f>SUM(D76:D78)</f>
        <v>1928</v>
      </c>
      <c r="E75" s="107">
        <f>SUM(E76:E78)</f>
        <v>0</v>
      </c>
      <c r="F75" s="96">
        <f>SUM(F76:F78)</f>
        <v>0</v>
      </c>
      <c r="G75" s="107">
        <f>SUM(G76:G78)</f>
        <v>20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1948</v>
      </c>
      <c r="D78" s="97">
        <v>1928</v>
      </c>
      <c r="E78" s="97"/>
      <c r="F78" s="97"/>
      <c r="G78" s="97">
        <v>20</v>
      </c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1712</v>
      </c>
      <c r="D79" s="107">
        <f>SUM(D80:D86)</f>
        <v>1712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836</v>
      </c>
      <c r="D84" s="97">
        <v>836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876</v>
      </c>
      <c r="D85" s="97">
        <v>876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72020</v>
      </c>
      <c r="D92" s="104">
        <f>SUM(D93,D97,D105,D106,D107,D114,D123,D124,D127)</f>
        <v>70340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1680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5590</v>
      </c>
      <c r="D93" s="107">
        <f>SUM(D94:D96)</f>
        <v>5340</v>
      </c>
      <c r="E93" s="107">
        <f>SUM(E94:E96)</f>
        <v>0</v>
      </c>
      <c r="F93" s="96">
        <f>SUM(F94:F96)</f>
        <v>0</v>
      </c>
      <c r="G93" s="107">
        <f>SUM(G94:G96)</f>
        <v>250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2340</v>
      </c>
      <c r="D94" s="97">
        <v>2090</v>
      </c>
      <c r="E94" s="97"/>
      <c r="F94" s="97"/>
      <c r="G94" s="97">
        <v>250</v>
      </c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3250</v>
      </c>
      <c r="D95" s="97">
        <v>3250</v>
      </c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50068</v>
      </c>
      <c r="D97" s="107">
        <f>SUM(D98:D104)</f>
        <v>50038</v>
      </c>
      <c r="E97" s="107">
        <f>SUM(E98:E104)</f>
        <v>0</v>
      </c>
      <c r="F97" s="96">
        <f>SUM(F98:F104)</f>
        <v>0</v>
      </c>
      <c r="G97" s="107">
        <f>SUM(G98:G104)</f>
        <v>30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41224</v>
      </c>
      <c r="D98" s="97">
        <v>41224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6670</v>
      </c>
      <c r="D100" s="97">
        <v>6670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60</v>
      </c>
      <c r="D103" s="97">
        <v>30</v>
      </c>
      <c r="E103" s="97"/>
      <c r="F103" s="97"/>
      <c r="G103" s="97">
        <v>30</v>
      </c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2114</v>
      </c>
      <c r="D104" s="97">
        <v>2114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150</v>
      </c>
      <c r="D106" s="97">
        <v>150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12868</v>
      </c>
      <c r="D107" s="107">
        <f>SUM(D108:D113)</f>
        <v>11468</v>
      </c>
      <c r="E107" s="107">
        <f>SUM(E108:E113)</f>
        <v>0</v>
      </c>
      <c r="F107" s="96">
        <f>SUM(F108:F113)</f>
        <v>0</v>
      </c>
      <c r="G107" s="107">
        <f>SUM(G108:G113)</f>
        <v>1400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9256</v>
      </c>
      <c r="D108" s="97">
        <v>7856</v>
      </c>
      <c r="E108" s="97"/>
      <c r="F108" s="97"/>
      <c r="G108" s="97">
        <v>1400</v>
      </c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3142</v>
      </c>
      <c r="D109" s="97">
        <v>3142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120</v>
      </c>
      <c r="D110" s="97">
        <v>120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350</v>
      </c>
      <c r="D112" s="97">
        <v>350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3344</v>
      </c>
      <c r="D123" s="97">
        <v>3344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4180</v>
      </c>
      <c r="D128" s="104">
        <f>SUM(D129,D130,D131)</f>
        <v>4180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3344</v>
      </c>
      <c r="D129" s="97">
        <v>3344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836</v>
      </c>
      <c r="D130" s="97">
        <v>836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SUM(D134,D135,D136,D137,D138,D140)</f>
        <v>0</v>
      </c>
      <c r="E133" s="104">
        <f>SUM(E134,E135,E136,E137,E138,E140)</f>
        <v>0</v>
      </c>
      <c r="F133" s="92">
        <f>SUM(F134,F135,F136,F137,F138,F140)</f>
        <v>0</v>
      </c>
      <c r="G133" s="104">
        <f>SUM(G134,G135,G136,G137,G138,G140)</f>
        <v>0</v>
      </c>
      <c r="H133" s="105">
        <f>SUM(H134,H135,H136,H137,H138,H140)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6525</v>
      </c>
      <c r="D141" s="118">
        <f>SUM(D142,D154,D155)</f>
        <v>6525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6525</v>
      </c>
      <c r="D142" s="122">
        <f>SUM(D143,D149,D150,D151,D152,D153)</f>
        <v>6525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6525</v>
      </c>
      <c r="D143" s="68">
        <f>SUM(D144:D148)</f>
        <v>6525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6525</v>
      </c>
      <c r="D148" s="97">
        <v>6525</v>
      </c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641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613</v>
      </c>
      <c r="H156" s="131">
        <f>SUM(H157:H158)</f>
        <v>28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641</v>
      </c>
      <c r="D158" s="103"/>
      <c r="E158" s="103"/>
      <c r="F158" s="103"/>
      <c r="G158" s="103">
        <v>613</v>
      </c>
      <c r="H158" s="115">
        <v>28</v>
      </c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509520</v>
      </c>
      <c r="D159" s="135">
        <f t="shared" si="6"/>
        <v>189856</v>
      </c>
      <c r="E159" s="135">
        <f t="shared" si="6"/>
        <v>316623</v>
      </c>
      <c r="F159" s="135">
        <f t="shared" si="6"/>
        <v>0</v>
      </c>
      <c r="G159" s="135">
        <f t="shared" si="6"/>
        <v>3013</v>
      </c>
      <c r="H159" s="136">
        <f t="shared" si="6"/>
        <v>28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Nr.4.3.1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3"/>
  <sheetViews>
    <sheetView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2" customWidth="1"/>
    <col min="2" max="2" width="22.421875" style="0" customWidth="1"/>
    <col min="3" max="3" width="9.140625" style="0" customWidth="1"/>
    <col min="4" max="4" width="8.140625" style="0" customWidth="1"/>
    <col min="5" max="5" width="8.00390625" style="0" customWidth="1"/>
    <col min="6" max="6" width="8.7109375" style="0" customWidth="1"/>
    <col min="7" max="7" width="0.13671875" style="0" customWidth="1"/>
  </cols>
  <sheetData>
    <row r="1" spans="1:6" s="143" customFormat="1" ht="12.75">
      <c r="A1" s="141"/>
      <c r="B1" s="142"/>
      <c r="C1" s="142"/>
      <c r="D1" s="142"/>
      <c r="E1" s="142"/>
      <c r="F1" s="142"/>
    </row>
    <row r="2" spans="1:6" s="143" customFormat="1" ht="12.75">
      <c r="A2" s="248" t="s">
        <v>199</v>
      </c>
      <c r="B2" s="248"/>
      <c r="C2" s="248"/>
      <c r="D2" s="248"/>
      <c r="E2" s="248"/>
      <c r="F2" s="248"/>
    </row>
    <row r="3" spans="1:6" s="143" customFormat="1" ht="12.75">
      <c r="A3" s="248" t="s">
        <v>200</v>
      </c>
      <c r="B3" s="248"/>
      <c r="C3" s="248"/>
      <c r="D3" s="248"/>
      <c r="E3" s="248"/>
      <c r="F3" s="248"/>
    </row>
    <row r="4" spans="1:6" s="143" customFormat="1" ht="18">
      <c r="A4" s="141"/>
      <c r="B4" s="144"/>
      <c r="C4" s="145"/>
      <c r="D4" s="142"/>
      <c r="E4" s="142"/>
      <c r="F4" s="142"/>
    </row>
    <row r="5" spans="1:6" s="143" customFormat="1" ht="12.75">
      <c r="A5" s="141" t="s">
        <v>230</v>
      </c>
      <c r="B5" s="146"/>
      <c r="C5" s="146"/>
      <c r="D5" s="146"/>
      <c r="E5" s="146"/>
      <c r="F5" s="146"/>
    </row>
    <row r="6" spans="1:6" s="143" customFormat="1" ht="12.75">
      <c r="A6" s="141" t="s">
        <v>161</v>
      </c>
      <c r="B6" s="142" t="s">
        <v>231</v>
      </c>
      <c r="C6" s="142"/>
      <c r="D6" s="142"/>
      <c r="E6" s="142"/>
      <c r="F6" s="142"/>
    </row>
    <row r="7" spans="1:6" s="143" customFormat="1" ht="12.75">
      <c r="A7" s="141" t="s">
        <v>193</v>
      </c>
      <c r="B7" s="142"/>
      <c r="C7" s="142"/>
      <c r="D7" s="142"/>
      <c r="E7" s="142"/>
      <c r="F7" s="142"/>
    </row>
    <row r="8" spans="1:6" s="143" customFormat="1" ht="13.5" thickBot="1">
      <c r="A8" s="1" t="s">
        <v>194</v>
      </c>
      <c r="B8" s="147"/>
      <c r="C8" s="142"/>
      <c r="D8" s="142"/>
      <c r="E8" s="142"/>
      <c r="F8" s="142"/>
    </row>
    <row r="9" spans="1:6" s="150" customFormat="1" ht="12.75" customHeight="1">
      <c r="A9" s="148"/>
      <c r="B9" s="149"/>
      <c r="C9" s="242" t="s">
        <v>2</v>
      </c>
      <c r="D9" s="243"/>
      <c r="E9" s="243"/>
      <c r="F9" s="244"/>
    </row>
    <row r="10" spans="1:6" s="153" customFormat="1" ht="12.75" customHeight="1">
      <c r="A10" s="151" t="s">
        <v>3</v>
      </c>
      <c r="B10" s="152" t="s">
        <v>1</v>
      </c>
      <c r="C10" s="245" t="s">
        <v>4</v>
      </c>
      <c r="D10" s="246"/>
      <c r="E10" s="246"/>
      <c r="F10" s="247"/>
    </row>
    <row r="11" spans="1:6" s="156" customFormat="1" ht="51" customHeight="1" thickBot="1">
      <c r="A11" s="154" t="s">
        <v>5</v>
      </c>
      <c r="B11" s="155"/>
      <c r="C11" s="156" t="s">
        <v>6</v>
      </c>
      <c r="D11" s="157"/>
      <c r="E11" s="158"/>
      <c r="F11" s="159"/>
    </row>
    <row r="12" spans="1:6" s="161" customFormat="1" ht="17.25" customHeight="1" thickBot="1">
      <c r="A12" s="160" t="s">
        <v>12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4" customFormat="1" ht="16.5">
      <c r="A13" s="162"/>
      <c r="B13" s="163" t="s">
        <v>13</v>
      </c>
      <c r="D13" s="165"/>
      <c r="E13" s="165"/>
      <c r="F13" s="166"/>
    </row>
    <row r="14" spans="1:6" s="169" customFormat="1" ht="9.75" customHeight="1">
      <c r="A14" s="167"/>
      <c r="B14" s="168"/>
      <c r="F14" s="170"/>
    </row>
    <row r="15" spans="1:6" s="172" customFormat="1" ht="30.75" customHeight="1" thickBot="1">
      <c r="A15" s="171"/>
      <c r="B15" s="41" t="s">
        <v>14</v>
      </c>
      <c r="C15" s="43">
        <f>SUM(D15:F15)</f>
        <v>4452</v>
      </c>
      <c r="D15" s="43">
        <f>SUM(D16,D19,)</f>
        <v>4452</v>
      </c>
      <c r="E15" s="43">
        <f>SUM(E16,E19,)</f>
        <v>0</v>
      </c>
      <c r="F15" s="45">
        <f>SUM(F16,F19,)</f>
        <v>0</v>
      </c>
    </row>
    <row r="16" spans="1:6" s="177" customFormat="1" ht="23.25" thickTop="1">
      <c r="A16" s="173"/>
      <c r="B16" s="174" t="s">
        <v>15</v>
      </c>
      <c r="C16" s="175">
        <f>SUM(D16:F16)</f>
        <v>0</v>
      </c>
      <c r="D16" s="175">
        <f>SUM(D17:D18)</f>
        <v>0</v>
      </c>
      <c r="E16" s="175">
        <f>SUM(E17:E18)</f>
        <v>0</v>
      </c>
      <c r="F16" s="176">
        <f>SUM(F17:F18)</f>
        <v>0</v>
      </c>
    </row>
    <row r="17" spans="1:6" s="177" customFormat="1" ht="11.25">
      <c r="A17" s="173"/>
      <c r="B17" s="178" t="s">
        <v>16</v>
      </c>
      <c r="C17" s="175">
        <f>SUM(D17:F17)</f>
        <v>0</v>
      </c>
      <c r="D17" s="179"/>
      <c r="E17" s="179"/>
      <c r="F17" s="180"/>
    </row>
    <row r="18" spans="1:6" s="177" customFormat="1" ht="11.25">
      <c r="A18" s="173"/>
      <c r="B18" s="178" t="s">
        <v>17</v>
      </c>
      <c r="C18" s="175">
        <f>SUM(D18:F18)</f>
        <v>0</v>
      </c>
      <c r="D18" s="179"/>
      <c r="E18" s="179"/>
      <c r="F18" s="180"/>
    </row>
    <row r="19" spans="1:6" s="185" customFormat="1" ht="13.5" customHeight="1">
      <c r="A19" s="181"/>
      <c r="B19" s="57" t="s">
        <v>18</v>
      </c>
      <c r="C19" s="182">
        <f>SUM(D19:F19)</f>
        <v>4452</v>
      </c>
      <c r="D19" s="183">
        <v>4452</v>
      </c>
      <c r="E19" s="183"/>
      <c r="F19" s="184"/>
    </row>
    <row r="20" spans="1:6" s="177" customFormat="1" ht="11.25">
      <c r="A20" s="173"/>
      <c r="B20" s="174"/>
      <c r="C20" s="186"/>
      <c r="D20" s="186"/>
      <c r="E20" s="186"/>
      <c r="F20" s="187"/>
    </row>
    <row r="21" spans="1:6" s="164" customFormat="1" ht="16.5">
      <c r="A21" s="162"/>
      <c r="B21" s="163" t="s">
        <v>27</v>
      </c>
      <c r="C21" s="188"/>
      <c r="D21" s="188"/>
      <c r="E21" s="188"/>
      <c r="F21" s="189"/>
    </row>
    <row r="22" spans="1:6" s="191" customFormat="1" ht="26.25" thickBot="1">
      <c r="A22" s="190"/>
      <c r="B22" s="78" t="s">
        <v>28</v>
      </c>
      <c r="C22" s="43">
        <f aca="true" t="shared" si="0" ref="C22:C53">SUM(D22:F22)</f>
        <v>4452</v>
      </c>
      <c r="D22" s="43">
        <f>SUM(D23,D146)</f>
        <v>4452</v>
      </c>
      <c r="E22" s="43">
        <f>SUM(E23,E146)</f>
        <v>0</v>
      </c>
      <c r="F22" s="45">
        <f>SUM(F23,F146)</f>
        <v>0</v>
      </c>
    </row>
    <row r="23" spans="1:6" s="193" customFormat="1" ht="36.75" thickTop="1">
      <c r="A23" s="192"/>
      <c r="B23" s="81" t="s">
        <v>29</v>
      </c>
      <c r="C23" s="64">
        <f t="shared" si="0"/>
        <v>4452</v>
      </c>
      <c r="D23" s="82">
        <f>SUM(D131,D24)</f>
        <v>4452</v>
      </c>
      <c r="E23" s="82">
        <f>SUM(E131,E24)</f>
        <v>0</v>
      </c>
      <c r="F23" s="66">
        <f>SUM(F131,F24)</f>
        <v>0</v>
      </c>
    </row>
    <row r="24" spans="1:6" s="196" customFormat="1" ht="24">
      <c r="A24" s="194"/>
      <c r="B24" s="195" t="s">
        <v>30</v>
      </c>
      <c r="C24" s="64">
        <f t="shared" si="0"/>
        <v>4452</v>
      </c>
      <c r="D24" s="64">
        <f>SUM(D25,D122,D123)</f>
        <v>4452</v>
      </c>
      <c r="E24" s="64">
        <f>SUM(E25,E122,E123)</f>
        <v>0</v>
      </c>
      <c r="F24" s="66">
        <f>SUM(F25,F122,F123)</f>
        <v>0</v>
      </c>
    </row>
    <row r="25" spans="1:6" s="169" customFormat="1" ht="11.25">
      <c r="A25" s="197">
        <v>1000</v>
      </c>
      <c r="B25" s="168" t="s">
        <v>31</v>
      </c>
      <c r="C25" s="198">
        <f t="shared" si="0"/>
        <v>4352</v>
      </c>
      <c r="D25" s="198">
        <f>SUM(D26,D31,D32,D35,D82,D118)</f>
        <v>4352</v>
      </c>
      <c r="E25" s="198">
        <f>SUM(E26,E31,E32,E35,E82,E118)</f>
        <v>0</v>
      </c>
      <c r="F25" s="199">
        <f>SUM(F26,F31,F32,F35,F82,F118)</f>
        <v>0</v>
      </c>
    </row>
    <row r="26" spans="1:6" s="185" customFormat="1" ht="11.25">
      <c r="A26" s="90">
        <v>1100</v>
      </c>
      <c r="B26" s="200" t="s">
        <v>32</v>
      </c>
      <c r="C26" s="182">
        <f t="shared" si="0"/>
        <v>960</v>
      </c>
      <c r="D26" s="182">
        <f>SUM(D28:D30,D27)</f>
        <v>960</v>
      </c>
      <c r="E26" s="182">
        <f>SUM(E28:E30,E27)</f>
        <v>0</v>
      </c>
      <c r="F26" s="201">
        <f>SUM(F28:F30,F27)</f>
        <v>0</v>
      </c>
    </row>
    <row r="27" spans="1:6" s="207" customFormat="1" ht="9.75">
      <c r="A27" s="202">
        <v>1110</v>
      </c>
      <c r="B27" s="203" t="s">
        <v>33</v>
      </c>
      <c r="C27" s="204">
        <f t="shared" si="0"/>
        <v>960</v>
      </c>
      <c r="D27" s="205">
        <v>960</v>
      </c>
      <c r="E27" s="205"/>
      <c r="F27" s="206"/>
    </row>
    <row r="28" spans="1:6" s="207" customFormat="1" ht="9.75">
      <c r="A28" s="202">
        <v>1140</v>
      </c>
      <c r="B28" s="203" t="s">
        <v>38</v>
      </c>
      <c r="C28" s="204">
        <f t="shared" si="0"/>
        <v>0</v>
      </c>
      <c r="D28" s="205"/>
      <c r="E28" s="205"/>
      <c r="F28" s="206"/>
    </row>
    <row r="29" spans="1:6" s="207" customFormat="1" ht="9.75">
      <c r="A29" s="202">
        <v>1150</v>
      </c>
      <c r="B29" s="95" t="s">
        <v>39</v>
      </c>
      <c r="C29" s="204">
        <f t="shared" si="0"/>
        <v>0</v>
      </c>
      <c r="D29" s="205"/>
      <c r="E29" s="205"/>
      <c r="F29" s="206"/>
    </row>
    <row r="30" spans="1:6" s="207" customFormat="1" ht="19.5">
      <c r="A30" s="202">
        <v>1170</v>
      </c>
      <c r="B30" s="203" t="s">
        <v>40</v>
      </c>
      <c r="C30" s="204">
        <f t="shared" si="0"/>
        <v>0</v>
      </c>
      <c r="D30" s="205"/>
      <c r="E30" s="205"/>
      <c r="F30" s="206"/>
    </row>
    <row r="31" spans="1:6" s="185" customFormat="1" ht="22.5">
      <c r="A31" s="102">
        <v>1200</v>
      </c>
      <c r="B31" s="91" t="s">
        <v>41</v>
      </c>
      <c r="C31" s="182">
        <f t="shared" si="0"/>
        <v>232</v>
      </c>
      <c r="D31" s="183">
        <v>232</v>
      </c>
      <c r="E31" s="183"/>
      <c r="F31" s="184"/>
    </row>
    <row r="32" spans="1:6" s="185" customFormat="1" ht="11.25">
      <c r="A32" s="90">
        <v>1300</v>
      </c>
      <c r="B32" s="91" t="s">
        <v>42</v>
      </c>
      <c r="C32" s="182">
        <f t="shared" si="0"/>
        <v>0</v>
      </c>
      <c r="D32" s="182">
        <f>SUM(D33:D34)</f>
        <v>0</v>
      </c>
      <c r="E32" s="182">
        <f>SUM(E33:E34)</f>
        <v>0</v>
      </c>
      <c r="F32" s="201">
        <f>SUM(F33:F34)</f>
        <v>0</v>
      </c>
    </row>
    <row r="33" spans="1:6" s="207" customFormat="1" ht="19.5">
      <c r="A33" s="94">
        <v>1310</v>
      </c>
      <c r="B33" s="95" t="s">
        <v>43</v>
      </c>
      <c r="C33" s="204">
        <f t="shared" si="0"/>
        <v>0</v>
      </c>
      <c r="D33" s="205"/>
      <c r="E33" s="205"/>
      <c r="F33" s="206"/>
    </row>
    <row r="34" spans="1:6" s="207" customFormat="1" ht="9.75">
      <c r="A34" s="108">
        <v>1330</v>
      </c>
      <c r="B34" s="95" t="s">
        <v>44</v>
      </c>
      <c r="C34" s="204">
        <f t="shared" si="0"/>
        <v>0</v>
      </c>
      <c r="D34" s="205"/>
      <c r="E34" s="205"/>
      <c r="F34" s="206"/>
    </row>
    <row r="35" spans="1:6" s="185" customFormat="1" ht="22.5">
      <c r="A35" s="102">
        <v>1400</v>
      </c>
      <c r="B35" s="91" t="s">
        <v>45</v>
      </c>
      <c r="C35" s="122">
        <f t="shared" si="0"/>
        <v>3060</v>
      </c>
      <c r="D35" s="122">
        <f>SUM(D36,D42,D43,D51,D61,D65,D69,D77)</f>
        <v>3060</v>
      </c>
      <c r="E35" s="122">
        <f>SUM(E36,E42,E43,E51,E61,E65,E69,E77)</f>
        <v>0</v>
      </c>
      <c r="F35" s="123">
        <f>SUM(F36,F42,F43,F51,F61,F65,F69,F77)</f>
        <v>0</v>
      </c>
    </row>
    <row r="36" spans="1:6" s="207" customFormat="1" ht="19.5">
      <c r="A36" s="94">
        <v>1410</v>
      </c>
      <c r="B36" s="95" t="s">
        <v>46</v>
      </c>
      <c r="C36" s="204">
        <f t="shared" si="0"/>
        <v>0</v>
      </c>
      <c r="D36" s="204">
        <f>SUM(D37:D41)</f>
        <v>0</v>
      </c>
      <c r="E36" s="204">
        <f>SUM(E37:E41)</f>
        <v>0</v>
      </c>
      <c r="F36" s="208">
        <f>SUM(F37:F41)</f>
        <v>0</v>
      </c>
    </row>
    <row r="37" spans="1:6" s="207" customFormat="1" ht="19.5">
      <c r="A37" s="110">
        <v>1411</v>
      </c>
      <c r="B37" s="95" t="s">
        <v>47</v>
      </c>
      <c r="C37" s="204">
        <f t="shared" si="0"/>
        <v>0</v>
      </c>
      <c r="D37" s="205"/>
      <c r="E37" s="205"/>
      <c r="F37" s="206"/>
    </row>
    <row r="38" spans="1:6" s="207" customFormat="1" ht="19.5">
      <c r="A38" s="110">
        <v>1412</v>
      </c>
      <c r="B38" s="95" t="s">
        <v>48</v>
      </c>
      <c r="C38" s="204">
        <f t="shared" si="0"/>
        <v>0</v>
      </c>
      <c r="D38" s="205"/>
      <c r="E38" s="205"/>
      <c r="F38" s="206"/>
    </row>
    <row r="39" spans="1:6" s="207" customFormat="1" ht="19.5">
      <c r="A39" s="110">
        <v>1413</v>
      </c>
      <c r="B39" s="95" t="s">
        <v>49</v>
      </c>
      <c r="C39" s="204">
        <f t="shared" si="0"/>
        <v>0</v>
      </c>
      <c r="D39" s="205"/>
      <c r="E39" s="205"/>
      <c r="F39" s="206"/>
    </row>
    <row r="40" spans="1:6" s="207" customFormat="1" ht="19.5">
      <c r="A40" s="110">
        <v>1414</v>
      </c>
      <c r="B40" s="95" t="s">
        <v>50</v>
      </c>
      <c r="C40" s="204">
        <f t="shared" si="0"/>
        <v>0</v>
      </c>
      <c r="D40" s="205"/>
      <c r="E40" s="205"/>
      <c r="F40" s="206"/>
    </row>
    <row r="41" spans="1:6" s="207" customFormat="1" ht="19.5">
      <c r="A41" s="110">
        <v>1415</v>
      </c>
      <c r="B41" s="95" t="s">
        <v>51</v>
      </c>
      <c r="C41" s="204">
        <f t="shared" si="0"/>
        <v>0</v>
      </c>
      <c r="D41" s="205"/>
      <c r="E41" s="205"/>
      <c r="F41" s="206"/>
    </row>
    <row r="42" spans="1:6" s="207" customFormat="1" ht="19.5">
      <c r="A42" s="94">
        <v>1420</v>
      </c>
      <c r="B42" s="95" t="s">
        <v>52</v>
      </c>
      <c r="C42" s="204">
        <f t="shared" si="0"/>
        <v>0</v>
      </c>
      <c r="D42" s="205"/>
      <c r="E42" s="205"/>
      <c r="F42" s="206"/>
    </row>
    <row r="43" spans="1:6" s="207" customFormat="1" ht="29.25">
      <c r="A43" s="94">
        <v>1440</v>
      </c>
      <c r="B43" s="95" t="s">
        <v>53</v>
      </c>
      <c r="C43" s="204">
        <f t="shared" si="0"/>
        <v>120</v>
      </c>
      <c r="D43" s="204">
        <f>SUM(D44:D50)</f>
        <v>120</v>
      </c>
      <c r="E43" s="204">
        <f>SUM(E44:E50)</f>
        <v>0</v>
      </c>
      <c r="F43" s="208">
        <f>SUM(F44:F50)</f>
        <v>0</v>
      </c>
    </row>
    <row r="44" spans="1:6" s="207" customFormat="1" ht="19.5">
      <c r="A44" s="110">
        <v>1441</v>
      </c>
      <c r="B44" s="95" t="s">
        <v>54</v>
      </c>
      <c r="C44" s="204">
        <f t="shared" si="0"/>
        <v>120</v>
      </c>
      <c r="D44" s="205">
        <v>120</v>
      </c>
      <c r="E44" s="205"/>
      <c r="F44" s="206"/>
    </row>
    <row r="45" spans="1:6" s="207" customFormat="1" ht="19.5">
      <c r="A45" s="110">
        <v>1442</v>
      </c>
      <c r="B45" s="95" t="s">
        <v>55</v>
      </c>
      <c r="C45" s="204">
        <f t="shared" si="0"/>
        <v>0</v>
      </c>
      <c r="D45" s="205"/>
      <c r="E45" s="205"/>
      <c r="F45" s="206"/>
    </row>
    <row r="46" spans="1:6" s="207" customFormat="1" ht="19.5">
      <c r="A46" s="110">
        <v>1443</v>
      </c>
      <c r="B46" s="95" t="s">
        <v>56</v>
      </c>
      <c r="C46" s="204">
        <f t="shared" si="0"/>
        <v>0</v>
      </c>
      <c r="D46" s="205"/>
      <c r="E46" s="205"/>
      <c r="F46" s="206"/>
    </row>
    <row r="47" spans="1:6" s="207" customFormat="1" ht="9.75">
      <c r="A47" s="110">
        <v>1444</v>
      </c>
      <c r="B47" s="95" t="s">
        <v>57</v>
      </c>
      <c r="C47" s="204">
        <f t="shared" si="0"/>
        <v>0</v>
      </c>
      <c r="D47" s="205"/>
      <c r="E47" s="205"/>
      <c r="F47" s="206"/>
    </row>
    <row r="48" spans="1:6" s="207" customFormat="1" ht="19.5">
      <c r="A48" s="110">
        <v>1445</v>
      </c>
      <c r="B48" s="95" t="s">
        <v>58</v>
      </c>
      <c r="C48" s="204">
        <f t="shared" si="0"/>
        <v>0</v>
      </c>
      <c r="D48" s="205"/>
      <c r="E48" s="205"/>
      <c r="F48" s="206"/>
    </row>
    <row r="49" spans="1:6" s="207" customFormat="1" ht="19.5">
      <c r="A49" s="110">
        <v>1447</v>
      </c>
      <c r="B49" s="95" t="s">
        <v>59</v>
      </c>
      <c r="C49" s="204">
        <f t="shared" si="0"/>
        <v>0</v>
      </c>
      <c r="D49" s="205"/>
      <c r="E49" s="205"/>
      <c r="F49" s="206"/>
    </row>
    <row r="50" spans="1:6" s="207" customFormat="1" ht="19.5">
      <c r="A50" s="110">
        <v>1449</v>
      </c>
      <c r="B50" s="95" t="s">
        <v>60</v>
      </c>
      <c r="C50" s="204">
        <f t="shared" si="0"/>
        <v>0</v>
      </c>
      <c r="D50" s="205"/>
      <c r="E50" s="205"/>
      <c r="F50" s="206"/>
    </row>
    <row r="51" spans="1:6" s="207" customFormat="1" ht="39">
      <c r="A51" s="94">
        <v>1450</v>
      </c>
      <c r="B51" s="95" t="s">
        <v>61</v>
      </c>
      <c r="C51" s="204">
        <f t="shared" si="0"/>
        <v>0</v>
      </c>
      <c r="D51" s="204">
        <f>SUM(D55:D60,D52)</f>
        <v>0</v>
      </c>
      <c r="E51" s="204">
        <f>SUM(E55:E60,E52)</f>
        <v>0</v>
      </c>
      <c r="F51" s="208">
        <f>SUM(F55:F60,F52)</f>
        <v>0</v>
      </c>
    </row>
    <row r="52" spans="1:6" s="207" customFormat="1" ht="19.5">
      <c r="A52" s="111">
        <v>1451</v>
      </c>
      <c r="B52" s="112" t="s">
        <v>62</v>
      </c>
      <c r="C52" s="204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07" customFormat="1" ht="9.75">
      <c r="A53" s="110"/>
      <c r="B53" s="95" t="s">
        <v>63</v>
      </c>
      <c r="C53" s="204">
        <f t="shared" si="0"/>
        <v>0</v>
      </c>
      <c r="D53" s="205"/>
      <c r="E53" s="205"/>
      <c r="F53" s="206"/>
    </row>
    <row r="54" spans="1:6" s="207" customFormat="1" ht="9.75">
      <c r="A54" s="110"/>
      <c r="B54" s="95" t="s">
        <v>64</v>
      </c>
      <c r="C54" s="204">
        <f aca="true" t="shared" si="1" ref="C54:C85">SUM(D54:F54)</f>
        <v>0</v>
      </c>
      <c r="D54" s="205"/>
      <c r="E54" s="205"/>
      <c r="F54" s="206"/>
    </row>
    <row r="55" spans="1:6" s="207" customFormat="1" ht="19.5">
      <c r="A55" s="110">
        <v>1452</v>
      </c>
      <c r="B55" s="95" t="s">
        <v>65</v>
      </c>
      <c r="C55" s="204">
        <f t="shared" si="1"/>
        <v>0</v>
      </c>
      <c r="D55" s="205"/>
      <c r="E55" s="205"/>
      <c r="F55" s="206"/>
    </row>
    <row r="56" spans="1:6" s="207" customFormat="1" ht="29.25">
      <c r="A56" s="110">
        <v>1453</v>
      </c>
      <c r="B56" s="95" t="s">
        <v>66</v>
      </c>
      <c r="C56" s="204">
        <f t="shared" si="1"/>
        <v>0</v>
      </c>
      <c r="D56" s="205"/>
      <c r="E56" s="205"/>
      <c r="F56" s="206"/>
    </row>
    <row r="57" spans="1:6" s="207" customFormat="1" ht="39">
      <c r="A57" s="110">
        <v>1454</v>
      </c>
      <c r="B57" s="95" t="s">
        <v>67</v>
      </c>
      <c r="C57" s="204">
        <f t="shared" si="1"/>
        <v>0</v>
      </c>
      <c r="D57" s="205"/>
      <c r="E57" s="205"/>
      <c r="F57" s="206"/>
    </row>
    <row r="58" spans="1:6" s="207" customFormat="1" ht="29.25">
      <c r="A58" s="110">
        <v>1455</v>
      </c>
      <c r="B58" s="95" t="s">
        <v>68</v>
      </c>
      <c r="C58" s="204">
        <f t="shared" si="1"/>
        <v>0</v>
      </c>
      <c r="D58" s="205"/>
      <c r="E58" s="205"/>
      <c r="F58" s="206"/>
    </row>
    <row r="59" spans="1:6" s="207" customFormat="1" ht="68.25">
      <c r="A59" s="110">
        <v>1456</v>
      </c>
      <c r="B59" s="95" t="s">
        <v>69</v>
      </c>
      <c r="C59" s="204">
        <f t="shared" si="1"/>
        <v>0</v>
      </c>
      <c r="D59" s="205"/>
      <c r="E59" s="205"/>
      <c r="F59" s="206"/>
    </row>
    <row r="60" spans="1:6" s="207" customFormat="1" ht="19.5">
      <c r="A60" s="110">
        <v>1459</v>
      </c>
      <c r="B60" s="95" t="s">
        <v>70</v>
      </c>
      <c r="C60" s="204">
        <f t="shared" si="1"/>
        <v>0</v>
      </c>
      <c r="D60" s="205"/>
      <c r="E60" s="205"/>
      <c r="F60" s="206"/>
    </row>
    <row r="61" spans="1:6" s="207" customFormat="1" ht="19.5">
      <c r="A61" s="94">
        <v>1460</v>
      </c>
      <c r="B61" s="95" t="s">
        <v>71</v>
      </c>
      <c r="C61" s="204">
        <f t="shared" si="1"/>
        <v>0</v>
      </c>
      <c r="D61" s="204">
        <f>SUM(D62:D64)</f>
        <v>0</v>
      </c>
      <c r="E61" s="204">
        <f>SUM(E62:E64)</f>
        <v>0</v>
      </c>
      <c r="F61" s="208">
        <f>SUM(F62:F64)</f>
        <v>0</v>
      </c>
    </row>
    <row r="62" spans="1:6" s="207" customFormat="1" ht="29.25">
      <c r="A62" s="110">
        <v>1461</v>
      </c>
      <c r="B62" s="95" t="s">
        <v>72</v>
      </c>
      <c r="C62" s="204">
        <f t="shared" si="1"/>
        <v>0</v>
      </c>
      <c r="D62" s="205"/>
      <c r="E62" s="205"/>
      <c r="F62" s="206"/>
    </row>
    <row r="63" spans="1:6" s="207" customFormat="1" ht="29.25">
      <c r="A63" s="110">
        <v>1462</v>
      </c>
      <c r="B63" s="95" t="s">
        <v>73</v>
      </c>
      <c r="C63" s="204">
        <f t="shared" si="1"/>
        <v>0</v>
      </c>
      <c r="D63" s="205"/>
      <c r="E63" s="205"/>
      <c r="F63" s="206"/>
    </row>
    <row r="64" spans="1:6" s="207" customFormat="1" ht="29.25">
      <c r="A64" s="110">
        <v>1469</v>
      </c>
      <c r="B64" s="95" t="s">
        <v>74</v>
      </c>
      <c r="C64" s="204">
        <f t="shared" si="1"/>
        <v>0</v>
      </c>
      <c r="D64" s="205"/>
      <c r="E64" s="205"/>
      <c r="F64" s="206"/>
    </row>
    <row r="65" spans="1:6" s="207" customFormat="1" ht="29.25">
      <c r="A65" s="94">
        <v>1470</v>
      </c>
      <c r="B65" s="95" t="s">
        <v>75</v>
      </c>
      <c r="C65" s="204">
        <f t="shared" si="1"/>
        <v>2940</v>
      </c>
      <c r="D65" s="204">
        <f>SUM(D66:D68)</f>
        <v>2940</v>
      </c>
      <c r="E65" s="204">
        <f>SUM(E66:E68)</f>
        <v>0</v>
      </c>
      <c r="F65" s="208">
        <f>SUM(F66:F68)</f>
        <v>0</v>
      </c>
    </row>
    <row r="66" spans="1:6" s="207" customFormat="1" ht="9.75">
      <c r="A66" s="110">
        <v>1471</v>
      </c>
      <c r="B66" s="95" t="s">
        <v>76</v>
      </c>
      <c r="C66" s="204">
        <f t="shared" si="1"/>
        <v>2940</v>
      </c>
      <c r="D66" s="205">
        <v>2940</v>
      </c>
      <c r="E66" s="205"/>
      <c r="F66" s="206"/>
    </row>
    <row r="67" spans="1:6" s="207" customFormat="1" ht="9.75">
      <c r="A67" s="110">
        <v>1472</v>
      </c>
      <c r="B67" s="95" t="s">
        <v>77</v>
      </c>
      <c r="C67" s="204">
        <f t="shared" si="1"/>
        <v>0</v>
      </c>
      <c r="D67" s="205"/>
      <c r="E67" s="205"/>
      <c r="F67" s="206"/>
    </row>
    <row r="68" spans="1:6" s="207" customFormat="1" ht="9.75">
      <c r="A68" s="110">
        <v>1479</v>
      </c>
      <c r="B68" s="95" t="s">
        <v>78</v>
      </c>
      <c r="C68" s="204">
        <f t="shared" si="1"/>
        <v>0</v>
      </c>
      <c r="D68" s="205"/>
      <c r="E68" s="205"/>
      <c r="F68" s="206"/>
    </row>
    <row r="69" spans="1:6" s="207" customFormat="1" ht="9.75">
      <c r="A69" s="94">
        <v>1480</v>
      </c>
      <c r="B69" s="95" t="s">
        <v>79</v>
      </c>
      <c r="C69" s="204">
        <f t="shared" si="1"/>
        <v>0</v>
      </c>
      <c r="D69" s="204">
        <f>SUM(D70:D76)</f>
        <v>0</v>
      </c>
      <c r="E69" s="204">
        <f>SUM(E70:E76)</f>
        <v>0</v>
      </c>
      <c r="F69" s="208">
        <f>SUM(F70:F76)</f>
        <v>0</v>
      </c>
    </row>
    <row r="70" spans="1:6" s="207" customFormat="1" ht="19.5">
      <c r="A70" s="110">
        <v>1481</v>
      </c>
      <c r="B70" s="95" t="s">
        <v>80</v>
      </c>
      <c r="C70" s="204">
        <f t="shared" si="1"/>
        <v>0</v>
      </c>
      <c r="D70" s="205"/>
      <c r="E70" s="205"/>
      <c r="F70" s="206"/>
    </row>
    <row r="71" spans="1:6" s="207" customFormat="1" ht="19.5">
      <c r="A71" s="110">
        <v>1482</v>
      </c>
      <c r="B71" s="95" t="s">
        <v>81</v>
      </c>
      <c r="C71" s="204">
        <f t="shared" si="1"/>
        <v>0</v>
      </c>
      <c r="D71" s="205"/>
      <c r="E71" s="205"/>
      <c r="F71" s="206"/>
    </row>
    <row r="72" spans="1:6" s="207" customFormat="1" ht="19.5">
      <c r="A72" s="110">
        <v>1483</v>
      </c>
      <c r="B72" s="95" t="s">
        <v>82</v>
      </c>
      <c r="C72" s="204">
        <f t="shared" si="1"/>
        <v>0</v>
      </c>
      <c r="D72" s="205"/>
      <c r="E72" s="205"/>
      <c r="F72" s="206"/>
    </row>
    <row r="73" spans="1:6" s="207" customFormat="1" ht="29.25">
      <c r="A73" s="110">
        <v>1484</v>
      </c>
      <c r="B73" s="95" t="s">
        <v>83</v>
      </c>
      <c r="C73" s="204">
        <f t="shared" si="1"/>
        <v>0</v>
      </c>
      <c r="D73" s="205"/>
      <c r="E73" s="205"/>
      <c r="F73" s="206"/>
    </row>
    <row r="74" spans="1:6" s="207" customFormat="1" ht="19.5">
      <c r="A74" s="110">
        <v>1485</v>
      </c>
      <c r="B74" s="95" t="s">
        <v>84</v>
      </c>
      <c r="C74" s="204">
        <f t="shared" si="1"/>
        <v>0</v>
      </c>
      <c r="D74" s="205"/>
      <c r="E74" s="205"/>
      <c r="F74" s="206"/>
    </row>
    <row r="75" spans="1:6" s="207" customFormat="1" ht="9.75">
      <c r="A75" s="110">
        <v>1486</v>
      </c>
      <c r="B75" s="95" t="s">
        <v>85</v>
      </c>
      <c r="C75" s="204">
        <f t="shared" si="1"/>
        <v>0</v>
      </c>
      <c r="D75" s="205"/>
      <c r="E75" s="205"/>
      <c r="F75" s="206"/>
    </row>
    <row r="76" spans="1:6" s="207" customFormat="1" ht="29.25">
      <c r="A76" s="110">
        <v>1489</v>
      </c>
      <c r="B76" s="95" t="s">
        <v>86</v>
      </c>
      <c r="C76" s="204">
        <f t="shared" si="1"/>
        <v>0</v>
      </c>
      <c r="D76" s="205"/>
      <c r="E76" s="205"/>
      <c r="F76" s="206"/>
    </row>
    <row r="77" spans="1:6" s="207" customFormat="1" ht="9.75">
      <c r="A77" s="94">
        <v>1490</v>
      </c>
      <c r="B77" s="95" t="s">
        <v>87</v>
      </c>
      <c r="C77" s="204">
        <f t="shared" si="1"/>
        <v>0</v>
      </c>
      <c r="D77" s="204">
        <f>SUM(D78:D81)</f>
        <v>0</v>
      </c>
      <c r="E77" s="204">
        <f>SUM(E78:E81)</f>
        <v>0</v>
      </c>
      <c r="F77" s="208">
        <f>SUM(F78:F81)</f>
        <v>0</v>
      </c>
    </row>
    <row r="78" spans="1:6" s="207" customFormat="1" ht="9.75">
      <c r="A78" s="110">
        <v>1491</v>
      </c>
      <c r="B78" s="95" t="s">
        <v>88</v>
      </c>
      <c r="C78" s="204">
        <f t="shared" si="1"/>
        <v>0</v>
      </c>
      <c r="D78" s="205"/>
      <c r="E78" s="205"/>
      <c r="F78" s="206"/>
    </row>
    <row r="79" spans="1:6" s="207" customFormat="1" ht="9.75">
      <c r="A79" s="110">
        <v>1492</v>
      </c>
      <c r="B79" s="95" t="s">
        <v>89</v>
      </c>
      <c r="C79" s="204">
        <f t="shared" si="1"/>
        <v>0</v>
      </c>
      <c r="D79" s="205"/>
      <c r="E79" s="205"/>
      <c r="F79" s="206"/>
    </row>
    <row r="80" spans="1:6" s="207" customFormat="1" ht="9.75">
      <c r="A80" s="110">
        <v>1493</v>
      </c>
      <c r="B80" s="95" t="s">
        <v>90</v>
      </c>
      <c r="C80" s="204">
        <f t="shared" si="1"/>
        <v>0</v>
      </c>
      <c r="D80" s="205"/>
      <c r="E80" s="205"/>
      <c r="F80" s="206"/>
    </row>
    <row r="81" spans="1:6" s="207" customFormat="1" ht="19.5">
      <c r="A81" s="110">
        <v>1499</v>
      </c>
      <c r="B81" s="95" t="s">
        <v>91</v>
      </c>
      <c r="C81" s="204">
        <f t="shared" si="1"/>
        <v>0</v>
      </c>
      <c r="D81" s="205"/>
      <c r="E81" s="205"/>
      <c r="F81" s="206"/>
    </row>
    <row r="82" spans="1:6" s="185" customFormat="1" ht="45">
      <c r="A82" s="102">
        <v>1500</v>
      </c>
      <c r="B82" s="91" t="s">
        <v>92</v>
      </c>
      <c r="C82" s="122">
        <f t="shared" si="1"/>
        <v>100</v>
      </c>
      <c r="D82" s="122">
        <f>SUM(D83,D87,D95,D96,D97,D104,D113,D114,D117)</f>
        <v>100</v>
      </c>
      <c r="E82" s="122">
        <f>SUM(E83,E87,E95,E96,E97,E104,E113,E114,E117)</f>
        <v>0</v>
      </c>
      <c r="F82" s="123">
        <f>SUM(F83,F87,F95,F96,F97,F104,F113,F114,F117)</f>
        <v>0</v>
      </c>
    </row>
    <row r="83" spans="1:6" s="207" customFormat="1" ht="19.5">
      <c r="A83" s="94">
        <v>1510</v>
      </c>
      <c r="B83" s="95" t="s">
        <v>93</v>
      </c>
      <c r="C83" s="204">
        <f t="shared" si="1"/>
        <v>100</v>
      </c>
      <c r="D83" s="204">
        <f>SUM(D84:D86)</f>
        <v>100</v>
      </c>
      <c r="E83" s="204">
        <f>SUM(E84:E86)</f>
        <v>0</v>
      </c>
      <c r="F83" s="208">
        <f>SUM(F84:F86)</f>
        <v>0</v>
      </c>
    </row>
    <row r="84" spans="1:6" s="207" customFormat="1" ht="9.75">
      <c r="A84" s="110">
        <v>1511</v>
      </c>
      <c r="B84" s="95" t="s">
        <v>94</v>
      </c>
      <c r="C84" s="204">
        <f t="shared" si="1"/>
        <v>0</v>
      </c>
      <c r="D84" s="205"/>
      <c r="E84" s="205"/>
      <c r="F84" s="206"/>
    </row>
    <row r="85" spans="1:6" s="207" customFormat="1" ht="9.75">
      <c r="A85" s="110">
        <v>1512</v>
      </c>
      <c r="B85" s="95" t="s">
        <v>95</v>
      </c>
      <c r="C85" s="204">
        <f t="shared" si="1"/>
        <v>100</v>
      </c>
      <c r="D85" s="205">
        <v>100</v>
      </c>
      <c r="E85" s="205"/>
      <c r="F85" s="206"/>
    </row>
    <row r="86" spans="1:6" s="207" customFormat="1" ht="9.75">
      <c r="A86" s="110">
        <v>1513</v>
      </c>
      <c r="B86" s="95" t="s">
        <v>96</v>
      </c>
      <c r="C86" s="204">
        <f aca="true" t="shared" si="2" ref="C86:C117">SUM(D86:F86)</f>
        <v>0</v>
      </c>
      <c r="D86" s="205"/>
      <c r="E86" s="205"/>
      <c r="F86" s="206"/>
    </row>
    <row r="87" spans="1:6" s="207" customFormat="1" ht="29.25">
      <c r="A87" s="94">
        <v>1520</v>
      </c>
      <c r="B87" s="95" t="s">
        <v>97</v>
      </c>
      <c r="C87" s="204">
        <f t="shared" si="2"/>
        <v>0</v>
      </c>
      <c r="D87" s="204">
        <f>SUM(D88:D94)</f>
        <v>0</v>
      </c>
      <c r="E87" s="204">
        <f>SUM(E88:E94)</f>
        <v>0</v>
      </c>
      <c r="F87" s="208">
        <f>SUM(F88:F94)</f>
        <v>0</v>
      </c>
    </row>
    <row r="88" spans="1:6" s="207" customFormat="1" ht="9.75">
      <c r="A88" s="110">
        <v>1521</v>
      </c>
      <c r="B88" s="95" t="s">
        <v>98</v>
      </c>
      <c r="C88" s="204">
        <f t="shared" si="2"/>
        <v>0</v>
      </c>
      <c r="D88" s="205"/>
      <c r="E88" s="205"/>
      <c r="F88" s="206"/>
    </row>
    <row r="89" spans="1:6" s="207" customFormat="1" ht="9.75">
      <c r="A89" s="110">
        <v>1522</v>
      </c>
      <c r="B89" s="95" t="s">
        <v>99</v>
      </c>
      <c r="C89" s="204">
        <f t="shared" si="2"/>
        <v>0</v>
      </c>
      <c r="D89" s="205"/>
      <c r="E89" s="205"/>
      <c r="F89" s="206"/>
    </row>
    <row r="90" spans="1:6" s="207" customFormat="1" ht="9.75">
      <c r="A90" s="110">
        <v>1523</v>
      </c>
      <c r="B90" s="95" t="s">
        <v>100</v>
      </c>
      <c r="C90" s="204">
        <f t="shared" si="2"/>
        <v>0</v>
      </c>
      <c r="D90" s="205"/>
      <c r="E90" s="205"/>
      <c r="F90" s="206"/>
    </row>
    <row r="91" spans="1:6" s="207" customFormat="1" ht="9.75">
      <c r="A91" s="110">
        <v>1524</v>
      </c>
      <c r="B91" s="95" t="s">
        <v>101</v>
      </c>
      <c r="C91" s="204">
        <f t="shared" si="2"/>
        <v>0</v>
      </c>
      <c r="D91" s="205"/>
      <c r="E91" s="205"/>
      <c r="F91" s="206"/>
    </row>
    <row r="92" spans="1:6" s="207" customFormat="1" ht="9.75">
      <c r="A92" s="110">
        <v>1525</v>
      </c>
      <c r="B92" s="95" t="s">
        <v>102</v>
      </c>
      <c r="C92" s="204">
        <f t="shared" si="2"/>
        <v>0</v>
      </c>
      <c r="D92" s="205"/>
      <c r="E92" s="205"/>
      <c r="F92" s="206"/>
    </row>
    <row r="93" spans="1:6" s="207" customFormat="1" ht="9.75">
      <c r="A93" s="110">
        <v>1528</v>
      </c>
      <c r="B93" s="95" t="s">
        <v>103</v>
      </c>
      <c r="C93" s="204">
        <f t="shared" si="2"/>
        <v>0</v>
      </c>
      <c r="D93" s="205"/>
      <c r="E93" s="205"/>
      <c r="F93" s="206"/>
    </row>
    <row r="94" spans="1:6" s="207" customFormat="1" ht="19.5">
      <c r="A94" s="110">
        <v>1529</v>
      </c>
      <c r="B94" s="95" t="s">
        <v>104</v>
      </c>
      <c r="C94" s="204">
        <f t="shared" si="2"/>
        <v>0</v>
      </c>
      <c r="D94" s="205"/>
      <c r="E94" s="205"/>
      <c r="F94" s="206"/>
    </row>
    <row r="95" spans="1:6" s="207" customFormat="1" ht="19.5">
      <c r="A95" s="94">
        <v>1530</v>
      </c>
      <c r="B95" s="95" t="s">
        <v>105</v>
      </c>
      <c r="C95" s="204">
        <f t="shared" si="2"/>
        <v>0</v>
      </c>
      <c r="D95" s="205"/>
      <c r="E95" s="205"/>
      <c r="F95" s="206"/>
    </row>
    <row r="96" spans="1:6" s="207" customFormat="1" ht="19.5">
      <c r="A96" s="94">
        <v>1540</v>
      </c>
      <c r="B96" s="95" t="s">
        <v>106</v>
      </c>
      <c r="C96" s="204">
        <f t="shared" si="2"/>
        <v>0</v>
      </c>
      <c r="D96" s="205"/>
      <c r="E96" s="205"/>
      <c r="F96" s="206"/>
    </row>
    <row r="97" spans="1:6" s="207" customFormat="1" ht="19.5">
      <c r="A97" s="94">
        <v>1550</v>
      </c>
      <c r="B97" s="95" t="s">
        <v>107</v>
      </c>
      <c r="C97" s="204">
        <f t="shared" si="2"/>
        <v>0</v>
      </c>
      <c r="D97" s="204">
        <f>SUM(D98:D103)</f>
        <v>0</v>
      </c>
      <c r="E97" s="204">
        <f>SUM(E98:E103)</f>
        <v>0</v>
      </c>
      <c r="F97" s="208">
        <f>SUM(F98:F103)</f>
        <v>0</v>
      </c>
    </row>
    <row r="98" spans="1:6" s="207" customFormat="1" ht="9.75">
      <c r="A98" s="110">
        <v>1551</v>
      </c>
      <c r="B98" s="95" t="s">
        <v>108</v>
      </c>
      <c r="C98" s="204">
        <f t="shared" si="2"/>
        <v>0</v>
      </c>
      <c r="D98" s="205"/>
      <c r="E98" s="205"/>
      <c r="F98" s="206"/>
    </row>
    <row r="99" spans="1:6" s="207" customFormat="1" ht="9.75">
      <c r="A99" s="110">
        <v>1552</v>
      </c>
      <c r="B99" s="95" t="s">
        <v>109</v>
      </c>
      <c r="C99" s="204">
        <f t="shared" si="2"/>
        <v>0</v>
      </c>
      <c r="D99" s="205"/>
      <c r="E99" s="205"/>
      <c r="F99" s="206"/>
    </row>
    <row r="100" spans="1:6" s="207" customFormat="1" ht="19.5">
      <c r="A100" s="110">
        <v>1553</v>
      </c>
      <c r="B100" s="95" t="s">
        <v>110</v>
      </c>
      <c r="C100" s="204">
        <f t="shared" si="2"/>
        <v>0</v>
      </c>
      <c r="D100" s="205"/>
      <c r="E100" s="205"/>
      <c r="F100" s="206"/>
    </row>
    <row r="101" spans="1:6" s="207" customFormat="1" ht="29.25">
      <c r="A101" s="110">
        <v>1554</v>
      </c>
      <c r="B101" s="95" t="s">
        <v>111</v>
      </c>
      <c r="C101" s="204">
        <f t="shared" si="2"/>
        <v>0</v>
      </c>
      <c r="D101" s="205"/>
      <c r="E101" s="205"/>
      <c r="F101" s="206"/>
    </row>
    <row r="102" spans="1:6" s="207" customFormat="1" ht="19.5">
      <c r="A102" s="110">
        <v>1555</v>
      </c>
      <c r="B102" s="95" t="s">
        <v>112</v>
      </c>
      <c r="C102" s="204">
        <f t="shared" si="2"/>
        <v>0</v>
      </c>
      <c r="D102" s="205"/>
      <c r="E102" s="205"/>
      <c r="F102" s="206"/>
    </row>
    <row r="103" spans="1:6" s="207" customFormat="1" ht="19.5">
      <c r="A103" s="110">
        <v>1559</v>
      </c>
      <c r="B103" s="95" t="s">
        <v>113</v>
      </c>
      <c r="C103" s="204">
        <f t="shared" si="2"/>
        <v>0</v>
      </c>
      <c r="D103" s="205"/>
      <c r="E103" s="205"/>
      <c r="F103" s="206"/>
    </row>
    <row r="104" spans="1:6" s="207" customFormat="1" ht="29.25">
      <c r="A104" s="94">
        <v>1560</v>
      </c>
      <c r="B104" s="95" t="s">
        <v>114</v>
      </c>
      <c r="C104" s="204">
        <f t="shared" si="2"/>
        <v>0</v>
      </c>
      <c r="D104" s="204">
        <f>SUM(D105:D112)</f>
        <v>0</v>
      </c>
      <c r="E104" s="204">
        <f>SUM(E105:E112)</f>
        <v>0</v>
      </c>
      <c r="F104" s="208">
        <f>SUM(F105:F112)</f>
        <v>0</v>
      </c>
    </row>
    <row r="105" spans="1:6" s="207" customFormat="1" ht="19.5">
      <c r="A105" s="110">
        <v>1561</v>
      </c>
      <c r="B105" s="95" t="s">
        <v>115</v>
      </c>
      <c r="C105" s="204">
        <f t="shared" si="2"/>
        <v>0</v>
      </c>
      <c r="D105" s="205"/>
      <c r="E105" s="205"/>
      <c r="F105" s="206"/>
    </row>
    <row r="106" spans="1:6" s="207" customFormat="1" ht="19.5">
      <c r="A106" s="110">
        <v>1562</v>
      </c>
      <c r="B106" s="95" t="s">
        <v>116</v>
      </c>
      <c r="C106" s="204">
        <f t="shared" si="2"/>
        <v>0</v>
      </c>
      <c r="D106" s="205"/>
      <c r="E106" s="205"/>
      <c r="F106" s="206"/>
    </row>
    <row r="107" spans="1:6" s="207" customFormat="1" ht="9.75">
      <c r="A107" s="110">
        <v>1563</v>
      </c>
      <c r="B107" s="95" t="s">
        <v>117</v>
      </c>
      <c r="C107" s="204">
        <f t="shared" si="2"/>
        <v>0</v>
      </c>
      <c r="D107" s="205"/>
      <c r="E107" s="205"/>
      <c r="F107" s="206"/>
    </row>
    <row r="108" spans="1:6" s="207" customFormat="1" ht="9.75">
      <c r="A108" s="110">
        <v>1564</v>
      </c>
      <c r="B108" s="95" t="s">
        <v>118</v>
      </c>
      <c r="C108" s="204">
        <f t="shared" si="2"/>
        <v>0</v>
      </c>
      <c r="D108" s="205"/>
      <c r="E108" s="205"/>
      <c r="F108" s="206"/>
    </row>
    <row r="109" spans="1:6" s="207" customFormat="1" ht="9.75" customHeight="1">
      <c r="A109" s="110">
        <v>1565</v>
      </c>
      <c r="B109" s="95" t="s">
        <v>119</v>
      </c>
      <c r="C109" s="204">
        <f t="shared" si="2"/>
        <v>0</v>
      </c>
      <c r="D109" s="205"/>
      <c r="E109" s="205"/>
      <c r="F109" s="206"/>
    </row>
    <row r="110" spans="1:6" s="207" customFormat="1" ht="9.75" customHeight="1">
      <c r="A110" s="110">
        <v>1566</v>
      </c>
      <c r="B110" s="114" t="s">
        <v>120</v>
      </c>
      <c r="C110" s="204">
        <f t="shared" si="2"/>
        <v>0</v>
      </c>
      <c r="D110" s="205"/>
      <c r="E110" s="205"/>
      <c r="F110" s="206"/>
    </row>
    <row r="111" spans="1:6" s="207" customFormat="1" ht="41.25" customHeight="1">
      <c r="A111" s="110">
        <v>1567</v>
      </c>
      <c r="B111" s="114" t="s">
        <v>121</v>
      </c>
      <c r="C111" s="204">
        <f t="shared" si="2"/>
        <v>0</v>
      </c>
      <c r="D111" s="205"/>
      <c r="E111" s="205"/>
      <c r="F111" s="206"/>
    </row>
    <row r="112" spans="1:6" s="207" customFormat="1" ht="9.75" customHeight="1">
      <c r="A112" s="110">
        <v>1568</v>
      </c>
      <c r="B112" s="112" t="s">
        <v>122</v>
      </c>
      <c r="C112" s="204">
        <f t="shared" si="2"/>
        <v>0</v>
      </c>
      <c r="D112" s="205"/>
      <c r="E112" s="205"/>
      <c r="F112" s="206"/>
    </row>
    <row r="113" spans="1:6" s="207" customFormat="1" ht="9.75">
      <c r="A113" s="94">
        <v>1570</v>
      </c>
      <c r="B113" s="95" t="s">
        <v>123</v>
      </c>
      <c r="C113" s="204">
        <f t="shared" si="2"/>
        <v>0</v>
      </c>
      <c r="D113" s="205"/>
      <c r="E113" s="205"/>
      <c r="F113" s="206"/>
    </row>
    <row r="114" spans="1:6" s="207" customFormat="1" ht="19.5">
      <c r="A114" s="94">
        <v>1580</v>
      </c>
      <c r="B114" s="95" t="s">
        <v>124</v>
      </c>
      <c r="C114" s="204">
        <f t="shared" si="2"/>
        <v>0</v>
      </c>
      <c r="D114" s="204">
        <f>SUM(D115:D116)</f>
        <v>0</v>
      </c>
      <c r="E114" s="204">
        <f>SUM(E115:E116)</f>
        <v>0</v>
      </c>
      <c r="F114" s="208">
        <f>SUM(F115:F116)</f>
        <v>0</v>
      </c>
    </row>
    <row r="115" spans="1:6" s="207" customFormat="1" ht="9.75">
      <c r="A115" s="110">
        <v>1581</v>
      </c>
      <c r="B115" s="95" t="s">
        <v>125</v>
      </c>
      <c r="C115" s="204">
        <f t="shared" si="2"/>
        <v>0</v>
      </c>
      <c r="D115" s="205"/>
      <c r="E115" s="205"/>
      <c r="F115" s="206"/>
    </row>
    <row r="116" spans="1:6" s="207" customFormat="1" ht="19.5">
      <c r="A116" s="110">
        <v>1583</v>
      </c>
      <c r="B116" s="95" t="s">
        <v>126</v>
      </c>
      <c r="C116" s="204">
        <f t="shared" si="2"/>
        <v>0</v>
      </c>
      <c r="D116" s="205"/>
      <c r="E116" s="205"/>
      <c r="F116" s="206"/>
    </row>
    <row r="117" spans="1:6" s="207" customFormat="1" ht="9.75">
      <c r="A117" s="94">
        <v>1590</v>
      </c>
      <c r="B117" s="95" t="s">
        <v>127</v>
      </c>
      <c r="C117" s="204">
        <f t="shared" si="2"/>
        <v>0</v>
      </c>
      <c r="D117" s="205"/>
      <c r="E117" s="205"/>
      <c r="F117" s="206"/>
    </row>
    <row r="118" spans="1:6" s="185" customFormat="1" ht="22.5">
      <c r="A118" s="90">
        <v>1600</v>
      </c>
      <c r="B118" s="91" t="s">
        <v>128</v>
      </c>
      <c r="C118" s="122">
        <f aca="true" t="shared" si="3" ref="C118:C148">SUM(D118:F118)</f>
        <v>0</v>
      </c>
      <c r="D118" s="122">
        <f>SUM(D119,D120,D121)</f>
        <v>0</v>
      </c>
      <c r="E118" s="122">
        <f>SUM(E119,E120,E121)</f>
        <v>0</v>
      </c>
      <c r="F118" s="123">
        <f>SUM(F119,F120,F121)</f>
        <v>0</v>
      </c>
    </row>
    <row r="119" spans="1:6" s="207" customFormat="1" ht="9.75">
      <c r="A119" s="94">
        <v>1610</v>
      </c>
      <c r="B119" s="95" t="s">
        <v>129</v>
      </c>
      <c r="C119" s="204">
        <f t="shared" si="3"/>
        <v>0</v>
      </c>
      <c r="D119" s="205"/>
      <c r="E119" s="205"/>
      <c r="F119" s="206"/>
    </row>
    <row r="120" spans="1:6" s="207" customFormat="1" ht="9.75">
      <c r="A120" s="94">
        <v>1620</v>
      </c>
      <c r="B120" s="95" t="s">
        <v>130</v>
      </c>
      <c r="C120" s="204">
        <f t="shared" si="3"/>
        <v>0</v>
      </c>
      <c r="D120" s="205"/>
      <c r="E120" s="205"/>
      <c r="F120" s="206"/>
    </row>
    <row r="121" spans="1:6" s="207" customFormat="1" ht="9.75">
      <c r="A121" s="94">
        <v>1630</v>
      </c>
      <c r="B121" s="95" t="s">
        <v>131</v>
      </c>
      <c r="C121" s="204">
        <f t="shared" si="3"/>
        <v>0</v>
      </c>
      <c r="D121" s="205"/>
      <c r="E121" s="205"/>
      <c r="F121" s="206"/>
    </row>
    <row r="122" spans="1:6" s="185" customFormat="1" ht="22.5">
      <c r="A122" s="90">
        <v>2000</v>
      </c>
      <c r="B122" s="91" t="s">
        <v>132</v>
      </c>
      <c r="C122" s="122">
        <f t="shared" si="3"/>
        <v>0</v>
      </c>
      <c r="D122" s="209"/>
      <c r="E122" s="209"/>
      <c r="F122" s="210"/>
    </row>
    <row r="123" spans="1:6" s="185" customFormat="1" ht="22.5">
      <c r="A123" s="90">
        <v>3000</v>
      </c>
      <c r="B123" s="91" t="s">
        <v>133</v>
      </c>
      <c r="C123" s="122">
        <f t="shared" si="3"/>
        <v>100</v>
      </c>
      <c r="D123" s="122">
        <f>SUM(D124,D125,D126,D127,D128,D129)</f>
        <v>100</v>
      </c>
      <c r="E123" s="122">
        <f>SUM(E124,E125,E126,E127,E128,E129)</f>
        <v>0</v>
      </c>
      <c r="F123" s="123">
        <f>SUM(F124,F125,F126,F127,F128,F129)</f>
        <v>0</v>
      </c>
    </row>
    <row r="124" spans="1:6" s="177" customFormat="1" ht="11.25">
      <c r="A124" s="89">
        <v>3100</v>
      </c>
      <c r="B124" s="48" t="s">
        <v>134</v>
      </c>
      <c r="C124" s="68">
        <f t="shared" si="3"/>
        <v>0</v>
      </c>
      <c r="D124" s="54"/>
      <c r="E124" s="54"/>
      <c r="F124" s="55"/>
    </row>
    <row r="125" spans="1:6" s="177" customFormat="1" ht="22.5">
      <c r="A125" s="89">
        <v>3200</v>
      </c>
      <c r="B125" s="48" t="s">
        <v>135</v>
      </c>
      <c r="C125" s="68">
        <f t="shared" si="3"/>
        <v>0</v>
      </c>
      <c r="D125" s="54"/>
      <c r="E125" s="54"/>
      <c r="F125" s="55"/>
    </row>
    <row r="126" spans="1:6" s="177" customFormat="1" ht="22.5">
      <c r="A126" s="89">
        <v>3300</v>
      </c>
      <c r="B126" s="48" t="s">
        <v>136</v>
      </c>
      <c r="C126" s="68">
        <f t="shared" si="3"/>
        <v>0</v>
      </c>
      <c r="D126" s="54"/>
      <c r="E126" s="54"/>
      <c r="F126" s="55"/>
    </row>
    <row r="127" spans="1:6" s="177" customFormat="1" ht="22.5">
      <c r="A127" s="89">
        <v>3400</v>
      </c>
      <c r="B127" s="48" t="s">
        <v>137</v>
      </c>
      <c r="C127" s="68">
        <f t="shared" si="3"/>
        <v>0</v>
      </c>
      <c r="D127" s="54"/>
      <c r="E127" s="54"/>
      <c r="F127" s="55"/>
    </row>
    <row r="128" spans="1:6" s="177" customFormat="1" ht="11.25">
      <c r="A128" s="89">
        <v>3500</v>
      </c>
      <c r="B128" s="48" t="s">
        <v>138</v>
      </c>
      <c r="C128" s="68">
        <f t="shared" si="3"/>
        <v>0</v>
      </c>
      <c r="D128" s="54"/>
      <c r="E128" s="54"/>
      <c r="F128" s="55"/>
    </row>
    <row r="129" spans="1:6" s="177" customFormat="1" ht="22.5">
      <c r="A129" s="89">
        <v>3600</v>
      </c>
      <c r="B129" s="48" t="s">
        <v>139</v>
      </c>
      <c r="C129" s="68">
        <f t="shared" si="3"/>
        <v>100</v>
      </c>
      <c r="D129" s="54">
        <v>100</v>
      </c>
      <c r="E129" s="54"/>
      <c r="F129" s="55"/>
    </row>
    <row r="130" spans="1:6" s="177" customFormat="1" ht="33.75">
      <c r="A130" s="89">
        <v>3800</v>
      </c>
      <c r="B130" s="48" t="s">
        <v>140</v>
      </c>
      <c r="C130" s="68">
        <f t="shared" si="3"/>
        <v>0</v>
      </c>
      <c r="D130" s="54"/>
      <c r="E130" s="54"/>
      <c r="F130" s="55"/>
    </row>
    <row r="131" spans="1:6" s="213" customFormat="1" ht="51">
      <c r="A131" s="116"/>
      <c r="B131" s="117" t="s">
        <v>141</v>
      </c>
      <c r="C131" s="211">
        <f t="shared" si="3"/>
        <v>0</v>
      </c>
      <c r="D131" s="211">
        <f>SUM(D132,D144,D145)</f>
        <v>0</v>
      </c>
      <c r="E131" s="211">
        <f>SUM(E132,E144,E145)</f>
        <v>0</v>
      </c>
      <c r="F131" s="212">
        <f>SUM(F132,F144,F145)</f>
        <v>0</v>
      </c>
    </row>
    <row r="132" spans="1:6" s="185" customFormat="1" ht="11.25">
      <c r="A132" s="121">
        <v>4000</v>
      </c>
      <c r="B132" s="57" t="s">
        <v>142</v>
      </c>
      <c r="C132" s="122">
        <f t="shared" si="3"/>
        <v>0</v>
      </c>
      <c r="D132" s="122">
        <f>SUM(D133,D139,D140,D141,D142,D143)</f>
        <v>0</v>
      </c>
      <c r="E132" s="122">
        <f>SUM(E133,E139,E140,E141,E142,E143)</f>
        <v>0</v>
      </c>
      <c r="F132" s="123">
        <f>SUM(F133,F139,F140,F141,F142,F143)</f>
        <v>0</v>
      </c>
    </row>
    <row r="133" spans="1:6" s="177" customFormat="1" ht="22.5">
      <c r="A133" s="89">
        <v>4100</v>
      </c>
      <c r="B133" s="48" t="s">
        <v>143</v>
      </c>
      <c r="C133" s="68">
        <f t="shared" si="3"/>
        <v>0</v>
      </c>
      <c r="D133" s="68">
        <f>SUM(D134:D138)</f>
        <v>0</v>
      </c>
      <c r="E133" s="68">
        <f>SUM(E134:E138)</f>
        <v>0</v>
      </c>
      <c r="F133" s="124">
        <f>SUM(F134:F138)</f>
        <v>0</v>
      </c>
    </row>
    <row r="134" spans="1:6" s="207" customFormat="1" ht="9.75">
      <c r="A134" s="94">
        <v>4110</v>
      </c>
      <c r="B134" s="95" t="s">
        <v>144</v>
      </c>
      <c r="C134" s="107">
        <f t="shared" si="3"/>
        <v>0</v>
      </c>
      <c r="D134" s="97"/>
      <c r="E134" s="97"/>
      <c r="F134" s="101"/>
    </row>
    <row r="135" spans="1:6" s="207" customFormat="1" ht="19.5">
      <c r="A135" s="94">
        <v>4140</v>
      </c>
      <c r="B135" s="95" t="s">
        <v>145</v>
      </c>
      <c r="C135" s="107">
        <f t="shared" si="3"/>
        <v>0</v>
      </c>
      <c r="D135" s="97"/>
      <c r="E135" s="97"/>
      <c r="F135" s="101"/>
    </row>
    <row r="136" spans="1:6" s="207" customFormat="1" ht="9.75">
      <c r="A136" s="94">
        <v>4150</v>
      </c>
      <c r="B136" s="95" t="s">
        <v>146</v>
      </c>
      <c r="C136" s="107">
        <f t="shared" si="3"/>
        <v>0</v>
      </c>
      <c r="D136" s="97"/>
      <c r="E136" s="97"/>
      <c r="F136" s="101"/>
    </row>
    <row r="137" spans="1:6" s="207" customFormat="1" ht="19.5">
      <c r="A137" s="94">
        <v>4160</v>
      </c>
      <c r="B137" s="95" t="s">
        <v>147</v>
      </c>
      <c r="C137" s="107">
        <f t="shared" si="3"/>
        <v>0</v>
      </c>
      <c r="D137" s="97"/>
      <c r="E137" s="97"/>
      <c r="F137" s="101"/>
    </row>
    <row r="138" spans="1:6" s="207" customFormat="1" ht="9.75">
      <c r="A138" s="94">
        <v>4180</v>
      </c>
      <c r="B138" s="95" t="s">
        <v>148</v>
      </c>
      <c r="C138" s="107">
        <f t="shared" si="3"/>
        <v>0</v>
      </c>
      <c r="D138" s="97"/>
      <c r="E138" s="97"/>
      <c r="F138" s="101"/>
    </row>
    <row r="139" spans="1:6" s="177" customFormat="1" ht="22.5">
      <c r="A139" s="89">
        <v>4200</v>
      </c>
      <c r="B139" s="48" t="s">
        <v>149</v>
      </c>
      <c r="C139" s="68">
        <f t="shared" si="3"/>
        <v>0</v>
      </c>
      <c r="D139" s="54"/>
      <c r="E139" s="54"/>
      <c r="F139" s="55"/>
    </row>
    <row r="140" spans="1:6" s="177" customFormat="1" ht="11.25">
      <c r="A140" s="89">
        <v>4300</v>
      </c>
      <c r="B140" s="125" t="s">
        <v>150</v>
      </c>
      <c r="C140" s="68">
        <f t="shared" si="3"/>
        <v>0</v>
      </c>
      <c r="D140" s="54"/>
      <c r="E140" s="54"/>
      <c r="F140" s="55"/>
    </row>
    <row r="141" spans="1:6" s="177" customFormat="1" ht="33.75">
      <c r="A141" s="126">
        <v>4400</v>
      </c>
      <c r="B141" s="125" t="s">
        <v>151</v>
      </c>
      <c r="C141" s="68">
        <f t="shared" si="3"/>
        <v>0</v>
      </c>
      <c r="D141" s="54"/>
      <c r="E141" s="54"/>
      <c r="F141" s="55"/>
    </row>
    <row r="142" spans="1:6" s="177" customFormat="1" ht="22.5">
      <c r="A142" s="89">
        <v>4500</v>
      </c>
      <c r="B142" s="125" t="s">
        <v>152</v>
      </c>
      <c r="C142" s="68">
        <f t="shared" si="3"/>
        <v>0</v>
      </c>
      <c r="D142" s="54"/>
      <c r="E142" s="54"/>
      <c r="F142" s="55"/>
    </row>
    <row r="143" spans="1:6" s="177" customFormat="1" ht="11.25">
      <c r="A143" s="89">
        <v>4700</v>
      </c>
      <c r="B143" s="125" t="s">
        <v>153</v>
      </c>
      <c r="C143" s="68">
        <f t="shared" si="3"/>
        <v>0</v>
      </c>
      <c r="D143" s="54"/>
      <c r="E143" s="54"/>
      <c r="F143" s="55"/>
    </row>
    <row r="144" spans="1:6" s="177" customFormat="1" ht="11.25">
      <c r="A144" s="89">
        <v>6000</v>
      </c>
      <c r="B144" s="127" t="s">
        <v>154</v>
      </c>
      <c r="C144" s="64">
        <f t="shared" si="3"/>
        <v>0</v>
      </c>
      <c r="D144" s="214"/>
      <c r="E144" s="214"/>
      <c r="F144" s="215"/>
    </row>
    <row r="145" spans="1:6" s="185" customFormat="1" ht="11.25">
      <c r="A145" s="90">
        <v>7000</v>
      </c>
      <c r="B145" s="128" t="s">
        <v>155</v>
      </c>
      <c r="C145" s="122">
        <f t="shared" si="3"/>
        <v>0</v>
      </c>
      <c r="D145" s="209"/>
      <c r="E145" s="209"/>
      <c r="F145" s="210"/>
    </row>
    <row r="146" spans="1:6" s="185" customFormat="1" ht="22.5">
      <c r="A146" s="129"/>
      <c r="B146" s="130" t="s">
        <v>156</v>
      </c>
      <c r="C146" s="182">
        <f t="shared" si="3"/>
        <v>0</v>
      </c>
      <c r="D146" s="216">
        <f>SUM(D147:D148)</f>
        <v>0</v>
      </c>
      <c r="E146" s="216">
        <f>SUM(E147:E148)</f>
        <v>0</v>
      </c>
      <c r="F146" s="217">
        <f>SUM(F147:F148)</f>
        <v>0</v>
      </c>
    </row>
    <row r="147" spans="1:6" s="185" customFormat="1" ht="11.25">
      <c r="A147" s="129"/>
      <c r="B147" s="132" t="s">
        <v>16</v>
      </c>
      <c r="C147" s="182">
        <f t="shared" si="3"/>
        <v>0</v>
      </c>
      <c r="D147" s="183"/>
      <c r="E147" s="183"/>
      <c r="F147" s="184"/>
    </row>
    <row r="148" spans="1:6" s="185" customFormat="1" ht="11.25">
      <c r="A148" s="129"/>
      <c r="B148" s="132" t="s">
        <v>17</v>
      </c>
      <c r="C148" s="182">
        <f t="shared" si="3"/>
        <v>0</v>
      </c>
      <c r="D148" s="183"/>
      <c r="E148" s="183"/>
      <c r="F148" s="184"/>
    </row>
    <row r="149" spans="1:6" s="218" customFormat="1" ht="8.25">
      <c r="A149" s="133"/>
      <c r="B149" s="134" t="s">
        <v>157</v>
      </c>
      <c r="C149" s="218">
        <f>SUM(C146,C145,C144,C132,C123,C122,C118,C82,C35,C32,C31,C26)</f>
        <v>4452</v>
      </c>
      <c r="D149" s="218">
        <f>SUM(D146,D145,D144,D132,D123,D122,D118,D82,D35,D32,D31,D26)</f>
        <v>4452</v>
      </c>
      <c r="E149" s="218">
        <f>SUM(E146,E145,E144,E132,E123,E122,E118,E82,E35,E32,E31,E26)</f>
        <v>0</v>
      </c>
      <c r="F149" s="219">
        <f>SUM(F146,F145,F144,F132,F123,F122,F118,F82,F35,F32,F31,F26)</f>
        <v>0</v>
      </c>
    </row>
    <row r="150" s="221" customFormat="1" ht="11.25">
      <c r="A150" s="220"/>
    </row>
    <row r="151" s="221" customFormat="1" ht="11.25">
      <c r="A151" s="220"/>
    </row>
    <row r="152" s="221" customFormat="1" ht="11.25">
      <c r="A152" s="220"/>
    </row>
    <row r="153" s="221" customFormat="1" ht="11.25">
      <c r="A153" s="220"/>
    </row>
    <row r="154" s="221" customFormat="1" ht="11.25">
      <c r="A154" s="220"/>
    </row>
    <row r="155" s="221" customFormat="1" ht="11.25">
      <c r="A155" s="220"/>
    </row>
    <row r="156" s="221" customFormat="1" ht="11.25">
      <c r="A156" s="220"/>
    </row>
    <row r="157" s="221" customFormat="1" ht="11.25">
      <c r="A157" s="220"/>
    </row>
    <row r="158" s="221" customFormat="1" ht="11.25">
      <c r="A158" s="220"/>
    </row>
    <row r="159" s="221" customFormat="1" ht="11.25">
      <c r="A159" s="220"/>
    </row>
    <row r="160" s="221" customFormat="1" ht="11.25">
      <c r="A160" s="220"/>
    </row>
    <row r="161" s="221" customFormat="1" ht="11.25">
      <c r="A161" s="220"/>
    </row>
    <row r="162" s="221" customFormat="1" ht="11.25">
      <c r="A162" s="220"/>
    </row>
    <row r="163" s="221" customFormat="1" ht="11.25">
      <c r="A163" s="220"/>
    </row>
    <row r="164" s="221" customFormat="1" ht="11.25">
      <c r="A164" s="220"/>
    </row>
    <row r="165" s="221" customFormat="1" ht="11.25">
      <c r="A165" s="220"/>
    </row>
    <row r="166" s="221" customFormat="1" ht="11.25">
      <c r="A166" s="220"/>
    </row>
    <row r="167" s="221" customFormat="1" ht="11.25">
      <c r="A167" s="220"/>
    </row>
    <row r="168" s="221" customFormat="1" ht="11.25">
      <c r="A168" s="220"/>
    </row>
    <row r="169" s="221" customFormat="1" ht="11.25">
      <c r="A169" s="220"/>
    </row>
    <row r="170" s="221" customFormat="1" ht="11.25">
      <c r="A170" s="220"/>
    </row>
    <row r="171" s="221" customFormat="1" ht="11.25">
      <c r="A171" s="220"/>
    </row>
    <row r="172" s="221" customFormat="1" ht="11.25">
      <c r="A172" s="220"/>
    </row>
    <row r="173" s="221" customFormat="1" ht="11.25">
      <c r="A173" s="220"/>
    </row>
    <row r="174" s="221" customFormat="1" ht="11.25">
      <c r="A174" s="220"/>
    </row>
    <row r="175" s="221" customFormat="1" ht="11.25">
      <c r="A175" s="220"/>
    </row>
    <row r="176" s="221" customFormat="1" ht="11.25">
      <c r="A176" s="220"/>
    </row>
    <row r="177" s="221" customFormat="1" ht="11.25">
      <c r="A177" s="220"/>
    </row>
    <row r="178" s="221" customFormat="1" ht="11.25">
      <c r="A178" s="220"/>
    </row>
    <row r="179" s="221" customFormat="1" ht="11.25">
      <c r="A179" s="220"/>
    </row>
    <row r="180" s="221" customFormat="1" ht="11.25">
      <c r="A180" s="220"/>
    </row>
    <row r="181" s="221" customFormat="1" ht="11.25">
      <c r="A181" s="220"/>
    </row>
    <row r="182" s="221" customFormat="1" ht="11.25">
      <c r="A182" s="220"/>
    </row>
    <row r="183" s="221" customFormat="1" ht="11.25">
      <c r="A183" s="220"/>
    </row>
    <row r="184" s="221" customFormat="1" ht="11.25">
      <c r="A184" s="220"/>
    </row>
    <row r="185" s="221" customFormat="1" ht="11.25">
      <c r="A185" s="220"/>
    </row>
    <row r="186" s="221" customFormat="1" ht="11.25">
      <c r="A186" s="220"/>
    </row>
    <row r="187" s="221" customFormat="1" ht="11.25">
      <c r="A187" s="220"/>
    </row>
    <row r="188" s="221" customFormat="1" ht="11.25">
      <c r="A188" s="220"/>
    </row>
    <row r="189" s="221" customFormat="1" ht="11.25">
      <c r="A189" s="220"/>
    </row>
    <row r="190" s="221" customFormat="1" ht="11.25">
      <c r="A190" s="220"/>
    </row>
    <row r="191" s="221" customFormat="1" ht="11.25">
      <c r="A191" s="220"/>
    </row>
    <row r="192" s="221" customFormat="1" ht="11.25">
      <c r="A192" s="220"/>
    </row>
    <row r="193" s="221" customFormat="1" ht="11.25">
      <c r="A193" s="220"/>
    </row>
    <row r="194" s="221" customFormat="1" ht="11.25">
      <c r="A194" s="220"/>
    </row>
    <row r="195" s="221" customFormat="1" ht="11.25">
      <c r="A195" s="220"/>
    </row>
    <row r="196" s="221" customFormat="1" ht="11.25">
      <c r="A196" s="220"/>
    </row>
    <row r="197" s="221" customFormat="1" ht="11.25">
      <c r="A197" s="220"/>
    </row>
    <row r="198" s="221" customFormat="1" ht="11.25">
      <c r="A198" s="220"/>
    </row>
    <row r="199" s="221" customFormat="1" ht="11.25">
      <c r="A199" s="220"/>
    </row>
    <row r="200" s="221" customFormat="1" ht="11.25">
      <c r="A200" s="220"/>
    </row>
    <row r="201" s="221" customFormat="1" ht="11.25">
      <c r="A201" s="220"/>
    </row>
    <row r="202" s="221" customFormat="1" ht="11.25">
      <c r="A202" s="220"/>
    </row>
    <row r="203" s="221" customFormat="1" ht="11.25">
      <c r="A203" s="220"/>
    </row>
    <row r="204" s="221" customFormat="1" ht="11.25">
      <c r="A204" s="220"/>
    </row>
    <row r="205" s="221" customFormat="1" ht="11.25">
      <c r="A205" s="220"/>
    </row>
    <row r="206" s="221" customFormat="1" ht="11.25">
      <c r="A206" s="220"/>
    </row>
    <row r="207" s="221" customFormat="1" ht="11.25">
      <c r="A207" s="220"/>
    </row>
    <row r="208" s="221" customFormat="1" ht="11.25">
      <c r="A208" s="220"/>
    </row>
    <row r="209" s="221" customFormat="1" ht="11.25">
      <c r="A209" s="220"/>
    </row>
    <row r="210" s="221" customFormat="1" ht="11.25">
      <c r="A210" s="220"/>
    </row>
    <row r="211" s="221" customFormat="1" ht="11.25">
      <c r="A211" s="220"/>
    </row>
    <row r="212" s="221" customFormat="1" ht="11.25">
      <c r="A212" s="220"/>
    </row>
    <row r="213" s="221" customFormat="1" ht="11.25">
      <c r="A213" s="220"/>
    </row>
    <row r="214" s="221" customFormat="1" ht="11.25">
      <c r="A214" s="220"/>
    </row>
    <row r="215" s="221" customFormat="1" ht="11.25">
      <c r="A215" s="220"/>
    </row>
    <row r="216" s="221" customFormat="1" ht="11.25">
      <c r="A216" s="220"/>
    </row>
    <row r="217" s="221" customFormat="1" ht="11.25">
      <c r="A217" s="220"/>
    </row>
    <row r="218" s="221" customFormat="1" ht="11.25">
      <c r="A218" s="220"/>
    </row>
    <row r="219" s="221" customFormat="1" ht="11.25">
      <c r="A219" s="220"/>
    </row>
    <row r="220" s="221" customFormat="1" ht="11.25">
      <c r="A220" s="220"/>
    </row>
    <row r="221" s="221" customFormat="1" ht="11.25">
      <c r="A221" s="220"/>
    </row>
    <row r="222" s="221" customFormat="1" ht="11.25">
      <c r="A222" s="220"/>
    </row>
    <row r="223" s="221" customFormat="1" ht="11.25">
      <c r="A223" s="220"/>
    </row>
    <row r="224" s="221" customFormat="1" ht="11.25">
      <c r="A224" s="220"/>
    </row>
    <row r="225" s="221" customFormat="1" ht="11.25">
      <c r="A225" s="220"/>
    </row>
    <row r="226" s="221" customFormat="1" ht="11.25">
      <c r="A226" s="220"/>
    </row>
    <row r="227" s="221" customFormat="1" ht="11.25">
      <c r="A227" s="220"/>
    </row>
    <row r="228" s="221" customFormat="1" ht="11.25">
      <c r="A228" s="220"/>
    </row>
    <row r="229" s="221" customFormat="1" ht="11.25">
      <c r="A229" s="220"/>
    </row>
    <row r="230" s="221" customFormat="1" ht="11.25">
      <c r="A230" s="220"/>
    </row>
    <row r="231" s="221" customFormat="1" ht="11.25">
      <c r="A231" s="220"/>
    </row>
    <row r="232" s="221" customFormat="1" ht="11.25">
      <c r="A232" s="220"/>
    </row>
    <row r="233" s="221" customFormat="1" ht="11.25">
      <c r="A233" s="220"/>
    </row>
    <row r="234" s="221" customFormat="1" ht="11.25">
      <c r="A234" s="220"/>
    </row>
    <row r="235" s="221" customFormat="1" ht="11.25">
      <c r="A235" s="220"/>
    </row>
    <row r="236" s="221" customFormat="1" ht="11.25">
      <c r="A236" s="220"/>
    </row>
    <row r="237" s="221" customFormat="1" ht="11.25">
      <c r="A237" s="220"/>
    </row>
    <row r="238" s="221" customFormat="1" ht="11.25">
      <c r="A238" s="220"/>
    </row>
    <row r="239" s="221" customFormat="1" ht="11.25">
      <c r="A239" s="220"/>
    </row>
    <row r="240" s="221" customFormat="1" ht="11.25">
      <c r="A240" s="220"/>
    </row>
    <row r="241" s="221" customFormat="1" ht="11.25">
      <c r="A241" s="220"/>
    </row>
    <row r="242" s="221" customFormat="1" ht="11.25">
      <c r="A242" s="220"/>
    </row>
    <row r="243" s="221" customFormat="1" ht="11.25">
      <c r="A243" s="220"/>
    </row>
    <row r="244" s="221" customFormat="1" ht="11.25">
      <c r="A244" s="220"/>
    </row>
    <row r="245" s="221" customFormat="1" ht="11.25">
      <c r="A245" s="220"/>
    </row>
    <row r="246" s="221" customFormat="1" ht="11.25">
      <c r="A246" s="220"/>
    </row>
    <row r="247" s="221" customFormat="1" ht="11.25">
      <c r="A247" s="220"/>
    </row>
    <row r="248" s="221" customFormat="1" ht="11.25">
      <c r="A248" s="220"/>
    </row>
    <row r="249" s="221" customFormat="1" ht="11.25">
      <c r="A249" s="220"/>
    </row>
    <row r="250" s="221" customFormat="1" ht="11.25">
      <c r="A250" s="220"/>
    </row>
    <row r="251" s="221" customFormat="1" ht="11.25">
      <c r="A251" s="220"/>
    </row>
    <row r="252" s="221" customFormat="1" ht="11.25">
      <c r="A252" s="220"/>
    </row>
    <row r="253" s="221" customFormat="1" ht="11.25">
      <c r="A253" s="220"/>
    </row>
    <row r="254" s="221" customFormat="1" ht="11.25">
      <c r="A254" s="220"/>
    </row>
    <row r="255" s="221" customFormat="1" ht="11.25">
      <c r="A255" s="220"/>
    </row>
    <row r="256" s="221" customFormat="1" ht="11.25">
      <c r="A256" s="220"/>
    </row>
    <row r="257" s="221" customFormat="1" ht="11.25">
      <c r="A257" s="220"/>
    </row>
    <row r="258" s="221" customFormat="1" ht="11.25">
      <c r="A258" s="220"/>
    </row>
    <row r="259" s="221" customFormat="1" ht="11.25">
      <c r="A259" s="220"/>
    </row>
    <row r="260" s="221" customFormat="1" ht="11.25">
      <c r="A260" s="220"/>
    </row>
    <row r="261" s="221" customFormat="1" ht="11.25">
      <c r="A261" s="220"/>
    </row>
    <row r="262" s="221" customFormat="1" ht="11.25">
      <c r="A262" s="220"/>
    </row>
    <row r="263" s="221" customFormat="1" ht="11.25">
      <c r="A263" s="220"/>
    </row>
    <row r="264" s="221" customFormat="1" ht="11.25">
      <c r="A264" s="220"/>
    </row>
    <row r="265" s="221" customFormat="1" ht="11.25">
      <c r="A265" s="220"/>
    </row>
    <row r="266" s="221" customFormat="1" ht="11.25">
      <c r="A266" s="220"/>
    </row>
    <row r="267" s="221" customFormat="1" ht="11.25">
      <c r="A267" s="220"/>
    </row>
    <row r="268" s="221" customFormat="1" ht="11.25">
      <c r="A268" s="220"/>
    </row>
    <row r="269" s="221" customFormat="1" ht="11.25">
      <c r="A269" s="220"/>
    </row>
    <row r="270" s="221" customFormat="1" ht="11.25">
      <c r="A270" s="220"/>
    </row>
    <row r="271" s="221" customFormat="1" ht="11.25">
      <c r="A271" s="220"/>
    </row>
    <row r="272" s="221" customFormat="1" ht="11.25">
      <c r="A272" s="220"/>
    </row>
    <row r="273" s="221" customFormat="1" ht="11.25">
      <c r="A273" s="220"/>
    </row>
    <row r="274" s="221" customFormat="1" ht="11.25">
      <c r="A274" s="220"/>
    </row>
    <row r="275" s="221" customFormat="1" ht="11.25">
      <c r="A275" s="220"/>
    </row>
    <row r="276" s="221" customFormat="1" ht="11.25">
      <c r="A276" s="220"/>
    </row>
    <row r="277" s="221" customFormat="1" ht="11.25">
      <c r="A277" s="220"/>
    </row>
    <row r="278" s="221" customFormat="1" ht="11.25">
      <c r="A278" s="220"/>
    </row>
    <row r="279" s="221" customFormat="1" ht="11.25">
      <c r="A279" s="220"/>
    </row>
    <row r="280" s="221" customFormat="1" ht="11.25">
      <c r="A280" s="220"/>
    </row>
    <row r="281" s="221" customFormat="1" ht="11.25">
      <c r="A281" s="220"/>
    </row>
    <row r="282" s="221" customFormat="1" ht="11.25">
      <c r="A282" s="220"/>
    </row>
    <row r="283" s="221" customFormat="1" ht="11.25">
      <c r="A283" s="220"/>
    </row>
    <row r="284" s="221" customFormat="1" ht="11.25">
      <c r="A284" s="220"/>
    </row>
    <row r="285" s="221" customFormat="1" ht="11.25">
      <c r="A285" s="220"/>
    </row>
    <row r="286" s="221" customFormat="1" ht="11.25">
      <c r="A286" s="220"/>
    </row>
    <row r="287" s="221" customFormat="1" ht="11.25">
      <c r="A287" s="220"/>
    </row>
    <row r="288" s="221" customFormat="1" ht="11.25">
      <c r="A288" s="220"/>
    </row>
    <row r="289" s="221" customFormat="1" ht="11.25">
      <c r="A289" s="220"/>
    </row>
    <row r="290" s="221" customFormat="1" ht="11.25">
      <c r="A290" s="220"/>
    </row>
    <row r="291" s="221" customFormat="1" ht="11.25">
      <c r="A291" s="220"/>
    </row>
    <row r="292" s="221" customFormat="1" ht="11.25">
      <c r="A292" s="220"/>
    </row>
    <row r="293" s="221" customFormat="1" ht="11.25">
      <c r="A293" s="220"/>
    </row>
    <row r="294" s="221" customFormat="1" ht="11.25">
      <c r="A294" s="220"/>
    </row>
    <row r="295" s="221" customFormat="1" ht="11.25">
      <c r="A295" s="220"/>
    </row>
    <row r="296" s="221" customFormat="1" ht="11.25">
      <c r="A296" s="220"/>
    </row>
    <row r="297" s="221" customFormat="1" ht="11.25">
      <c r="A297" s="220"/>
    </row>
    <row r="298" s="221" customFormat="1" ht="11.25">
      <c r="A298" s="220"/>
    </row>
    <row r="299" s="221" customFormat="1" ht="11.25">
      <c r="A299" s="220"/>
    </row>
    <row r="300" s="221" customFormat="1" ht="11.25">
      <c r="A300" s="220"/>
    </row>
    <row r="301" s="221" customFormat="1" ht="11.25">
      <c r="A301" s="220"/>
    </row>
    <row r="302" s="221" customFormat="1" ht="11.25">
      <c r="A302" s="220"/>
    </row>
    <row r="303" s="221" customFormat="1" ht="11.25">
      <c r="A303" s="220"/>
    </row>
    <row r="304" s="221" customFormat="1" ht="11.25">
      <c r="A304" s="220"/>
    </row>
    <row r="305" s="221" customFormat="1" ht="11.25">
      <c r="A305" s="220"/>
    </row>
    <row r="306" s="221" customFormat="1" ht="11.25">
      <c r="A306" s="220"/>
    </row>
    <row r="307" s="221" customFormat="1" ht="11.25">
      <c r="A307" s="220"/>
    </row>
    <row r="308" s="221" customFormat="1" ht="11.25">
      <c r="A308" s="220"/>
    </row>
    <row r="309" s="221" customFormat="1" ht="11.25">
      <c r="A309" s="220"/>
    </row>
    <row r="310" s="221" customFormat="1" ht="11.25">
      <c r="A310" s="220"/>
    </row>
    <row r="311" s="221" customFormat="1" ht="11.25">
      <c r="A311" s="220"/>
    </row>
    <row r="312" s="221" customFormat="1" ht="11.25">
      <c r="A312" s="220"/>
    </row>
    <row r="313" s="221" customFormat="1" ht="11.25">
      <c r="A313" s="220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Nr.4.14.2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2" customWidth="1"/>
    <col min="2" max="2" width="20.140625" style="0" customWidth="1"/>
    <col min="3" max="3" width="8.8515625" style="0" customWidth="1"/>
    <col min="4" max="4" width="8.28125" style="0" customWidth="1"/>
    <col min="5" max="5" width="7.8515625" style="0" customWidth="1"/>
    <col min="6" max="6" width="8.8515625" style="0" customWidth="1"/>
    <col min="7" max="7" width="0.13671875" style="0" customWidth="1"/>
  </cols>
  <sheetData>
    <row r="1" spans="1:6" s="143" customFormat="1" ht="12.75">
      <c r="A1" s="141"/>
      <c r="B1" s="142"/>
      <c r="C1" s="142"/>
      <c r="D1" s="142"/>
      <c r="E1" s="142"/>
      <c r="F1" s="142"/>
    </row>
    <row r="2" spans="1:6" s="143" customFormat="1" ht="18" customHeight="1">
      <c r="A2" s="248" t="s">
        <v>199</v>
      </c>
      <c r="B2" s="248"/>
      <c r="C2" s="248"/>
      <c r="D2" s="248"/>
      <c r="E2" s="248"/>
      <c r="F2" s="248"/>
    </row>
    <row r="3" spans="1:6" s="143" customFormat="1" ht="18" customHeight="1">
      <c r="A3" s="248" t="s">
        <v>200</v>
      </c>
      <c r="B3" s="248"/>
      <c r="C3" s="248"/>
      <c r="D3" s="248"/>
      <c r="E3" s="248"/>
      <c r="F3" s="248"/>
    </row>
    <row r="4" spans="1:6" s="143" customFormat="1" ht="18">
      <c r="A4" s="141"/>
      <c r="B4" s="144"/>
      <c r="C4" s="145"/>
      <c r="D4" s="142"/>
      <c r="E4" s="142"/>
      <c r="F4" s="142"/>
    </row>
    <row r="5" spans="1:6" s="143" customFormat="1" ht="12.75">
      <c r="A5" s="141" t="s">
        <v>173</v>
      </c>
      <c r="B5" s="146" t="s">
        <v>174</v>
      </c>
      <c r="C5" s="146"/>
      <c r="D5" s="146"/>
      <c r="E5" s="146"/>
      <c r="F5" s="146"/>
    </row>
    <row r="6" spans="1:6" s="143" customFormat="1" ht="12.75">
      <c r="A6" s="141" t="s">
        <v>175</v>
      </c>
      <c r="B6" s="142" t="s">
        <v>176</v>
      </c>
      <c r="C6" s="142"/>
      <c r="D6" s="142"/>
      <c r="E6" s="142"/>
      <c r="F6" s="142"/>
    </row>
    <row r="7" spans="1:6" s="143" customFormat="1" ht="12.75">
      <c r="A7" s="141" t="s">
        <v>209</v>
      </c>
      <c r="B7" s="142"/>
      <c r="C7" s="142"/>
      <c r="D7" s="142"/>
      <c r="E7" s="142"/>
      <c r="F7" s="142"/>
    </row>
    <row r="8" spans="1:6" s="143" customFormat="1" ht="13.5" thickBot="1">
      <c r="A8" s="1" t="s">
        <v>177</v>
      </c>
      <c r="B8" s="147"/>
      <c r="C8" s="142"/>
      <c r="D8" s="142"/>
      <c r="E8" s="142"/>
      <c r="F8" s="142"/>
    </row>
    <row r="9" spans="1:6" s="150" customFormat="1" ht="12.75" customHeight="1">
      <c r="A9" s="148"/>
      <c r="B9" s="149"/>
      <c r="C9" s="242" t="s">
        <v>2</v>
      </c>
      <c r="D9" s="243"/>
      <c r="E9" s="243"/>
      <c r="F9" s="244"/>
    </row>
    <row r="10" spans="1:6" s="153" customFormat="1" ht="12.75" customHeight="1">
      <c r="A10" s="151" t="s">
        <v>3</v>
      </c>
      <c r="B10" s="152" t="s">
        <v>1</v>
      </c>
      <c r="C10" s="245" t="s">
        <v>4</v>
      </c>
      <c r="D10" s="246"/>
      <c r="E10" s="246"/>
      <c r="F10" s="247"/>
    </row>
    <row r="11" spans="1:6" s="156" customFormat="1" ht="51" customHeight="1" thickBot="1">
      <c r="A11" s="154" t="s">
        <v>5</v>
      </c>
      <c r="B11" s="155"/>
      <c r="C11" s="156" t="s">
        <v>6</v>
      </c>
      <c r="D11" s="157" t="s">
        <v>158</v>
      </c>
      <c r="E11" s="158"/>
      <c r="F11" s="159"/>
    </row>
    <row r="12" spans="1:6" s="161" customFormat="1" ht="17.25" customHeight="1" thickBot="1">
      <c r="A12" s="160" t="s">
        <v>12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4" customFormat="1" ht="16.5">
      <c r="A13" s="162"/>
      <c r="B13" s="163" t="s">
        <v>13</v>
      </c>
      <c r="D13" s="165"/>
      <c r="E13" s="165"/>
      <c r="F13" s="166"/>
    </row>
    <row r="14" spans="1:6" s="169" customFormat="1" ht="9.75" customHeight="1">
      <c r="A14" s="167"/>
      <c r="B14" s="168"/>
      <c r="F14" s="170"/>
    </row>
    <row r="15" spans="1:6" s="172" customFormat="1" ht="30.75" customHeight="1" thickBot="1">
      <c r="A15" s="171"/>
      <c r="B15" s="41" t="s">
        <v>14</v>
      </c>
      <c r="C15" s="43">
        <f>SUM(D15:F15)</f>
        <v>28</v>
      </c>
      <c r="D15" s="43">
        <f>SUM(D16,D19,)</f>
        <v>28</v>
      </c>
      <c r="E15" s="43">
        <f>SUM(E16,E19,)</f>
        <v>0</v>
      </c>
      <c r="F15" s="45">
        <f>SUM(F16,F19,)</f>
        <v>0</v>
      </c>
    </row>
    <row r="16" spans="1:6" s="177" customFormat="1" ht="23.25" thickTop="1">
      <c r="A16" s="173"/>
      <c r="B16" s="174" t="s">
        <v>15</v>
      </c>
      <c r="C16" s="175">
        <f>SUM(D16:F16)</f>
        <v>28</v>
      </c>
      <c r="D16" s="175">
        <f>SUM(D17:D18)</f>
        <v>28</v>
      </c>
      <c r="E16" s="175">
        <f>SUM(E17:E18)</f>
        <v>0</v>
      </c>
      <c r="F16" s="176">
        <f>SUM(F17:F18)</f>
        <v>0</v>
      </c>
    </row>
    <row r="17" spans="1:6" s="177" customFormat="1" ht="11.25">
      <c r="A17" s="173"/>
      <c r="B17" s="178" t="s">
        <v>16</v>
      </c>
      <c r="C17" s="175">
        <f>SUM(D17:F17)</f>
        <v>0</v>
      </c>
      <c r="D17" s="179"/>
      <c r="E17" s="179"/>
      <c r="F17" s="180"/>
    </row>
    <row r="18" spans="1:6" s="177" customFormat="1" ht="11.25">
      <c r="A18" s="173"/>
      <c r="B18" s="178" t="s">
        <v>17</v>
      </c>
      <c r="C18" s="175">
        <f>SUM(D18:F18)</f>
        <v>28</v>
      </c>
      <c r="D18" s="179">
        <v>28</v>
      </c>
      <c r="E18" s="179"/>
      <c r="F18" s="180"/>
    </row>
    <row r="19" spans="1:6" s="185" customFormat="1" ht="13.5" customHeight="1">
      <c r="A19" s="181"/>
      <c r="B19" s="57" t="s">
        <v>18</v>
      </c>
      <c r="C19" s="182">
        <f>SUM(D19:F19)</f>
        <v>0</v>
      </c>
      <c r="D19" s="183"/>
      <c r="E19" s="183"/>
      <c r="F19" s="184"/>
    </row>
    <row r="20" spans="1:6" s="177" customFormat="1" ht="11.25">
      <c r="A20" s="173"/>
      <c r="B20" s="174"/>
      <c r="C20" s="186"/>
      <c r="D20" s="186"/>
      <c r="E20" s="186"/>
      <c r="F20" s="187"/>
    </row>
    <row r="21" spans="1:6" s="164" customFormat="1" ht="16.5">
      <c r="A21" s="162"/>
      <c r="B21" s="163" t="s">
        <v>27</v>
      </c>
      <c r="C21" s="188"/>
      <c r="D21" s="188"/>
      <c r="E21" s="188"/>
      <c r="F21" s="189"/>
    </row>
    <row r="22" spans="1:6" s="191" customFormat="1" ht="26.25" thickBot="1">
      <c r="A22" s="190"/>
      <c r="B22" s="78" t="s">
        <v>28</v>
      </c>
      <c r="C22" s="43">
        <f aca="true" t="shared" si="0" ref="C22:C53">SUM(D22:F22)</f>
        <v>28</v>
      </c>
      <c r="D22" s="43">
        <f>SUM(D23,D146)</f>
        <v>28</v>
      </c>
      <c r="E22" s="43">
        <f>SUM(E23,E146)</f>
        <v>0</v>
      </c>
      <c r="F22" s="45">
        <f>SUM(F23,F146)</f>
        <v>0</v>
      </c>
    </row>
    <row r="23" spans="1:6" s="193" customFormat="1" ht="36.75" thickTop="1">
      <c r="A23" s="192"/>
      <c r="B23" s="81" t="s">
        <v>29</v>
      </c>
      <c r="C23" s="64">
        <f t="shared" si="0"/>
        <v>0</v>
      </c>
      <c r="D23" s="82">
        <f>SUM(D131,D24)</f>
        <v>0</v>
      </c>
      <c r="E23" s="82">
        <f>SUM(E131,E24)</f>
        <v>0</v>
      </c>
      <c r="F23" s="66">
        <f>SUM(F131,F24)</f>
        <v>0</v>
      </c>
    </row>
    <row r="24" spans="1:6" s="196" customFormat="1" ht="24">
      <c r="A24" s="194"/>
      <c r="B24" s="195" t="s">
        <v>30</v>
      </c>
      <c r="C24" s="64">
        <f t="shared" si="0"/>
        <v>0</v>
      </c>
      <c r="D24" s="64">
        <f>SUM(D25,D122,D123)</f>
        <v>0</v>
      </c>
      <c r="E24" s="64">
        <f>SUM(E25,E122,E123)</f>
        <v>0</v>
      </c>
      <c r="F24" s="66">
        <f>SUM(F25,F122,F123)</f>
        <v>0</v>
      </c>
    </row>
    <row r="25" spans="1:6" s="169" customFormat="1" ht="11.25">
      <c r="A25" s="197">
        <v>1000</v>
      </c>
      <c r="B25" s="168" t="s">
        <v>31</v>
      </c>
      <c r="C25" s="198">
        <f t="shared" si="0"/>
        <v>0</v>
      </c>
      <c r="D25" s="198">
        <f>SUM(D26,D31,D32,D35,D82,D118)</f>
        <v>0</v>
      </c>
      <c r="E25" s="198">
        <f>SUM(E26,E31,E32,E35,E82,E118)</f>
        <v>0</v>
      </c>
      <c r="F25" s="199">
        <f>SUM(F26,F31,F32,F35,F82,F118)</f>
        <v>0</v>
      </c>
    </row>
    <row r="26" spans="1:6" s="185" customFormat="1" ht="11.25">
      <c r="A26" s="90">
        <v>1100</v>
      </c>
      <c r="B26" s="200" t="s">
        <v>32</v>
      </c>
      <c r="C26" s="182">
        <f t="shared" si="0"/>
        <v>0</v>
      </c>
      <c r="D26" s="182">
        <f>SUM(D28:D30,D27)</f>
        <v>0</v>
      </c>
      <c r="E26" s="182">
        <f>SUM(E28:E30,E27)</f>
        <v>0</v>
      </c>
      <c r="F26" s="201">
        <f>SUM(F28:F30,F27)</f>
        <v>0</v>
      </c>
    </row>
    <row r="27" spans="1:6" s="207" customFormat="1" ht="9.75">
      <c r="A27" s="202">
        <v>1110</v>
      </c>
      <c r="B27" s="203" t="s">
        <v>33</v>
      </c>
      <c r="C27" s="204">
        <f t="shared" si="0"/>
        <v>0</v>
      </c>
      <c r="D27" s="205"/>
      <c r="E27" s="205"/>
      <c r="F27" s="206"/>
    </row>
    <row r="28" spans="1:6" s="207" customFormat="1" ht="9.75">
      <c r="A28" s="202">
        <v>1140</v>
      </c>
      <c r="B28" s="203" t="s">
        <v>38</v>
      </c>
      <c r="C28" s="204">
        <f t="shared" si="0"/>
        <v>0</v>
      </c>
      <c r="D28" s="205"/>
      <c r="E28" s="205"/>
      <c r="F28" s="206"/>
    </row>
    <row r="29" spans="1:6" s="207" customFormat="1" ht="9.75">
      <c r="A29" s="202">
        <v>1150</v>
      </c>
      <c r="B29" s="95" t="s">
        <v>39</v>
      </c>
      <c r="C29" s="204">
        <f t="shared" si="0"/>
        <v>0</v>
      </c>
      <c r="D29" s="205"/>
      <c r="E29" s="205"/>
      <c r="F29" s="206"/>
    </row>
    <row r="30" spans="1:6" s="207" customFormat="1" ht="19.5">
      <c r="A30" s="202">
        <v>1170</v>
      </c>
      <c r="B30" s="203" t="s">
        <v>40</v>
      </c>
      <c r="C30" s="204">
        <f t="shared" si="0"/>
        <v>0</v>
      </c>
      <c r="D30" s="205"/>
      <c r="E30" s="205"/>
      <c r="F30" s="206"/>
    </row>
    <row r="31" spans="1:6" s="185" customFormat="1" ht="22.5">
      <c r="A31" s="102">
        <v>1200</v>
      </c>
      <c r="B31" s="91" t="s">
        <v>41</v>
      </c>
      <c r="C31" s="182">
        <f t="shared" si="0"/>
        <v>0</v>
      </c>
      <c r="D31" s="183"/>
      <c r="E31" s="183"/>
      <c r="F31" s="184"/>
    </row>
    <row r="32" spans="1:6" s="185" customFormat="1" ht="11.25">
      <c r="A32" s="90">
        <v>1300</v>
      </c>
      <c r="B32" s="91" t="s">
        <v>42</v>
      </c>
      <c r="C32" s="182">
        <f t="shared" si="0"/>
        <v>0</v>
      </c>
      <c r="D32" s="182">
        <f>SUM(D33:D34)</f>
        <v>0</v>
      </c>
      <c r="E32" s="182">
        <f>SUM(E33:E34)</f>
        <v>0</v>
      </c>
      <c r="F32" s="201">
        <f>SUM(F33:F34)</f>
        <v>0</v>
      </c>
    </row>
    <row r="33" spans="1:6" s="207" customFormat="1" ht="19.5">
      <c r="A33" s="94">
        <v>1310</v>
      </c>
      <c r="B33" s="95" t="s">
        <v>43</v>
      </c>
      <c r="C33" s="204">
        <f t="shared" si="0"/>
        <v>0</v>
      </c>
      <c r="D33" s="205"/>
      <c r="E33" s="205"/>
      <c r="F33" s="206"/>
    </row>
    <row r="34" spans="1:6" s="207" customFormat="1" ht="9.75">
      <c r="A34" s="108">
        <v>1330</v>
      </c>
      <c r="B34" s="95" t="s">
        <v>44</v>
      </c>
      <c r="C34" s="204">
        <f t="shared" si="0"/>
        <v>0</v>
      </c>
      <c r="D34" s="205"/>
      <c r="E34" s="205"/>
      <c r="F34" s="206"/>
    </row>
    <row r="35" spans="1:6" s="185" customFormat="1" ht="22.5">
      <c r="A35" s="102">
        <v>1400</v>
      </c>
      <c r="B35" s="91" t="s">
        <v>45</v>
      </c>
      <c r="C35" s="122">
        <f t="shared" si="0"/>
        <v>0</v>
      </c>
      <c r="D35" s="122">
        <f>SUM(D36,D42,D43,D51,D61,D65,D69,D77)</f>
        <v>0</v>
      </c>
      <c r="E35" s="122">
        <f>SUM(E36,E42,E43,E51,E61,E65,E69,E77)</f>
        <v>0</v>
      </c>
      <c r="F35" s="123">
        <f>SUM(F36,F42,F43,F51,F61,F65,F69,F77)</f>
        <v>0</v>
      </c>
    </row>
    <row r="36" spans="1:6" s="207" customFormat="1" ht="19.5">
      <c r="A36" s="94">
        <v>1410</v>
      </c>
      <c r="B36" s="95" t="s">
        <v>46</v>
      </c>
      <c r="C36" s="204">
        <f t="shared" si="0"/>
        <v>0</v>
      </c>
      <c r="D36" s="204">
        <f>SUM(D37:D41)</f>
        <v>0</v>
      </c>
      <c r="E36" s="204">
        <f>SUM(E37:E41)</f>
        <v>0</v>
      </c>
      <c r="F36" s="208">
        <f>SUM(F37:F41)</f>
        <v>0</v>
      </c>
    </row>
    <row r="37" spans="1:6" s="207" customFormat="1" ht="19.5">
      <c r="A37" s="110">
        <v>1411</v>
      </c>
      <c r="B37" s="95" t="s">
        <v>47</v>
      </c>
      <c r="C37" s="204">
        <f t="shared" si="0"/>
        <v>0</v>
      </c>
      <c r="D37" s="205"/>
      <c r="E37" s="205"/>
      <c r="F37" s="206"/>
    </row>
    <row r="38" spans="1:6" s="207" customFormat="1" ht="19.5">
      <c r="A38" s="110">
        <v>1412</v>
      </c>
      <c r="B38" s="95" t="s">
        <v>48</v>
      </c>
      <c r="C38" s="204">
        <f t="shared" si="0"/>
        <v>0</v>
      </c>
      <c r="D38" s="205"/>
      <c r="E38" s="205"/>
      <c r="F38" s="206"/>
    </row>
    <row r="39" spans="1:6" s="207" customFormat="1" ht="19.5">
      <c r="A39" s="110">
        <v>1413</v>
      </c>
      <c r="B39" s="95" t="s">
        <v>49</v>
      </c>
      <c r="C39" s="204">
        <f t="shared" si="0"/>
        <v>0</v>
      </c>
      <c r="D39" s="205"/>
      <c r="E39" s="205"/>
      <c r="F39" s="206"/>
    </row>
    <row r="40" spans="1:6" s="207" customFormat="1" ht="19.5">
      <c r="A40" s="110">
        <v>1414</v>
      </c>
      <c r="B40" s="95" t="s">
        <v>50</v>
      </c>
      <c r="C40" s="204">
        <f t="shared" si="0"/>
        <v>0</v>
      </c>
      <c r="D40" s="205"/>
      <c r="E40" s="205"/>
      <c r="F40" s="206"/>
    </row>
    <row r="41" spans="1:6" s="207" customFormat="1" ht="19.5">
      <c r="A41" s="110">
        <v>1415</v>
      </c>
      <c r="B41" s="95" t="s">
        <v>51</v>
      </c>
      <c r="C41" s="204">
        <f t="shared" si="0"/>
        <v>0</v>
      </c>
      <c r="D41" s="205"/>
      <c r="E41" s="205"/>
      <c r="F41" s="206"/>
    </row>
    <row r="42" spans="1:6" s="207" customFormat="1" ht="19.5">
      <c r="A42" s="94">
        <v>1420</v>
      </c>
      <c r="B42" s="95" t="s">
        <v>52</v>
      </c>
      <c r="C42" s="204">
        <f t="shared" si="0"/>
        <v>0</v>
      </c>
      <c r="D42" s="205"/>
      <c r="E42" s="205"/>
      <c r="F42" s="206"/>
    </row>
    <row r="43" spans="1:6" s="207" customFormat="1" ht="29.25">
      <c r="A43" s="94">
        <v>1440</v>
      </c>
      <c r="B43" s="95" t="s">
        <v>53</v>
      </c>
      <c r="C43" s="204">
        <f t="shared" si="0"/>
        <v>0</v>
      </c>
      <c r="D43" s="204">
        <f>SUM(D44:D50)</f>
        <v>0</v>
      </c>
      <c r="E43" s="204">
        <f>SUM(E44:E50)</f>
        <v>0</v>
      </c>
      <c r="F43" s="208">
        <f>SUM(F44:F50)</f>
        <v>0</v>
      </c>
    </row>
    <row r="44" spans="1:6" s="207" customFormat="1" ht="19.5">
      <c r="A44" s="110">
        <v>1441</v>
      </c>
      <c r="B44" s="95" t="s">
        <v>54</v>
      </c>
      <c r="C44" s="204">
        <f t="shared" si="0"/>
        <v>0</v>
      </c>
      <c r="D44" s="205"/>
      <c r="E44" s="205"/>
      <c r="F44" s="206"/>
    </row>
    <row r="45" spans="1:6" s="207" customFormat="1" ht="19.5">
      <c r="A45" s="110">
        <v>1442</v>
      </c>
      <c r="B45" s="95" t="s">
        <v>55</v>
      </c>
      <c r="C45" s="204">
        <f t="shared" si="0"/>
        <v>0</v>
      </c>
      <c r="D45" s="205"/>
      <c r="E45" s="205"/>
      <c r="F45" s="206"/>
    </row>
    <row r="46" spans="1:6" s="207" customFormat="1" ht="19.5">
      <c r="A46" s="110">
        <v>1443</v>
      </c>
      <c r="B46" s="95" t="s">
        <v>56</v>
      </c>
      <c r="C46" s="204">
        <f t="shared" si="0"/>
        <v>0</v>
      </c>
      <c r="D46" s="205"/>
      <c r="E46" s="205"/>
      <c r="F46" s="206"/>
    </row>
    <row r="47" spans="1:6" s="207" customFormat="1" ht="9.75">
      <c r="A47" s="110">
        <v>1444</v>
      </c>
      <c r="B47" s="95" t="s">
        <v>57</v>
      </c>
      <c r="C47" s="204">
        <f t="shared" si="0"/>
        <v>0</v>
      </c>
      <c r="D47" s="205"/>
      <c r="E47" s="205"/>
      <c r="F47" s="206"/>
    </row>
    <row r="48" spans="1:6" s="207" customFormat="1" ht="19.5">
      <c r="A48" s="110">
        <v>1445</v>
      </c>
      <c r="B48" s="95" t="s">
        <v>58</v>
      </c>
      <c r="C48" s="204">
        <f t="shared" si="0"/>
        <v>0</v>
      </c>
      <c r="D48" s="205"/>
      <c r="E48" s="205"/>
      <c r="F48" s="206"/>
    </row>
    <row r="49" spans="1:6" s="207" customFormat="1" ht="19.5">
      <c r="A49" s="110">
        <v>1447</v>
      </c>
      <c r="B49" s="95" t="s">
        <v>59</v>
      </c>
      <c r="C49" s="204">
        <f t="shared" si="0"/>
        <v>0</v>
      </c>
      <c r="D49" s="205"/>
      <c r="E49" s="205"/>
      <c r="F49" s="206"/>
    </row>
    <row r="50" spans="1:6" s="207" customFormat="1" ht="19.5">
      <c r="A50" s="110">
        <v>1449</v>
      </c>
      <c r="B50" s="95" t="s">
        <v>60</v>
      </c>
      <c r="C50" s="204">
        <f t="shared" si="0"/>
        <v>0</v>
      </c>
      <c r="D50" s="205"/>
      <c r="E50" s="205"/>
      <c r="F50" s="206"/>
    </row>
    <row r="51" spans="1:6" s="207" customFormat="1" ht="39">
      <c r="A51" s="94">
        <v>1450</v>
      </c>
      <c r="B51" s="95" t="s">
        <v>61</v>
      </c>
      <c r="C51" s="204">
        <f t="shared" si="0"/>
        <v>0</v>
      </c>
      <c r="D51" s="204">
        <f>SUM(D55:D60,D52)</f>
        <v>0</v>
      </c>
      <c r="E51" s="204">
        <f>SUM(E55:E60,E52)</f>
        <v>0</v>
      </c>
      <c r="F51" s="208">
        <f>SUM(F55:F60,F52)</f>
        <v>0</v>
      </c>
    </row>
    <row r="52" spans="1:6" s="207" customFormat="1" ht="19.5">
      <c r="A52" s="111">
        <v>1451</v>
      </c>
      <c r="B52" s="112" t="s">
        <v>62</v>
      </c>
      <c r="C52" s="204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07" customFormat="1" ht="9.75">
      <c r="A53" s="110"/>
      <c r="B53" s="95" t="s">
        <v>63</v>
      </c>
      <c r="C53" s="204">
        <f t="shared" si="0"/>
        <v>0</v>
      </c>
      <c r="D53" s="205"/>
      <c r="E53" s="205"/>
      <c r="F53" s="206"/>
    </row>
    <row r="54" spans="1:6" s="207" customFormat="1" ht="9.75">
      <c r="A54" s="110"/>
      <c r="B54" s="95" t="s">
        <v>64</v>
      </c>
      <c r="C54" s="204">
        <f aca="true" t="shared" si="1" ref="C54:C85">SUM(D54:F54)</f>
        <v>0</v>
      </c>
      <c r="D54" s="205"/>
      <c r="E54" s="205"/>
      <c r="F54" s="206"/>
    </row>
    <row r="55" spans="1:6" s="207" customFormat="1" ht="19.5">
      <c r="A55" s="110">
        <v>1452</v>
      </c>
      <c r="B55" s="95" t="s">
        <v>65</v>
      </c>
      <c r="C55" s="204">
        <f t="shared" si="1"/>
        <v>0</v>
      </c>
      <c r="D55" s="205"/>
      <c r="E55" s="205"/>
      <c r="F55" s="206"/>
    </row>
    <row r="56" spans="1:6" s="207" customFormat="1" ht="29.25">
      <c r="A56" s="110">
        <v>1453</v>
      </c>
      <c r="B56" s="95" t="s">
        <v>66</v>
      </c>
      <c r="C56" s="204">
        <f t="shared" si="1"/>
        <v>0</v>
      </c>
      <c r="D56" s="205"/>
      <c r="E56" s="205"/>
      <c r="F56" s="206"/>
    </row>
    <row r="57" spans="1:6" s="207" customFormat="1" ht="39">
      <c r="A57" s="110">
        <v>1454</v>
      </c>
      <c r="B57" s="95" t="s">
        <v>67</v>
      </c>
      <c r="C57" s="204">
        <f t="shared" si="1"/>
        <v>0</v>
      </c>
      <c r="D57" s="205"/>
      <c r="E57" s="205"/>
      <c r="F57" s="206"/>
    </row>
    <row r="58" spans="1:6" s="207" customFormat="1" ht="29.25">
      <c r="A58" s="110">
        <v>1455</v>
      </c>
      <c r="B58" s="95" t="s">
        <v>68</v>
      </c>
      <c r="C58" s="204">
        <f t="shared" si="1"/>
        <v>0</v>
      </c>
      <c r="D58" s="205"/>
      <c r="E58" s="205"/>
      <c r="F58" s="206"/>
    </row>
    <row r="59" spans="1:6" s="207" customFormat="1" ht="68.25">
      <c r="A59" s="110">
        <v>1456</v>
      </c>
      <c r="B59" s="95" t="s">
        <v>69</v>
      </c>
      <c r="C59" s="204">
        <f t="shared" si="1"/>
        <v>0</v>
      </c>
      <c r="D59" s="205"/>
      <c r="E59" s="205"/>
      <c r="F59" s="206"/>
    </row>
    <row r="60" spans="1:6" s="207" customFormat="1" ht="19.5">
      <c r="A60" s="110">
        <v>1459</v>
      </c>
      <c r="B60" s="95" t="s">
        <v>70</v>
      </c>
      <c r="C60" s="204">
        <f t="shared" si="1"/>
        <v>0</v>
      </c>
      <c r="D60" s="205"/>
      <c r="E60" s="205"/>
      <c r="F60" s="206"/>
    </row>
    <row r="61" spans="1:6" s="207" customFormat="1" ht="19.5">
      <c r="A61" s="94">
        <v>1460</v>
      </c>
      <c r="B61" s="95" t="s">
        <v>71</v>
      </c>
      <c r="C61" s="204">
        <f t="shared" si="1"/>
        <v>0</v>
      </c>
      <c r="D61" s="204">
        <f>SUM(D62:D64)</f>
        <v>0</v>
      </c>
      <c r="E61" s="204">
        <f>SUM(E62:E64)</f>
        <v>0</v>
      </c>
      <c r="F61" s="208">
        <f>SUM(F62:F64)</f>
        <v>0</v>
      </c>
    </row>
    <row r="62" spans="1:6" s="207" customFormat="1" ht="29.25">
      <c r="A62" s="110">
        <v>1461</v>
      </c>
      <c r="B62" s="95" t="s">
        <v>72</v>
      </c>
      <c r="C62" s="204">
        <f t="shared" si="1"/>
        <v>0</v>
      </c>
      <c r="D62" s="205"/>
      <c r="E62" s="205"/>
      <c r="F62" s="206"/>
    </row>
    <row r="63" spans="1:6" s="207" customFormat="1" ht="29.25">
      <c r="A63" s="110">
        <v>1462</v>
      </c>
      <c r="B63" s="95" t="s">
        <v>73</v>
      </c>
      <c r="C63" s="204">
        <f t="shared" si="1"/>
        <v>0</v>
      </c>
      <c r="D63" s="205"/>
      <c r="E63" s="205"/>
      <c r="F63" s="206"/>
    </row>
    <row r="64" spans="1:6" s="207" customFormat="1" ht="29.25">
      <c r="A64" s="110">
        <v>1469</v>
      </c>
      <c r="B64" s="95" t="s">
        <v>74</v>
      </c>
      <c r="C64" s="204">
        <f t="shared" si="1"/>
        <v>0</v>
      </c>
      <c r="D64" s="205"/>
      <c r="E64" s="205"/>
      <c r="F64" s="206"/>
    </row>
    <row r="65" spans="1:6" s="207" customFormat="1" ht="29.25">
      <c r="A65" s="94">
        <v>1470</v>
      </c>
      <c r="B65" s="95" t="s">
        <v>75</v>
      </c>
      <c r="C65" s="204">
        <f t="shared" si="1"/>
        <v>0</v>
      </c>
      <c r="D65" s="204">
        <f>SUM(D66:D68)</f>
        <v>0</v>
      </c>
      <c r="E65" s="204">
        <f>SUM(E66:E68)</f>
        <v>0</v>
      </c>
      <c r="F65" s="208">
        <f>SUM(F66:F68)</f>
        <v>0</v>
      </c>
    </row>
    <row r="66" spans="1:6" s="207" customFormat="1" ht="9.75">
      <c r="A66" s="110">
        <v>1471</v>
      </c>
      <c r="B66" s="95" t="s">
        <v>76</v>
      </c>
      <c r="C66" s="204">
        <f t="shared" si="1"/>
        <v>0</v>
      </c>
      <c r="D66" s="205"/>
      <c r="E66" s="205"/>
      <c r="F66" s="206"/>
    </row>
    <row r="67" spans="1:6" s="207" customFormat="1" ht="9.75">
      <c r="A67" s="110">
        <v>1472</v>
      </c>
      <c r="B67" s="95" t="s">
        <v>77</v>
      </c>
      <c r="C67" s="204">
        <f t="shared" si="1"/>
        <v>0</v>
      </c>
      <c r="D67" s="205"/>
      <c r="E67" s="205"/>
      <c r="F67" s="206"/>
    </row>
    <row r="68" spans="1:6" s="207" customFormat="1" ht="9.75">
      <c r="A68" s="110">
        <v>1479</v>
      </c>
      <c r="B68" s="95" t="s">
        <v>78</v>
      </c>
      <c r="C68" s="204">
        <f t="shared" si="1"/>
        <v>0</v>
      </c>
      <c r="D68" s="205"/>
      <c r="E68" s="205"/>
      <c r="F68" s="206"/>
    </row>
    <row r="69" spans="1:6" s="207" customFormat="1" ht="9.75">
      <c r="A69" s="94">
        <v>1480</v>
      </c>
      <c r="B69" s="95" t="s">
        <v>79</v>
      </c>
      <c r="C69" s="204">
        <f t="shared" si="1"/>
        <v>0</v>
      </c>
      <c r="D69" s="204">
        <f>SUM(D70:D76)</f>
        <v>0</v>
      </c>
      <c r="E69" s="204">
        <f>SUM(E70:E76)</f>
        <v>0</v>
      </c>
      <c r="F69" s="208">
        <f>SUM(F70:F76)</f>
        <v>0</v>
      </c>
    </row>
    <row r="70" spans="1:6" s="207" customFormat="1" ht="19.5">
      <c r="A70" s="110">
        <v>1481</v>
      </c>
      <c r="B70" s="95" t="s">
        <v>80</v>
      </c>
      <c r="C70" s="204">
        <f t="shared" si="1"/>
        <v>0</v>
      </c>
      <c r="D70" s="205"/>
      <c r="E70" s="205"/>
      <c r="F70" s="206"/>
    </row>
    <row r="71" spans="1:6" s="207" customFormat="1" ht="19.5">
      <c r="A71" s="110">
        <v>1482</v>
      </c>
      <c r="B71" s="95" t="s">
        <v>81</v>
      </c>
      <c r="C71" s="204">
        <f t="shared" si="1"/>
        <v>0</v>
      </c>
      <c r="D71" s="205"/>
      <c r="E71" s="205"/>
      <c r="F71" s="206"/>
    </row>
    <row r="72" spans="1:6" s="207" customFormat="1" ht="19.5">
      <c r="A72" s="110">
        <v>1483</v>
      </c>
      <c r="B72" s="95" t="s">
        <v>82</v>
      </c>
      <c r="C72" s="204">
        <f t="shared" si="1"/>
        <v>0</v>
      </c>
      <c r="D72" s="205"/>
      <c r="E72" s="205"/>
      <c r="F72" s="206"/>
    </row>
    <row r="73" spans="1:6" s="207" customFormat="1" ht="29.25">
      <c r="A73" s="110">
        <v>1484</v>
      </c>
      <c r="B73" s="95" t="s">
        <v>83</v>
      </c>
      <c r="C73" s="204">
        <f t="shared" si="1"/>
        <v>0</v>
      </c>
      <c r="D73" s="205"/>
      <c r="E73" s="205"/>
      <c r="F73" s="206"/>
    </row>
    <row r="74" spans="1:6" s="207" customFormat="1" ht="19.5">
      <c r="A74" s="110">
        <v>1485</v>
      </c>
      <c r="B74" s="95" t="s">
        <v>84</v>
      </c>
      <c r="C74" s="204">
        <f t="shared" si="1"/>
        <v>0</v>
      </c>
      <c r="D74" s="205"/>
      <c r="E74" s="205"/>
      <c r="F74" s="206"/>
    </row>
    <row r="75" spans="1:6" s="207" customFormat="1" ht="9.75">
      <c r="A75" s="110">
        <v>1486</v>
      </c>
      <c r="B75" s="95" t="s">
        <v>85</v>
      </c>
      <c r="C75" s="204">
        <f t="shared" si="1"/>
        <v>0</v>
      </c>
      <c r="D75" s="205"/>
      <c r="E75" s="205"/>
      <c r="F75" s="206"/>
    </row>
    <row r="76" spans="1:6" s="207" customFormat="1" ht="29.25">
      <c r="A76" s="110">
        <v>1489</v>
      </c>
      <c r="B76" s="95" t="s">
        <v>86</v>
      </c>
      <c r="C76" s="204">
        <f t="shared" si="1"/>
        <v>0</v>
      </c>
      <c r="D76" s="205"/>
      <c r="E76" s="205"/>
      <c r="F76" s="206"/>
    </row>
    <row r="77" spans="1:6" s="207" customFormat="1" ht="9.75">
      <c r="A77" s="94">
        <v>1490</v>
      </c>
      <c r="B77" s="95" t="s">
        <v>87</v>
      </c>
      <c r="C77" s="204">
        <f t="shared" si="1"/>
        <v>0</v>
      </c>
      <c r="D77" s="204">
        <f>SUM(D78:D81)</f>
        <v>0</v>
      </c>
      <c r="E77" s="204">
        <f>SUM(E78:E81)</f>
        <v>0</v>
      </c>
      <c r="F77" s="208">
        <f>SUM(F78:F81)</f>
        <v>0</v>
      </c>
    </row>
    <row r="78" spans="1:6" s="207" customFormat="1" ht="9.75">
      <c r="A78" s="110">
        <v>1491</v>
      </c>
      <c r="B78" s="95" t="s">
        <v>88</v>
      </c>
      <c r="C78" s="204">
        <f t="shared" si="1"/>
        <v>0</v>
      </c>
      <c r="D78" s="205"/>
      <c r="E78" s="205"/>
      <c r="F78" s="206"/>
    </row>
    <row r="79" spans="1:6" s="207" customFormat="1" ht="9.75">
      <c r="A79" s="110">
        <v>1492</v>
      </c>
      <c r="B79" s="95" t="s">
        <v>89</v>
      </c>
      <c r="C79" s="204">
        <f t="shared" si="1"/>
        <v>0</v>
      </c>
      <c r="D79" s="205"/>
      <c r="E79" s="205"/>
      <c r="F79" s="206"/>
    </row>
    <row r="80" spans="1:6" s="207" customFormat="1" ht="9.75">
      <c r="A80" s="110">
        <v>1493</v>
      </c>
      <c r="B80" s="95" t="s">
        <v>90</v>
      </c>
      <c r="C80" s="204">
        <f t="shared" si="1"/>
        <v>0</v>
      </c>
      <c r="D80" s="205"/>
      <c r="E80" s="205"/>
      <c r="F80" s="206"/>
    </row>
    <row r="81" spans="1:6" s="207" customFormat="1" ht="19.5">
      <c r="A81" s="110">
        <v>1499</v>
      </c>
      <c r="B81" s="95" t="s">
        <v>91</v>
      </c>
      <c r="C81" s="204">
        <f t="shared" si="1"/>
        <v>0</v>
      </c>
      <c r="D81" s="205"/>
      <c r="E81" s="205"/>
      <c r="F81" s="206"/>
    </row>
    <row r="82" spans="1:6" s="185" customFormat="1" ht="45">
      <c r="A82" s="102">
        <v>1500</v>
      </c>
      <c r="B82" s="91" t="s">
        <v>92</v>
      </c>
      <c r="C82" s="122">
        <f t="shared" si="1"/>
        <v>0</v>
      </c>
      <c r="D82" s="122">
        <f>SUM(D83,D87,D95,D96,D97,D104,D113,D114,D117)</f>
        <v>0</v>
      </c>
      <c r="E82" s="122">
        <f>SUM(E83,E87,E95,E96,E97,E104,E113,E114,E117)</f>
        <v>0</v>
      </c>
      <c r="F82" s="123">
        <f>SUM(F83,F87,F95,F96,F97,F104,F113,F114,F117)</f>
        <v>0</v>
      </c>
    </row>
    <row r="83" spans="1:6" s="207" customFormat="1" ht="19.5">
      <c r="A83" s="94">
        <v>1510</v>
      </c>
      <c r="B83" s="95" t="s">
        <v>93</v>
      </c>
      <c r="C83" s="204">
        <f t="shared" si="1"/>
        <v>0</v>
      </c>
      <c r="D83" s="204">
        <f>SUM(D84:D86)</f>
        <v>0</v>
      </c>
      <c r="E83" s="204">
        <f>SUM(E84:E86)</f>
        <v>0</v>
      </c>
      <c r="F83" s="208">
        <f>SUM(F84:F86)</f>
        <v>0</v>
      </c>
    </row>
    <row r="84" spans="1:6" s="207" customFormat="1" ht="9.75">
      <c r="A84" s="110">
        <v>1511</v>
      </c>
      <c r="B84" s="95" t="s">
        <v>94</v>
      </c>
      <c r="C84" s="204">
        <f t="shared" si="1"/>
        <v>0</v>
      </c>
      <c r="D84" s="205"/>
      <c r="E84" s="205"/>
      <c r="F84" s="206"/>
    </row>
    <row r="85" spans="1:6" s="207" customFormat="1" ht="9.75">
      <c r="A85" s="110">
        <v>1512</v>
      </c>
      <c r="B85" s="95" t="s">
        <v>95</v>
      </c>
      <c r="C85" s="204">
        <f t="shared" si="1"/>
        <v>0</v>
      </c>
      <c r="D85" s="205"/>
      <c r="E85" s="205"/>
      <c r="F85" s="206"/>
    </row>
    <row r="86" spans="1:6" s="207" customFormat="1" ht="9.75">
      <c r="A86" s="110">
        <v>1513</v>
      </c>
      <c r="B86" s="95" t="s">
        <v>96</v>
      </c>
      <c r="C86" s="204">
        <f aca="true" t="shared" si="2" ref="C86:C117">SUM(D86:F86)</f>
        <v>0</v>
      </c>
      <c r="D86" s="205"/>
      <c r="E86" s="205"/>
      <c r="F86" s="206"/>
    </row>
    <row r="87" spans="1:6" s="207" customFormat="1" ht="29.25">
      <c r="A87" s="94">
        <v>1520</v>
      </c>
      <c r="B87" s="95" t="s">
        <v>97</v>
      </c>
      <c r="C87" s="204">
        <f t="shared" si="2"/>
        <v>0</v>
      </c>
      <c r="D87" s="204">
        <f>SUM(D88:D94)</f>
        <v>0</v>
      </c>
      <c r="E87" s="204">
        <f>SUM(E88:E94)</f>
        <v>0</v>
      </c>
      <c r="F87" s="208">
        <f>SUM(F88:F94)</f>
        <v>0</v>
      </c>
    </row>
    <row r="88" spans="1:6" s="207" customFormat="1" ht="9.75">
      <c r="A88" s="110">
        <v>1521</v>
      </c>
      <c r="B88" s="95" t="s">
        <v>98</v>
      </c>
      <c r="C88" s="204">
        <f t="shared" si="2"/>
        <v>0</v>
      </c>
      <c r="D88" s="205"/>
      <c r="E88" s="205"/>
      <c r="F88" s="206"/>
    </row>
    <row r="89" spans="1:6" s="207" customFormat="1" ht="9.75">
      <c r="A89" s="110">
        <v>1522</v>
      </c>
      <c r="B89" s="95" t="s">
        <v>99</v>
      </c>
      <c r="C89" s="204">
        <f t="shared" si="2"/>
        <v>0</v>
      </c>
      <c r="D89" s="205"/>
      <c r="E89" s="205"/>
      <c r="F89" s="206"/>
    </row>
    <row r="90" spans="1:6" s="207" customFormat="1" ht="9.75">
      <c r="A90" s="110">
        <v>1523</v>
      </c>
      <c r="B90" s="95" t="s">
        <v>100</v>
      </c>
      <c r="C90" s="204">
        <f t="shared" si="2"/>
        <v>0</v>
      </c>
      <c r="D90" s="205"/>
      <c r="E90" s="205"/>
      <c r="F90" s="206"/>
    </row>
    <row r="91" spans="1:6" s="207" customFormat="1" ht="9.75">
      <c r="A91" s="110">
        <v>1524</v>
      </c>
      <c r="B91" s="95" t="s">
        <v>101</v>
      </c>
      <c r="C91" s="204">
        <f t="shared" si="2"/>
        <v>0</v>
      </c>
      <c r="D91" s="205"/>
      <c r="E91" s="205"/>
      <c r="F91" s="206"/>
    </row>
    <row r="92" spans="1:6" s="207" customFormat="1" ht="9.75">
      <c r="A92" s="110">
        <v>1525</v>
      </c>
      <c r="B92" s="95" t="s">
        <v>102</v>
      </c>
      <c r="C92" s="204">
        <f t="shared" si="2"/>
        <v>0</v>
      </c>
      <c r="D92" s="205"/>
      <c r="E92" s="205"/>
      <c r="F92" s="206"/>
    </row>
    <row r="93" spans="1:6" s="207" customFormat="1" ht="9.75">
      <c r="A93" s="110">
        <v>1528</v>
      </c>
      <c r="B93" s="95" t="s">
        <v>103</v>
      </c>
      <c r="C93" s="204">
        <f t="shared" si="2"/>
        <v>0</v>
      </c>
      <c r="D93" s="205"/>
      <c r="E93" s="205"/>
      <c r="F93" s="206"/>
    </row>
    <row r="94" spans="1:6" s="207" customFormat="1" ht="19.5">
      <c r="A94" s="110">
        <v>1529</v>
      </c>
      <c r="B94" s="95" t="s">
        <v>104</v>
      </c>
      <c r="C94" s="204">
        <f t="shared" si="2"/>
        <v>0</v>
      </c>
      <c r="D94" s="205"/>
      <c r="E94" s="205"/>
      <c r="F94" s="206"/>
    </row>
    <row r="95" spans="1:6" s="207" customFormat="1" ht="19.5">
      <c r="A95" s="94">
        <v>1530</v>
      </c>
      <c r="B95" s="95" t="s">
        <v>105</v>
      </c>
      <c r="C95" s="204">
        <f t="shared" si="2"/>
        <v>0</v>
      </c>
      <c r="D95" s="205"/>
      <c r="E95" s="205"/>
      <c r="F95" s="206"/>
    </row>
    <row r="96" spans="1:6" s="207" customFormat="1" ht="19.5">
      <c r="A96" s="94">
        <v>1540</v>
      </c>
      <c r="B96" s="95" t="s">
        <v>106</v>
      </c>
      <c r="C96" s="204">
        <f t="shared" si="2"/>
        <v>0</v>
      </c>
      <c r="D96" s="205"/>
      <c r="E96" s="205"/>
      <c r="F96" s="206"/>
    </row>
    <row r="97" spans="1:6" s="207" customFormat="1" ht="19.5">
      <c r="A97" s="94">
        <v>1550</v>
      </c>
      <c r="B97" s="95" t="s">
        <v>107</v>
      </c>
      <c r="C97" s="204">
        <f t="shared" si="2"/>
        <v>0</v>
      </c>
      <c r="D97" s="204">
        <f>SUM(D98:D103)</f>
        <v>0</v>
      </c>
      <c r="E97" s="204">
        <f>SUM(E98:E103)</f>
        <v>0</v>
      </c>
      <c r="F97" s="208">
        <f>SUM(F98:F103)</f>
        <v>0</v>
      </c>
    </row>
    <row r="98" spans="1:6" s="207" customFormat="1" ht="9.75">
      <c r="A98" s="110">
        <v>1551</v>
      </c>
      <c r="B98" s="95" t="s">
        <v>108</v>
      </c>
      <c r="C98" s="204">
        <f t="shared" si="2"/>
        <v>0</v>
      </c>
      <c r="D98" s="205"/>
      <c r="E98" s="205"/>
      <c r="F98" s="206"/>
    </row>
    <row r="99" spans="1:6" s="207" customFormat="1" ht="9.75">
      <c r="A99" s="110">
        <v>1552</v>
      </c>
      <c r="B99" s="95" t="s">
        <v>109</v>
      </c>
      <c r="C99" s="204">
        <f t="shared" si="2"/>
        <v>0</v>
      </c>
      <c r="D99" s="205"/>
      <c r="E99" s="205"/>
      <c r="F99" s="206"/>
    </row>
    <row r="100" spans="1:6" s="207" customFormat="1" ht="19.5">
      <c r="A100" s="110">
        <v>1553</v>
      </c>
      <c r="B100" s="95" t="s">
        <v>110</v>
      </c>
      <c r="C100" s="204">
        <f t="shared" si="2"/>
        <v>0</v>
      </c>
      <c r="D100" s="205"/>
      <c r="E100" s="205"/>
      <c r="F100" s="206"/>
    </row>
    <row r="101" spans="1:6" s="207" customFormat="1" ht="29.25">
      <c r="A101" s="110">
        <v>1554</v>
      </c>
      <c r="B101" s="95" t="s">
        <v>111</v>
      </c>
      <c r="C101" s="204">
        <f t="shared" si="2"/>
        <v>0</v>
      </c>
      <c r="D101" s="205"/>
      <c r="E101" s="205"/>
      <c r="F101" s="206"/>
    </row>
    <row r="102" spans="1:6" s="207" customFormat="1" ht="19.5">
      <c r="A102" s="110">
        <v>1555</v>
      </c>
      <c r="B102" s="95" t="s">
        <v>112</v>
      </c>
      <c r="C102" s="204">
        <f t="shared" si="2"/>
        <v>0</v>
      </c>
      <c r="D102" s="205"/>
      <c r="E102" s="205"/>
      <c r="F102" s="206"/>
    </row>
    <row r="103" spans="1:6" s="207" customFormat="1" ht="19.5">
      <c r="A103" s="110">
        <v>1559</v>
      </c>
      <c r="B103" s="95" t="s">
        <v>113</v>
      </c>
      <c r="C103" s="204">
        <f t="shared" si="2"/>
        <v>0</v>
      </c>
      <c r="D103" s="205"/>
      <c r="E103" s="205"/>
      <c r="F103" s="206"/>
    </row>
    <row r="104" spans="1:6" s="207" customFormat="1" ht="29.25">
      <c r="A104" s="94">
        <v>1560</v>
      </c>
      <c r="B104" s="95" t="s">
        <v>114</v>
      </c>
      <c r="C104" s="204">
        <f t="shared" si="2"/>
        <v>0</v>
      </c>
      <c r="D104" s="204">
        <f>SUM(D105:D112)</f>
        <v>0</v>
      </c>
      <c r="E104" s="204">
        <f>SUM(E105:E112)</f>
        <v>0</v>
      </c>
      <c r="F104" s="208">
        <f>SUM(F105:F112)</f>
        <v>0</v>
      </c>
    </row>
    <row r="105" spans="1:6" s="207" customFormat="1" ht="19.5">
      <c r="A105" s="110">
        <v>1561</v>
      </c>
      <c r="B105" s="95" t="s">
        <v>115</v>
      </c>
      <c r="C105" s="204">
        <f t="shared" si="2"/>
        <v>0</v>
      </c>
      <c r="D105" s="205"/>
      <c r="E105" s="205"/>
      <c r="F105" s="206"/>
    </row>
    <row r="106" spans="1:6" s="207" customFormat="1" ht="19.5">
      <c r="A106" s="110">
        <v>1562</v>
      </c>
      <c r="B106" s="95" t="s">
        <v>116</v>
      </c>
      <c r="C106" s="204">
        <f t="shared" si="2"/>
        <v>0</v>
      </c>
      <c r="D106" s="205"/>
      <c r="E106" s="205"/>
      <c r="F106" s="206"/>
    </row>
    <row r="107" spans="1:6" s="207" customFormat="1" ht="9.75">
      <c r="A107" s="110">
        <v>1563</v>
      </c>
      <c r="B107" s="95" t="s">
        <v>117</v>
      </c>
      <c r="C107" s="204">
        <f t="shared" si="2"/>
        <v>0</v>
      </c>
      <c r="D107" s="205"/>
      <c r="E107" s="205"/>
      <c r="F107" s="206"/>
    </row>
    <row r="108" spans="1:6" s="207" customFormat="1" ht="9.75">
      <c r="A108" s="110">
        <v>1564</v>
      </c>
      <c r="B108" s="95" t="s">
        <v>118</v>
      </c>
      <c r="C108" s="204">
        <f t="shared" si="2"/>
        <v>0</v>
      </c>
      <c r="D108" s="205"/>
      <c r="E108" s="205"/>
      <c r="F108" s="206"/>
    </row>
    <row r="109" spans="1:6" s="207" customFormat="1" ht="9.75" customHeight="1">
      <c r="A109" s="110">
        <v>1565</v>
      </c>
      <c r="B109" s="95" t="s">
        <v>119</v>
      </c>
      <c r="C109" s="204">
        <f t="shared" si="2"/>
        <v>0</v>
      </c>
      <c r="D109" s="205"/>
      <c r="E109" s="205"/>
      <c r="F109" s="206"/>
    </row>
    <row r="110" spans="1:6" s="207" customFormat="1" ht="9.75" customHeight="1">
      <c r="A110" s="110">
        <v>1566</v>
      </c>
      <c r="B110" s="114" t="s">
        <v>120</v>
      </c>
      <c r="C110" s="204">
        <f t="shared" si="2"/>
        <v>0</v>
      </c>
      <c r="D110" s="205"/>
      <c r="E110" s="205"/>
      <c r="F110" s="206"/>
    </row>
    <row r="111" spans="1:6" s="207" customFormat="1" ht="41.25" customHeight="1">
      <c r="A111" s="110">
        <v>1567</v>
      </c>
      <c r="B111" s="114" t="s">
        <v>121</v>
      </c>
      <c r="C111" s="204">
        <f t="shared" si="2"/>
        <v>0</v>
      </c>
      <c r="D111" s="205"/>
      <c r="E111" s="205"/>
      <c r="F111" s="206"/>
    </row>
    <row r="112" spans="1:6" s="207" customFormat="1" ht="9.75" customHeight="1">
      <c r="A112" s="110">
        <v>1568</v>
      </c>
      <c r="B112" s="112" t="s">
        <v>122</v>
      </c>
      <c r="C112" s="204">
        <f t="shared" si="2"/>
        <v>0</v>
      </c>
      <c r="D112" s="205"/>
      <c r="E112" s="205"/>
      <c r="F112" s="206"/>
    </row>
    <row r="113" spans="1:6" s="207" customFormat="1" ht="9.75">
      <c r="A113" s="94">
        <v>1570</v>
      </c>
      <c r="B113" s="95" t="s">
        <v>123</v>
      </c>
      <c r="C113" s="204">
        <f t="shared" si="2"/>
        <v>0</v>
      </c>
      <c r="D113" s="205"/>
      <c r="E113" s="205"/>
      <c r="F113" s="206"/>
    </row>
    <row r="114" spans="1:6" s="207" customFormat="1" ht="19.5">
      <c r="A114" s="94">
        <v>1580</v>
      </c>
      <c r="B114" s="95" t="s">
        <v>124</v>
      </c>
      <c r="C114" s="204">
        <f t="shared" si="2"/>
        <v>0</v>
      </c>
      <c r="D114" s="204">
        <f>SUM(D115:D116)</f>
        <v>0</v>
      </c>
      <c r="E114" s="204">
        <f>SUM(E115:E116)</f>
        <v>0</v>
      </c>
      <c r="F114" s="208">
        <f>SUM(F115:F116)</f>
        <v>0</v>
      </c>
    </row>
    <row r="115" spans="1:6" s="207" customFormat="1" ht="9.75">
      <c r="A115" s="110">
        <v>1581</v>
      </c>
      <c r="B115" s="95" t="s">
        <v>125</v>
      </c>
      <c r="C115" s="204">
        <f t="shared" si="2"/>
        <v>0</v>
      </c>
      <c r="D115" s="205"/>
      <c r="E115" s="205"/>
      <c r="F115" s="206"/>
    </row>
    <row r="116" spans="1:6" s="207" customFormat="1" ht="19.5">
      <c r="A116" s="110">
        <v>1583</v>
      </c>
      <c r="B116" s="95" t="s">
        <v>126</v>
      </c>
      <c r="C116" s="204">
        <f t="shared" si="2"/>
        <v>0</v>
      </c>
      <c r="D116" s="205"/>
      <c r="E116" s="205"/>
      <c r="F116" s="206"/>
    </row>
    <row r="117" spans="1:6" s="207" customFormat="1" ht="9.75">
      <c r="A117" s="94">
        <v>1590</v>
      </c>
      <c r="B117" s="95" t="s">
        <v>127</v>
      </c>
      <c r="C117" s="204">
        <f t="shared" si="2"/>
        <v>0</v>
      </c>
      <c r="D117" s="205"/>
      <c r="E117" s="205"/>
      <c r="F117" s="206"/>
    </row>
    <row r="118" spans="1:6" s="185" customFormat="1" ht="22.5">
      <c r="A118" s="90">
        <v>1600</v>
      </c>
      <c r="B118" s="91" t="s">
        <v>128</v>
      </c>
      <c r="C118" s="122">
        <f aca="true" t="shared" si="3" ref="C118:C148">SUM(D118:F118)</f>
        <v>0</v>
      </c>
      <c r="D118" s="122">
        <f>SUM(D119,D120,D121)</f>
        <v>0</v>
      </c>
      <c r="E118" s="122">
        <f>SUM(E119,E120,E121)</f>
        <v>0</v>
      </c>
      <c r="F118" s="123">
        <f>SUM(F119,F120,F121)</f>
        <v>0</v>
      </c>
    </row>
    <row r="119" spans="1:6" s="207" customFormat="1" ht="9.75">
      <c r="A119" s="94">
        <v>1610</v>
      </c>
      <c r="B119" s="95" t="s">
        <v>129</v>
      </c>
      <c r="C119" s="204">
        <f t="shared" si="3"/>
        <v>0</v>
      </c>
      <c r="D119" s="205"/>
      <c r="E119" s="205"/>
      <c r="F119" s="206"/>
    </row>
    <row r="120" spans="1:6" s="207" customFormat="1" ht="9.75">
      <c r="A120" s="94">
        <v>1620</v>
      </c>
      <c r="B120" s="95" t="s">
        <v>130</v>
      </c>
      <c r="C120" s="204">
        <f t="shared" si="3"/>
        <v>0</v>
      </c>
      <c r="D120" s="205"/>
      <c r="E120" s="205"/>
      <c r="F120" s="206"/>
    </row>
    <row r="121" spans="1:6" s="207" customFormat="1" ht="9.75">
      <c r="A121" s="94">
        <v>1630</v>
      </c>
      <c r="B121" s="95" t="s">
        <v>131</v>
      </c>
      <c r="C121" s="204">
        <f t="shared" si="3"/>
        <v>0</v>
      </c>
      <c r="D121" s="205"/>
      <c r="E121" s="205"/>
      <c r="F121" s="206"/>
    </row>
    <row r="122" spans="1:6" s="185" customFormat="1" ht="22.5">
      <c r="A122" s="90">
        <v>2000</v>
      </c>
      <c r="B122" s="91" t="s">
        <v>132</v>
      </c>
      <c r="C122" s="122">
        <f t="shared" si="3"/>
        <v>0</v>
      </c>
      <c r="D122" s="209"/>
      <c r="E122" s="209"/>
      <c r="F122" s="210"/>
    </row>
    <row r="123" spans="1:6" s="185" customFormat="1" ht="22.5">
      <c r="A123" s="90">
        <v>3000</v>
      </c>
      <c r="B123" s="91" t="s">
        <v>133</v>
      </c>
      <c r="C123" s="122">
        <f t="shared" si="3"/>
        <v>0</v>
      </c>
      <c r="D123" s="122">
        <f>SUM(D124,D125,D126,D127,D128,D129)</f>
        <v>0</v>
      </c>
      <c r="E123" s="122">
        <f>SUM(E124,E125,E126,E127,E128,E129)</f>
        <v>0</v>
      </c>
      <c r="F123" s="123">
        <f>SUM(F124,F125,F126,F127,F128,F129)</f>
        <v>0</v>
      </c>
    </row>
    <row r="124" spans="1:6" s="177" customFormat="1" ht="11.25">
      <c r="A124" s="89">
        <v>3100</v>
      </c>
      <c r="B124" s="48" t="s">
        <v>134</v>
      </c>
      <c r="C124" s="68">
        <f t="shared" si="3"/>
        <v>0</v>
      </c>
      <c r="D124" s="54"/>
      <c r="E124" s="54"/>
      <c r="F124" s="55"/>
    </row>
    <row r="125" spans="1:6" s="177" customFormat="1" ht="22.5">
      <c r="A125" s="89">
        <v>3200</v>
      </c>
      <c r="B125" s="48" t="s">
        <v>135</v>
      </c>
      <c r="C125" s="68">
        <f t="shared" si="3"/>
        <v>0</v>
      </c>
      <c r="D125" s="54"/>
      <c r="E125" s="54"/>
      <c r="F125" s="55"/>
    </row>
    <row r="126" spans="1:6" s="177" customFormat="1" ht="22.5">
      <c r="A126" s="89">
        <v>3300</v>
      </c>
      <c r="B126" s="48" t="s">
        <v>136</v>
      </c>
      <c r="C126" s="68">
        <f t="shared" si="3"/>
        <v>0</v>
      </c>
      <c r="D126" s="54"/>
      <c r="E126" s="54"/>
      <c r="F126" s="55"/>
    </row>
    <row r="127" spans="1:6" s="177" customFormat="1" ht="22.5">
      <c r="A127" s="89">
        <v>3400</v>
      </c>
      <c r="B127" s="48" t="s">
        <v>137</v>
      </c>
      <c r="C127" s="68">
        <f t="shared" si="3"/>
        <v>0</v>
      </c>
      <c r="D127" s="54"/>
      <c r="E127" s="54"/>
      <c r="F127" s="55"/>
    </row>
    <row r="128" spans="1:6" s="177" customFormat="1" ht="11.25">
      <c r="A128" s="89">
        <v>3500</v>
      </c>
      <c r="B128" s="48" t="s">
        <v>138</v>
      </c>
      <c r="C128" s="68">
        <f t="shared" si="3"/>
        <v>0</v>
      </c>
      <c r="D128" s="54"/>
      <c r="E128" s="54"/>
      <c r="F128" s="55"/>
    </row>
    <row r="129" spans="1:6" s="177" customFormat="1" ht="22.5">
      <c r="A129" s="89">
        <v>3600</v>
      </c>
      <c r="B129" s="48" t="s">
        <v>139</v>
      </c>
      <c r="C129" s="68">
        <f t="shared" si="3"/>
        <v>0</v>
      </c>
      <c r="D129" s="54"/>
      <c r="E129" s="54"/>
      <c r="F129" s="55"/>
    </row>
    <row r="130" spans="1:6" s="177" customFormat="1" ht="33.75">
      <c r="A130" s="89">
        <v>3800</v>
      </c>
      <c r="B130" s="48" t="s">
        <v>140</v>
      </c>
      <c r="C130" s="68">
        <f t="shared" si="3"/>
        <v>0</v>
      </c>
      <c r="D130" s="54"/>
      <c r="E130" s="54"/>
      <c r="F130" s="55"/>
    </row>
    <row r="131" spans="1:6" s="213" customFormat="1" ht="51">
      <c r="A131" s="116"/>
      <c r="B131" s="117" t="s">
        <v>141</v>
      </c>
      <c r="C131" s="211">
        <f t="shared" si="3"/>
        <v>0</v>
      </c>
      <c r="D131" s="211">
        <f>SUM(D132,D144,D145)</f>
        <v>0</v>
      </c>
      <c r="E131" s="211">
        <f>SUM(E132,E144,E145)</f>
        <v>0</v>
      </c>
      <c r="F131" s="212">
        <f>SUM(F132,F144,F145)</f>
        <v>0</v>
      </c>
    </row>
    <row r="132" spans="1:6" s="185" customFormat="1" ht="11.25">
      <c r="A132" s="121">
        <v>4000</v>
      </c>
      <c r="B132" s="57" t="s">
        <v>142</v>
      </c>
      <c r="C132" s="122">
        <f t="shared" si="3"/>
        <v>0</v>
      </c>
      <c r="D132" s="122">
        <f>SUM(D133,D139,D140,D141,D142,D143)</f>
        <v>0</v>
      </c>
      <c r="E132" s="122">
        <f>SUM(E133,E139,E140,E141,E142,E143)</f>
        <v>0</v>
      </c>
      <c r="F132" s="123">
        <f>SUM(F133,F139,F140,F141,F142,F143)</f>
        <v>0</v>
      </c>
    </row>
    <row r="133" spans="1:6" s="177" customFormat="1" ht="22.5">
      <c r="A133" s="89">
        <v>4100</v>
      </c>
      <c r="B133" s="48" t="s">
        <v>143</v>
      </c>
      <c r="C133" s="68">
        <f t="shared" si="3"/>
        <v>0</v>
      </c>
      <c r="D133" s="68">
        <f>SUM(D134:D138)</f>
        <v>0</v>
      </c>
      <c r="E133" s="68">
        <f>SUM(E134:E138)</f>
        <v>0</v>
      </c>
      <c r="F133" s="124">
        <f>SUM(F134:F138)</f>
        <v>0</v>
      </c>
    </row>
    <row r="134" spans="1:6" s="207" customFormat="1" ht="9.75">
      <c r="A134" s="94">
        <v>4110</v>
      </c>
      <c r="B134" s="95" t="s">
        <v>144</v>
      </c>
      <c r="C134" s="107">
        <f t="shared" si="3"/>
        <v>0</v>
      </c>
      <c r="D134" s="97"/>
      <c r="E134" s="97"/>
      <c r="F134" s="101"/>
    </row>
    <row r="135" spans="1:6" s="207" customFormat="1" ht="19.5">
      <c r="A135" s="94">
        <v>4140</v>
      </c>
      <c r="B135" s="95" t="s">
        <v>145</v>
      </c>
      <c r="C135" s="107">
        <f t="shared" si="3"/>
        <v>0</v>
      </c>
      <c r="D135" s="97"/>
      <c r="E135" s="97"/>
      <c r="F135" s="101"/>
    </row>
    <row r="136" spans="1:6" s="207" customFormat="1" ht="9.75">
      <c r="A136" s="94">
        <v>4150</v>
      </c>
      <c r="B136" s="95" t="s">
        <v>146</v>
      </c>
      <c r="C136" s="107">
        <f t="shared" si="3"/>
        <v>0</v>
      </c>
      <c r="D136" s="97"/>
      <c r="E136" s="97"/>
      <c r="F136" s="101"/>
    </row>
    <row r="137" spans="1:6" s="207" customFormat="1" ht="19.5">
      <c r="A137" s="94">
        <v>4160</v>
      </c>
      <c r="B137" s="95" t="s">
        <v>147</v>
      </c>
      <c r="C137" s="107">
        <f t="shared" si="3"/>
        <v>0</v>
      </c>
      <c r="D137" s="97"/>
      <c r="E137" s="97"/>
      <c r="F137" s="101"/>
    </row>
    <row r="138" spans="1:6" s="207" customFormat="1" ht="9.75">
      <c r="A138" s="94">
        <v>4180</v>
      </c>
      <c r="B138" s="95" t="s">
        <v>148</v>
      </c>
      <c r="C138" s="107">
        <f t="shared" si="3"/>
        <v>0</v>
      </c>
      <c r="D138" s="97"/>
      <c r="E138" s="97"/>
      <c r="F138" s="101"/>
    </row>
    <row r="139" spans="1:6" s="177" customFormat="1" ht="22.5">
      <c r="A139" s="89">
        <v>4200</v>
      </c>
      <c r="B139" s="48" t="s">
        <v>149</v>
      </c>
      <c r="C139" s="68">
        <f t="shared" si="3"/>
        <v>0</v>
      </c>
      <c r="D139" s="54"/>
      <c r="E139" s="54"/>
      <c r="F139" s="55"/>
    </row>
    <row r="140" spans="1:6" s="177" customFormat="1" ht="11.25">
      <c r="A140" s="89">
        <v>4300</v>
      </c>
      <c r="B140" s="125" t="s">
        <v>150</v>
      </c>
      <c r="C140" s="68">
        <f t="shared" si="3"/>
        <v>0</v>
      </c>
      <c r="D140" s="54"/>
      <c r="E140" s="54"/>
      <c r="F140" s="55"/>
    </row>
    <row r="141" spans="1:6" s="177" customFormat="1" ht="33.75">
      <c r="A141" s="126">
        <v>4400</v>
      </c>
      <c r="B141" s="125" t="s">
        <v>151</v>
      </c>
      <c r="C141" s="68">
        <f t="shared" si="3"/>
        <v>0</v>
      </c>
      <c r="D141" s="54"/>
      <c r="E141" s="54"/>
      <c r="F141" s="55"/>
    </row>
    <row r="142" spans="1:6" s="177" customFormat="1" ht="22.5">
      <c r="A142" s="89">
        <v>4500</v>
      </c>
      <c r="B142" s="125" t="s">
        <v>152</v>
      </c>
      <c r="C142" s="68">
        <f t="shared" si="3"/>
        <v>0</v>
      </c>
      <c r="D142" s="54"/>
      <c r="E142" s="54"/>
      <c r="F142" s="55"/>
    </row>
    <row r="143" spans="1:6" s="177" customFormat="1" ht="11.25">
      <c r="A143" s="89">
        <v>4700</v>
      </c>
      <c r="B143" s="125" t="s">
        <v>153</v>
      </c>
      <c r="C143" s="68">
        <f t="shared" si="3"/>
        <v>0</v>
      </c>
      <c r="D143" s="54"/>
      <c r="E143" s="54"/>
      <c r="F143" s="55"/>
    </row>
    <row r="144" spans="1:6" s="177" customFormat="1" ht="11.25">
      <c r="A144" s="89">
        <v>6000</v>
      </c>
      <c r="B144" s="127" t="s">
        <v>154</v>
      </c>
      <c r="C144" s="64">
        <f t="shared" si="3"/>
        <v>0</v>
      </c>
      <c r="D144" s="214"/>
      <c r="E144" s="214"/>
      <c r="F144" s="215"/>
    </row>
    <row r="145" spans="1:6" s="185" customFormat="1" ht="11.25">
      <c r="A145" s="90">
        <v>7000</v>
      </c>
      <c r="B145" s="128" t="s">
        <v>155</v>
      </c>
      <c r="C145" s="122">
        <f t="shared" si="3"/>
        <v>0</v>
      </c>
      <c r="D145" s="209"/>
      <c r="E145" s="209"/>
      <c r="F145" s="210"/>
    </row>
    <row r="146" spans="1:6" s="185" customFormat="1" ht="22.5">
      <c r="A146" s="129"/>
      <c r="B146" s="130" t="s">
        <v>156</v>
      </c>
      <c r="C146" s="182">
        <f t="shared" si="3"/>
        <v>28</v>
      </c>
      <c r="D146" s="216">
        <f>SUM(D147:D148)</f>
        <v>28</v>
      </c>
      <c r="E146" s="216">
        <f>SUM(E147:E148)</f>
        <v>0</v>
      </c>
      <c r="F146" s="217">
        <f>SUM(F147:F148)</f>
        <v>0</v>
      </c>
    </row>
    <row r="147" spans="1:6" s="185" customFormat="1" ht="11.25">
      <c r="A147" s="129"/>
      <c r="B147" s="132" t="s">
        <v>16</v>
      </c>
      <c r="C147" s="182">
        <f t="shared" si="3"/>
        <v>0</v>
      </c>
      <c r="D147" s="183"/>
      <c r="E147" s="183"/>
      <c r="F147" s="184"/>
    </row>
    <row r="148" spans="1:6" s="185" customFormat="1" ht="11.25">
      <c r="A148" s="129"/>
      <c r="B148" s="132" t="s">
        <v>17</v>
      </c>
      <c r="C148" s="182">
        <f t="shared" si="3"/>
        <v>28</v>
      </c>
      <c r="D148" s="183">
        <v>28</v>
      </c>
      <c r="E148" s="183"/>
      <c r="F148" s="184"/>
    </row>
    <row r="149" spans="1:6" s="218" customFormat="1" ht="8.25">
      <c r="A149" s="133"/>
      <c r="B149" s="134" t="s">
        <v>157</v>
      </c>
      <c r="C149" s="218">
        <f>SUM(C146,C145,C144,C132,C123,C122,C118,C82,C35,C32,C31,C26)</f>
        <v>28</v>
      </c>
      <c r="D149" s="218">
        <f>SUM(D146,D145,D144,D132,D123,D122,D118,D82,D35,D32,D31,D26)</f>
        <v>28</v>
      </c>
      <c r="E149" s="218">
        <f>SUM(E146,E145,E144,E132,E123,E122,E118,E82,E35,E32,E31,E26)</f>
        <v>0</v>
      </c>
      <c r="F149" s="219">
        <f>SUM(F146,F145,F144,F132,F123,F122,F118,F82,F35,F32,F31,F26)</f>
        <v>0</v>
      </c>
    </row>
    <row r="150" s="221" customFormat="1" ht="11.25">
      <c r="A150" s="220"/>
    </row>
    <row r="151" s="221" customFormat="1" ht="11.25">
      <c r="A151" s="220"/>
    </row>
    <row r="152" s="221" customFormat="1" ht="11.25">
      <c r="A152" s="220"/>
    </row>
    <row r="153" s="221" customFormat="1" ht="11.25">
      <c r="A153" s="220"/>
    </row>
    <row r="154" s="221" customFormat="1" ht="11.25">
      <c r="A154" s="220"/>
    </row>
    <row r="155" s="221" customFormat="1" ht="11.25">
      <c r="A155" s="220"/>
    </row>
    <row r="156" s="221" customFormat="1" ht="11.25">
      <c r="A156" s="220"/>
    </row>
    <row r="157" s="221" customFormat="1" ht="11.25">
      <c r="A157" s="220"/>
    </row>
    <row r="158" s="221" customFormat="1" ht="11.25">
      <c r="A158" s="220"/>
    </row>
    <row r="159" s="221" customFormat="1" ht="11.25">
      <c r="A159" s="220"/>
    </row>
    <row r="160" s="221" customFormat="1" ht="11.25">
      <c r="A160" s="220"/>
    </row>
    <row r="161" s="221" customFormat="1" ht="11.25">
      <c r="A161" s="220"/>
    </row>
    <row r="162" s="221" customFormat="1" ht="11.25">
      <c r="A162" s="220"/>
    </row>
    <row r="163" s="221" customFormat="1" ht="11.25">
      <c r="A163" s="220"/>
    </row>
    <row r="164" s="221" customFormat="1" ht="11.25">
      <c r="A164" s="220"/>
    </row>
    <row r="165" s="221" customFormat="1" ht="11.25">
      <c r="A165" s="220"/>
    </row>
    <row r="166" s="221" customFormat="1" ht="11.25">
      <c r="A166" s="220"/>
    </row>
    <row r="167" s="221" customFormat="1" ht="11.25">
      <c r="A167" s="220"/>
    </row>
    <row r="168" s="221" customFormat="1" ht="11.25">
      <c r="A168" s="220"/>
    </row>
    <row r="169" s="221" customFormat="1" ht="11.25">
      <c r="A169" s="220"/>
    </row>
    <row r="170" s="221" customFormat="1" ht="11.25">
      <c r="A170" s="220"/>
    </row>
    <row r="171" s="221" customFormat="1" ht="11.25">
      <c r="A171" s="220"/>
    </row>
    <row r="172" s="221" customFormat="1" ht="11.25">
      <c r="A172" s="220"/>
    </row>
    <row r="173" s="221" customFormat="1" ht="11.25">
      <c r="A173" s="220"/>
    </row>
    <row r="174" s="221" customFormat="1" ht="11.25">
      <c r="A174" s="220"/>
    </row>
    <row r="175" s="221" customFormat="1" ht="11.25">
      <c r="A175" s="220"/>
    </row>
    <row r="176" s="221" customFormat="1" ht="11.25">
      <c r="A176" s="220"/>
    </row>
    <row r="177" s="221" customFormat="1" ht="11.25">
      <c r="A177" s="220"/>
    </row>
    <row r="178" s="221" customFormat="1" ht="11.25">
      <c r="A178" s="220"/>
    </row>
    <row r="179" s="221" customFormat="1" ht="11.25">
      <c r="A179" s="220"/>
    </row>
    <row r="180" s="221" customFormat="1" ht="11.25">
      <c r="A180" s="220"/>
    </row>
    <row r="181" s="221" customFormat="1" ht="11.25">
      <c r="A181" s="220"/>
    </row>
    <row r="182" s="221" customFormat="1" ht="11.25">
      <c r="A182" s="220"/>
    </row>
    <row r="183" s="221" customFormat="1" ht="11.25">
      <c r="A183" s="220"/>
    </row>
    <row r="184" s="221" customFormat="1" ht="11.25">
      <c r="A184" s="220"/>
    </row>
    <row r="185" s="221" customFormat="1" ht="11.25">
      <c r="A185" s="220"/>
    </row>
    <row r="186" s="221" customFormat="1" ht="11.25">
      <c r="A186" s="220"/>
    </row>
    <row r="187" s="221" customFormat="1" ht="11.25">
      <c r="A187" s="220"/>
    </row>
    <row r="188" s="221" customFormat="1" ht="11.25">
      <c r="A188" s="220"/>
    </row>
    <row r="189" s="221" customFormat="1" ht="11.25">
      <c r="A189" s="220"/>
    </row>
    <row r="190" s="221" customFormat="1" ht="11.25">
      <c r="A190" s="220"/>
    </row>
    <row r="191" s="221" customFormat="1" ht="11.25">
      <c r="A191" s="220"/>
    </row>
    <row r="192" s="221" customFormat="1" ht="11.25">
      <c r="A192" s="220"/>
    </row>
    <row r="193" s="221" customFormat="1" ht="11.25">
      <c r="A193" s="220"/>
    </row>
    <row r="194" s="221" customFormat="1" ht="11.25">
      <c r="A194" s="220"/>
    </row>
    <row r="195" s="221" customFormat="1" ht="11.25">
      <c r="A195" s="220"/>
    </row>
    <row r="196" s="221" customFormat="1" ht="11.25">
      <c r="A196" s="220"/>
    </row>
    <row r="197" s="221" customFormat="1" ht="11.25">
      <c r="A197" s="220"/>
    </row>
    <row r="198" s="221" customFormat="1" ht="11.25">
      <c r="A198" s="220"/>
    </row>
    <row r="199" s="221" customFormat="1" ht="11.25">
      <c r="A199" s="220"/>
    </row>
    <row r="200" s="221" customFormat="1" ht="11.25">
      <c r="A200" s="220"/>
    </row>
    <row r="201" s="221" customFormat="1" ht="11.25">
      <c r="A201" s="220"/>
    </row>
    <row r="202" s="221" customFormat="1" ht="11.25">
      <c r="A202" s="220"/>
    </row>
    <row r="203" s="221" customFormat="1" ht="11.25">
      <c r="A203" s="220"/>
    </row>
    <row r="204" s="221" customFormat="1" ht="11.25">
      <c r="A204" s="220"/>
    </row>
    <row r="205" s="221" customFormat="1" ht="11.25">
      <c r="A205" s="220"/>
    </row>
    <row r="206" s="221" customFormat="1" ht="11.25">
      <c r="A206" s="220"/>
    </row>
    <row r="207" s="221" customFormat="1" ht="11.25">
      <c r="A207" s="220"/>
    </row>
    <row r="208" s="221" customFormat="1" ht="11.25">
      <c r="A208" s="220"/>
    </row>
    <row r="209" s="221" customFormat="1" ht="11.25">
      <c r="A209" s="220"/>
    </row>
    <row r="210" s="221" customFormat="1" ht="11.25">
      <c r="A210" s="220"/>
    </row>
    <row r="211" s="221" customFormat="1" ht="11.25">
      <c r="A211" s="220"/>
    </row>
    <row r="212" s="221" customFormat="1" ht="11.25">
      <c r="A212" s="220"/>
    </row>
    <row r="213" s="221" customFormat="1" ht="11.25">
      <c r="A213" s="220"/>
    </row>
    <row r="214" s="221" customFormat="1" ht="11.25">
      <c r="A214" s="220"/>
    </row>
    <row r="215" s="221" customFormat="1" ht="11.25">
      <c r="A215" s="220"/>
    </row>
    <row r="216" s="221" customFormat="1" ht="11.25">
      <c r="A216" s="220"/>
    </row>
    <row r="217" s="221" customFormat="1" ht="11.25">
      <c r="A217" s="220"/>
    </row>
    <row r="218" s="221" customFormat="1" ht="11.25">
      <c r="A218" s="220"/>
    </row>
    <row r="219" s="221" customFormat="1" ht="11.25">
      <c r="A219" s="220"/>
    </row>
    <row r="220" s="221" customFormat="1" ht="11.25">
      <c r="A220" s="220"/>
    </row>
    <row r="221" s="221" customFormat="1" ht="11.25">
      <c r="A221" s="220"/>
    </row>
    <row r="222" s="221" customFormat="1" ht="11.25">
      <c r="A222" s="220"/>
    </row>
    <row r="223" s="221" customFormat="1" ht="11.25">
      <c r="A223" s="220"/>
    </row>
    <row r="224" s="221" customFormat="1" ht="11.25">
      <c r="A224" s="220"/>
    </row>
    <row r="225" s="221" customFormat="1" ht="11.25">
      <c r="A225" s="220"/>
    </row>
    <row r="226" s="221" customFormat="1" ht="11.25">
      <c r="A226" s="220"/>
    </row>
    <row r="227" s="221" customFormat="1" ht="11.25">
      <c r="A227" s="220"/>
    </row>
    <row r="228" s="221" customFormat="1" ht="11.25">
      <c r="A228" s="220"/>
    </row>
    <row r="229" s="221" customFormat="1" ht="11.25">
      <c r="A229" s="220"/>
    </row>
    <row r="230" s="221" customFormat="1" ht="11.25">
      <c r="A230" s="220"/>
    </row>
    <row r="231" s="221" customFormat="1" ht="11.25">
      <c r="A231" s="220"/>
    </row>
    <row r="232" s="221" customFormat="1" ht="11.25">
      <c r="A232" s="220"/>
    </row>
    <row r="233" s="221" customFormat="1" ht="11.25">
      <c r="A233" s="220"/>
    </row>
    <row r="234" s="221" customFormat="1" ht="11.25">
      <c r="A234" s="220"/>
    </row>
    <row r="235" s="221" customFormat="1" ht="11.25">
      <c r="A235" s="220"/>
    </row>
    <row r="236" s="221" customFormat="1" ht="11.25">
      <c r="A236" s="220"/>
    </row>
    <row r="237" s="221" customFormat="1" ht="11.25">
      <c r="A237" s="220"/>
    </row>
    <row r="238" s="221" customFormat="1" ht="11.25">
      <c r="A238" s="220"/>
    </row>
    <row r="239" s="221" customFormat="1" ht="11.25">
      <c r="A239" s="220"/>
    </row>
    <row r="240" s="221" customFormat="1" ht="11.25">
      <c r="A240" s="220"/>
    </row>
    <row r="241" s="221" customFormat="1" ht="11.25">
      <c r="A241" s="220"/>
    </row>
    <row r="242" s="221" customFormat="1" ht="11.25">
      <c r="A242" s="220"/>
    </row>
    <row r="243" s="221" customFormat="1" ht="11.25">
      <c r="A243" s="220"/>
    </row>
    <row r="244" s="221" customFormat="1" ht="11.25">
      <c r="A244" s="220"/>
    </row>
    <row r="245" s="221" customFormat="1" ht="11.25">
      <c r="A245" s="220"/>
    </row>
    <row r="246" s="221" customFormat="1" ht="11.25">
      <c r="A246" s="220"/>
    </row>
    <row r="247" s="221" customFormat="1" ht="11.25">
      <c r="A247" s="220"/>
    </row>
    <row r="248" s="221" customFormat="1" ht="11.25">
      <c r="A248" s="220"/>
    </row>
    <row r="249" s="221" customFormat="1" ht="11.25">
      <c r="A249" s="220"/>
    </row>
    <row r="250" s="221" customFormat="1" ht="11.25">
      <c r="A250" s="220"/>
    </row>
    <row r="251" s="221" customFormat="1" ht="11.25">
      <c r="A251" s="220"/>
    </row>
    <row r="252" s="221" customFormat="1" ht="11.25">
      <c r="A252" s="220"/>
    </row>
    <row r="253" s="221" customFormat="1" ht="11.25">
      <c r="A253" s="220"/>
    </row>
    <row r="254" s="221" customFormat="1" ht="11.25">
      <c r="A254" s="220"/>
    </row>
    <row r="255" s="221" customFormat="1" ht="11.25">
      <c r="A255" s="220"/>
    </row>
    <row r="256" s="221" customFormat="1" ht="11.25">
      <c r="A256" s="220"/>
    </row>
    <row r="257" s="221" customFormat="1" ht="11.25">
      <c r="A257" s="220"/>
    </row>
    <row r="258" s="221" customFormat="1" ht="11.25">
      <c r="A258" s="220"/>
    </row>
    <row r="259" s="221" customFormat="1" ht="11.25">
      <c r="A259" s="220"/>
    </row>
    <row r="260" s="221" customFormat="1" ht="11.25">
      <c r="A260" s="220"/>
    </row>
    <row r="261" s="221" customFormat="1" ht="11.25">
      <c r="A261" s="220"/>
    </row>
    <row r="262" s="221" customFormat="1" ht="11.25">
      <c r="A262" s="220"/>
    </row>
    <row r="263" s="221" customFormat="1" ht="11.25">
      <c r="A263" s="220"/>
    </row>
    <row r="264" s="221" customFormat="1" ht="11.25">
      <c r="A264" s="220"/>
    </row>
    <row r="265" s="221" customFormat="1" ht="11.25">
      <c r="A265" s="220"/>
    </row>
    <row r="266" s="221" customFormat="1" ht="11.25">
      <c r="A266" s="220"/>
    </row>
    <row r="267" s="221" customFormat="1" ht="11.25">
      <c r="A267" s="220"/>
    </row>
    <row r="268" s="221" customFormat="1" ht="11.25">
      <c r="A268" s="220"/>
    </row>
    <row r="269" s="221" customFormat="1" ht="11.25">
      <c r="A269" s="220"/>
    </row>
    <row r="270" s="221" customFormat="1" ht="11.25">
      <c r="A270" s="220"/>
    </row>
    <row r="271" s="221" customFormat="1" ht="11.25">
      <c r="A271" s="220"/>
    </row>
    <row r="272" s="221" customFormat="1" ht="11.25">
      <c r="A272" s="220"/>
    </row>
    <row r="273" s="221" customFormat="1" ht="11.25">
      <c r="A273" s="220"/>
    </row>
    <row r="274" s="221" customFormat="1" ht="11.25">
      <c r="A274" s="220"/>
    </row>
    <row r="275" s="221" customFormat="1" ht="11.25">
      <c r="A275" s="220"/>
    </row>
    <row r="276" s="221" customFormat="1" ht="11.25">
      <c r="A276" s="220"/>
    </row>
    <row r="277" s="221" customFormat="1" ht="11.25">
      <c r="A277" s="220"/>
    </row>
    <row r="278" s="221" customFormat="1" ht="11.25">
      <c r="A278" s="220"/>
    </row>
    <row r="279" s="221" customFormat="1" ht="11.25">
      <c r="A279" s="220"/>
    </row>
    <row r="280" s="221" customFormat="1" ht="11.25">
      <c r="A280" s="220"/>
    </row>
    <row r="281" s="221" customFormat="1" ht="11.25">
      <c r="A281" s="220"/>
    </row>
    <row r="282" s="221" customFormat="1" ht="11.25">
      <c r="A282" s="220"/>
    </row>
    <row r="283" s="221" customFormat="1" ht="11.25">
      <c r="A283" s="220"/>
    </row>
    <row r="284" s="221" customFormat="1" ht="11.25">
      <c r="A284" s="220"/>
    </row>
    <row r="285" s="221" customFormat="1" ht="11.25">
      <c r="A285" s="220"/>
    </row>
    <row r="286" s="221" customFormat="1" ht="11.25">
      <c r="A286" s="220"/>
    </row>
    <row r="287" s="221" customFormat="1" ht="11.25">
      <c r="A287" s="220"/>
    </row>
    <row r="288" s="221" customFormat="1" ht="11.25">
      <c r="A288" s="220"/>
    </row>
    <row r="289" s="221" customFormat="1" ht="11.25">
      <c r="A289" s="220"/>
    </row>
    <row r="290" s="221" customFormat="1" ht="11.25">
      <c r="A290" s="220"/>
    </row>
    <row r="291" s="221" customFormat="1" ht="11.25">
      <c r="A291" s="220"/>
    </row>
    <row r="292" s="221" customFormat="1" ht="11.25">
      <c r="A292" s="220"/>
    </row>
    <row r="293" s="221" customFormat="1" ht="11.25">
      <c r="A293" s="220"/>
    </row>
    <row r="294" s="221" customFormat="1" ht="11.25">
      <c r="A294" s="220"/>
    </row>
    <row r="295" s="221" customFormat="1" ht="11.25">
      <c r="A295" s="220"/>
    </row>
    <row r="296" s="221" customFormat="1" ht="11.25">
      <c r="A296" s="220"/>
    </row>
    <row r="297" s="221" customFormat="1" ht="11.25">
      <c r="A297" s="220"/>
    </row>
    <row r="298" s="221" customFormat="1" ht="11.25">
      <c r="A298" s="220"/>
    </row>
    <row r="299" s="221" customFormat="1" ht="11.25">
      <c r="A299" s="220"/>
    </row>
    <row r="300" s="221" customFormat="1" ht="11.25">
      <c r="A300" s="220"/>
    </row>
    <row r="301" s="221" customFormat="1" ht="11.25">
      <c r="A301" s="220"/>
    </row>
    <row r="302" s="221" customFormat="1" ht="11.25">
      <c r="A302" s="220"/>
    </row>
    <row r="303" s="221" customFormat="1" ht="11.25">
      <c r="A303" s="220"/>
    </row>
    <row r="304" s="221" customFormat="1" ht="11.25">
      <c r="A304" s="220"/>
    </row>
    <row r="305" s="221" customFormat="1" ht="11.25">
      <c r="A305" s="220"/>
    </row>
    <row r="306" s="221" customFormat="1" ht="11.25">
      <c r="A306" s="220"/>
    </row>
    <row r="307" s="221" customFormat="1" ht="11.25">
      <c r="A307" s="220"/>
    </row>
    <row r="308" s="221" customFormat="1" ht="11.25">
      <c r="A308" s="220"/>
    </row>
    <row r="309" s="221" customFormat="1" ht="11.25">
      <c r="A309" s="220"/>
    </row>
    <row r="310" s="221" customFormat="1" ht="11.25">
      <c r="A310" s="220"/>
    </row>
    <row r="311" s="221" customFormat="1" ht="11.25">
      <c r="A311" s="220"/>
    </row>
    <row r="312" s="221" customFormat="1" ht="11.25">
      <c r="A312" s="220"/>
    </row>
    <row r="313" s="221" customFormat="1" ht="11.25">
      <c r="A313" s="220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Nr.4.3.2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3" sqref="A3:H3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160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210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211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270864</v>
      </c>
      <c r="D15" s="43">
        <f>SUM(D16,D19,D20,)</f>
        <v>114965</v>
      </c>
      <c r="E15" s="43">
        <f>SUM(E16,E19,E20,)</f>
        <v>153399</v>
      </c>
      <c r="F15" s="44">
        <f>SUM(F16,F19,F20,)</f>
        <v>0</v>
      </c>
      <c r="G15" s="43">
        <f>SUM(G16,G19,G20,)</f>
        <v>2500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>
        <v>114965</v>
      </c>
      <c r="E19" s="59">
        <v>153399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2500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2500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2500</v>
      </c>
      <c r="D23" s="69" t="s">
        <v>19</v>
      </c>
      <c r="E23" s="69" t="s">
        <v>19</v>
      </c>
      <c r="F23" s="69" t="s">
        <v>19</v>
      </c>
      <c r="G23" s="70">
        <v>2500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163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270864</v>
      </c>
      <c r="D30" s="43">
        <f>SUM(D31,D156)</f>
        <v>114965</v>
      </c>
      <c r="E30" s="43">
        <f>SUM(E31,E156)</f>
        <v>153399</v>
      </c>
      <c r="F30" s="44">
        <f>SUM(F31,F156)</f>
        <v>0</v>
      </c>
      <c r="G30" s="43">
        <f>SUM(G31,G156)</f>
        <v>2500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270864</v>
      </c>
      <c r="D31" s="82">
        <f>SUM(D141,D32)</f>
        <v>114965</v>
      </c>
      <c r="E31" s="82">
        <f>SUM(E141,E32)</f>
        <v>153399</v>
      </c>
      <c r="F31" s="83">
        <f>SUM(F141,F32)</f>
        <v>0</v>
      </c>
      <c r="G31" s="82">
        <f>SUM(G141,G32)</f>
        <v>2500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265094</v>
      </c>
      <c r="D32" s="64">
        <f>SUM(D33,D132,D133)</f>
        <v>110195</v>
      </c>
      <c r="E32" s="64">
        <f>SUM(E33,E132,E133)</f>
        <v>153399</v>
      </c>
      <c r="F32" s="65">
        <f>SUM(F33,F132,F133)</f>
        <v>0</v>
      </c>
      <c r="G32" s="64">
        <f>SUM(G33,G132,G133)</f>
        <v>1500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265094</v>
      </c>
      <c r="D33" s="64">
        <f>SUM(D34,D41,D42,D45,D92,D128)</f>
        <v>110195</v>
      </c>
      <c r="E33" s="64">
        <f>SUM(E34,E41,E42,E45,E92,E128)</f>
        <v>153399</v>
      </c>
      <c r="F33" s="65">
        <f>SUM(F34,F41,F42,F45,F92,F128)</f>
        <v>0</v>
      </c>
      <c r="G33" s="64">
        <f>SUM(G34,G41,G42,G45,G92,G128)</f>
        <v>1500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166989</v>
      </c>
      <c r="D34" s="92">
        <f>SUM(D35,D38:D40)</f>
        <v>43370</v>
      </c>
      <c r="E34" s="92">
        <f>SUM(E35,E38:E40)</f>
        <v>123619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146417</v>
      </c>
      <c r="D35" s="97">
        <f>38408+1224</f>
        <v>39632</v>
      </c>
      <c r="E35" s="97">
        <v>106785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20572</v>
      </c>
      <c r="D38" s="97">
        <v>3738</v>
      </c>
      <c r="E38" s="97">
        <v>16834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40228</v>
      </c>
      <c r="D41" s="103">
        <f>10153+295</f>
        <v>10448</v>
      </c>
      <c r="E41" s="103">
        <v>29780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12358</v>
      </c>
      <c r="D45" s="104">
        <f>SUM(D46,D52,D53,D61,D71,D75,D79,D87)</f>
        <v>12358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2354</v>
      </c>
      <c r="D46" s="107">
        <f>SUM(D47:D51)</f>
        <v>2354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804</v>
      </c>
      <c r="D47" s="97">
        <v>804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32</v>
      </c>
      <c r="D49" s="97">
        <v>32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636</v>
      </c>
      <c r="D50" s="97">
        <v>636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882</v>
      </c>
      <c r="D51" s="97">
        <v>882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368</v>
      </c>
      <c r="D52" s="97">
        <v>368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535</v>
      </c>
      <c r="D53" s="107">
        <f>SUM(D54:D60)</f>
        <v>535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60</v>
      </c>
      <c r="D54" s="97">
        <v>60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310</v>
      </c>
      <c r="D58" s="97">
        <v>310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8068</v>
      </c>
      <c r="D61" s="107">
        <f>SUM(D65:D70,D62)</f>
        <v>8068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2131</v>
      </c>
      <c r="D62" s="96">
        <f>D63+D64</f>
        <v>2131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2131</v>
      </c>
      <c r="D64" s="97">
        <v>2131</v>
      </c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165</v>
      </c>
      <c r="D66" s="97">
        <v>165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4722</v>
      </c>
      <c r="D67" s="97">
        <v>4722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1050</v>
      </c>
      <c r="D70" s="97">
        <v>1050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72</v>
      </c>
      <c r="D71" s="107">
        <f>SUM(D72:D74)</f>
        <v>72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72</v>
      </c>
      <c r="D74" s="97">
        <v>72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90</v>
      </c>
      <c r="D75" s="107">
        <f>SUM(D76:D78)</f>
        <v>90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90</v>
      </c>
      <c r="D76" s="97">
        <v>90</v>
      </c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871</v>
      </c>
      <c r="D79" s="107">
        <f>SUM(D80:D86)</f>
        <v>871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25</v>
      </c>
      <c r="D81" s="97">
        <v>25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318</v>
      </c>
      <c r="D84" s="97">
        <v>318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528</v>
      </c>
      <c r="D85" s="97">
        <v>528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43229</v>
      </c>
      <c r="D92" s="104">
        <f>SUM(D93,D97,D105,D106,D107,D114,D123,D124,D127)</f>
        <v>42429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800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1345</v>
      </c>
      <c r="D93" s="107">
        <f>SUM(D94:D96)</f>
        <v>1045</v>
      </c>
      <c r="E93" s="107">
        <f>SUM(E94:E96)</f>
        <v>0</v>
      </c>
      <c r="F93" s="96">
        <f>SUM(F94:F96)</f>
        <v>0</v>
      </c>
      <c r="G93" s="107">
        <f>SUM(G94:G96)</f>
        <v>300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795</v>
      </c>
      <c r="D94" s="97">
        <v>795</v>
      </c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550</v>
      </c>
      <c r="D95" s="97">
        <v>250</v>
      </c>
      <c r="E95" s="97"/>
      <c r="F95" s="97"/>
      <c r="G95" s="97">
        <v>300</v>
      </c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33840</v>
      </c>
      <c r="D97" s="107">
        <f>SUM(D98:D104)</f>
        <v>33840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27600</v>
      </c>
      <c r="D98" s="97">
        <v>27600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5290</v>
      </c>
      <c r="D100" s="97">
        <v>5290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950</v>
      </c>
      <c r="D104" s="97">
        <v>950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90</v>
      </c>
      <c r="D106" s="97">
        <v>90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6182</v>
      </c>
      <c r="D107" s="107">
        <f>SUM(D108:D113)</f>
        <v>6182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4262</v>
      </c>
      <c r="D108" s="97">
        <v>4262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1705</v>
      </c>
      <c r="D109" s="97">
        <v>1705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10</v>
      </c>
      <c r="D110" s="97">
        <v>10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205</v>
      </c>
      <c r="D112" s="97">
        <v>205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1772</v>
      </c>
      <c r="D123" s="97">
        <v>1272</v>
      </c>
      <c r="E123" s="97"/>
      <c r="F123" s="97"/>
      <c r="G123" s="97">
        <v>500</v>
      </c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2290</v>
      </c>
      <c r="D128" s="104">
        <f>SUM(D129,D130,D131)</f>
        <v>1590</v>
      </c>
      <c r="E128" s="104">
        <f>SUM(E129,E130,E131)</f>
        <v>0</v>
      </c>
      <c r="F128" s="92">
        <f>SUM(F129,F130,F131)</f>
        <v>0</v>
      </c>
      <c r="G128" s="104">
        <f>SUM(G129,G130,G131)</f>
        <v>700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1972</v>
      </c>
      <c r="D129" s="97">
        <v>1272</v>
      </c>
      <c r="E129" s="97"/>
      <c r="F129" s="97"/>
      <c r="G129" s="97">
        <v>700</v>
      </c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318</v>
      </c>
      <c r="D130" s="97">
        <v>318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5770</v>
      </c>
      <c r="D141" s="118">
        <f>SUM(D142,D154,D155)</f>
        <v>4770</v>
      </c>
      <c r="E141" s="118">
        <f>SUM(E142,E154,E155)</f>
        <v>0</v>
      </c>
      <c r="F141" s="119">
        <f>SUM(F142,F154,F155)</f>
        <v>0</v>
      </c>
      <c r="G141" s="118">
        <f>SUM(G142,G154,G155)</f>
        <v>1000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5770</v>
      </c>
      <c r="D142" s="122">
        <f>SUM(D143,D149,D150,D151,D152,D153)</f>
        <v>4770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1000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5770</v>
      </c>
      <c r="D143" s="68">
        <f>SUM(D144:D148)</f>
        <v>4770</v>
      </c>
      <c r="E143" s="68">
        <f>SUM(E144:E148)</f>
        <v>0</v>
      </c>
      <c r="F143" s="49">
        <f>SUM(F144:F148)</f>
        <v>0</v>
      </c>
      <c r="G143" s="68">
        <f>SUM(G144:G148)</f>
        <v>1000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5370</v>
      </c>
      <c r="D147" s="97">
        <v>4770</v>
      </c>
      <c r="E147" s="97"/>
      <c r="F147" s="97"/>
      <c r="G147" s="97">
        <v>600</v>
      </c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400</v>
      </c>
      <c r="D148" s="97"/>
      <c r="E148" s="97"/>
      <c r="F148" s="97"/>
      <c r="G148" s="97">
        <v>400</v>
      </c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270864</v>
      </c>
      <c r="D159" s="135">
        <f t="shared" si="6"/>
        <v>114965</v>
      </c>
      <c r="E159" s="135">
        <f t="shared" si="6"/>
        <v>153399</v>
      </c>
      <c r="F159" s="135">
        <f t="shared" si="6"/>
        <v>0</v>
      </c>
      <c r="G159" s="135">
        <f t="shared" si="6"/>
        <v>2500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Nr.4.4.1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164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212</v>
      </c>
      <c r="C6" s="2"/>
      <c r="D6" s="2"/>
      <c r="E6" s="2"/>
      <c r="F6" s="2"/>
      <c r="G6" s="2"/>
      <c r="H6" s="2"/>
    </row>
    <row r="7" spans="1:8" s="3" customFormat="1" ht="12.75">
      <c r="A7" s="1" t="s">
        <v>165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198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425820</v>
      </c>
      <c r="D15" s="43">
        <f>SUM(D16,D19,D20,)</f>
        <v>184944</v>
      </c>
      <c r="E15" s="43">
        <f>SUM(E16,E19,E20,)</f>
        <v>238376</v>
      </c>
      <c r="F15" s="44">
        <f>SUM(F16,F19,F20,)</f>
        <v>0</v>
      </c>
      <c r="G15" s="43">
        <f>SUM(G16,G19,G20,)</f>
        <v>2500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>
        <v>184944</v>
      </c>
      <c r="E19" s="59">
        <v>238376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2500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2500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2500</v>
      </c>
      <c r="D23" s="69" t="s">
        <v>19</v>
      </c>
      <c r="E23" s="69" t="s">
        <v>19</v>
      </c>
      <c r="F23" s="69" t="s">
        <v>19</v>
      </c>
      <c r="G23" s="70">
        <v>2500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425820</v>
      </c>
      <c r="D30" s="43">
        <f>SUM(D31,D156)</f>
        <v>184944</v>
      </c>
      <c r="E30" s="43">
        <f>SUM(E31,E156)</f>
        <v>238376</v>
      </c>
      <c r="F30" s="44">
        <f>SUM(F31,F156)</f>
        <v>0</v>
      </c>
      <c r="G30" s="43">
        <f>SUM(G31,G156)</f>
        <v>2500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425820</v>
      </c>
      <c r="D31" s="82">
        <f>SUM(D141,D32)</f>
        <v>184944</v>
      </c>
      <c r="E31" s="82">
        <f>SUM(E141,E32)</f>
        <v>238376</v>
      </c>
      <c r="F31" s="83">
        <f>SUM(F141,F32)</f>
        <v>0</v>
      </c>
      <c r="G31" s="82">
        <f>SUM(G141,G32)</f>
        <v>2500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422923</v>
      </c>
      <c r="D32" s="64">
        <f>SUM(D33,D132,D133)</f>
        <v>182047</v>
      </c>
      <c r="E32" s="64">
        <f>SUM(E33,E132,E133)</f>
        <v>238376</v>
      </c>
      <c r="F32" s="65">
        <f>SUM(F33,F132,F133)</f>
        <v>0</v>
      </c>
      <c r="G32" s="64">
        <f>SUM(G33,G132,G133)</f>
        <v>2500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422923</v>
      </c>
      <c r="D33" s="64">
        <f>SUM(D34,D41,D42,D45,D92,D128)</f>
        <v>182047</v>
      </c>
      <c r="E33" s="64">
        <f>SUM(E34,E41,E42,E45,E92,E128)</f>
        <v>238376</v>
      </c>
      <c r="F33" s="65">
        <f>SUM(F34,F41,F42,F45,F92,F128)</f>
        <v>0</v>
      </c>
      <c r="G33" s="64">
        <f>SUM(G34,G41,G42,G45,G92,G128)</f>
        <v>2500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262848</v>
      </c>
      <c r="D34" s="92">
        <f>SUM(D35,D38:D40)</f>
        <v>70749</v>
      </c>
      <c r="E34" s="92">
        <f>SUM(E35,E38:E40)</f>
        <v>192099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235374</v>
      </c>
      <c r="D35" s="97">
        <v>66057</v>
      </c>
      <c r="E35" s="97">
        <v>169317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27474</v>
      </c>
      <c r="D38" s="97">
        <v>4692</v>
      </c>
      <c r="E38" s="97">
        <v>22782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63320</v>
      </c>
      <c r="D41" s="103">
        <v>17043</v>
      </c>
      <c r="E41" s="103">
        <v>46277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20040</v>
      </c>
      <c r="D45" s="104">
        <f>SUM(D46,D52,D53,D61,D71,D75,D79,D87)</f>
        <v>19440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600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2531</v>
      </c>
      <c r="D46" s="107">
        <f>SUM(D47:D51)</f>
        <v>2531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1295</v>
      </c>
      <c r="D47" s="97">
        <v>1295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20</v>
      </c>
      <c r="D49" s="97">
        <v>20</v>
      </c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631</v>
      </c>
      <c r="D50" s="97">
        <v>631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585</v>
      </c>
      <c r="D51" s="97">
        <v>585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683</v>
      </c>
      <c r="D52" s="97">
        <v>683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755</v>
      </c>
      <c r="D53" s="107">
        <f>SUM(D54:D60)</f>
        <v>755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60</v>
      </c>
      <c r="D54" s="97">
        <v>60</v>
      </c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530</v>
      </c>
      <c r="D58" s="97">
        <v>530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12167</v>
      </c>
      <c r="D61" s="107">
        <f>SUM(D65:D70,D62)</f>
        <v>11567</v>
      </c>
      <c r="E61" s="107">
        <f>SUM(E65:E70,E62)</f>
        <v>0</v>
      </c>
      <c r="F61" s="96">
        <f>SUM(F65:F70,F62)</f>
        <v>0</v>
      </c>
      <c r="G61" s="107">
        <f>SUM(G65:G70,G62)</f>
        <v>600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5238</v>
      </c>
      <c r="D62" s="96">
        <f>D63+D64</f>
        <v>5238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5238</v>
      </c>
      <c r="D64" s="97">
        <v>5238</v>
      </c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568</v>
      </c>
      <c r="D65" s="97">
        <v>368</v>
      </c>
      <c r="E65" s="97"/>
      <c r="F65" s="97"/>
      <c r="G65" s="97">
        <v>200</v>
      </c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700</v>
      </c>
      <c r="D66" s="97">
        <v>300</v>
      </c>
      <c r="E66" s="97"/>
      <c r="F66" s="97"/>
      <c r="G66" s="97">
        <v>400</v>
      </c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3734</v>
      </c>
      <c r="D67" s="97">
        <v>3734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50</v>
      </c>
      <c r="D68" s="97">
        <v>50</v>
      </c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1877</v>
      </c>
      <c r="D70" s="97">
        <v>1877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200</v>
      </c>
      <c r="D71" s="107">
        <f>SUM(D72:D74)</f>
        <v>200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200</v>
      </c>
      <c r="D74" s="97">
        <v>200</v>
      </c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516</v>
      </c>
      <c r="D75" s="107">
        <f>SUM(D76:D78)</f>
        <v>516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100</v>
      </c>
      <c r="D77" s="97">
        <v>100</v>
      </c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416</v>
      </c>
      <c r="D78" s="97">
        <v>416</v>
      </c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3158</v>
      </c>
      <c r="D79" s="107">
        <f>SUM(D80:D86)</f>
        <v>3158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60</v>
      </c>
      <c r="D81" s="97">
        <v>60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2523</v>
      </c>
      <c r="D84" s="97">
        <f>523+2000</f>
        <v>2523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575</v>
      </c>
      <c r="D85" s="97">
        <v>575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30</v>
      </c>
      <c r="D87" s="107">
        <f>SUM(D88:D91)</f>
        <v>30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30</v>
      </c>
      <c r="D91" s="97">
        <v>30</v>
      </c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74100</v>
      </c>
      <c r="D92" s="104">
        <f>SUM(D93,D97,D105,D106,D107,D114,D123,D124,D127)</f>
        <v>72200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1900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7806</v>
      </c>
      <c r="D93" s="107">
        <f>SUM(D94:D96)</f>
        <v>6506</v>
      </c>
      <c r="E93" s="107">
        <f>SUM(E94:E96)</f>
        <v>0</v>
      </c>
      <c r="F93" s="96">
        <f>SUM(F94:F96)</f>
        <v>0</v>
      </c>
      <c r="G93" s="107">
        <f>SUM(G94:G96)</f>
        <v>1300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1608</v>
      </c>
      <c r="D94" s="97">
        <v>1308</v>
      </c>
      <c r="E94" s="97"/>
      <c r="F94" s="97"/>
      <c r="G94" s="97">
        <v>300</v>
      </c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6198</v>
      </c>
      <c r="D95" s="97">
        <v>5198</v>
      </c>
      <c r="E95" s="97"/>
      <c r="F95" s="97"/>
      <c r="G95" s="97">
        <v>1000</v>
      </c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47856</v>
      </c>
      <c r="D97" s="107">
        <f>SUM(D98:D104)</f>
        <v>47856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37675</v>
      </c>
      <c r="D98" s="97">
        <v>37675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7788</v>
      </c>
      <c r="D100" s="97">
        <v>7788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597</v>
      </c>
      <c r="D103" s="97">
        <v>597</v>
      </c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1796</v>
      </c>
      <c r="D104" s="97">
        <v>1796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200</v>
      </c>
      <c r="D106" s="97">
        <v>200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15736</v>
      </c>
      <c r="D107" s="107">
        <f>SUM(D108:D113)</f>
        <v>15436</v>
      </c>
      <c r="E107" s="107">
        <f>SUM(E108:E113)</f>
        <v>0</v>
      </c>
      <c r="F107" s="96">
        <f>SUM(F108:F113)</f>
        <v>0</v>
      </c>
      <c r="G107" s="107">
        <f>SUM(G108:G113)</f>
        <v>300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10476</v>
      </c>
      <c r="D108" s="97">
        <v>10476</v>
      </c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4490</v>
      </c>
      <c r="D109" s="97">
        <v>4190</v>
      </c>
      <c r="E109" s="97"/>
      <c r="F109" s="97"/>
      <c r="G109" s="97">
        <v>300</v>
      </c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120</v>
      </c>
      <c r="D110" s="97">
        <v>120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150</v>
      </c>
      <c r="D111" s="97">
        <v>150</v>
      </c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500</v>
      </c>
      <c r="D112" s="97">
        <v>500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2392</v>
      </c>
      <c r="D123" s="97">
        <v>2092</v>
      </c>
      <c r="E123" s="97"/>
      <c r="F123" s="97"/>
      <c r="G123" s="97">
        <v>300</v>
      </c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110</v>
      </c>
      <c r="D127" s="97">
        <v>110</v>
      </c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2615</v>
      </c>
      <c r="D128" s="104">
        <f>SUM(D129,D130,D131)</f>
        <v>2615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2092</v>
      </c>
      <c r="D129" s="97">
        <v>2092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523</v>
      </c>
      <c r="D130" s="97">
        <v>523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2897</v>
      </c>
      <c r="D141" s="118">
        <f>SUM(D142,D154,D155)</f>
        <v>2897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2897</v>
      </c>
      <c r="D142" s="122">
        <f>SUM(D143,D149,D150,D151,D152,D153)</f>
        <v>2897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2897</v>
      </c>
      <c r="D143" s="68">
        <f>SUM(D144:D148)</f>
        <v>2897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2100</v>
      </c>
      <c r="D147" s="97">
        <v>2100</v>
      </c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797</v>
      </c>
      <c r="D148" s="97">
        <v>797</v>
      </c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425820</v>
      </c>
      <c r="D159" s="135">
        <f t="shared" si="6"/>
        <v>184944</v>
      </c>
      <c r="E159" s="135">
        <f t="shared" si="6"/>
        <v>238376</v>
      </c>
      <c r="F159" s="135">
        <f t="shared" si="6"/>
        <v>0</v>
      </c>
      <c r="G159" s="135">
        <f t="shared" si="6"/>
        <v>2500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&amp;R'Tāme Nr.4.5.1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I32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166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213</v>
      </c>
      <c r="C6" s="2"/>
      <c r="D6" s="2"/>
      <c r="E6" s="2"/>
      <c r="F6" s="2"/>
      <c r="G6" s="2"/>
      <c r="H6" s="2"/>
    </row>
    <row r="7" spans="1:8" s="3" customFormat="1" ht="12.75">
      <c r="A7" s="1" t="s">
        <v>214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196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147023</v>
      </c>
      <c r="D15" s="43">
        <f>SUM(D16,D19,D20,)</f>
        <v>59584</v>
      </c>
      <c r="E15" s="43">
        <f>SUM(E16,E19,E20,)</f>
        <v>60718</v>
      </c>
      <c r="F15" s="44">
        <f>SUM(F16,F19,F20,)</f>
        <v>0</v>
      </c>
      <c r="G15" s="43">
        <f>SUM(G16,G19,G20,)</f>
        <v>22536</v>
      </c>
      <c r="H15" s="45">
        <f>SUM(H16,H19,H20,)</f>
        <v>4185</v>
      </c>
    </row>
    <row r="16" spans="1:8" s="52" customFormat="1" ht="21.75" customHeight="1" thickTop="1">
      <c r="A16" s="47"/>
      <c r="B16" s="48" t="s">
        <v>15</v>
      </c>
      <c r="C16" s="51">
        <f>SUM(D16:H16)</f>
        <v>927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116</v>
      </c>
      <c r="H16" s="50">
        <f>SUM(H17:H18)</f>
        <v>811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927</v>
      </c>
      <c r="D18" s="54"/>
      <c r="E18" s="54"/>
      <c r="F18" s="54"/>
      <c r="G18" s="54">
        <v>116</v>
      </c>
      <c r="H18" s="55">
        <v>811</v>
      </c>
    </row>
    <row r="19" spans="1:8" s="62" customFormat="1" ht="15.75" customHeight="1">
      <c r="A19" s="56"/>
      <c r="B19" s="57" t="s">
        <v>18</v>
      </c>
      <c r="C19" s="58"/>
      <c r="D19" s="59">
        <v>59584</v>
      </c>
      <c r="E19" s="59">
        <v>60718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25794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22420</v>
      </c>
      <c r="H20" s="66">
        <f>SUM(H21:H28)</f>
        <v>3374</v>
      </c>
    </row>
    <row r="21" spans="1:8" s="52" customFormat="1" ht="22.5">
      <c r="A21" s="47">
        <v>610</v>
      </c>
      <c r="B21" s="67" t="s">
        <v>21</v>
      </c>
      <c r="C21" s="68">
        <f t="shared" si="0"/>
        <v>7420</v>
      </c>
      <c r="D21" s="69" t="s">
        <v>19</v>
      </c>
      <c r="E21" s="69" t="s">
        <v>19</v>
      </c>
      <c r="F21" s="69" t="s">
        <v>19</v>
      </c>
      <c r="G21" s="70">
        <v>7420</v>
      </c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0</v>
      </c>
      <c r="D23" s="69" t="s">
        <v>19</v>
      </c>
      <c r="E23" s="69" t="s">
        <v>19</v>
      </c>
      <c r="F23" s="69" t="s">
        <v>19</v>
      </c>
      <c r="G23" s="70"/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167</v>
      </c>
      <c r="C26" s="74">
        <f t="shared" si="0"/>
        <v>8000</v>
      </c>
      <c r="D26" s="72"/>
      <c r="E26" s="72"/>
      <c r="F26" s="72"/>
      <c r="G26" s="70">
        <v>8000</v>
      </c>
      <c r="H26" s="73"/>
    </row>
    <row r="27" spans="1:8" s="52" customFormat="1" ht="11.25">
      <c r="A27" s="47"/>
      <c r="B27" s="67" t="s">
        <v>168</v>
      </c>
      <c r="C27" s="74">
        <f t="shared" si="0"/>
        <v>7000</v>
      </c>
      <c r="D27" s="72"/>
      <c r="E27" s="72"/>
      <c r="F27" s="72"/>
      <c r="G27" s="70">
        <v>7000</v>
      </c>
      <c r="H27" s="73"/>
    </row>
    <row r="28" spans="1:8" s="52" customFormat="1" ht="11.25">
      <c r="A28" s="47"/>
      <c r="B28" s="67" t="s">
        <v>169</v>
      </c>
      <c r="C28" s="74">
        <f t="shared" si="0"/>
        <v>3374</v>
      </c>
      <c r="D28" s="72"/>
      <c r="E28" s="72"/>
      <c r="F28" s="72"/>
      <c r="G28" s="70"/>
      <c r="H28" s="73">
        <v>3374</v>
      </c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147023</v>
      </c>
      <c r="D30" s="43">
        <f>SUM(D31,D156)</f>
        <v>59584</v>
      </c>
      <c r="E30" s="43">
        <f>SUM(E31,E156)</f>
        <v>60718</v>
      </c>
      <c r="F30" s="44">
        <f>SUM(F31,F156)</f>
        <v>0</v>
      </c>
      <c r="G30" s="43">
        <f>SUM(G31,G156)</f>
        <v>22536</v>
      </c>
      <c r="H30" s="45">
        <f>SUM(H31,H156)</f>
        <v>4185</v>
      </c>
    </row>
    <row r="31" spans="1:8" s="85" customFormat="1" ht="36.75" thickTop="1">
      <c r="A31" s="80"/>
      <c r="B31" s="81" t="s">
        <v>29</v>
      </c>
      <c r="C31" s="84">
        <f t="shared" si="1"/>
        <v>146907</v>
      </c>
      <c r="D31" s="82">
        <f>SUM(D141,D32)</f>
        <v>59584</v>
      </c>
      <c r="E31" s="82">
        <f>SUM(E141,E32)</f>
        <v>60718</v>
      </c>
      <c r="F31" s="83">
        <f>SUM(F141,F32)</f>
        <v>0</v>
      </c>
      <c r="G31" s="82">
        <f>SUM(G141,G32)</f>
        <v>22420</v>
      </c>
      <c r="H31" s="66">
        <f>SUM(H141,H32)</f>
        <v>4185</v>
      </c>
    </row>
    <row r="32" spans="1:8" s="88" customFormat="1" ht="22.5">
      <c r="A32" s="86"/>
      <c r="B32" s="35" t="s">
        <v>30</v>
      </c>
      <c r="C32" s="87">
        <f t="shared" si="1"/>
        <v>143407</v>
      </c>
      <c r="D32" s="64">
        <f>SUM(D33,D132,D133)</f>
        <v>58284</v>
      </c>
      <c r="E32" s="64">
        <f>SUM(E33,E132,E133)</f>
        <v>60718</v>
      </c>
      <c r="F32" s="65">
        <f>SUM(F33,F132,F133)</f>
        <v>0</v>
      </c>
      <c r="G32" s="64">
        <f>SUM(G33,G132,G133)</f>
        <v>20220</v>
      </c>
      <c r="H32" s="66">
        <f>SUM(H33,H132,H133)</f>
        <v>4185</v>
      </c>
    </row>
    <row r="33" spans="1:8" s="36" customFormat="1" ht="11.25">
      <c r="A33" s="89">
        <v>1000</v>
      </c>
      <c r="B33" s="35" t="s">
        <v>31</v>
      </c>
      <c r="C33" s="87">
        <f t="shared" si="1"/>
        <v>143407</v>
      </c>
      <c r="D33" s="64">
        <f>SUM(D34,D41,D42,D45,D92,D128)</f>
        <v>58284</v>
      </c>
      <c r="E33" s="64">
        <f>SUM(E34,E41,E42,E45,E92,E128)</f>
        <v>60718</v>
      </c>
      <c r="F33" s="65">
        <f>SUM(F34,F41,F42,F45,F92,F128)</f>
        <v>0</v>
      </c>
      <c r="G33" s="64">
        <f>SUM(G34,G41,G42,G45,G92,G128)</f>
        <v>20220</v>
      </c>
      <c r="H33" s="66">
        <f>SUM(H34,H41,H42,H45,H92,H128)</f>
        <v>4185</v>
      </c>
    </row>
    <row r="34" spans="1:8" s="62" customFormat="1" ht="11.25">
      <c r="A34" s="90">
        <v>1100</v>
      </c>
      <c r="B34" s="91" t="s">
        <v>32</v>
      </c>
      <c r="C34" s="93">
        <f t="shared" si="1"/>
        <v>80579</v>
      </c>
      <c r="D34" s="92">
        <f>SUM(D35,D38:D40)</f>
        <v>25269</v>
      </c>
      <c r="E34" s="92">
        <f>SUM(E35,E38:E40)</f>
        <v>48930</v>
      </c>
      <c r="F34" s="92">
        <f>SUM(F35,F38:F40)</f>
        <v>0</v>
      </c>
      <c r="G34" s="92">
        <f>SUM(G35,G38:G40)</f>
        <v>6380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72054</v>
      </c>
      <c r="D35" s="97">
        <v>21192</v>
      </c>
      <c r="E35" s="97">
        <v>44482</v>
      </c>
      <c r="F35" s="97"/>
      <c r="G35" s="97">
        <v>6380</v>
      </c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8525</v>
      </c>
      <c r="D38" s="97">
        <v>4077</v>
      </c>
      <c r="E38" s="97">
        <v>4448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19412</v>
      </c>
      <c r="D41" s="103">
        <v>6087</v>
      </c>
      <c r="E41" s="103">
        <v>11788</v>
      </c>
      <c r="F41" s="103"/>
      <c r="G41" s="103">
        <v>1537</v>
      </c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30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30</v>
      </c>
    </row>
    <row r="43" spans="1:8" s="99" customFormat="1" ht="19.5">
      <c r="A43" s="94">
        <v>1310</v>
      </c>
      <c r="B43" s="95" t="s">
        <v>43</v>
      </c>
      <c r="C43" s="107">
        <f t="shared" si="2"/>
        <v>30</v>
      </c>
      <c r="D43" s="97"/>
      <c r="E43" s="97"/>
      <c r="F43" s="97"/>
      <c r="G43" s="97"/>
      <c r="H43" s="101">
        <v>30</v>
      </c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20223</v>
      </c>
      <c r="D45" s="104">
        <f>SUM(D46,D52,D53,D61,D71,D75,D79,D87)</f>
        <v>15931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2977</v>
      </c>
      <c r="H45" s="105">
        <f>SUM(H46,H52,H53,H61,H71,H75,H79,H87)</f>
        <v>1315</v>
      </c>
    </row>
    <row r="46" spans="1:8" s="99" customFormat="1" ht="19.5">
      <c r="A46" s="94">
        <v>1410</v>
      </c>
      <c r="B46" s="95" t="s">
        <v>46</v>
      </c>
      <c r="C46" s="107">
        <f t="shared" si="2"/>
        <v>1951</v>
      </c>
      <c r="D46" s="107">
        <f>SUM(D47:D51)</f>
        <v>1464</v>
      </c>
      <c r="E46" s="107">
        <f>SUM(E47:E51)</f>
        <v>0</v>
      </c>
      <c r="F46" s="96">
        <f>SUM(F47:F51)</f>
        <v>0</v>
      </c>
      <c r="G46" s="107">
        <f>SUM(G47:G51)</f>
        <v>487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680</v>
      </c>
      <c r="D47" s="97">
        <v>680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50</v>
      </c>
      <c r="D49" s="97">
        <v>35</v>
      </c>
      <c r="E49" s="97"/>
      <c r="F49" s="97"/>
      <c r="G49" s="97">
        <v>15</v>
      </c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798</v>
      </c>
      <c r="D50" s="97">
        <v>326</v>
      </c>
      <c r="E50" s="97"/>
      <c r="F50" s="97"/>
      <c r="G50" s="97">
        <v>472</v>
      </c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423</v>
      </c>
      <c r="D51" s="97">
        <v>423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203</v>
      </c>
      <c r="D52" s="97">
        <v>203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815</v>
      </c>
      <c r="D53" s="107">
        <f>SUM(D54:D60)</f>
        <v>615</v>
      </c>
      <c r="E53" s="107">
        <f>SUM(E54:E60)</f>
        <v>0</v>
      </c>
      <c r="F53" s="96">
        <f>SUM(F54:F60)</f>
        <v>0</v>
      </c>
      <c r="G53" s="107">
        <f>SUM(G54:G60)</f>
        <v>50</v>
      </c>
      <c r="H53" s="109">
        <f>SUM(H54:H60)</f>
        <v>150</v>
      </c>
    </row>
    <row r="54" spans="1:8" s="99" customFormat="1" ht="19.5">
      <c r="A54" s="110">
        <v>1441</v>
      </c>
      <c r="B54" s="95" t="s">
        <v>54</v>
      </c>
      <c r="C54" s="107">
        <f t="shared" si="2"/>
        <v>110</v>
      </c>
      <c r="D54" s="97">
        <v>60</v>
      </c>
      <c r="E54" s="97"/>
      <c r="F54" s="97"/>
      <c r="G54" s="97"/>
      <c r="H54" s="101">
        <v>50</v>
      </c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290</v>
      </c>
      <c r="D58" s="97">
        <v>140</v>
      </c>
      <c r="E58" s="97"/>
      <c r="F58" s="97"/>
      <c r="G58" s="97">
        <v>50</v>
      </c>
      <c r="H58" s="101">
        <v>100</v>
      </c>
    </row>
    <row r="59" spans="1:8" s="99" customFormat="1" ht="19.5">
      <c r="A59" s="110">
        <v>1447</v>
      </c>
      <c r="B59" s="95" t="s">
        <v>59</v>
      </c>
      <c r="C59" s="107">
        <f t="shared" si="2"/>
        <v>250</v>
      </c>
      <c r="D59" s="97">
        <v>250</v>
      </c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1725</v>
      </c>
      <c r="D61" s="107">
        <f>SUM(D65:D70,D62)</f>
        <v>1555</v>
      </c>
      <c r="E61" s="107">
        <f>SUM(E65:E70,E62)</f>
        <v>0</v>
      </c>
      <c r="F61" s="96">
        <f>SUM(F65:F70,F62)</f>
        <v>0</v>
      </c>
      <c r="G61" s="107">
        <f>SUM(G65:G70,G62)</f>
        <v>80</v>
      </c>
      <c r="H61" s="109">
        <f>SUM(H65:H70,H62)</f>
        <v>90</v>
      </c>
    </row>
    <row r="62" spans="1:8" s="99" customFormat="1" ht="19.5">
      <c r="A62" s="111">
        <v>1451</v>
      </c>
      <c r="B62" s="112" t="s">
        <v>62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80</v>
      </c>
      <c r="D65" s="97"/>
      <c r="E65" s="97"/>
      <c r="F65" s="97"/>
      <c r="G65" s="97">
        <v>80</v>
      </c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340</v>
      </c>
      <c r="D66" s="97">
        <v>250</v>
      </c>
      <c r="E66" s="97"/>
      <c r="F66" s="97"/>
      <c r="G66" s="97"/>
      <c r="H66" s="101">
        <v>90</v>
      </c>
    </row>
    <row r="67" spans="1:8" s="99" customFormat="1" ht="39">
      <c r="A67" s="110">
        <v>1454</v>
      </c>
      <c r="B67" s="95" t="s">
        <v>67</v>
      </c>
      <c r="C67" s="107">
        <f t="shared" si="2"/>
        <v>749</v>
      </c>
      <c r="D67" s="97">
        <v>749</v>
      </c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556</v>
      </c>
      <c r="D70" s="97">
        <v>556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250</v>
      </c>
      <c r="D71" s="107">
        <f>SUM(D72:D74)</f>
        <v>200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50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250</v>
      </c>
      <c r="D74" s="97">
        <v>200</v>
      </c>
      <c r="E74" s="97"/>
      <c r="F74" s="97"/>
      <c r="G74" s="97"/>
      <c r="H74" s="101">
        <v>50</v>
      </c>
    </row>
    <row r="75" spans="1:8" s="99" customFormat="1" ht="29.25">
      <c r="A75" s="94">
        <v>1470</v>
      </c>
      <c r="B75" s="95" t="s">
        <v>75</v>
      </c>
      <c r="C75" s="107">
        <f t="shared" si="3"/>
        <v>14107</v>
      </c>
      <c r="D75" s="107">
        <f>SUM(D76:D78)</f>
        <v>11592</v>
      </c>
      <c r="E75" s="107">
        <f>SUM(E76:E78)</f>
        <v>0</v>
      </c>
      <c r="F75" s="96">
        <f>SUM(F76:F78)</f>
        <v>0</v>
      </c>
      <c r="G75" s="107">
        <f>SUM(G76:G78)</f>
        <v>1990</v>
      </c>
      <c r="H75" s="109">
        <f>SUM(H76:H78)</f>
        <v>525</v>
      </c>
    </row>
    <row r="76" spans="1:8" s="99" customFormat="1" ht="9.75">
      <c r="A76" s="110">
        <v>1471</v>
      </c>
      <c r="B76" s="95" t="s">
        <v>76</v>
      </c>
      <c r="C76" s="107">
        <f t="shared" si="3"/>
        <v>13012</v>
      </c>
      <c r="D76" s="97">
        <v>11512</v>
      </c>
      <c r="E76" s="97"/>
      <c r="F76" s="97"/>
      <c r="G76" s="97">
        <v>1000</v>
      </c>
      <c r="H76" s="101">
        <v>500</v>
      </c>
    </row>
    <row r="77" spans="1:8" s="99" customFormat="1" ht="9.75">
      <c r="A77" s="110">
        <v>1472</v>
      </c>
      <c r="B77" s="95" t="s">
        <v>77</v>
      </c>
      <c r="C77" s="107">
        <f t="shared" si="3"/>
        <v>1070</v>
      </c>
      <c r="D77" s="97">
        <v>80</v>
      </c>
      <c r="E77" s="97"/>
      <c r="F77" s="97"/>
      <c r="G77" s="97">
        <v>990</v>
      </c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25</v>
      </c>
      <c r="D78" s="97"/>
      <c r="E78" s="97"/>
      <c r="F78" s="97"/>
      <c r="G78" s="97"/>
      <c r="H78" s="101">
        <v>25</v>
      </c>
    </row>
    <row r="79" spans="1:8" s="99" customFormat="1" ht="9.75">
      <c r="A79" s="94">
        <v>1480</v>
      </c>
      <c r="B79" s="95" t="s">
        <v>79</v>
      </c>
      <c r="C79" s="107">
        <f t="shared" si="3"/>
        <v>1033</v>
      </c>
      <c r="D79" s="107">
        <f>SUM(D80:D86)</f>
        <v>163</v>
      </c>
      <c r="E79" s="107">
        <f>SUM(E80:E86)</f>
        <v>0</v>
      </c>
      <c r="F79" s="96">
        <f>SUM(F80:F86)</f>
        <v>0</v>
      </c>
      <c r="G79" s="107">
        <f>SUM(G80:G86)</f>
        <v>370</v>
      </c>
      <c r="H79" s="109">
        <f>SUM(H80:H86)</f>
        <v>500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895</v>
      </c>
      <c r="D81" s="97">
        <v>25</v>
      </c>
      <c r="E81" s="97"/>
      <c r="F81" s="97"/>
      <c r="G81" s="97">
        <v>370</v>
      </c>
      <c r="H81" s="101">
        <v>500</v>
      </c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138</v>
      </c>
      <c r="D85" s="97">
        <v>138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139</v>
      </c>
      <c r="D87" s="107">
        <f>SUM(D88:D91)</f>
        <v>139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139</v>
      </c>
      <c r="D90" s="97">
        <v>139</v>
      </c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23043</v>
      </c>
      <c r="D92" s="104">
        <f>SUM(D93,D97,D105,D106,D107,D114,D123,D124,D127)</f>
        <v>10957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9296</v>
      </c>
      <c r="H92" s="105">
        <f>SUM(H93,H97,H105,H106,H107,H114,H123,H124,H127)</f>
        <v>2790</v>
      </c>
    </row>
    <row r="93" spans="1:8" s="99" customFormat="1" ht="19.5">
      <c r="A93" s="94">
        <v>1510</v>
      </c>
      <c r="B93" s="95" t="s">
        <v>93</v>
      </c>
      <c r="C93" s="107">
        <f t="shared" si="3"/>
        <v>995</v>
      </c>
      <c r="D93" s="107">
        <f>SUM(D94:D96)</f>
        <v>470</v>
      </c>
      <c r="E93" s="107">
        <f>SUM(E94:E96)</f>
        <v>0</v>
      </c>
      <c r="F93" s="96">
        <f>SUM(F94:F96)</f>
        <v>0</v>
      </c>
      <c r="G93" s="107">
        <f>SUM(G94:G96)</f>
        <v>65</v>
      </c>
      <c r="H93" s="109">
        <f>SUM(H94:H96)</f>
        <v>460</v>
      </c>
    </row>
    <row r="94" spans="1:8" s="99" customFormat="1" ht="9.75">
      <c r="A94" s="110">
        <v>1511</v>
      </c>
      <c r="B94" s="95" t="s">
        <v>94</v>
      </c>
      <c r="C94" s="107">
        <f t="shared" si="3"/>
        <v>530</v>
      </c>
      <c r="D94" s="97">
        <v>220</v>
      </c>
      <c r="E94" s="97"/>
      <c r="F94" s="97"/>
      <c r="G94" s="97">
        <v>50</v>
      </c>
      <c r="H94" s="101">
        <v>260</v>
      </c>
    </row>
    <row r="95" spans="1:8" s="99" customFormat="1" ht="9.75">
      <c r="A95" s="110">
        <v>1512</v>
      </c>
      <c r="B95" s="95" t="s">
        <v>95</v>
      </c>
      <c r="C95" s="107">
        <f t="shared" si="3"/>
        <v>450</v>
      </c>
      <c r="D95" s="97">
        <v>250</v>
      </c>
      <c r="E95" s="97"/>
      <c r="F95" s="97"/>
      <c r="G95" s="97"/>
      <c r="H95" s="101">
        <v>200</v>
      </c>
    </row>
    <row r="96" spans="1:8" s="99" customFormat="1" ht="9.75">
      <c r="A96" s="110">
        <v>1513</v>
      </c>
      <c r="B96" s="95" t="s">
        <v>96</v>
      </c>
      <c r="C96" s="107">
        <f t="shared" si="3"/>
        <v>15</v>
      </c>
      <c r="D96" s="97"/>
      <c r="E96" s="97"/>
      <c r="F96" s="97"/>
      <c r="G96" s="97">
        <v>15</v>
      </c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10501</v>
      </c>
      <c r="D97" s="107">
        <f>SUM(D98:D104)</f>
        <v>8621</v>
      </c>
      <c r="E97" s="107">
        <f>SUM(E98:E104)</f>
        <v>0</v>
      </c>
      <c r="F97" s="96">
        <f>SUM(F98:F104)</f>
        <v>0</v>
      </c>
      <c r="G97" s="107">
        <f>SUM(G98:G104)</f>
        <v>1700</v>
      </c>
      <c r="H97" s="109">
        <f>SUM(H98:H104)</f>
        <v>180</v>
      </c>
    </row>
    <row r="98" spans="1:8" s="99" customFormat="1" ht="9.75">
      <c r="A98" s="110">
        <v>1521</v>
      </c>
      <c r="B98" s="95" t="s">
        <v>98</v>
      </c>
      <c r="C98" s="107">
        <f t="shared" si="3"/>
        <v>5852</v>
      </c>
      <c r="D98" s="97">
        <v>5852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1500</v>
      </c>
      <c r="D100" s="97">
        <v>1500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1700</v>
      </c>
      <c r="D103" s="97"/>
      <c r="E103" s="97"/>
      <c r="F103" s="97"/>
      <c r="G103" s="97">
        <v>1700</v>
      </c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1449</v>
      </c>
      <c r="D104" s="97">
        <v>1269</v>
      </c>
      <c r="E104" s="97"/>
      <c r="F104" s="97"/>
      <c r="G104" s="97"/>
      <c r="H104" s="101">
        <v>180</v>
      </c>
    </row>
    <row r="105" spans="1:8" s="99" customFormat="1" ht="19.5">
      <c r="A105" s="94">
        <v>1530</v>
      </c>
      <c r="B105" s="95" t="s">
        <v>105</v>
      </c>
      <c r="C105" s="107">
        <f t="shared" si="4"/>
        <v>5600</v>
      </c>
      <c r="D105" s="97"/>
      <c r="E105" s="97"/>
      <c r="F105" s="97"/>
      <c r="G105" s="97">
        <v>5600</v>
      </c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30</v>
      </c>
      <c r="D106" s="97">
        <v>30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2766</v>
      </c>
      <c r="D107" s="107">
        <f>SUM(D108:D113)</f>
        <v>1116</v>
      </c>
      <c r="E107" s="107">
        <f>SUM(E108:E113)</f>
        <v>0</v>
      </c>
      <c r="F107" s="96">
        <f>SUM(F108:F113)</f>
        <v>0</v>
      </c>
      <c r="G107" s="107">
        <f>SUM(G108:G113)</f>
        <v>1100</v>
      </c>
      <c r="H107" s="109">
        <f>SUM(H108:H113)</f>
        <v>550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1813</v>
      </c>
      <c r="D108" s="97">
        <v>813</v>
      </c>
      <c r="E108" s="97"/>
      <c r="F108" s="97"/>
      <c r="G108" s="97">
        <v>800</v>
      </c>
      <c r="H108" s="101">
        <v>200</v>
      </c>
    </row>
    <row r="109" spans="1:8" s="99" customFormat="1" ht="9.75">
      <c r="A109" s="110">
        <v>1552</v>
      </c>
      <c r="B109" s="95" t="s">
        <v>109</v>
      </c>
      <c r="C109" s="107">
        <f t="shared" si="4"/>
        <v>653</v>
      </c>
      <c r="D109" s="97">
        <v>203</v>
      </c>
      <c r="E109" s="97"/>
      <c r="F109" s="97"/>
      <c r="G109" s="97">
        <v>150</v>
      </c>
      <c r="H109" s="101">
        <v>300</v>
      </c>
    </row>
    <row r="110" spans="1:8" s="99" customFormat="1" ht="19.5">
      <c r="A110" s="110">
        <v>1553</v>
      </c>
      <c r="B110" s="95" t="s">
        <v>110</v>
      </c>
      <c r="C110" s="107">
        <f t="shared" si="4"/>
        <v>100</v>
      </c>
      <c r="D110" s="97"/>
      <c r="E110" s="97"/>
      <c r="F110" s="97"/>
      <c r="G110" s="97">
        <v>100</v>
      </c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200</v>
      </c>
      <c r="D112" s="97">
        <v>100</v>
      </c>
      <c r="E112" s="97"/>
      <c r="F112" s="97"/>
      <c r="G112" s="97">
        <v>50</v>
      </c>
      <c r="H112" s="101">
        <v>50</v>
      </c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900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600</v>
      </c>
      <c r="H114" s="109">
        <f>SUM(H115:H122)</f>
        <v>300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700</v>
      </c>
      <c r="D115" s="97"/>
      <c r="E115" s="97"/>
      <c r="F115" s="97"/>
      <c r="G115" s="97">
        <v>500</v>
      </c>
      <c r="H115" s="101">
        <v>200</v>
      </c>
    </row>
    <row r="116" spans="1:8" s="99" customFormat="1" ht="19.5">
      <c r="A116" s="110">
        <v>1562</v>
      </c>
      <c r="B116" s="95" t="s">
        <v>116</v>
      </c>
      <c r="C116" s="107">
        <f t="shared" si="4"/>
        <v>200</v>
      </c>
      <c r="D116" s="97"/>
      <c r="E116" s="97"/>
      <c r="F116" s="97"/>
      <c r="G116" s="97">
        <v>100</v>
      </c>
      <c r="H116" s="101">
        <v>100</v>
      </c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1611</v>
      </c>
      <c r="D123" s="97">
        <v>610</v>
      </c>
      <c r="E123" s="97"/>
      <c r="F123" s="97"/>
      <c r="G123" s="97">
        <v>201</v>
      </c>
      <c r="H123" s="101">
        <v>800</v>
      </c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640</v>
      </c>
      <c r="D127" s="97">
        <v>110</v>
      </c>
      <c r="E127" s="97"/>
      <c r="F127" s="97"/>
      <c r="G127" s="97">
        <v>30</v>
      </c>
      <c r="H127" s="101">
        <v>500</v>
      </c>
    </row>
    <row r="128" spans="1:8" s="62" customFormat="1" ht="22.5">
      <c r="A128" s="90">
        <v>1600</v>
      </c>
      <c r="B128" s="91" t="s">
        <v>128</v>
      </c>
      <c r="C128" s="104">
        <f t="shared" si="4"/>
        <v>120</v>
      </c>
      <c r="D128" s="104">
        <f>SUM(D129,D130,D131)</f>
        <v>40</v>
      </c>
      <c r="E128" s="104">
        <f>SUM(E129,E130,E131)</f>
        <v>0</v>
      </c>
      <c r="F128" s="92">
        <f>SUM(F129,F130,F131)</f>
        <v>0</v>
      </c>
      <c r="G128" s="104">
        <f>SUM(G129,G130,G131)</f>
        <v>30</v>
      </c>
      <c r="H128" s="105">
        <f>SUM(H129,H130,H131)</f>
        <v>50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40</v>
      </c>
      <c r="D129" s="97">
        <v>40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80</v>
      </c>
      <c r="D131" s="97"/>
      <c r="E131" s="97"/>
      <c r="F131" s="97"/>
      <c r="G131" s="97">
        <v>30</v>
      </c>
      <c r="H131" s="101">
        <v>50</v>
      </c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3500</v>
      </c>
      <c r="D141" s="118">
        <f>SUM(D142,D154,D155)</f>
        <v>1300</v>
      </c>
      <c r="E141" s="118">
        <f>SUM(E142,E154,E155)</f>
        <v>0</v>
      </c>
      <c r="F141" s="119">
        <f>SUM(F142,F154,F155)</f>
        <v>0</v>
      </c>
      <c r="G141" s="118">
        <f>SUM(G142,G154,G155)</f>
        <v>2200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3500</v>
      </c>
      <c r="D142" s="122">
        <f>SUM(D143,D149,D150,D151,D152,D153)</f>
        <v>1300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2200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3500</v>
      </c>
      <c r="D143" s="68">
        <f>SUM(D144:D148)</f>
        <v>1300</v>
      </c>
      <c r="E143" s="68">
        <f>SUM(E144:E148)</f>
        <v>0</v>
      </c>
      <c r="F143" s="49">
        <f>SUM(F144:F148)</f>
        <v>0</v>
      </c>
      <c r="G143" s="68">
        <f>SUM(G144:G148)</f>
        <v>2200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1900</v>
      </c>
      <c r="D144" s="97"/>
      <c r="E144" s="97"/>
      <c r="F144" s="97"/>
      <c r="G144" s="97">
        <v>1900</v>
      </c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300</v>
      </c>
      <c r="D147" s="97"/>
      <c r="E147" s="97"/>
      <c r="F147" s="97"/>
      <c r="G147" s="97">
        <v>300</v>
      </c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1300</v>
      </c>
      <c r="D148" s="97">
        <v>1300</v>
      </c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116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116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116</v>
      </c>
      <c r="D158" s="103"/>
      <c r="E158" s="103"/>
      <c r="F158" s="103"/>
      <c r="G158" s="103">
        <v>116</v>
      </c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147023</v>
      </c>
      <c r="D159" s="135">
        <f t="shared" si="6"/>
        <v>59584</v>
      </c>
      <c r="E159" s="135">
        <f t="shared" si="6"/>
        <v>60718</v>
      </c>
      <c r="F159" s="135">
        <f t="shared" si="6"/>
        <v>0</v>
      </c>
      <c r="G159" s="135">
        <f t="shared" si="6"/>
        <v>22536</v>
      </c>
      <c r="H159" s="136">
        <f t="shared" si="6"/>
        <v>4185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Nr.4.6.1.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2" customWidth="1"/>
    <col min="2" max="2" width="21.28125" style="0" customWidth="1"/>
    <col min="3" max="3" width="8.7109375" style="0" customWidth="1"/>
    <col min="4" max="4" width="7.8515625" style="0" customWidth="1"/>
    <col min="5" max="5" width="7.57421875" style="0" customWidth="1"/>
    <col min="6" max="6" width="8.140625" style="0" customWidth="1"/>
    <col min="7" max="7" width="0.13671875" style="0" customWidth="1"/>
  </cols>
  <sheetData>
    <row r="1" spans="1:6" s="143" customFormat="1" ht="12.75">
      <c r="A1" s="141"/>
      <c r="B1" s="142"/>
      <c r="C1" s="142"/>
      <c r="D1" s="142"/>
      <c r="E1" s="142"/>
      <c r="F1" s="142"/>
    </row>
    <row r="2" spans="1:6" s="143" customFormat="1" ht="12.75">
      <c r="A2" s="248" t="s">
        <v>199</v>
      </c>
      <c r="B2" s="248"/>
      <c r="C2" s="248"/>
      <c r="D2" s="248"/>
      <c r="E2" s="248"/>
      <c r="F2" s="248"/>
    </row>
    <row r="3" spans="1:6" s="143" customFormat="1" ht="12.75">
      <c r="A3" s="248" t="s">
        <v>200</v>
      </c>
      <c r="B3" s="248"/>
      <c r="C3" s="248"/>
      <c r="D3" s="248"/>
      <c r="E3" s="248"/>
      <c r="F3" s="248"/>
    </row>
    <row r="4" spans="1:6" s="143" customFormat="1" ht="18">
      <c r="A4" s="141"/>
      <c r="B4" s="144"/>
      <c r="C4" s="145"/>
      <c r="D4" s="142"/>
      <c r="E4" s="142"/>
      <c r="F4" s="142"/>
    </row>
    <row r="5" spans="1:6" s="143" customFormat="1" ht="12.75">
      <c r="A5" s="141" t="s">
        <v>178</v>
      </c>
      <c r="B5" s="223" t="s">
        <v>166</v>
      </c>
      <c r="C5" s="146"/>
      <c r="D5" s="146"/>
      <c r="E5" s="146"/>
      <c r="F5" s="146"/>
    </row>
    <row r="6" spans="1:6" s="143" customFormat="1" ht="12.75">
      <c r="A6" s="141" t="s">
        <v>161</v>
      </c>
      <c r="B6" s="142" t="s">
        <v>179</v>
      </c>
      <c r="C6" s="142"/>
      <c r="D6" s="142"/>
      <c r="E6" s="142"/>
      <c r="F6" s="142"/>
    </row>
    <row r="7" spans="1:6" s="143" customFormat="1" ht="12.75">
      <c r="A7" s="141" t="s">
        <v>214</v>
      </c>
      <c r="B7" s="142"/>
      <c r="C7" s="142"/>
      <c r="D7" s="142"/>
      <c r="E7" s="142"/>
      <c r="F7" s="142"/>
    </row>
    <row r="8" spans="1:6" s="143" customFormat="1" ht="13.5" thickBot="1">
      <c r="A8" s="1" t="s">
        <v>197</v>
      </c>
      <c r="B8" s="147"/>
      <c r="C8" s="142"/>
      <c r="D8" s="142"/>
      <c r="E8" s="142"/>
      <c r="F8" s="142"/>
    </row>
    <row r="9" spans="1:6" s="150" customFormat="1" ht="12.75" customHeight="1">
      <c r="A9" s="148"/>
      <c r="B9" s="149"/>
      <c r="C9" s="242" t="s">
        <v>2</v>
      </c>
      <c r="D9" s="243"/>
      <c r="E9" s="243"/>
      <c r="F9" s="244"/>
    </row>
    <row r="10" spans="1:6" s="153" customFormat="1" ht="12.75" customHeight="1">
      <c r="A10" s="151" t="s">
        <v>3</v>
      </c>
      <c r="B10" s="152" t="s">
        <v>1</v>
      </c>
      <c r="C10" s="245" t="s">
        <v>4</v>
      </c>
      <c r="D10" s="246"/>
      <c r="E10" s="246"/>
      <c r="F10" s="247"/>
    </row>
    <row r="11" spans="1:6" s="156" customFormat="1" ht="51" customHeight="1" thickBot="1">
      <c r="A11" s="154" t="s">
        <v>5</v>
      </c>
      <c r="B11" s="155"/>
      <c r="C11" s="156" t="s">
        <v>6</v>
      </c>
      <c r="D11" s="157" t="s">
        <v>169</v>
      </c>
      <c r="E11" s="158"/>
      <c r="F11" s="159"/>
    </row>
    <row r="12" spans="1:6" s="161" customFormat="1" ht="17.25" customHeight="1" thickBot="1">
      <c r="A12" s="160" t="s">
        <v>12</v>
      </c>
      <c r="B12" s="24">
        <v>2</v>
      </c>
      <c r="C12" s="25">
        <v>3</v>
      </c>
      <c r="D12" s="25">
        <v>4</v>
      </c>
      <c r="E12" s="25">
        <v>5</v>
      </c>
      <c r="F12" s="26">
        <v>6</v>
      </c>
    </row>
    <row r="13" spans="1:6" s="164" customFormat="1" ht="16.5">
      <c r="A13" s="162"/>
      <c r="B13" s="163" t="s">
        <v>13</v>
      </c>
      <c r="D13" s="165"/>
      <c r="E13" s="165"/>
      <c r="F13" s="166"/>
    </row>
    <row r="14" spans="1:6" s="169" customFormat="1" ht="9.75" customHeight="1">
      <c r="A14" s="167"/>
      <c r="B14" s="168"/>
      <c r="F14" s="170"/>
    </row>
    <row r="15" spans="1:6" s="172" customFormat="1" ht="30.75" customHeight="1" thickBot="1">
      <c r="A15" s="171"/>
      <c r="B15" s="41" t="s">
        <v>14</v>
      </c>
      <c r="C15" s="43">
        <f>SUM(D15:F15)</f>
        <v>4185</v>
      </c>
      <c r="D15" s="43">
        <f>SUM(D16,D19,)</f>
        <v>4185</v>
      </c>
      <c r="E15" s="43">
        <f>SUM(E16,E19,)</f>
        <v>0</v>
      </c>
      <c r="F15" s="45">
        <f>SUM(F16,F19,)</f>
        <v>0</v>
      </c>
    </row>
    <row r="16" spans="1:6" s="177" customFormat="1" ht="23.25" thickTop="1">
      <c r="A16" s="173"/>
      <c r="B16" s="174" t="s">
        <v>15</v>
      </c>
      <c r="C16" s="175">
        <f>SUM(D16:F16)</f>
        <v>811</v>
      </c>
      <c r="D16" s="175">
        <f>SUM(D17:D18)</f>
        <v>811</v>
      </c>
      <c r="E16" s="175">
        <f>SUM(E17:E18)</f>
        <v>0</v>
      </c>
      <c r="F16" s="176">
        <f>SUM(F17:F18)</f>
        <v>0</v>
      </c>
    </row>
    <row r="17" spans="1:6" s="177" customFormat="1" ht="11.25">
      <c r="A17" s="173"/>
      <c r="B17" s="178" t="s">
        <v>16</v>
      </c>
      <c r="C17" s="175">
        <f>SUM(D17:F17)</f>
        <v>0</v>
      </c>
      <c r="D17" s="179"/>
      <c r="E17" s="179"/>
      <c r="F17" s="180"/>
    </row>
    <row r="18" spans="1:6" s="177" customFormat="1" ht="11.25">
      <c r="A18" s="173"/>
      <c r="B18" s="178" t="s">
        <v>17</v>
      </c>
      <c r="C18" s="175">
        <f>SUM(D18:F18)</f>
        <v>811</v>
      </c>
      <c r="D18" s="179">
        <v>811</v>
      </c>
      <c r="E18" s="179"/>
      <c r="F18" s="180"/>
    </row>
    <row r="19" spans="1:6" s="185" customFormat="1" ht="13.5" customHeight="1">
      <c r="A19" s="181"/>
      <c r="B19" s="57" t="s">
        <v>18</v>
      </c>
      <c r="C19" s="182">
        <f>SUM(D19:F19)</f>
        <v>3374</v>
      </c>
      <c r="D19" s="183">
        <v>3374</v>
      </c>
      <c r="E19" s="183"/>
      <c r="F19" s="184"/>
    </row>
    <row r="20" spans="1:6" s="177" customFormat="1" ht="11.25">
      <c r="A20" s="173"/>
      <c r="B20" s="174"/>
      <c r="C20" s="186"/>
      <c r="D20" s="186"/>
      <c r="E20" s="186"/>
      <c r="F20" s="187"/>
    </row>
    <row r="21" spans="1:6" s="164" customFormat="1" ht="16.5">
      <c r="A21" s="162"/>
      <c r="B21" s="163" t="s">
        <v>27</v>
      </c>
      <c r="C21" s="188"/>
      <c r="D21" s="188"/>
      <c r="E21" s="188"/>
      <c r="F21" s="189"/>
    </row>
    <row r="22" spans="1:6" s="191" customFormat="1" ht="26.25" thickBot="1">
      <c r="A22" s="190"/>
      <c r="B22" s="78" t="s">
        <v>28</v>
      </c>
      <c r="C22" s="43">
        <f aca="true" t="shared" si="0" ref="C22:C53">SUM(D22:F22)</f>
        <v>4185</v>
      </c>
      <c r="D22" s="43">
        <f>SUM(D23,D146)</f>
        <v>4185</v>
      </c>
      <c r="E22" s="43">
        <f>SUM(E23,E146)</f>
        <v>0</v>
      </c>
      <c r="F22" s="45">
        <f>SUM(F23,F146)</f>
        <v>0</v>
      </c>
    </row>
    <row r="23" spans="1:6" s="193" customFormat="1" ht="36.75" thickTop="1">
      <c r="A23" s="192"/>
      <c r="B23" s="81" t="s">
        <v>29</v>
      </c>
      <c r="C23" s="64">
        <f t="shared" si="0"/>
        <v>4185</v>
      </c>
      <c r="D23" s="82">
        <f>SUM(D131,D24)</f>
        <v>4185</v>
      </c>
      <c r="E23" s="82">
        <f>SUM(E131,E24)</f>
        <v>0</v>
      </c>
      <c r="F23" s="66">
        <f>SUM(F131,F24)</f>
        <v>0</v>
      </c>
    </row>
    <row r="24" spans="1:6" s="196" customFormat="1" ht="24">
      <c r="A24" s="194"/>
      <c r="B24" s="195" t="s">
        <v>30</v>
      </c>
      <c r="C24" s="64">
        <f t="shared" si="0"/>
        <v>4185</v>
      </c>
      <c r="D24" s="64">
        <f>SUM(D25,D122,D123)</f>
        <v>4185</v>
      </c>
      <c r="E24" s="64">
        <f>SUM(E25,E122,E123)</f>
        <v>0</v>
      </c>
      <c r="F24" s="66">
        <f>SUM(F25,F122,F123)</f>
        <v>0</v>
      </c>
    </row>
    <row r="25" spans="1:6" s="169" customFormat="1" ht="11.25">
      <c r="A25" s="197">
        <v>1000</v>
      </c>
      <c r="B25" s="168" t="s">
        <v>31</v>
      </c>
      <c r="C25" s="198">
        <f t="shared" si="0"/>
        <v>4185</v>
      </c>
      <c r="D25" s="198">
        <f>SUM(D26,D31,D32,D35,D82,D118)</f>
        <v>4185</v>
      </c>
      <c r="E25" s="198">
        <f>SUM(E26,E31,E32,E35,E82,E118)</f>
        <v>0</v>
      </c>
      <c r="F25" s="199">
        <f>SUM(F26,F31,F32,F35,F82,F118)</f>
        <v>0</v>
      </c>
    </row>
    <row r="26" spans="1:6" s="185" customFormat="1" ht="11.25">
      <c r="A26" s="90">
        <v>1100</v>
      </c>
      <c r="B26" s="200" t="s">
        <v>32</v>
      </c>
      <c r="C26" s="182">
        <f t="shared" si="0"/>
        <v>0</v>
      </c>
      <c r="D26" s="182">
        <f>SUM(D28:D30,D27)</f>
        <v>0</v>
      </c>
      <c r="E26" s="182">
        <f>SUM(E28:E30,E27)</f>
        <v>0</v>
      </c>
      <c r="F26" s="201">
        <f>SUM(F28:F30,F27)</f>
        <v>0</v>
      </c>
    </row>
    <row r="27" spans="1:6" s="207" customFormat="1" ht="9.75">
      <c r="A27" s="202">
        <v>1110</v>
      </c>
      <c r="B27" s="203" t="s">
        <v>33</v>
      </c>
      <c r="C27" s="204">
        <f t="shared" si="0"/>
        <v>0</v>
      </c>
      <c r="D27" s="205"/>
      <c r="E27" s="205"/>
      <c r="F27" s="206"/>
    </row>
    <row r="28" spans="1:6" s="207" customFormat="1" ht="9.75">
      <c r="A28" s="202">
        <v>1140</v>
      </c>
      <c r="B28" s="203" t="s">
        <v>38</v>
      </c>
      <c r="C28" s="204">
        <f t="shared" si="0"/>
        <v>0</v>
      </c>
      <c r="D28" s="205"/>
      <c r="E28" s="205"/>
      <c r="F28" s="206"/>
    </row>
    <row r="29" spans="1:6" s="207" customFormat="1" ht="9.75">
      <c r="A29" s="202">
        <v>1150</v>
      </c>
      <c r="B29" s="95" t="s">
        <v>39</v>
      </c>
      <c r="C29" s="204">
        <f t="shared" si="0"/>
        <v>0</v>
      </c>
      <c r="D29" s="205"/>
      <c r="E29" s="205"/>
      <c r="F29" s="206"/>
    </row>
    <row r="30" spans="1:6" s="207" customFormat="1" ht="19.5">
      <c r="A30" s="202">
        <v>1170</v>
      </c>
      <c r="B30" s="203" t="s">
        <v>40</v>
      </c>
      <c r="C30" s="204">
        <f t="shared" si="0"/>
        <v>0</v>
      </c>
      <c r="D30" s="205"/>
      <c r="E30" s="205"/>
      <c r="F30" s="206"/>
    </row>
    <row r="31" spans="1:6" s="185" customFormat="1" ht="22.5">
      <c r="A31" s="102">
        <v>1200</v>
      </c>
      <c r="B31" s="91" t="s">
        <v>41</v>
      </c>
      <c r="C31" s="182">
        <f t="shared" si="0"/>
        <v>0</v>
      </c>
      <c r="D31" s="183"/>
      <c r="E31" s="183"/>
      <c r="F31" s="184"/>
    </row>
    <row r="32" spans="1:6" s="185" customFormat="1" ht="11.25">
      <c r="A32" s="90">
        <v>1300</v>
      </c>
      <c r="B32" s="91" t="s">
        <v>42</v>
      </c>
      <c r="C32" s="182">
        <f t="shared" si="0"/>
        <v>30</v>
      </c>
      <c r="D32" s="182">
        <f>SUM(D33:D34)</f>
        <v>30</v>
      </c>
      <c r="E32" s="182">
        <f>SUM(E33:E34)</f>
        <v>0</v>
      </c>
      <c r="F32" s="201">
        <f>SUM(F33:F34)</f>
        <v>0</v>
      </c>
    </row>
    <row r="33" spans="1:6" s="207" customFormat="1" ht="19.5">
      <c r="A33" s="94">
        <v>1310</v>
      </c>
      <c r="B33" s="95" t="s">
        <v>43</v>
      </c>
      <c r="C33" s="204">
        <f t="shared" si="0"/>
        <v>30</v>
      </c>
      <c r="D33" s="205">
        <v>30</v>
      </c>
      <c r="E33" s="205"/>
      <c r="F33" s="206"/>
    </row>
    <row r="34" spans="1:6" s="207" customFormat="1" ht="9.75">
      <c r="A34" s="108">
        <v>1330</v>
      </c>
      <c r="B34" s="95" t="s">
        <v>44</v>
      </c>
      <c r="C34" s="204">
        <f t="shared" si="0"/>
        <v>0</v>
      </c>
      <c r="D34" s="205"/>
      <c r="E34" s="205"/>
      <c r="F34" s="206"/>
    </row>
    <row r="35" spans="1:6" s="185" customFormat="1" ht="22.5">
      <c r="A35" s="102">
        <v>1400</v>
      </c>
      <c r="B35" s="91" t="s">
        <v>45</v>
      </c>
      <c r="C35" s="122">
        <f t="shared" si="0"/>
        <v>1315</v>
      </c>
      <c r="D35" s="122">
        <f>SUM(D36,D42,D43,D51,D61,D65,D69,D77)</f>
        <v>1315</v>
      </c>
      <c r="E35" s="122">
        <f>SUM(E36,E42,E43,E51,E61,E65,E69,E77)</f>
        <v>0</v>
      </c>
      <c r="F35" s="123">
        <f>SUM(F36,F42,F43,F51,F61,F65,F69,F77)</f>
        <v>0</v>
      </c>
    </row>
    <row r="36" spans="1:6" s="207" customFormat="1" ht="19.5">
      <c r="A36" s="94">
        <v>1410</v>
      </c>
      <c r="B36" s="95" t="s">
        <v>46</v>
      </c>
      <c r="C36" s="204">
        <f t="shared" si="0"/>
        <v>0</v>
      </c>
      <c r="D36" s="204">
        <f>SUM(D37:D41)</f>
        <v>0</v>
      </c>
      <c r="E36" s="204">
        <f>SUM(E37:E41)</f>
        <v>0</v>
      </c>
      <c r="F36" s="208">
        <f>SUM(F37:F41)</f>
        <v>0</v>
      </c>
    </row>
    <row r="37" spans="1:6" s="207" customFormat="1" ht="19.5">
      <c r="A37" s="110">
        <v>1411</v>
      </c>
      <c r="B37" s="95" t="s">
        <v>47</v>
      </c>
      <c r="C37" s="204">
        <f t="shared" si="0"/>
        <v>0</v>
      </c>
      <c r="D37" s="205"/>
      <c r="E37" s="205"/>
      <c r="F37" s="206"/>
    </row>
    <row r="38" spans="1:6" s="207" customFormat="1" ht="19.5">
      <c r="A38" s="110">
        <v>1412</v>
      </c>
      <c r="B38" s="95" t="s">
        <v>48</v>
      </c>
      <c r="C38" s="204">
        <f t="shared" si="0"/>
        <v>0</v>
      </c>
      <c r="D38" s="205"/>
      <c r="E38" s="205"/>
      <c r="F38" s="206"/>
    </row>
    <row r="39" spans="1:6" s="207" customFormat="1" ht="19.5">
      <c r="A39" s="110">
        <v>1413</v>
      </c>
      <c r="B39" s="95" t="s">
        <v>49</v>
      </c>
      <c r="C39" s="204">
        <f t="shared" si="0"/>
        <v>0</v>
      </c>
      <c r="D39" s="205"/>
      <c r="E39" s="205"/>
      <c r="F39" s="206"/>
    </row>
    <row r="40" spans="1:6" s="207" customFormat="1" ht="19.5">
      <c r="A40" s="110">
        <v>1414</v>
      </c>
      <c r="B40" s="95" t="s">
        <v>50</v>
      </c>
      <c r="C40" s="204">
        <f t="shared" si="0"/>
        <v>0</v>
      </c>
      <c r="D40" s="205"/>
      <c r="E40" s="205"/>
      <c r="F40" s="206"/>
    </row>
    <row r="41" spans="1:6" s="207" customFormat="1" ht="19.5">
      <c r="A41" s="110">
        <v>1415</v>
      </c>
      <c r="B41" s="95" t="s">
        <v>51</v>
      </c>
      <c r="C41" s="204">
        <f t="shared" si="0"/>
        <v>0</v>
      </c>
      <c r="D41" s="205"/>
      <c r="E41" s="205"/>
      <c r="F41" s="206"/>
    </row>
    <row r="42" spans="1:6" s="207" customFormat="1" ht="19.5">
      <c r="A42" s="94">
        <v>1420</v>
      </c>
      <c r="B42" s="95" t="s">
        <v>52</v>
      </c>
      <c r="C42" s="204">
        <f t="shared" si="0"/>
        <v>0</v>
      </c>
      <c r="D42" s="205"/>
      <c r="E42" s="205"/>
      <c r="F42" s="206"/>
    </row>
    <row r="43" spans="1:6" s="207" customFormat="1" ht="29.25">
      <c r="A43" s="94">
        <v>1440</v>
      </c>
      <c r="B43" s="95" t="s">
        <v>53</v>
      </c>
      <c r="C43" s="204">
        <f t="shared" si="0"/>
        <v>150</v>
      </c>
      <c r="D43" s="204">
        <f>SUM(D44:D50)</f>
        <v>150</v>
      </c>
      <c r="E43" s="204">
        <f>SUM(E44:E50)</f>
        <v>0</v>
      </c>
      <c r="F43" s="208">
        <f>SUM(F44:F50)</f>
        <v>0</v>
      </c>
    </row>
    <row r="44" spans="1:6" s="207" customFormat="1" ht="19.5">
      <c r="A44" s="110">
        <v>1441</v>
      </c>
      <c r="B44" s="95" t="s">
        <v>54</v>
      </c>
      <c r="C44" s="204">
        <f t="shared" si="0"/>
        <v>50</v>
      </c>
      <c r="D44" s="205">
        <v>50</v>
      </c>
      <c r="E44" s="205"/>
      <c r="F44" s="206"/>
    </row>
    <row r="45" spans="1:6" s="207" customFormat="1" ht="19.5">
      <c r="A45" s="110">
        <v>1442</v>
      </c>
      <c r="B45" s="95" t="s">
        <v>55</v>
      </c>
      <c r="C45" s="204">
        <f t="shared" si="0"/>
        <v>0</v>
      </c>
      <c r="D45" s="205"/>
      <c r="E45" s="205"/>
      <c r="F45" s="206"/>
    </row>
    <row r="46" spans="1:6" s="207" customFormat="1" ht="19.5">
      <c r="A46" s="110">
        <v>1443</v>
      </c>
      <c r="B46" s="95" t="s">
        <v>56</v>
      </c>
      <c r="C46" s="204">
        <f t="shared" si="0"/>
        <v>0</v>
      </c>
      <c r="D46" s="205"/>
      <c r="E46" s="205"/>
      <c r="F46" s="206"/>
    </row>
    <row r="47" spans="1:6" s="207" customFormat="1" ht="9.75">
      <c r="A47" s="110">
        <v>1444</v>
      </c>
      <c r="B47" s="95" t="s">
        <v>57</v>
      </c>
      <c r="C47" s="204">
        <f t="shared" si="0"/>
        <v>0</v>
      </c>
      <c r="D47" s="205"/>
      <c r="E47" s="205"/>
      <c r="F47" s="206"/>
    </row>
    <row r="48" spans="1:6" s="207" customFormat="1" ht="19.5">
      <c r="A48" s="110">
        <v>1445</v>
      </c>
      <c r="B48" s="95" t="s">
        <v>58</v>
      </c>
      <c r="C48" s="204">
        <f t="shared" si="0"/>
        <v>100</v>
      </c>
      <c r="D48" s="205">
        <v>100</v>
      </c>
      <c r="E48" s="205"/>
      <c r="F48" s="206"/>
    </row>
    <row r="49" spans="1:6" s="207" customFormat="1" ht="19.5">
      <c r="A49" s="110">
        <v>1447</v>
      </c>
      <c r="B49" s="95" t="s">
        <v>59</v>
      </c>
      <c r="C49" s="204">
        <f t="shared" si="0"/>
        <v>0</v>
      </c>
      <c r="D49" s="205"/>
      <c r="E49" s="205"/>
      <c r="F49" s="206"/>
    </row>
    <row r="50" spans="1:6" s="207" customFormat="1" ht="19.5">
      <c r="A50" s="110">
        <v>1449</v>
      </c>
      <c r="B50" s="95" t="s">
        <v>60</v>
      </c>
      <c r="C50" s="204">
        <f t="shared" si="0"/>
        <v>0</v>
      </c>
      <c r="D50" s="205"/>
      <c r="E50" s="205"/>
      <c r="F50" s="206"/>
    </row>
    <row r="51" spans="1:6" s="207" customFormat="1" ht="39">
      <c r="A51" s="94">
        <v>1450</v>
      </c>
      <c r="B51" s="95" t="s">
        <v>61</v>
      </c>
      <c r="C51" s="204">
        <f t="shared" si="0"/>
        <v>90</v>
      </c>
      <c r="D51" s="204">
        <f>SUM(D55:D60,D52)</f>
        <v>90</v>
      </c>
      <c r="E51" s="204">
        <f>SUM(E55:E60,E52)</f>
        <v>0</v>
      </c>
      <c r="F51" s="208">
        <f>SUM(F55:F60,F52)</f>
        <v>0</v>
      </c>
    </row>
    <row r="52" spans="1:6" s="207" customFormat="1" ht="19.5">
      <c r="A52" s="111">
        <v>1451</v>
      </c>
      <c r="B52" s="112" t="s">
        <v>62</v>
      </c>
      <c r="C52" s="204">
        <f t="shared" si="0"/>
        <v>0</v>
      </c>
      <c r="D52" s="96">
        <f>D53+D54</f>
        <v>0</v>
      </c>
      <c r="E52" s="96">
        <f>E53+E54</f>
        <v>0</v>
      </c>
      <c r="F52" s="113">
        <f>F53+F54</f>
        <v>0</v>
      </c>
    </row>
    <row r="53" spans="1:6" s="207" customFormat="1" ht="9.75">
      <c r="A53" s="110"/>
      <c r="B53" s="95" t="s">
        <v>63</v>
      </c>
      <c r="C53" s="204">
        <f t="shared" si="0"/>
        <v>0</v>
      </c>
      <c r="D53" s="205"/>
      <c r="E53" s="205"/>
      <c r="F53" s="206"/>
    </row>
    <row r="54" spans="1:6" s="207" customFormat="1" ht="9.75">
      <c r="A54" s="110"/>
      <c r="B54" s="95" t="s">
        <v>64</v>
      </c>
      <c r="C54" s="204">
        <f aca="true" t="shared" si="1" ref="C54:C85">SUM(D54:F54)</f>
        <v>0</v>
      </c>
      <c r="D54" s="205"/>
      <c r="E54" s="205"/>
      <c r="F54" s="206"/>
    </row>
    <row r="55" spans="1:6" s="207" customFormat="1" ht="19.5">
      <c r="A55" s="110">
        <v>1452</v>
      </c>
      <c r="B55" s="95" t="s">
        <v>65</v>
      </c>
      <c r="C55" s="204">
        <f t="shared" si="1"/>
        <v>0</v>
      </c>
      <c r="D55" s="205"/>
      <c r="E55" s="205"/>
      <c r="F55" s="206"/>
    </row>
    <row r="56" spans="1:6" s="207" customFormat="1" ht="29.25">
      <c r="A56" s="110">
        <v>1453</v>
      </c>
      <c r="B56" s="95" t="s">
        <v>66</v>
      </c>
      <c r="C56" s="204">
        <f t="shared" si="1"/>
        <v>90</v>
      </c>
      <c r="D56" s="205">
        <v>90</v>
      </c>
      <c r="E56" s="205"/>
      <c r="F56" s="206"/>
    </row>
    <row r="57" spans="1:6" s="207" customFormat="1" ht="39">
      <c r="A57" s="110">
        <v>1454</v>
      </c>
      <c r="B57" s="95" t="s">
        <v>67</v>
      </c>
      <c r="C57" s="204">
        <f t="shared" si="1"/>
        <v>0</v>
      </c>
      <c r="D57" s="205"/>
      <c r="E57" s="205"/>
      <c r="F57" s="206"/>
    </row>
    <row r="58" spans="1:6" s="207" customFormat="1" ht="29.25">
      <c r="A58" s="110">
        <v>1455</v>
      </c>
      <c r="B58" s="95" t="s">
        <v>68</v>
      </c>
      <c r="C58" s="204">
        <f t="shared" si="1"/>
        <v>0</v>
      </c>
      <c r="D58" s="205"/>
      <c r="E58" s="205"/>
      <c r="F58" s="206"/>
    </row>
    <row r="59" spans="1:6" s="207" customFormat="1" ht="68.25">
      <c r="A59" s="110">
        <v>1456</v>
      </c>
      <c r="B59" s="95" t="s">
        <v>69</v>
      </c>
      <c r="C59" s="204">
        <f t="shared" si="1"/>
        <v>0</v>
      </c>
      <c r="D59" s="205"/>
      <c r="E59" s="205"/>
      <c r="F59" s="206"/>
    </row>
    <row r="60" spans="1:6" s="207" customFormat="1" ht="19.5">
      <c r="A60" s="110">
        <v>1459</v>
      </c>
      <c r="B60" s="95" t="s">
        <v>70</v>
      </c>
      <c r="C60" s="204">
        <f t="shared" si="1"/>
        <v>0</v>
      </c>
      <c r="D60" s="205"/>
      <c r="E60" s="205"/>
      <c r="F60" s="206"/>
    </row>
    <row r="61" spans="1:6" s="207" customFormat="1" ht="19.5">
      <c r="A61" s="94">
        <v>1460</v>
      </c>
      <c r="B61" s="95" t="s">
        <v>71</v>
      </c>
      <c r="C61" s="204">
        <f t="shared" si="1"/>
        <v>50</v>
      </c>
      <c r="D61" s="204">
        <f>SUM(D62:D64)</f>
        <v>50</v>
      </c>
      <c r="E61" s="204">
        <f>SUM(E62:E64)</f>
        <v>0</v>
      </c>
      <c r="F61" s="208">
        <f>SUM(F62:F64)</f>
        <v>0</v>
      </c>
    </row>
    <row r="62" spans="1:6" s="207" customFormat="1" ht="29.25">
      <c r="A62" s="110">
        <v>1461</v>
      </c>
      <c r="B62" s="95" t="s">
        <v>72</v>
      </c>
      <c r="C62" s="204">
        <f t="shared" si="1"/>
        <v>0</v>
      </c>
      <c r="D62" s="205"/>
      <c r="E62" s="205"/>
      <c r="F62" s="206"/>
    </row>
    <row r="63" spans="1:6" s="207" customFormat="1" ht="29.25">
      <c r="A63" s="110">
        <v>1462</v>
      </c>
      <c r="B63" s="95" t="s">
        <v>73</v>
      </c>
      <c r="C63" s="204">
        <f t="shared" si="1"/>
        <v>0</v>
      </c>
      <c r="D63" s="205"/>
      <c r="E63" s="205"/>
      <c r="F63" s="206"/>
    </row>
    <row r="64" spans="1:6" s="207" customFormat="1" ht="29.25">
      <c r="A64" s="110">
        <v>1469</v>
      </c>
      <c r="B64" s="95" t="s">
        <v>74</v>
      </c>
      <c r="C64" s="204">
        <f t="shared" si="1"/>
        <v>50</v>
      </c>
      <c r="D64" s="205">
        <v>50</v>
      </c>
      <c r="E64" s="205"/>
      <c r="F64" s="206"/>
    </row>
    <row r="65" spans="1:6" s="207" customFormat="1" ht="29.25">
      <c r="A65" s="94">
        <v>1470</v>
      </c>
      <c r="B65" s="95" t="s">
        <v>75</v>
      </c>
      <c r="C65" s="204">
        <f t="shared" si="1"/>
        <v>525</v>
      </c>
      <c r="D65" s="204">
        <f>SUM(D66:D68)</f>
        <v>525</v>
      </c>
      <c r="E65" s="204">
        <f>SUM(E66:E68)</f>
        <v>0</v>
      </c>
      <c r="F65" s="208">
        <f>SUM(F66:F68)</f>
        <v>0</v>
      </c>
    </row>
    <row r="66" spans="1:6" s="207" customFormat="1" ht="9.75">
      <c r="A66" s="110">
        <v>1471</v>
      </c>
      <c r="B66" s="95" t="s">
        <v>76</v>
      </c>
      <c r="C66" s="204">
        <f t="shared" si="1"/>
        <v>500</v>
      </c>
      <c r="D66" s="205">
        <v>500</v>
      </c>
      <c r="E66" s="205"/>
      <c r="F66" s="206"/>
    </row>
    <row r="67" spans="1:6" s="207" customFormat="1" ht="9.75">
      <c r="A67" s="110">
        <v>1472</v>
      </c>
      <c r="B67" s="95" t="s">
        <v>77</v>
      </c>
      <c r="C67" s="204">
        <f t="shared" si="1"/>
        <v>0</v>
      </c>
      <c r="D67" s="205"/>
      <c r="E67" s="205"/>
      <c r="F67" s="206"/>
    </row>
    <row r="68" spans="1:6" s="207" customFormat="1" ht="9.75">
      <c r="A68" s="110">
        <v>1479</v>
      </c>
      <c r="B68" s="95" t="s">
        <v>78</v>
      </c>
      <c r="C68" s="204">
        <f t="shared" si="1"/>
        <v>25</v>
      </c>
      <c r="D68" s="205">
        <v>25</v>
      </c>
      <c r="E68" s="205"/>
      <c r="F68" s="206"/>
    </row>
    <row r="69" spans="1:6" s="207" customFormat="1" ht="9.75">
      <c r="A69" s="94">
        <v>1480</v>
      </c>
      <c r="B69" s="95" t="s">
        <v>79</v>
      </c>
      <c r="C69" s="204">
        <f t="shared" si="1"/>
        <v>500</v>
      </c>
      <c r="D69" s="204">
        <f>SUM(D70:D76)</f>
        <v>500</v>
      </c>
      <c r="E69" s="204">
        <f>SUM(E70:E76)</f>
        <v>0</v>
      </c>
      <c r="F69" s="208">
        <f>SUM(F70:F76)</f>
        <v>0</v>
      </c>
    </row>
    <row r="70" spans="1:6" s="207" customFormat="1" ht="19.5">
      <c r="A70" s="110">
        <v>1481</v>
      </c>
      <c r="B70" s="95" t="s">
        <v>80</v>
      </c>
      <c r="C70" s="204">
        <f t="shared" si="1"/>
        <v>0</v>
      </c>
      <c r="D70" s="205"/>
      <c r="E70" s="205"/>
      <c r="F70" s="206"/>
    </row>
    <row r="71" spans="1:6" s="207" customFormat="1" ht="19.5">
      <c r="A71" s="110">
        <v>1482</v>
      </c>
      <c r="B71" s="95" t="s">
        <v>81</v>
      </c>
      <c r="C71" s="204">
        <f t="shared" si="1"/>
        <v>500</v>
      </c>
      <c r="D71" s="205">
        <v>500</v>
      </c>
      <c r="E71" s="205"/>
      <c r="F71" s="206"/>
    </row>
    <row r="72" spans="1:6" s="207" customFormat="1" ht="19.5">
      <c r="A72" s="110">
        <v>1483</v>
      </c>
      <c r="B72" s="95" t="s">
        <v>82</v>
      </c>
      <c r="C72" s="204">
        <f t="shared" si="1"/>
        <v>0</v>
      </c>
      <c r="D72" s="205"/>
      <c r="E72" s="205"/>
      <c r="F72" s="206"/>
    </row>
    <row r="73" spans="1:6" s="207" customFormat="1" ht="29.25">
      <c r="A73" s="110">
        <v>1484</v>
      </c>
      <c r="B73" s="95" t="s">
        <v>83</v>
      </c>
      <c r="C73" s="204">
        <f t="shared" si="1"/>
        <v>0</v>
      </c>
      <c r="D73" s="205"/>
      <c r="E73" s="205"/>
      <c r="F73" s="206"/>
    </row>
    <row r="74" spans="1:6" s="207" customFormat="1" ht="19.5">
      <c r="A74" s="110">
        <v>1485</v>
      </c>
      <c r="B74" s="95" t="s">
        <v>84</v>
      </c>
      <c r="C74" s="204">
        <f t="shared" si="1"/>
        <v>0</v>
      </c>
      <c r="D74" s="205"/>
      <c r="E74" s="205"/>
      <c r="F74" s="206"/>
    </row>
    <row r="75" spans="1:6" s="207" customFormat="1" ht="9.75">
      <c r="A75" s="110">
        <v>1486</v>
      </c>
      <c r="B75" s="95" t="s">
        <v>85</v>
      </c>
      <c r="C75" s="204">
        <f t="shared" si="1"/>
        <v>0</v>
      </c>
      <c r="D75" s="205"/>
      <c r="E75" s="205"/>
      <c r="F75" s="206"/>
    </row>
    <row r="76" spans="1:6" s="207" customFormat="1" ht="29.25">
      <c r="A76" s="110">
        <v>1489</v>
      </c>
      <c r="B76" s="95" t="s">
        <v>86</v>
      </c>
      <c r="C76" s="204">
        <f t="shared" si="1"/>
        <v>0</v>
      </c>
      <c r="D76" s="205"/>
      <c r="E76" s="205"/>
      <c r="F76" s="206"/>
    </row>
    <row r="77" spans="1:6" s="207" customFormat="1" ht="9.75">
      <c r="A77" s="94">
        <v>1490</v>
      </c>
      <c r="B77" s="95" t="s">
        <v>87</v>
      </c>
      <c r="C77" s="204">
        <f t="shared" si="1"/>
        <v>0</v>
      </c>
      <c r="D77" s="204">
        <f>SUM(D78:D81)</f>
        <v>0</v>
      </c>
      <c r="E77" s="204">
        <f>SUM(E78:E81)</f>
        <v>0</v>
      </c>
      <c r="F77" s="208">
        <f>SUM(F78:F81)</f>
        <v>0</v>
      </c>
    </row>
    <row r="78" spans="1:6" s="207" customFormat="1" ht="9.75">
      <c r="A78" s="110">
        <v>1491</v>
      </c>
      <c r="B78" s="95" t="s">
        <v>88</v>
      </c>
      <c r="C78" s="204">
        <f t="shared" si="1"/>
        <v>0</v>
      </c>
      <c r="D78" s="205"/>
      <c r="E78" s="205"/>
      <c r="F78" s="206"/>
    </row>
    <row r="79" spans="1:6" s="207" customFormat="1" ht="9.75">
      <c r="A79" s="110">
        <v>1492</v>
      </c>
      <c r="B79" s="95" t="s">
        <v>89</v>
      </c>
      <c r="C79" s="204">
        <f t="shared" si="1"/>
        <v>0</v>
      </c>
      <c r="D79" s="205"/>
      <c r="E79" s="205"/>
      <c r="F79" s="206"/>
    </row>
    <row r="80" spans="1:6" s="207" customFormat="1" ht="9.75">
      <c r="A80" s="110">
        <v>1493</v>
      </c>
      <c r="B80" s="95" t="s">
        <v>90</v>
      </c>
      <c r="C80" s="204">
        <f t="shared" si="1"/>
        <v>0</v>
      </c>
      <c r="D80" s="205"/>
      <c r="E80" s="205"/>
      <c r="F80" s="206"/>
    </row>
    <row r="81" spans="1:6" s="207" customFormat="1" ht="19.5">
      <c r="A81" s="110">
        <v>1499</v>
      </c>
      <c r="B81" s="95" t="s">
        <v>91</v>
      </c>
      <c r="C81" s="204">
        <f t="shared" si="1"/>
        <v>0</v>
      </c>
      <c r="D81" s="205"/>
      <c r="E81" s="205"/>
      <c r="F81" s="206"/>
    </row>
    <row r="82" spans="1:6" s="185" customFormat="1" ht="45">
      <c r="A82" s="102">
        <v>1500</v>
      </c>
      <c r="B82" s="91" t="s">
        <v>92</v>
      </c>
      <c r="C82" s="122">
        <f t="shared" si="1"/>
        <v>2790</v>
      </c>
      <c r="D82" s="122">
        <f>SUM(D83,D87,D95,D96,D97,D104,D113,D114,D117)</f>
        <v>2790</v>
      </c>
      <c r="E82" s="122">
        <f>SUM(E83,E87,E95,E96,E97,E104,E113,E114,E117)</f>
        <v>0</v>
      </c>
      <c r="F82" s="123">
        <f>SUM(F83,F87,F95,F96,F97,F104,F113,F114,F117)</f>
        <v>0</v>
      </c>
    </row>
    <row r="83" spans="1:6" s="207" customFormat="1" ht="19.5">
      <c r="A83" s="94">
        <v>1510</v>
      </c>
      <c r="B83" s="95" t="s">
        <v>93</v>
      </c>
      <c r="C83" s="204">
        <f t="shared" si="1"/>
        <v>460</v>
      </c>
      <c r="D83" s="204">
        <f>SUM(D84:D86)</f>
        <v>460</v>
      </c>
      <c r="E83" s="204">
        <f>SUM(E84:E86)</f>
        <v>0</v>
      </c>
      <c r="F83" s="208">
        <f>SUM(F84:F86)</f>
        <v>0</v>
      </c>
    </row>
    <row r="84" spans="1:6" s="207" customFormat="1" ht="9.75">
      <c r="A84" s="110">
        <v>1511</v>
      </c>
      <c r="B84" s="95" t="s">
        <v>94</v>
      </c>
      <c r="C84" s="204">
        <f t="shared" si="1"/>
        <v>260</v>
      </c>
      <c r="D84" s="205">
        <v>260</v>
      </c>
      <c r="E84" s="205"/>
      <c r="F84" s="206"/>
    </row>
    <row r="85" spans="1:6" s="207" customFormat="1" ht="9.75">
      <c r="A85" s="110">
        <v>1512</v>
      </c>
      <c r="B85" s="95" t="s">
        <v>95</v>
      </c>
      <c r="C85" s="204">
        <f t="shared" si="1"/>
        <v>200</v>
      </c>
      <c r="D85" s="205">
        <v>200</v>
      </c>
      <c r="E85" s="205"/>
      <c r="F85" s="206"/>
    </row>
    <row r="86" spans="1:6" s="207" customFormat="1" ht="9.75">
      <c r="A86" s="110">
        <v>1513</v>
      </c>
      <c r="B86" s="95" t="s">
        <v>96</v>
      </c>
      <c r="C86" s="204">
        <f aca="true" t="shared" si="2" ref="C86:C117">SUM(D86:F86)</f>
        <v>0</v>
      </c>
      <c r="D86" s="205"/>
      <c r="E86" s="205"/>
      <c r="F86" s="206"/>
    </row>
    <row r="87" spans="1:6" s="207" customFormat="1" ht="29.25">
      <c r="A87" s="94">
        <v>1520</v>
      </c>
      <c r="B87" s="95" t="s">
        <v>97</v>
      </c>
      <c r="C87" s="204">
        <f t="shared" si="2"/>
        <v>180</v>
      </c>
      <c r="D87" s="204">
        <f>SUM(D88:D94)</f>
        <v>180</v>
      </c>
      <c r="E87" s="204">
        <f>SUM(E88:E94)</f>
        <v>0</v>
      </c>
      <c r="F87" s="208">
        <f>SUM(F88:F94)</f>
        <v>0</v>
      </c>
    </row>
    <row r="88" spans="1:6" s="207" customFormat="1" ht="9.75">
      <c r="A88" s="110">
        <v>1521</v>
      </c>
      <c r="B88" s="95" t="s">
        <v>98</v>
      </c>
      <c r="C88" s="204">
        <f t="shared" si="2"/>
        <v>0</v>
      </c>
      <c r="D88" s="205"/>
      <c r="E88" s="205"/>
      <c r="F88" s="206"/>
    </row>
    <row r="89" spans="1:6" s="207" customFormat="1" ht="9.75">
      <c r="A89" s="110">
        <v>1522</v>
      </c>
      <c r="B89" s="95" t="s">
        <v>99</v>
      </c>
      <c r="C89" s="204">
        <f t="shared" si="2"/>
        <v>0</v>
      </c>
      <c r="D89" s="205"/>
      <c r="E89" s="205"/>
      <c r="F89" s="206"/>
    </row>
    <row r="90" spans="1:6" s="207" customFormat="1" ht="9.75">
      <c r="A90" s="110">
        <v>1523</v>
      </c>
      <c r="B90" s="95" t="s">
        <v>100</v>
      </c>
      <c r="C90" s="204">
        <f t="shared" si="2"/>
        <v>0</v>
      </c>
      <c r="D90" s="205"/>
      <c r="E90" s="205"/>
      <c r="F90" s="206"/>
    </row>
    <row r="91" spans="1:6" s="207" customFormat="1" ht="9.75">
      <c r="A91" s="110">
        <v>1524</v>
      </c>
      <c r="B91" s="95" t="s">
        <v>101</v>
      </c>
      <c r="C91" s="204">
        <f t="shared" si="2"/>
        <v>0</v>
      </c>
      <c r="D91" s="205"/>
      <c r="E91" s="205"/>
      <c r="F91" s="206"/>
    </row>
    <row r="92" spans="1:6" s="207" customFormat="1" ht="9.75">
      <c r="A92" s="110">
        <v>1525</v>
      </c>
      <c r="B92" s="95" t="s">
        <v>102</v>
      </c>
      <c r="C92" s="204">
        <f t="shared" si="2"/>
        <v>0</v>
      </c>
      <c r="D92" s="205"/>
      <c r="E92" s="205"/>
      <c r="F92" s="206"/>
    </row>
    <row r="93" spans="1:6" s="207" customFormat="1" ht="9.75">
      <c r="A93" s="110">
        <v>1528</v>
      </c>
      <c r="B93" s="95" t="s">
        <v>103</v>
      </c>
      <c r="C93" s="204">
        <f t="shared" si="2"/>
        <v>0</v>
      </c>
      <c r="D93" s="205"/>
      <c r="E93" s="205"/>
      <c r="F93" s="206"/>
    </row>
    <row r="94" spans="1:6" s="207" customFormat="1" ht="19.5">
      <c r="A94" s="110">
        <v>1529</v>
      </c>
      <c r="B94" s="95" t="s">
        <v>104</v>
      </c>
      <c r="C94" s="204">
        <f t="shared" si="2"/>
        <v>180</v>
      </c>
      <c r="D94" s="205">
        <v>180</v>
      </c>
      <c r="E94" s="205"/>
      <c r="F94" s="206"/>
    </row>
    <row r="95" spans="1:6" s="207" customFormat="1" ht="19.5">
      <c r="A95" s="94">
        <v>1530</v>
      </c>
      <c r="B95" s="95" t="s">
        <v>105</v>
      </c>
      <c r="C95" s="204">
        <f t="shared" si="2"/>
        <v>0</v>
      </c>
      <c r="D95" s="205"/>
      <c r="E95" s="205"/>
      <c r="F95" s="206"/>
    </row>
    <row r="96" spans="1:6" s="207" customFormat="1" ht="19.5">
      <c r="A96" s="94">
        <v>1540</v>
      </c>
      <c r="B96" s="95" t="s">
        <v>106</v>
      </c>
      <c r="C96" s="204">
        <f t="shared" si="2"/>
        <v>0</v>
      </c>
      <c r="D96" s="205"/>
      <c r="E96" s="205"/>
      <c r="F96" s="206"/>
    </row>
    <row r="97" spans="1:6" s="207" customFormat="1" ht="19.5">
      <c r="A97" s="94">
        <v>1550</v>
      </c>
      <c r="B97" s="95" t="s">
        <v>107</v>
      </c>
      <c r="C97" s="204">
        <f t="shared" si="2"/>
        <v>550</v>
      </c>
      <c r="D97" s="204">
        <f>SUM(D98:D103)</f>
        <v>550</v>
      </c>
      <c r="E97" s="204">
        <f>SUM(E98:E103)</f>
        <v>0</v>
      </c>
      <c r="F97" s="208">
        <f>SUM(F98:F103)</f>
        <v>0</v>
      </c>
    </row>
    <row r="98" spans="1:6" s="207" customFormat="1" ht="9.75">
      <c r="A98" s="110">
        <v>1551</v>
      </c>
      <c r="B98" s="95" t="s">
        <v>108</v>
      </c>
      <c r="C98" s="204">
        <f t="shared" si="2"/>
        <v>200</v>
      </c>
      <c r="D98" s="205">
        <v>200</v>
      </c>
      <c r="E98" s="205"/>
      <c r="F98" s="206"/>
    </row>
    <row r="99" spans="1:6" s="207" customFormat="1" ht="9.75">
      <c r="A99" s="110">
        <v>1552</v>
      </c>
      <c r="B99" s="95" t="s">
        <v>109</v>
      </c>
      <c r="C99" s="204">
        <f t="shared" si="2"/>
        <v>300</v>
      </c>
      <c r="D99" s="205">
        <v>300</v>
      </c>
      <c r="E99" s="205"/>
      <c r="F99" s="206"/>
    </row>
    <row r="100" spans="1:6" s="207" customFormat="1" ht="19.5">
      <c r="A100" s="110">
        <v>1553</v>
      </c>
      <c r="B100" s="95" t="s">
        <v>110</v>
      </c>
      <c r="C100" s="204">
        <f t="shared" si="2"/>
        <v>0</v>
      </c>
      <c r="D100" s="205"/>
      <c r="E100" s="205"/>
      <c r="F100" s="206"/>
    </row>
    <row r="101" spans="1:6" s="207" customFormat="1" ht="29.25">
      <c r="A101" s="110">
        <v>1554</v>
      </c>
      <c r="B101" s="95" t="s">
        <v>111</v>
      </c>
      <c r="C101" s="204">
        <f t="shared" si="2"/>
        <v>0</v>
      </c>
      <c r="D101" s="205"/>
      <c r="E101" s="205"/>
      <c r="F101" s="206"/>
    </row>
    <row r="102" spans="1:6" s="207" customFormat="1" ht="19.5">
      <c r="A102" s="110">
        <v>1555</v>
      </c>
      <c r="B102" s="95" t="s">
        <v>112</v>
      </c>
      <c r="C102" s="204">
        <f t="shared" si="2"/>
        <v>50</v>
      </c>
      <c r="D102" s="205">
        <v>50</v>
      </c>
      <c r="E102" s="205"/>
      <c r="F102" s="206"/>
    </row>
    <row r="103" spans="1:6" s="207" customFormat="1" ht="19.5">
      <c r="A103" s="110">
        <v>1559</v>
      </c>
      <c r="B103" s="95" t="s">
        <v>113</v>
      </c>
      <c r="C103" s="204">
        <f t="shared" si="2"/>
        <v>0</v>
      </c>
      <c r="D103" s="205"/>
      <c r="E103" s="205"/>
      <c r="F103" s="206"/>
    </row>
    <row r="104" spans="1:6" s="207" customFormat="1" ht="29.25">
      <c r="A104" s="94">
        <v>1560</v>
      </c>
      <c r="B104" s="95" t="s">
        <v>114</v>
      </c>
      <c r="C104" s="204">
        <f t="shared" si="2"/>
        <v>300</v>
      </c>
      <c r="D104" s="204">
        <f>SUM(D105:D112)</f>
        <v>300</v>
      </c>
      <c r="E104" s="204">
        <f>SUM(E105:E112)</f>
        <v>0</v>
      </c>
      <c r="F104" s="208">
        <f>SUM(F105:F112)</f>
        <v>0</v>
      </c>
    </row>
    <row r="105" spans="1:6" s="207" customFormat="1" ht="19.5">
      <c r="A105" s="110">
        <v>1561</v>
      </c>
      <c r="B105" s="95" t="s">
        <v>115</v>
      </c>
      <c r="C105" s="204">
        <f t="shared" si="2"/>
        <v>200</v>
      </c>
      <c r="D105" s="205">
        <v>200</v>
      </c>
      <c r="E105" s="205"/>
      <c r="F105" s="206"/>
    </row>
    <row r="106" spans="1:6" s="207" customFormat="1" ht="19.5">
      <c r="A106" s="110">
        <v>1562</v>
      </c>
      <c r="B106" s="95" t="s">
        <v>116</v>
      </c>
      <c r="C106" s="204">
        <f t="shared" si="2"/>
        <v>100</v>
      </c>
      <c r="D106" s="205">
        <v>100</v>
      </c>
      <c r="E106" s="205"/>
      <c r="F106" s="206"/>
    </row>
    <row r="107" spans="1:6" s="207" customFormat="1" ht="9.75">
      <c r="A107" s="110">
        <v>1563</v>
      </c>
      <c r="B107" s="95" t="s">
        <v>117</v>
      </c>
      <c r="C107" s="204">
        <f t="shared" si="2"/>
        <v>0</v>
      </c>
      <c r="D107" s="205"/>
      <c r="E107" s="205"/>
      <c r="F107" s="206"/>
    </row>
    <row r="108" spans="1:6" s="207" customFormat="1" ht="9.75">
      <c r="A108" s="110">
        <v>1564</v>
      </c>
      <c r="B108" s="95" t="s">
        <v>118</v>
      </c>
      <c r="C108" s="204">
        <f t="shared" si="2"/>
        <v>0</v>
      </c>
      <c r="D108" s="205"/>
      <c r="E108" s="205"/>
      <c r="F108" s="206"/>
    </row>
    <row r="109" spans="1:6" s="207" customFormat="1" ht="9.75" customHeight="1">
      <c r="A109" s="110">
        <v>1565</v>
      </c>
      <c r="B109" s="95" t="s">
        <v>119</v>
      </c>
      <c r="C109" s="204">
        <f t="shared" si="2"/>
        <v>0</v>
      </c>
      <c r="D109" s="205"/>
      <c r="E109" s="205"/>
      <c r="F109" s="206"/>
    </row>
    <row r="110" spans="1:6" s="207" customFormat="1" ht="9.75" customHeight="1">
      <c r="A110" s="110">
        <v>1566</v>
      </c>
      <c r="B110" s="114" t="s">
        <v>120</v>
      </c>
      <c r="C110" s="204">
        <f t="shared" si="2"/>
        <v>0</v>
      </c>
      <c r="D110" s="205"/>
      <c r="E110" s="205"/>
      <c r="F110" s="206"/>
    </row>
    <row r="111" spans="1:6" s="207" customFormat="1" ht="41.25" customHeight="1">
      <c r="A111" s="110">
        <v>1567</v>
      </c>
      <c r="B111" s="114" t="s">
        <v>121</v>
      </c>
      <c r="C111" s="204">
        <f t="shared" si="2"/>
        <v>0</v>
      </c>
      <c r="D111" s="205"/>
      <c r="E111" s="205"/>
      <c r="F111" s="206"/>
    </row>
    <row r="112" spans="1:6" s="207" customFormat="1" ht="9.75" customHeight="1">
      <c r="A112" s="110">
        <v>1568</v>
      </c>
      <c r="B112" s="112" t="s">
        <v>122</v>
      </c>
      <c r="C112" s="204">
        <f t="shared" si="2"/>
        <v>0</v>
      </c>
      <c r="D112" s="205"/>
      <c r="E112" s="205"/>
      <c r="F112" s="206"/>
    </row>
    <row r="113" spans="1:6" s="207" customFormat="1" ht="9.75">
      <c r="A113" s="94">
        <v>1570</v>
      </c>
      <c r="B113" s="95" t="s">
        <v>123</v>
      </c>
      <c r="C113" s="204">
        <f t="shared" si="2"/>
        <v>800</v>
      </c>
      <c r="D113" s="205">
        <v>800</v>
      </c>
      <c r="E113" s="205"/>
      <c r="F113" s="206"/>
    </row>
    <row r="114" spans="1:6" s="207" customFormat="1" ht="19.5">
      <c r="A114" s="94">
        <v>1580</v>
      </c>
      <c r="B114" s="95" t="s">
        <v>124</v>
      </c>
      <c r="C114" s="204">
        <f t="shared" si="2"/>
        <v>0</v>
      </c>
      <c r="D114" s="204">
        <f>SUM(D115:D116)</f>
        <v>0</v>
      </c>
      <c r="E114" s="204">
        <f>SUM(E115:E116)</f>
        <v>0</v>
      </c>
      <c r="F114" s="208">
        <f>SUM(F115:F116)</f>
        <v>0</v>
      </c>
    </row>
    <row r="115" spans="1:6" s="207" customFormat="1" ht="9.75">
      <c r="A115" s="110">
        <v>1581</v>
      </c>
      <c r="B115" s="95" t="s">
        <v>125</v>
      </c>
      <c r="C115" s="204">
        <f t="shared" si="2"/>
        <v>0</v>
      </c>
      <c r="D115" s="205"/>
      <c r="E115" s="205"/>
      <c r="F115" s="206"/>
    </row>
    <row r="116" spans="1:6" s="207" customFormat="1" ht="19.5">
      <c r="A116" s="110">
        <v>1583</v>
      </c>
      <c r="B116" s="95" t="s">
        <v>126</v>
      </c>
      <c r="C116" s="204">
        <f t="shared" si="2"/>
        <v>0</v>
      </c>
      <c r="D116" s="205"/>
      <c r="E116" s="205"/>
      <c r="F116" s="206"/>
    </row>
    <row r="117" spans="1:6" s="207" customFormat="1" ht="9.75">
      <c r="A117" s="94">
        <v>1590</v>
      </c>
      <c r="B117" s="95" t="s">
        <v>127</v>
      </c>
      <c r="C117" s="204">
        <f t="shared" si="2"/>
        <v>500</v>
      </c>
      <c r="D117" s="205">
        <v>500</v>
      </c>
      <c r="E117" s="205"/>
      <c r="F117" s="206"/>
    </row>
    <row r="118" spans="1:6" s="185" customFormat="1" ht="22.5">
      <c r="A118" s="90">
        <v>1600</v>
      </c>
      <c r="B118" s="91" t="s">
        <v>128</v>
      </c>
      <c r="C118" s="122">
        <f aca="true" t="shared" si="3" ref="C118:C148">SUM(D118:F118)</f>
        <v>50</v>
      </c>
      <c r="D118" s="122">
        <f>SUM(D119,D120,D121)</f>
        <v>50</v>
      </c>
      <c r="E118" s="122">
        <f>SUM(E119,E120,E121)</f>
        <v>0</v>
      </c>
      <c r="F118" s="123">
        <f>SUM(F119,F120,F121)</f>
        <v>0</v>
      </c>
    </row>
    <row r="119" spans="1:6" s="207" customFormat="1" ht="9.75">
      <c r="A119" s="94">
        <v>1610</v>
      </c>
      <c r="B119" s="95" t="s">
        <v>129</v>
      </c>
      <c r="C119" s="204">
        <f t="shared" si="3"/>
        <v>0</v>
      </c>
      <c r="D119" s="205"/>
      <c r="E119" s="205"/>
      <c r="F119" s="206"/>
    </row>
    <row r="120" spans="1:6" s="207" customFormat="1" ht="9.75">
      <c r="A120" s="94">
        <v>1620</v>
      </c>
      <c r="B120" s="95" t="s">
        <v>130</v>
      </c>
      <c r="C120" s="204">
        <f t="shared" si="3"/>
        <v>0</v>
      </c>
      <c r="D120" s="205"/>
      <c r="E120" s="205"/>
      <c r="F120" s="206"/>
    </row>
    <row r="121" spans="1:6" s="207" customFormat="1" ht="9.75">
      <c r="A121" s="94">
        <v>1630</v>
      </c>
      <c r="B121" s="95" t="s">
        <v>131</v>
      </c>
      <c r="C121" s="204">
        <f t="shared" si="3"/>
        <v>50</v>
      </c>
      <c r="D121" s="205">
        <v>50</v>
      </c>
      <c r="E121" s="205"/>
      <c r="F121" s="206"/>
    </row>
    <row r="122" spans="1:6" s="185" customFormat="1" ht="22.5">
      <c r="A122" s="90">
        <v>2000</v>
      </c>
      <c r="B122" s="91" t="s">
        <v>132</v>
      </c>
      <c r="C122" s="122">
        <f t="shared" si="3"/>
        <v>0</v>
      </c>
      <c r="D122" s="209"/>
      <c r="E122" s="209"/>
      <c r="F122" s="210"/>
    </row>
    <row r="123" spans="1:6" s="185" customFormat="1" ht="22.5">
      <c r="A123" s="90">
        <v>3000</v>
      </c>
      <c r="B123" s="91" t="s">
        <v>133</v>
      </c>
      <c r="C123" s="122">
        <f t="shared" si="3"/>
        <v>0</v>
      </c>
      <c r="D123" s="122">
        <f>SUM(D124,D125,D126,D127,D128,D129,D130)</f>
        <v>0</v>
      </c>
      <c r="E123" s="122">
        <f>SUM(E124,E125,E126,E127,E128,E129,E130)</f>
        <v>0</v>
      </c>
      <c r="F123" s="123">
        <f>SUM(F124,F125,F126,F127,F128,F129,F130)</f>
        <v>0</v>
      </c>
    </row>
    <row r="124" spans="1:6" s="177" customFormat="1" ht="11.25">
      <c r="A124" s="89">
        <v>3100</v>
      </c>
      <c r="B124" s="48" t="s">
        <v>134</v>
      </c>
      <c r="C124" s="68">
        <f t="shared" si="3"/>
        <v>0</v>
      </c>
      <c r="D124" s="54"/>
      <c r="E124" s="54"/>
      <c r="F124" s="55"/>
    </row>
    <row r="125" spans="1:6" s="177" customFormat="1" ht="22.5">
      <c r="A125" s="89">
        <v>3200</v>
      </c>
      <c r="B125" s="48" t="s">
        <v>135</v>
      </c>
      <c r="C125" s="68">
        <f t="shared" si="3"/>
        <v>0</v>
      </c>
      <c r="D125" s="54"/>
      <c r="E125" s="54"/>
      <c r="F125" s="55"/>
    </row>
    <row r="126" spans="1:6" s="177" customFormat="1" ht="22.5">
      <c r="A126" s="89">
        <v>3300</v>
      </c>
      <c r="B126" s="48" t="s">
        <v>136</v>
      </c>
      <c r="C126" s="68">
        <f t="shared" si="3"/>
        <v>0</v>
      </c>
      <c r="D126" s="54"/>
      <c r="E126" s="54"/>
      <c r="F126" s="55"/>
    </row>
    <row r="127" spans="1:6" s="177" customFormat="1" ht="22.5">
      <c r="A127" s="89">
        <v>3400</v>
      </c>
      <c r="B127" s="48" t="s">
        <v>137</v>
      </c>
      <c r="C127" s="68">
        <f t="shared" si="3"/>
        <v>0</v>
      </c>
      <c r="D127" s="54"/>
      <c r="E127" s="54"/>
      <c r="F127" s="55"/>
    </row>
    <row r="128" spans="1:6" s="177" customFormat="1" ht="11.25">
      <c r="A128" s="89">
        <v>3500</v>
      </c>
      <c r="B128" s="48" t="s">
        <v>138</v>
      </c>
      <c r="C128" s="68">
        <f t="shared" si="3"/>
        <v>0</v>
      </c>
      <c r="D128" s="54"/>
      <c r="E128" s="54"/>
      <c r="F128" s="55"/>
    </row>
    <row r="129" spans="1:6" s="177" customFormat="1" ht="22.5">
      <c r="A129" s="89">
        <v>3600</v>
      </c>
      <c r="B129" s="48" t="s">
        <v>139</v>
      </c>
      <c r="C129" s="68">
        <f t="shared" si="3"/>
        <v>0</v>
      </c>
      <c r="D129" s="54"/>
      <c r="E129" s="54"/>
      <c r="F129" s="55"/>
    </row>
    <row r="130" spans="1:6" s="177" customFormat="1" ht="33.75">
      <c r="A130" s="89">
        <v>3800</v>
      </c>
      <c r="B130" s="48" t="s">
        <v>140</v>
      </c>
      <c r="C130" s="68">
        <f t="shared" si="3"/>
        <v>0</v>
      </c>
      <c r="D130" s="54"/>
      <c r="E130" s="54"/>
      <c r="F130" s="55"/>
    </row>
    <row r="131" spans="1:6" s="213" customFormat="1" ht="51">
      <c r="A131" s="116"/>
      <c r="B131" s="117" t="s">
        <v>141</v>
      </c>
      <c r="C131" s="211">
        <f t="shared" si="3"/>
        <v>0</v>
      </c>
      <c r="D131" s="211">
        <f>SUM(D132,D144,D145)</f>
        <v>0</v>
      </c>
      <c r="E131" s="211">
        <f>SUM(E132,E144,E145)</f>
        <v>0</v>
      </c>
      <c r="F131" s="212">
        <f>SUM(F132,F144,F145)</f>
        <v>0</v>
      </c>
    </row>
    <row r="132" spans="1:6" s="185" customFormat="1" ht="11.25">
      <c r="A132" s="121">
        <v>4000</v>
      </c>
      <c r="B132" s="57" t="s">
        <v>142</v>
      </c>
      <c r="C132" s="122">
        <f t="shared" si="3"/>
        <v>0</v>
      </c>
      <c r="D132" s="122">
        <f>SUM(D133,D139,D140,D141,D142,D143)</f>
        <v>0</v>
      </c>
      <c r="E132" s="122">
        <f>SUM(E133,E139,E140,E141,E142,E143)</f>
        <v>0</v>
      </c>
      <c r="F132" s="123">
        <f>SUM(F133,F139,F140,F141,F142,F143)</f>
        <v>0</v>
      </c>
    </row>
    <row r="133" spans="1:6" s="177" customFormat="1" ht="22.5">
      <c r="A133" s="89">
        <v>4100</v>
      </c>
      <c r="B133" s="48" t="s">
        <v>143</v>
      </c>
      <c r="C133" s="68">
        <f t="shared" si="3"/>
        <v>0</v>
      </c>
      <c r="D133" s="68">
        <f>SUM(D134:D138)</f>
        <v>0</v>
      </c>
      <c r="E133" s="68">
        <f>SUM(E134:E138)</f>
        <v>0</v>
      </c>
      <c r="F133" s="124">
        <f>SUM(F134:F138)</f>
        <v>0</v>
      </c>
    </row>
    <row r="134" spans="1:6" s="207" customFormat="1" ht="9.75">
      <c r="A134" s="94">
        <v>4110</v>
      </c>
      <c r="B134" s="95" t="s">
        <v>144</v>
      </c>
      <c r="C134" s="107">
        <f t="shared" si="3"/>
        <v>0</v>
      </c>
      <c r="D134" s="97"/>
      <c r="E134" s="97"/>
      <c r="F134" s="101"/>
    </row>
    <row r="135" spans="1:6" s="207" customFormat="1" ht="19.5">
      <c r="A135" s="94">
        <v>4140</v>
      </c>
      <c r="B135" s="95" t="s">
        <v>145</v>
      </c>
      <c r="C135" s="107">
        <f t="shared" si="3"/>
        <v>0</v>
      </c>
      <c r="D135" s="97"/>
      <c r="E135" s="97"/>
      <c r="F135" s="101"/>
    </row>
    <row r="136" spans="1:6" s="207" customFormat="1" ht="9.75">
      <c r="A136" s="94">
        <v>4150</v>
      </c>
      <c r="B136" s="95" t="s">
        <v>146</v>
      </c>
      <c r="C136" s="107">
        <f t="shared" si="3"/>
        <v>0</v>
      </c>
      <c r="D136" s="97"/>
      <c r="E136" s="97"/>
      <c r="F136" s="101"/>
    </row>
    <row r="137" spans="1:6" s="207" customFormat="1" ht="19.5">
      <c r="A137" s="94">
        <v>4160</v>
      </c>
      <c r="B137" s="95" t="s">
        <v>147</v>
      </c>
      <c r="C137" s="107">
        <f t="shared" si="3"/>
        <v>0</v>
      </c>
      <c r="D137" s="97"/>
      <c r="E137" s="97"/>
      <c r="F137" s="101"/>
    </row>
    <row r="138" spans="1:6" s="207" customFormat="1" ht="9.75">
      <c r="A138" s="94">
        <v>4180</v>
      </c>
      <c r="B138" s="95" t="s">
        <v>148</v>
      </c>
      <c r="C138" s="107">
        <f t="shared" si="3"/>
        <v>0</v>
      </c>
      <c r="D138" s="97"/>
      <c r="E138" s="97"/>
      <c r="F138" s="101"/>
    </row>
    <row r="139" spans="1:6" s="177" customFormat="1" ht="22.5">
      <c r="A139" s="89">
        <v>4200</v>
      </c>
      <c r="B139" s="48" t="s">
        <v>149</v>
      </c>
      <c r="C139" s="68">
        <f t="shared" si="3"/>
        <v>0</v>
      </c>
      <c r="D139" s="54"/>
      <c r="E139" s="54"/>
      <c r="F139" s="55"/>
    </row>
    <row r="140" spans="1:6" s="177" customFormat="1" ht="11.25">
      <c r="A140" s="89">
        <v>4300</v>
      </c>
      <c r="B140" s="125" t="s">
        <v>150</v>
      </c>
      <c r="C140" s="68">
        <f t="shared" si="3"/>
        <v>0</v>
      </c>
      <c r="D140" s="54"/>
      <c r="E140" s="54"/>
      <c r="F140" s="55"/>
    </row>
    <row r="141" spans="1:6" s="177" customFormat="1" ht="33.75">
      <c r="A141" s="126">
        <v>4400</v>
      </c>
      <c r="B141" s="125" t="s">
        <v>151</v>
      </c>
      <c r="C141" s="68">
        <f t="shared" si="3"/>
        <v>0</v>
      </c>
      <c r="D141" s="54"/>
      <c r="E141" s="54"/>
      <c r="F141" s="55"/>
    </row>
    <row r="142" spans="1:6" s="177" customFormat="1" ht="22.5">
      <c r="A142" s="89">
        <v>4500</v>
      </c>
      <c r="B142" s="125" t="s">
        <v>152</v>
      </c>
      <c r="C142" s="68">
        <f t="shared" si="3"/>
        <v>0</v>
      </c>
      <c r="D142" s="54"/>
      <c r="E142" s="54"/>
      <c r="F142" s="55"/>
    </row>
    <row r="143" spans="1:6" s="177" customFormat="1" ht="11.25">
      <c r="A143" s="89">
        <v>4700</v>
      </c>
      <c r="B143" s="125" t="s">
        <v>153</v>
      </c>
      <c r="C143" s="68">
        <f t="shared" si="3"/>
        <v>0</v>
      </c>
      <c r="D143" s="54"/>
      <c r="E143" s="54"/>
      <c r="F143" s="55"/>
    </row>
    <row r="144" spans="1:6" s="177" customFormat="1" ht="11.25">
      <c r="A144" s="89">
        <v>6000</v>
      </c>
      <c r="B144" s="127" t="s">
        <v>154</v>
      </c>
      <c r="C144" s="64">
        <f t="shared" si="3"/>
        <v>0</v>
      </c>
      <c r="D144" s="214"/>
      <c r="E144" s="214"/>
      <c r="F144" s="215"/>
    </row>
    <row r="145" spans="1:6" s="185" customFormat="1" ht="11.25">
      <c r="A145" s="90">
        <v>7000</v>
      </c>
      <c r="B145" s="128" t="s">
        <v>155</v>
      </c>
      <c r="C145" s="122">
        <f t="shared" si="3"/>
        <v>0</v>
      </c>
      <c r="D145" s="209"/>
      <c r="E145" s="209"/>
      <c r="F145" s="210"/>
    </row>
    <row r="146" spans="1:6" s="185" customFormat="1" ht="22.5">
      <c r="A146" s="129"/>
      <c r="B146" s="130" t="s">
        <v>156</v>
      </c>
      <c r="C146" s="182">
        <f t="shared" si="3"/>
        <v>0</v>
      </c>
      <c r="D146" s="216">
        <f>SUM(D147:D148)</f>
        <v>0</v>
      </c>
      <c r="E146" s="216">
        <f>SUM(E147:E148)</f>
        <v>0</v>
      </c>
      <c r="F146" s="217">
        <f>SUM(F147:F148)</f>
        <v>0</v>
      </c>
    </row>
    <row r="147" spans="1:6" s="185" customFormat="1" ht="11.25">
      <c r="A147" s="129"/>
      <c r="B147" s="132" t="s">
        <v>16</v>
      </c>
      <c r="C147" s="182">
        <f t="shared" si="3"/>
        <v>0</v>
      </c>
      <c r="D147" s="183"/>
      <c r="E147" s="183"/>
      <c r="F147" s="184"/>
    </row>
    <row r="148" spans="1:6" s="185" customFormat="1" ht="11.25">
      <c r="A148" s="129"/>
      <c r="B148" s="132" t="s">
        <v>17</v>
      </c>
      <c r="C148" s="182">
        <f t="shared" si="3"/>
        <v>0</v>
      </c>
      <c r="D148" s="183"/>
      <c r="E148" s="183"/>
      <c r="F148" s="184"/>
    </row>
    <row r="149" spans="1:6" s="218" customFormat="1" ht="8.25">
      <c r="A149" s="133"/>
      <c r="B149" s="134" t="s">
        <v>157</v>
      </c>
      <c r="C149" s="218">
        <f>SUM(C146,C145,C144,C132,C123,C122,C118,C82,C35,C32,C31,C26)</f>
        <v>4185</v>
      </c>
      <c r="D149" s="218">
        <f>SUM(D146,D145,D144,D132,D123,D122,D118,D82,D35,D32,D31,D26)</f>
        <v>4185</v>
      </c>
      <c r="E149" s="218">
        <f>SUM(E146,E145,E144,E132,E123,E122,E118,E82,E35,E32,E31,E26)</f>
        <v>0</v>
      </c>
      <c r="F149" s="219">
        <f>SUM(F146,F145,F144,F132,F123,F122,F118,F82,F35,F32,F31,F26)</f>
        <v>0</v>
      </c>
    </row>
    <row r="150" s="221" customFormat="1" ht="11.25">
      <c r="A150" s="220"/>
    </row>
    <row r="151" s="221" customFormat="1" ht="11.25">
      <c r="A151" s="220"/>
    </row>
    <row r="152" s="221" customFormat="1" ht="11.25">
      <c r="A152" s="220"/>
    </row>
    <row r="153" s="221" customFormat="1" ht="11.25">
      <c r="A153" s="220"/>
    </row>
    <row r="154" s="221" customFormat="1" ht="11.25">
      <c r="A154" s="220"/>
    </row>
    <row r="155" s="221" customFormat="1" ht="11.25">
      <c r="A155" s="220"/>
    </row>
    <row r="156" s="221" customFormat="1" ht="11.25">
      <c r="A156" s="220"/>
    </row>
    <row r="157" s="221" customFormat="1" ht="11.25">
      <c r="A157" s="220"/>
    </row>
    <row r="158" s="221" customFormat="1" ht="11.25">
      <c r="A158" s="220"/>
    </row>
    <row r="159" s="221" customFormat="1" ht="11.25">
      <c r="A159" s="220"/>
    </row>
    <row r="160" s="221" customFormat="1" ht="11.25">
      <c r="A160" s="220"/>
    </row>
    <row r="161" s="221" customFormat="1" ht="11.25">
      <c r="A161" s="220"/>
    </row>
    <row r="162" s="221" customFormat="1" ht="11.25">
      <c r="A162" s="220"/>
    </row>
    <row r="163" s="221" customFormat="1" ht="11.25">
      <c r="A163" s="220"/>
    </row>
    <row r="164" s="221" customFormat="1" ht="11.25">
      <c r="A164" s="220"/>
    </row>
    <row r="165" s="221" customFormat="1" ht="11.25">
      <c r="A165" s="220"/>
    </row>
    <row r="166" s="221" customFormat="1" ht="11.25">
      <c r="A166" s="220"/>
    </row>
    <row r="167" s="221" customFormat="1" ht="11.25">
      <c r="A167" s="220"/>
    </row>
    <row r="168" s="221" customFormat="1" ht="11.25">
      <c r="A168" s="220"/>
    </row>
    <row r="169" s="221" customFormat="1" ht="11.25">
      <c r="A169" s="220"/>
    </row>
    <row r="170" s="221" customFormat="1" ht="11.25">
      <c r="A170" s="220"/>
    </row>
    <row r="171" s="221" customFormat="1" ht="11.25">
      <c r="A171" s="220"/>
    </row>
    <row r="172" s="221" customFormat="1" ht="11.25">
      <c r="A172" s="220"/>
    </row>
    <row r="173" s="221" customFormat="1" ht="11.25">
      <c r="A173" s="220"/>
    </row>
    <row r="174" s="221" customFormat="1" ht="11.25">
      <c r="A174" s="220"/>
    </row>
    <row r="175" s="221" customFormat="1" ht="11.25">
      <c r="A175" s="220"/>
    </row>
    <row r="176" s="221" customFormat="1" ht="11.25">
      <c r="A176" s="220"/>
    </row>
    <row r="177" s="221" customFormat="1" ht="11.25">
      <c r="A177" s="220"/>
    </row>
    <row r="178" s="221" customFormat="1" ht="11.25">
      <c r="A178" s="220"/>
    </row>
    <row r="179" s="221" customFormat="1" ht="11.25">
      <c r="A179" s="220"/>
    </row>
    <row r="180" s="221" customFormat="1" ht="11.25">
      <c r="A180" s="220"/>
    </row>
    <row r="181" s="221" customFormat="1" ht="11.25">
      <c r="A181" s="220"/>
    </row>
    <row r="182" s="221" customFormat="1" ht="11.25">
      <c r="A182" s="220"/>
    </row>
    <row r="183" s="221" customFormat="1" ht="11.25">
      <c r="A183" s="220"/>
    </row>
    <row r="184" s="221" customFormat="1" ht="11.25">
      <c r="A184" s="220"/>
    </row>
    <row r="185" s="221" customFormat="1" ht="11.25">
      <c r="A185" s="220"/>
    </row>
    <row r="186" s="221" customFormat="1" ht="11.25">
      <c r="A186" s="220"/>
    </row>
    <row r="187" s="221" customFormat="1" ht="11.25">
      <c r="A187" s="220"/>
    </row>
    <row r="188" s="221" customFormat="1" ht="11.25">
      <c r="A188" s="220"/>
    </row>
    <row r="189" s="221" customFormat="1" ht="11.25">
      <c r="A189" s="220"/>
    </row>
    <row r="190" s="221" customFormat="1" ht="11.25">
      <c r="A190" s="220"/>
    </row>
    <row r="191" s="221" customFormat="1" ht="11.25">
      <c r="A191" s="220"/>
    </row>
    <row r="192" s="221" customFormat="1" ht="11.25">
      <c r="A192" s="220"/>
    </row>
    <row r="193" s="221" customFormat="1" ht="11.25">
      <c r="A193" s="220"/>
    </row>
    <row r="194" s="221" customFormat="1" ht="11.25">
      <c r="A194" s="220"/>
    </row>
    <row r="195" s="221" customFormat="1" ht="11.25">
      <c r="A195" s="220"/>
    </row>
    <row r="196" s="221" customFormat="1" ht="11.25">
      <c r="A196" s="220"/>
    </row>
    <row r="197" s="221" customFormat="1" ht="11.25">
      <c r="A197" s="220"/>
    </row>
    <row r="198" s="221" customFormat="1" ht="11.25">
      <c r="A198" s="220"/>
    </row>
    <row r="199" s="221" customFormat="1" ht="11.25">
      <c r="A199" s="220"/>
    </row>
    <row r="200" s="221" customFormat="1" ht="11.25">
      <c r="A200" s="220"/>
    </row>
    <row r="201" s="221" customFormat="1" ht="11.25">
      <c r="A201" s="220"/>
    </row>
    <row r="202" s="221" customFormat="1" ht="11.25">
      <c r="A202" s="220"/>
    </row>
    <row r="203" s="221" customFormat="1" ht="11.25">
      <c r="A203" s="220"/>
    </row>
    <row r="204" s="221" customFormat="1" ht="11.25">
      <c r="A204" s="220"/>
    </row>
    <row r="205" s="221" customFormat="1" ht="11.25">
      <c r="A205" s="220"/>
    </row>
    <row r="206" s="221" customFormat="1" ht="11.25">
      <c r="A206" s="220"/>
    </row>
    <row r="207" s="221" customFormat="1" ht="11.25">
      <c r="A207" s="220"/>
    </row>
    <row r="208" s="221" customFormat="1" ht="11.25">
      <c r="A208" s="220"/>
    </row>
    <row r="209" s="221" customFormat="1" ht="11.25">
      <c r="A209" s="220"/>
    </row>
    <row r="210" s="221" customFormat="1" ht="11.25">
      <c r="A210" s="220"/>
    </row>
    <row r="211" s="221" customFormat="1" ht="11.25">
      <c r="A211" s="220"/>
    </row>
    <row r="212" s="221" customFormat="1" ht="11.25">
      <c r="A212" s="220"/>
    </row>
    <row r="213" s="221" customFormat="1" ht="11.25">
      <c r="A213" s="220"/>
    </row>
    <row r="214" s="221" customFormat="1" ht="11.25">
      <c r="A214" s="220"/>
    </row>
    <row r="215" s="221" customFormat="1" ht="11.25">
      <c r="A215" s="220"/>
    </row>
    <row r="216" s="221" customFormat="1" ht="11.25">
      <c r="A216" s="220"/>
    </row>
    <row r="217" s="221" customFormat="1" ht="11.25">
      <c r="A217" s="220"/>
    </row>
    <row r="218" s="221" customFormat="1" ht="11.25">
      <c r="A218" s="220"/>
    </row>
    <row r="219" s="221" customFormat="1" ht="11.25">
      <c r="A219" s="220"/>
    </row>
    <row r="220" s="221" customFormat="1" ht="11.25">
      <c r="A220" s="220"/>
    </row>
    <row r="221" s="221" customFormat="1" ht="11.25">
      <c r="A221" s="220"/>
    </row>
    <row r="222" s="221" customFormat="1" ht="11.25">
      <c r="A222" s="220"/>
    </row>
    <row r="223" s="221" customFormat="1" ht="11.25">
      <c r="A223" s="220"/>
    </row>
    <row r="224" s="221" customFormat="1" ht="11.25">
      <c r="A224" s="220"/>
    </row>
    <row r="225" s="221" customFormat="1" ht="11.25">
      <c r="A225" s="220"/>
    </row>
    <row r="226" s="221" customFormat="1" ht="11.25">
      <c r="A226" s="220"/>
    </row>
    <row r="227" s="221" customFormat="1" ht="11.25">
      <c r="A227" s="220"/>
    </row>
    <row r="228" s="221" customFormat="1" ht="11.25">
      <c r="A228" s="220"/>
    </row>
    <row r="229" s="221" customFormat="1" ht="11.25">
      <c r="A229" s="220"/>
    </row>
    <row r="230" s="221" customFormat="1" ht="11.25">
      <c r="A230" s="220"/>
    </row>
    <row r="231" s="221" customFormat="1" ht="11.25">
      <c r="A231" s="220"/>
    </row>
    <row r="232" s="221" customFormat="1" ht="11.25">
      <c r="A232" s="220"/>
    </row>
    <row r="233" s="221" customFormat="1" ht="11.25">
      <c r="A233" s="220"/>
    </row>
    <row r="234" s="221" customFormat="1" ht="11.25">
      <c r="A234" s="220"/>
    </row>
    <row r="235" s="221" customFormat="1" ht="11.25">
      <c r="A235" s="220"/>
    </row>
    <row r="236" s="221" customFormat="1" ht="11.25">
      <c r="A236" s="220"/>
    </row>
    <row r="237" s="221" customFormat="1" ht="11.25">
      <c r="A237" s="220"/>
    </row>
    <row r="238" s="221" customFormat="1" ht="11.25">
      <c r="A238" s="220"/>
    </row>
    <row r="239" s="221" customFormat="1" ht="11.25">
      <c r="A239" s="220"/>
    </row>
    <row r="240" s="221" customFormat="1" ht="11.25">
      <c r="A240" s="220"/>
    </row>
    <row r="241" s="221" customFormat="1" ht="11.25">
      <c r="A241" s="220"/>
    </row>
    <row r="242" s="221" customFormat="1" ht="11.25">
      <c r="A242" s="220"/>
    </row>
    <row r="243" s="221" customFormat="1" ht="11.25">
      <c r="A243" s="220"/>
    </row>
    <row r="244" s="221" customFormat="1" ht="11.25">
      <c r="A244" s="220"/>
    </row>
    <row r="245" s="221" customFormat="1" ht="11.25">
      <c r="A245" s="220"/>
    </row>
    <row r="246" s="221" customFormat="1" ht="11.25">
      <c r="A246" s="220"/>
    </row>
    <row r="247" s="221" customFormat="1" ht="11.25">
      <c r="A247" s="220"/>
    </row>
    <row r="248" s="221" customFormat="1" ht="11.25">
      <c r="A248" s="220"/>
    </row>
    <row r="249" s="221" customFormat="1" ht="11.25">
      <c r="A249" s="220"/>
    </row>
    <row r="250" s="221" customFormat="1" ht="11.25">
      <c r="A250" s="220"/>
    </row>
    <row r="251" s="221" customFormat="1" ht="11.25">
      <c r="A251" s="220"/>
    </row>
    <row r="252" s="221" customFormat="1" ht="11.25">
      <c r="A252" s="220"/>
    </row>
    <row r="253" s="221" customFormat="1" ht="11.25">
      <c r="A253" s="220"/>
    </row>
    <row r="254" s="221" customFormat="1" ht="11.25">
      <c r="A254" s="220"/>
    </row>
    <row r="255" s="221" customFormat="1" ht="11.25">
      <c r="A255" s="220"/>
    </row>
    <row r="256" s="221" customFormat="1" ht="11.25">
      <c r="A256" s="220"/>
    </row>
    <row r="257" s="221" customFormat="1" ht="11.25">
      <c r="A257" s="220"/>
    </row>
    <row r="258" s="221" customFormat="1" ht="11.25">
      <c r="A258" s="220"/>
    </row>
    <row r="259" s="221" customFormat="1" ht="11.25">
      <c r="A259" s="220"/>
    </row>
    <row r="260" s="221" customFormat="1" ht="11.25">
      <c r="A260" s="220"/>
    </row>
    <row r="261" s="221" customFormat="1" ht="11.25">
      <c r="A261" s="220"/>
    </row>
    <row r="262" s="221" customFormat="1" ht="11.25">
      <c r="A262" s="220"/>
    </row>
    <row r="263" s="221" customFormat="1" ht="11.25">
      <c r="A263" s="220"/>
    </row>
    <row r="264" s="221" customFormat="1" ht="11.25">
      <c r="A264" s="220"/>
    </row>
    <row r="265" s="221" customFormat="1" ht="11.25">
      <c r="A265" s="220"/>
    </row>
    <row r="266" s="221" customFormat="1" ht="11.25">
      <c r="A266" s="220"/>
    </row>
    <row r="267" s="221" customFormat="1" ht="11.25">
      <c r="A267" s="220"/>
    </row>
    <row r="268" s="221" customFormat="1" ht="11.25">
      <c r="A268" s="220"/>
    </row>
    <row r="269" s="221" customFormat="1" ht="11.25">
      <c r="A269" s="220"/>
    </row>
    <row r="270" s="221" customFormat="1" ht="11.25">
      <c r="A270" s="220"/>
    </row>
    <row r="271" s="221" customFormat="1" ht="11.25">
      <c r="A271" s="220"/>
    </row>
    <row r="272" s="221" customFormat="1" ht="11.25">
      <c r="A272" s="220"/>
    </row>
    <row r="273" s="221" customFormat="1" ht="11.25">
      <c r="A273" s="220"/>
    </row>
    <row r="274" s="221" customFormat="1" ht="11.25">
      <c r="A274" s="220"/>
    </row>
    <row r="275" s="221" customFormat="1" ht="11.25">
      <c r="A275" s="220"/>
    </row>
    <row r="276" s="221" customFormat="1" ht="11.25">
      <c r="A276" s="220"/>
    </row>
    <row r="277" s="221" customFormat="1" ht="11.25">
      <c r="A277" s="220"/>
    </row>
    <row r="278" s="221" customFormat="1" ht="11.25">
      <c r="A278" s="220"/>
    </row>
    <row r="279" s="221" customFormat="1" ht="11.25">
      <c r="A279" s="220"/>
    </row>
    <row r="280" s="221" customFormat="1" ht="11.25">
      <c r="A280" s="220"/>
    </row>
    <row r="281" s="221" customFormat="1" ht="11.25">
      <c r="A281" s="220"/>
    </row>
    <row r="282" s="221" customFormat="1" ht="11.25">
      <c r="A282" s="220"/>
    </row>
    <row r="283" s="221" customFormat="1" ht="11.25">
      <c r="A283" s="220"/>
    </row>
    <row r="284" s="221" customFormat="1" ht="11.25">
      <c r="A284" s="220"/>
    </row>
    <row r="285" s="221" customFormat="1" ht="11.25">
      <c r="A285" s="220"/>
    </row>
    <row r="286" s="221" customFormat="1" ht="11.25">
      <c r="A286" s="220"/>
    </row>
    <row r="287" s="221" customFormat="1" ht="11.25">
      <c r="A287" s="220"/>
    </row>
    <row r="288" s="221" customFormat="1" ht="11.25">
      <c r="A288" s="220"/>
    </row>
    <row r="289" s="221" customFormat="1" ht="11.25">
      <c r="A289" s="220"/>
    </row>
    <row r="290" s="221" customFormat="1" ht="11.25">
      <c r="A290" s="220"/>
    </row>
    <row r="291" s="221" customFormat="1" ht="11.25">
      <c r="A291" s="220"/>
    </row>
    <row r="292" s="221" customFormat="1" ht="11.25">
      <c r="A292" s="220"/>
    </row>
    <row r="293" s="221" customFormat="1" ht="11.25">
      <c r="A293" s="220"/>
    </row>
    <row r="294" s="221" customFormat="1" ht="11.25">
      <c r="A294" s="220"/>
    </row>
    <row r="295" s="221" customFormat="1" ht="11.25">
      <c r="A295" s="220"/>
    </row>
    <row r="296" s="221" customFormat="1" ht="11.25">
      <c r="A296" s="220"/>
    </row>
    <row r="297" s="221" customFormat="1" ht="11.25">
      <c r="A297" s="220"/>
    </row>
    <row r="298" s="221" customFormat="1" ht="11.25">
      <c r="A298" s="220"/>
    </row>
    <row r="299" s="221" customFormat="1" ht="11.25">
      <c r="A299" s="220"/>
    </row>
    <row r="300" s="221" customFormat="1" ht="11.25">
      <c r="A300" s="220"/>
    </row>
    <row r="301" s="221" customFormat="1" ht="11.25">
      <c r="A301" s="220"/>
    </row>
    <row r="302" s="221" customFormat="1" ht="11.25">
      <c r="A302" s="220"/>
    </row>
    <row r="303" s="221" customFormat="1" ht="11.25">
      <c r="A303" s="220"/>
    </row>
    <row r="304" s="221" customFormat="1" ht="11.25">
      <c r="A304" s="220"/>
    </row>
    <row r="305" s="221" customFormat="1" ht="11.25">
      <c r="A305" s="220"/>
    </row>
    <row r="306" s="221" customFormat="1" ht="11.25">
      <c r="A306" s="220"/>
    </row>
    <row r="307" s="221" customFormat="1" ht="11.25">
      <c r="A307" s="220"/>
    </row>
    <row r="308" s="221" customFormat="1" ht="11.25">
      <c r="A308" s="220"/>
    </row>
    <row r="309" s="221" customFormat="1" ht="11.25">
      <c r="A309" s="220"/>
    </row>
    <row r="310" s="221" customFormat="1" ht="11.25">
      <c r="A310" s="220"/>
    </row>
    <row r="311" s="221" customFormat="1" ht="11.25">
      <c r="A311" s="220"/>
    </row>
    <row r="312" s="221" customFormat="1" ht="11.25">
      <c r="A312" s="220"/>
    </row>
    <row r="313" s="221" customFormat="1" ht="11.25">
      <c r="A313" s="220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Nr.4.6.2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166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213</v>
      </c>
      <c r="C6" s="2"/>
      <c r="D6" s="2"/>
      <c r="E6" s="2"/>
      <c r="F6" s="2"/>
      <c r="G6" s="2"/>
      <c r="H6" s="2"/>
    </row>
    <row r="7" spans="1:8" s="3" customFormat="1" ht="12.75">
      <c r="A7" s="1" t="s">
        <v>215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196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30760</v>
      </c>
      <c r="D15" s="43">
        <f>SUM(D16,D19,D20,)</f>
        <v>0</v>
      </c>
      <c r="E15" s="43">
        <f>SUM(E16,E19,E20,)</f>
        <v>30760</v>
      </c>
      <c r="F15" s="44">
        <f>SUM(F16,F19,F20,)</f>
        <v>0</v>
      </c>
      <c r="G15" s="43">
        <f>SUM(G16,G19,G20,)</f>
        <v>0</v>
      </c>
      <c r="H15" s="45">
        <f>SUM(H16,H19,H20,)</f>
        <v>0</v>
      </c>
    </row>
    <row r="16" spans="1:8" s="52" customFormat="1" ht="21.75" customHeight="1" thickTop="1">
      <c r="A16" s="47"/>
      <c r="B16" s="48" t="s">
        <v>15</v>
      </c>
      <c r="C16" s="51">
        <f>SUM(D16:H16)</f>
        <v>0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0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0</v>
      </c>
      <c r="D18" s="54"/>
      <c r="E18" s="54"/>
      <c r="F18" s="54"/>
      <c r="G18" s="54"/>
      <c r="H18" s="55"/>
    </row>
    <row r="19" spans="1:8" s="62" customFormat="1" ht="15.75" customHeight="1">
      <c r="A19" s="56"/>
      <c r="B19" s="57" t="s">
        <v>18</v>
      </c>
      <c r="C19" s="58"/>
      <c r="D19" s="59"/>
      <c r="E19" s="59">
        <v>30760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0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0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0</v>
      </c>
      <c r="D23" s="69" t="s">
        <v>19</v>
      </c>
      <c r="E23" s="69" t="s">
        <v>19</v>
      </c>
      <c r="F23" s="69" t="s">
        <v>19</v>
      </c>
      <c r="G23" s="70"/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30760</v>
      </c>
      <c r="D30" s="43">
        <f>SUM(D31,D156)</f>
        <v>0</v>
      </c>
      <c r="E30" s="43">
        <f>SUM(E31,E156)</f>
        <v>30760</v>
      </c>
      <c r="F30" s="44">
        <f>SUM(F31,F156)</f>
        <v>0</v>
      </c>
      <c r="G30" s="43">
        <f>SUM(G31,G156)</f>
        <v>0</v>
      </c>
      <c r="H30" s="45">
        <f>SUM(H31,H156)</f>
        <v>0</v>
      </c>
    </row>
    <row r="31" spans="1:8" s="85" customFormat="1" ht="36.75" thickTop="1">
      <c r="A31" s="80"/>
      <c r="B31" s="81" t="s">
        <v>29</v>
      </c>
      <c r="C31" s="84">
        <f t="shared" si="1"/>
        <v>30760</v>
      </c>
      <c r="D31" s="82">
        <f>SUM(D141,D32)</f>
        <v>0</v>
      </c>
      <c r="E31" s="82">
        <f>SUM(E141,E32)</f>
        <v>30760</v>
      </c>
      <c r="F31" s="83">
        <f>SUM(F141,F32)</f>
        <v>0</v>
      </c>
      <c r="G31" s="82">
        <f>SUM(G141,G32)</f>
        <v>0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30760</v>
      </c>
      <c r="D32" s="64">
        <f>SUM(D33,D132,D133)</f>
        <v>0</v>
      </c>
      <c r="E32" s="64">
        <f>SUM(E33,E132,E133)</f>
        <v>30760</v>
      </c>
      <c r="F32" s="65">
        <f>SUM(F33,F132,F133)</f>
        <v>0</v>
      </c>
      <c r="G32" s="64">
        <f>SUM(G33,G132,G133)</f>
        <v>0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30760</v>
      </c>
      <c r="D33" s="64">
        <f>SUM(D34,D41,D42,D45,D92,D128)</f>
        <v>0</v>
      </c>
      <c r="E33" s="64">
        <f>SUM(E34,E41,E42,E45,E92,E128)</f>
        <v>30760</v>
      </c>
      <c r="F33" s="65">
        <f>SUM(F34,F41,F42,F45,F92,F128)</f>
        <v>0</v>
      </c>
      <c r="G33" s="64">
        <f>SUM(G34,G41,G42,G45,G92,G128)</f>
        <v>0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24789</v>
      </c>
      <c r="D34" s="92">
        <f>SUM(D35,D38:D40)</f>
        <v>0</v>
      </c>
      <c r="E34" s="92">
        <f>SUM(E35,E38:E40)</f>
        <v>24789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22535</v>
      </c>
      <c r="D35" s="97"/>
      <c r="E35" s="97">
        <v>22535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2254</v>
      </c>
      <c r="D38" s="97"/>
      <c r="E38" s="97">
        <v>2254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5971</v>
      </c>
      <c r="D41" s="103"/>
      <c r="E41" s="103">
        <v>5971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0</v>
      </c>
      <c r="D45" s="104">
        <f>SUM(D46,D52,D53,D61,D71,D75,D79,D87)</f>
        <v>0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0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0</v>
      </c>
      <c r="D46" s="107">
        <f>SUM(D47:D51)</f>
        <v>0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0</v>
      </c>
      <c r="D47" s="97"/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0</v>
      </c>
      <c r="D50" s="97"/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0</v>
      </c>
      <c r="D51" s="97"/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0</v>
      </c>
      <c r="D52" s="97"/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0</v>
      </c>
      <c r="D53" s="107">
        <f>SUM(D54:D60)</f>
        <v>0</v>
      </c>
      <c r="E53" s="107">
        <f>SUM(E54:E60)</f>
        <v>0</v>
      </c>
      <c r="F53" s="96">
        <f>SUM(F54:F60)</f>
        <v>0</v>
      </c>
      <c r="G53" s="107">
        <f>SUM(G54:G60)</f>
        <v>0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0</v>
      </c>
      <c r="D54" s="97"/>
      <c r="E54" s="97"/>
      <c r="F54" s="97"/>
      <c r="G54" s="97"/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0</v>
      </c>
      <c r="D56" s="97"/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0</v>
      </c>
      <c r="D58" s="97"/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0</v>
      </c>
      <c r="D61" s="107">
        <f>SUM(D65:D70,D62)</f>
        <v>0</v>
      </c>
      <c r="E61" s="107">
        <f>SUM(E65:E70,E62)</f>
        <v>0</v>
      </c>
      <c r="F61" s="96">
        <f>SUM(F65:F70,F62)</f>
        <v>0</v>
      </c>
      <c r="G61" s="107">
        <f>SUM(G65:G70,G62)</f>
        <v>0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0</v>
      </c>
      <c r="D62" s="96">
        <f>D63+D64</f>
        <v>0</v>
      </c>
      <c r="E62" s="96">
        <f>E63+E64</f>
        <v>0</v>
      </c>
      <c r="F62" s="96">
        <f>F63+F64</f>
        <v>0</v>
      </c>
      <c r="G62" s="96">
        <f>G63+G64</f>
        <v>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0</v>
      </c>
      <c r="D64" s="97"/>
      <c r="E64" s="97"/>
      <c r="F64" s="97"/>
      <c r="G64" s="97"/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0</v>
      </c>
      <c r="D66" s="97"/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0</v>
      </c>
      <c r="D67" s="97"/>
      <c r="E67" s="97"/>
      <c r="F67" s="97"/>
      <c r="G67" s="97"/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0</v>
      </c>
      <c r="D70" s="97"/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0</v>
      </c>
      <c r="D75" s="107">
        <f>SUM(D76:D78)</f>
        <v>0</v>
      </c>
      <c r="E75" s="107">
        <f>SUM(E76:E78)</f>
        <v>0</v>
      </c>
      <c r="F75" s="96">
        <f>SUM(F76:F78)</f>
        <v>0</v>
      </c>
      <c r="G75" s="107">
        <f>SUM(G76:G78)</f>
        <v>0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0</v>
      </c>
      <c r="D77" s="97"/>
      <c r="E77" s="97"/>
      <c r="F77" s="97"/>
      <c r="G77" s="97"/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0</v>
      </c>
      <c r="D79" s="107">
        <f>SUM(D80:D86)</f>
        <v>0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0</v>
      </c>
      <c r="D81" s="97"/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0</v>
      </c>
      <c r="D84" s="97"/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0</v>
      </c>
      <c r="D85" s="97"/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0</v>
      </c>
      <c r="D92" s="104">
        <f>SUM(D93,D97,D105,D106,D107,D114,D123,D124,D127)</f>
        <v>0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0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0</v>
      </c>
      <c r="D93" s="107">
        <f>SUM(D94:D96)</f>
        <v>0</v>
      </c>
      <c r="E93" s="107">
        <f>SUM(E94:E96)</f>
        <v>0</v>
      </c>
      <c r="F93" s="96">
        <f>SUM(F94:F96)</f>
        <v>0</v>
      </c>
      <c r="G93" s="107">
        <f>SUM(G94:G96)</f>
        <v>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0</v>
      </c>
      <c r="D94" s="97"/>
      <c r="E94" s="97"/>
      <c r="F94" s="97"/>
      <c r="G94" s="97"/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0</v>
      </c>
      <c r="D95" s="97"/>
      <c r="E95" s="97"/>
      <c r="F95" s="97"/>
      <c r="G95" s="97"/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0</v>
      </c>
      <c r="D97" s="107">
        <f>SUM(D98:D104)</f>
        <v>0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0</v>
      </c>
      <c r="D98" s="97"/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0</v>
      </c>
      <c r="D100" s="97"/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0</v>
      </c>
      <c r="D104" s="97"/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0</v>
      </c>
      <c r="D106" s="97"/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0</v>
      </c>
      <c r="D107" s="107">
        <f>SUM(D108:D113)</f>
        <v>0</v>
      </c>
      <c r="E107" s="107">
        <f>SUM(E108:E113)</f>
        <v>0</v>
      </c>
      <c r="F107" s="96">
        <f>SUM(F108:F113)</f>
        <v>0</v>
      </c>
      <c r="G107" s="107">
        <f>SUM(G108:G113)</f>
        <v>0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0</v>
      </c>
      <c r="D108" s="97"/>
      <c r="E108" s="97"/>
      <c r="F108" s="97"/>
      <c r="G108" s="97"/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0</v>
      </c>
      <c r="D109" s="97"/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0</v>
      </c>
      <c r="D110" s="97"/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0</v>
      </c>
      <c r="D112" s="97"/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0</v>
      </c>
      <c r="D123" s="97"/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0</v>
      </c>
      <c r="D128" s="104">
        <f>SUM(D129,D130,D131)</f>
        <v>0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0</v>
      </c>
      <c r="D129" s="97"/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0</v>
      </c>
      <c r="D130" s="97"/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0</v>
      </c>
      <c r="D131" s="97"/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0</v>
      </c>
      <c r="D141" s="118">
        <f>SUM(D142,D154,D155)</f>
        <v>0</v>
      </c>
      <c r="E141" s="118">
        <f>SUM(E142,E154,E155)</f>
        <v>0</v>
      </c>
      <c r="F141" s="119">
        <f>SUM(F142,F154,F155)</f>
        <v>0</v>
      </c>
      <c r="G141" s="118">
        <f>SUM(G142,G154,G155)</f>
        <v>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0</v>
      </c>
      <c r="D142" s="122">
        <f>SUM(D143,D149,D150,D151,D152,D153)</f>
        <v>0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0</v>
      </c>
      <c r="D143" s="68">
        <f>SUM(D144:D148)</f>
        <v>0</v>
      </c>
      <c r="E143" s="68">
        <f>SUM(E144:E148)</f>
        <v>0</v>
      </c>
      <c r="F143" s="49">
        <f>SUM(F144:F148)</f>
        <v>0</v>
      </c>
      <c r="G143" s="68">
        <f>SUM(G144:G148)</f>
        <v>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0</v>
      </c>
      <c r="D147" s="97"/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0</v>
      </c>
      <c r="D148" s="97"/>
      <c r="E148" s="97"/>
      <c r="F148" s="97"/>
      <c r="G148" s="97"/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0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0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0</v>
      </c>
      <c r="D158" s="103"/>
      <c r="E158" s="103"/>
      <c r="F158" s="103"/>
      <c r="G158" s="103"/>
      <c r="H158" s="115"/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30760</v>
      </c>
      <c r="D159" s="135">
        <f t="shared" si="6"/>
        <v>0</v>
      </c>
      <c r="E159" s="135">
        <f t="shared" si="6"/>
        <v>30760</v>
      </c>
      <c r="F159" s="135">
        <f t="shared" si="6"/>
        <v>0</v>
      </c>
      <c r="G159" s="135">
        <f t="shared" si="6"/>
        <v>0</v>
      </c>
      <c r="H159" s="136">
        <f t="shared" si="6"/>
        <v>0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Nr.4.6.3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9" customWidth="1"/>
    <col min="2" max="2" width="20.421875" style="140" customWidth="1"/>
    <col min="3" max="3" width="8.421875" style="140" customWidth="1"/>
    <col min="4" max="5" width="7.8515625" style="140" customWidth="1"/>
    <col min="6" max="8" width="7.140625" style="140" customWidth="1"/>
    <col min="9" max="9" width="0.13671875" style="140" customWidth="1"/>
    <col min="10" max="16384" width="9.140625" style="140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38" t="s">
        <v>0</v>
      </c>
      <c r="B3" s="238"/>
      <c r="C3" s="238"/>
      <c r="D3" s="238"/>
      <c r="E3" s="238"/>
      <c r="F3" s="238"/>
      <c r="G3" s="238"/>
      <c r="H3" s="238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159</v>
      </c>
      <c r="B5" s="7" t="s">
        <v>170</v>
      </c>
      <c r="C5" s="7"/>
      <c r="D5" s="7"/>
      <c r="E5" s="7"/>
      <c r="F5" s="7"/>
      <c r="G5" s="7"/>
      <c r="H5" s="7"/>
    </row>
    <row r="6" spans="1:8" s="3" customFormat="1" ht="12.75">
      <c r="A6" s="1" t="s">
        <v>161</v>
      </c>
      <c r="B6" s="2" t="s">
        <v>216</v>
      </c>
      <c r="C6" s="2"/>
      <c r="D6" s="2"/>
      <c r="E6" s="2"/>
      <c r="F6" s="2"/>
      <c r="G6" s="2"/>
      <c r="H6" s="2"/>
    </row>
    <row r="7" spans="1:8" s="3" customFormat="1" ht="12.75">
      <c r="A7" s="1" t="s">
        <v>207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2" customFormat="1" ht="12.75" customHeight="1">
      <c r="A9" s="10"/>
      <c r="B9" s="11" t="s">
        <v>1</v>
      </c>
      <c r="C9" s="239" t="s">
        <v>2</v>
      </c>
      <c r="D9" s="240"/>
      <c r="E9" s="240"/>
      <c r="F9" s="240"/>
      <c r="G9" s="240"/>
      <c r="H9" s="241"/>
    </row>
    <row r="10" spans="1:8" s="15" customFormat="1" ht="12.75" customHeight="1">
      <c r="A10" s="13" t="s">
        <v>3</v>
      </c>
      <c r="B10" s="14"/>
      <c r="C10" s="235" t="s">
        <v>4</v>
      </c>
      <c r="D10" s="236"/>
      <c r="E10" s="236"/>
      <c r="F10" s="236"/>
      <c r="G10" s="236"/>
      <c r="H10" s="237"/>
    </row>
    <row r="11" spans="1:8" s="18" customFormat="1" ht="56.25" customHeight="1" thickBot="1">
      <c r="A11" s="16" t="s">
        <v>5</v>
      </c>
      <c r="B11" s="17"/>
      <c r="C11" s="22" t="s">
        <v>6</v>
      </c>
      <c r="D11" s="18" t="s">
        <v>7</v>
      </c>
      <c r="E11" s="19" t="s">
        <v>8</v>
      </c>
      <c r="F11" s="19" t="s">
        <v>9</v>
      </c>
      <c r="G11" s="20" t="s">
        <v>10</v>
      </c>
      <c r="H11" s="21" t="s">
        <v>11</v>
      </c>
    </row>
    <row r="12" spans="1:9" s="28" customFormat="1" ht="13.5" customHeight="1" thickBot="1">
      <c r="A12" s="23" t="s">
        <v>12</v>
      </c>
      <c r="B12" s="24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6">
        <v>8</v>
      </c>
      <c r="I12" s="27">
        <v>27</v>
      </c>
    </row>
    <row r="13" spans="1:8" s="31" customFormat="1" ht="16.5">
      <c r="A13" s="29"/>
      <c r="B13" s="30" t="s">
        <v>13</v>
      </c>
      <c r="D13" s="32"/>
      <c r="E13" s="32"/>
      <c r="F13" s="32"/>
      <c r="G13" s="32"/>
      <c r="H13" s="33"/>
    </row>
    <row r="14" spans="1:8" s="36" customFormat="1" ht="11.25">
      <c r="A14" s="34"/>
      <c r="B14" s="35"/>
      <c r="C14" s="39"/>
      <c r="H14" s="37"/>
    </row>
    <row r="15" spans="1:8" s="46" customFormat="1" ht="32.25" customHeight="1" thickBot="1">
      <c r="A15" s="40"/>
      <c r="B15" s="41" t="s">
        <v>14</v>
      </c>
      <c r="C15" s="42">
        <f>SUM(D15:H15)</f>
        <v>429409</v>
      </c>
      <c r="D15" s="43">
        <f>SUM(D16,D19,D20,)</f>
        <v>152147</v>
      </c>
      <c r="E15" s="43">
        <f>SUM(E16,E19,E20,)</f>
        <v>273916</v>
      </c>
      <c r="F15" s="44">
        <f>SUM(F16,F19,F20,)</f>
        <v>0</v>
      </c>
      <c r="G15" s="43">
        <f>SUM(G16,G19,G20,)</f>
        <v>3343</v>
      </c>
      <c r="H15" s="45">
        <f>SUM(H16,H19,H20,)</f>
        <v>3</v>
      </c>
    </row>
    <row r="16" spans="1:8" s="52" customFormat="1" ht="21.75" customHeight="1" thickTop="1">
      <c r="A16" s="47"/>
      <c r="B16" s="48" t="s">
        <v>15</v>
      </c>
      <c r="C16" s="51">
        <f>SUM(D16:H16)</f>
        <v>3</v>
      </c>
      <c r="D16" s="49">
        <f>SUM(D17:D18)</f>
        <v>0</v>
      </c>
      <c r="E16" s="49">
        <f>SUM(E17:E18)</f>
        <v>0</v>
      </c>
      <c r="F16" s="49">
        <f>SUM(F17:F18)</f>
        <v>0</v>
      </c>
      <c r="G16" s="49">
        <f>SUM(G17:G18)</f>
        <v>0</v>
      </c>
      <c r="H16" s="50">
        <f>SUM(H17:H18)</f>
        <v>3</v>
      </c>
    </row>
    <row r="17" spans="1:8" s="52" customFormat="1" ht="11.25">
      <c r="A17" s="47"/>
      <c r="B17" s="53" t="s">
        <v>16</v>
      </c>
      <c r="C17" s="51">
        <f>SUM(D17:H17)</f>
        <v>0</v>
      </c>
      <c r="D17" s="54"/>
      <c r="E17" s="54"/>
      <c r="F17" s="54"/>
      <c r="G17" s="54"/>
      <c r="H17" s="55"/>
    </row>
    <row r="18" spans="1:8" s="52" customFormat="1" ht="11.25">
      <c r="A18" s="47"/>
      <c r="B18" s="53" t="s">
        <v>17</v>
      </c>
      <c r="C18" s="51">
        <f>SUM(D18:H18)</f>
        <v>3</v>
      </c>
      <c r="D18" s="54"/>
      <c r="E18" s="54"/>
      <c r="F18" s="54"/>
      <c r="G18" s="54"/>
      <c r="H18" s="55">
        <v>3</v>
      </c>
    </row>
    <row r="19" spans="1:8" s="62" customFormat="1" ht="15.75" customHeight="1">
      <c r="A19" s="56"/>
      <c r="B19" s="57" t="s">
        <v>18</v>
      </c>
      <c r="C19" s="58"/>
      <c r="D19" s="59">
        <v>152147</v>
      </c>
      <c r="E19" s="59">
        <v>273916</v>
      </c>
      <c r="F19" s="59"/>
      <c r="G19" s="60" t="s">
        <v>19</v>
      </c>
      <c r="H19" s="61" t="s">
        <v>19</v>
      </c>
    </row>
    <row r="20" spans="1:8" s="52" customFormat="1" ht="33.75">
      <c r="A20" s="63">
        <v>600</v>
      </c>
      <c r="B20" s="35" t="s">
        <v>20</v>
      </c>
      <c r="C20" s="64">
        <f aca="true" t="shared" si="0" ref="C20:C28">SUM(D20:H20)</f>
        <v>3343</v>
      </c>
      <c r="D20" s="64">
        <f>SUM(D21:D28)</f>
        <v>0</v>
      </c>
      <c r="E20" s="65">
        <f>SUM(E21:E28)</f>
        <v>0</v>
      </c>
      <c r="F20" s="65">
        <f>SUM(F21:F28)</f>
        <v>0</v>
      </c>
      <c r="G20" s="64">
        <f>SUM(G21:G28)</f>
        <v>3343</v>
      </c>
      <c r="H20" s="66">
        <f>SUM(H21:H28)</f>
        <v>0</v>
      </c>
    </row>
    <row r="21" spans="1:8" s="52" customFormat="1" ht="22.5">
      <c r="A21" s="47">
        <v>610</v>
      </c>
      <c r="B21" s="67" t="s">
        <v>21</v>
      </c>
      <c r="C21" s="68">
        <f t="shared" si="0"/>
        <v>0</v>
      </c>
      <c r="D21" s="69" t="s">
        <v>19</v>
      </c>
      <c r="E21" s="69" t="s">
        <v>19</v>
      </c>
      <c r="F21" s="69" t="s">
        <v>19</v>
      </c>
      <c r="G21" s="70"/>
      <c r="H21" s="71" t="s">
        <v>19</v>
      </c>
    </row>
    <row r="22" spans="1:8" s="52" customFormat="1" ht="33.75">
      <c r="A22" s="47">
        <v>630</v>
      </c>
      <c r="B22" s="67" t="s">
        <v>22</v>
      </c>
      <c r="C22" s="68">
        <f t="shared" si="0"/>
        <v>0</v>
      </c>
      <c r="D22" s="69" t="s">
        <v>19</v>
      </c>
      <c r="E22" s="69" t="s">
        <v>19</v>
      </c>
      <c r="F22" s="69" t="s">
        <v>19</v>
      </c>
      <c r="G22" s="70"/>
      <c r="H22" s="71" t="s">
        <v>19</v>
      </c>
    </row>
    <row r="23" spans="1:8" s="52" customFormat="1" ht="11.25">
      <c r="A23" s="47">
        <v>640</v>
      </c>
      <c r="B23" s="67" t="s">
        <v>23</v>
      </c>
      <c r="C23" s="68">
        <f t="shared" si="0"/>
        <v>3343</v>
      </c>
      <c r="D23" s="69" t="s">
        <v>19</v>
      </c>
      <c r="E23" s="69" t="s">
        <v>19</v>
      </c>
      <c r="F23" s="69" t="s">
        <v>19</v>
      </c>
      <c r="G23" s="70">
        <v>3343</v>
      </c>
      <c r="H23" s="71" t="s">
        <v>19</v>
      </c>
    </row>
    <row r="24" spans="1:8" s="52" customFormat="1" ht="33.75">
      <c r="A24" s="47">
        <v>660</v>
      </c>
      <c r="B24" s="67" t="s">
        <v>24</v>
      </c>
      <c r="C24" s="68">
        <f t="shared" si="0"/>
        <v>0</v>
      </c>
      <c r="D24" s="69" t="s">
        <v>19</v>
      </c>
      <c r="E24" s="69" t="s">
        <v>19</v>
      </c>
      <c r="F24" s="69" t="s">
        <v>19</v>
      </c>
      <c r="G24" s="70"/>
      <c r="H24" s="71" t="s">
        <v>19</v>
      </c>
    </row>
    <row r="25" spans="1:8" s="52" customFormat="1" ht="33.75">
      <c r="A25" s="47">
        <v>690</v>
      </c>
      <c r="B25" s="67" t="s">
        <v>25</v>
      </c>
      <c r="C25" s="68">
        <f t="shared" si="0"/>
        <v>0</v>
      </c>
      <c r="D25" s="69" t="s">
        <v>19</v>
      </c>
      <c r="E25" s="69" t="s">
        <v>19</v>
      </c>
      <c r="F25" s="69" t="s">
        <v>19</v>
      </c>
      <c r="G25" s="70"/>
      <c r="H25" s="71" t="s">
        <v>19</v>
      </c>
    </row>
    <row r="26" spans="1:8" s="52" customFormat="1" ht="11.25">
      <c r="A26" s="47"/>
      <c r="B26" s="67" t="s">
        <v>26</v>
      </c>
      <c r="C26" s="74">
        <f t="shared" si="0"/>
        <v>0</v>
      </c>
      <c r="D26" s="72"/>
      <c r="E26" s="72"/>
      <c r="F26" s="72"/>
      <c r="G26" s="70"/>
      <c r="H26" s="73"/>
    </row>
    <row r="27" spans="1:8" s="52" customFormat="1" ht="11.25">
      <c r="A27" s="47"/>
      <c r="B27" s="67" t="s">
        <v>26</v>
      </c>
      <c r="C27" s="74">
        <f t="shared" si="0"/>
        <v>0</v>
      </c>
      <c r="D27" s="72"/>
      <c r="E27" s="72"/>
      <c r="F27" s="72"/>
      <c r="G27" s="70"/>
      <c r="H27" s="73"/>
    </row>
    <row r="28" spans="1:8" s="52" customFormat="1" ht="11.25">
      <c r="A28" s="47"/>
      <c r="B28" s="67" t="s">
        <v>26</v>
      </c>
      <c r="C28" s="74">
        <f t="shared" si="0"/>
        <v>0</v>
      </c>
      <c r="D28" s="72"/>
      <c r="E28" s="72"/>
      <c r="F28" s="72"/>
      <c r="G28" s="70"/>
      <c r="H28" s="73"/>
    </row>
    <row r="29" spans="1:8" s="31" customFormat="1" ht="16.5">
      <c r="A29" s="29"/>
      <c r="B29" s="30" t="s">
        <v>27</v>
      </c>
      <c r="C29" s="76"/>
      <c r="H29" s="33"/>
    </row>
    <row r="30" spans="1:8" s="79" customFormat="1" ht="26.25" thickBot="1">
      <c r="A30" s="77"/>
      <c r="B30" s="78" t="s">
        <v>28</v>
      </c>
      <c r="C30" s="42">
        <f aca="true" t="shared" si="1" ref="C30:C35">SUM(D30:H30)</f>
        <v>429409</v>
      </c>
      <c r="D30" s="43">
        <f>SUM(D31,D156)</f>
        <v>152147</v>
      </c>
      <c r="E30" s="43">
        <f>SUM(E31,E156)</f>
        <v>273916</v>
      </c>
      <c r="F30" s="44">
        <f>SUM(F31,F156)</f>
        <v>0</v>
      </c>
      <c r="G30" s="43">
        <f>SUM(G31,G156)</f>
        <v>3343</v>
      </c>
      <c r="H30" s="45">
        <f>SUM(H31,H156)</f>
        <v>3</v>
      </c>
    </row>
    <row r="31" spans="1:8" s="85" customFormat="1" ht="36.75" thickTop="1">
      <c r="A31" s="80"/>
      <c r="B31" s="81" t="s">
        <v>29</v>
      </c>
      <c r="C31" s="84">
        <f t="shared" si="1"/>
        <v>429406</v>
      </c>
      <c r="D31" s="82">
        <f>SUM(D141,D32)</f>
        <v>152147</v>
      </c>
      <c r="E31" s="82">
        <f>SUM(E141,E32)</f>
        <v>273916</v>
      </c>
      <c r="F31" s="83">
        <f>SUM(F141,F32)</f>
        <v>0</v>
      </c>
      <c r="G31" s="82">
        <f>SUM(G141,G32)</f>
        <v>3343</v>
      </c>
      <c r="H31" s="66">
        <f>SUM(H141,H32)</f>
        <v>0</v>
      </c>
    </row>
    <row r="32" spans="1:8" s="88" customFormat="1" ht="22.5">
      <c r="A32" s="86"/>
      <c r="B32" s="35" t="s">
        <v>30</v>
      </c>
      <c r="C32" s="87">
        <f t="shared" si="1"/>
        <v>418699</v>
      </c>
      <c r="D32" s="64">
        <f>SUM(D33,D132,D133)</f>
        <v>142340</v>
      </c>
      <c r="E32" s="64">
        <f>SUM(E33,E132,E133)</f>
        <v>273916</v>
      </c>
      <c r="F32" s="65">
        <f>SUM(F33,F132,F133)</f>
        <v>0</v>
      </c>
      <c r="G32" s="64">
        <f>SUM(G33,G132,G133)</f>
        <v>2443</v>
      </c>
      <c r="H32" s="66">
        <f>SUM(H33,H132,H133)</f>
        <v>0</v>
      </c>
    </row>
    <row r="33" spans="1:8" s="36" customFormat="1" ht="11.25">
      <c r="A33" s="89">
        <v>1000</v>
      </c>
      <c r="B33" s="35" t="s">
        <v>31</v>
      </c>
      <c r="C33" s="87">
        <f t="shared" si="1"/>
        <v>418699</v>
      </c>
      <c r="D33" s="64">
        <f>SUM(D34,D41,D42,D45,D92,D128)</f>
        <v>142340</v>
      </c>
      <c r="E33" s="64">
        <f>SUM(E34,E41,E42,E45,E92,E128)</f>
        <v>273916</v>
      </c>
      <c r="F33" s="65">
        <f>SUM(F34,F41,F42,F45,F92,F128)</f>
        <v>0</v>
      </c>
      <c r="G33" s="64">
        <f>SUM(G34,G41,G42,G45,G92,G128)</f>
        <v>2443</v>
      </c>
      <c r="H33" s="66">
        <f>SUM(H34,H41,H42,H45,H92,H128)</f>
        <v>0</v>
      </c>
    </row>
    <row r="34" spans="1:8" s="62" customFormat="1" ht="11.25">
      <c r="A34" s="90">
        <v>1100</v>
      </c>
      <c r="B34" s="91" t="s">
        <v>32</v>
      </c>
      <c r="C34" s="93">
        <f t="shared" si="1"/>
        <v>278959</v>
      </c>
      <c r="D34" s="92">
        <f>SUM(D35,D38:D40)</f>
        <v>58219</v>
      </c>
      <c r="E34" s="92">
        <f>SUM(E35,E38:E40)</f>
        <v>220740</v>
      </c>
      <c r="F34" s="92">
        <f>SUM(F35,F38:F40)</f>
        <v>0</v>
      </c>
      <c r="G34" s="92">
        <f>SUM(G35,G38:G40)</f>
        <v>0</v>
      </c>
      <c r="H34" s="92">
        <f>SUM(H35,H38:H40)</f>
        <v>0</v>
      </c>
    </row>
    <row r="35" spans="1:8" s="99" customFormat="1" ht="9.75">
      <c r="A35" s="94">
        <v>1110</v>
      </c>
      <c r="B35" s="95" t="s">
        <v>33</v>
      </c>
      <c r="C35" s="98">
        <f t="shared" si="1"/>
        <v>254388</v>
      </c>
      <c r="D35" s="97">
        <f>53836-120</f>
        <v>53716</v>
      </c>
      <c r="E35" s="97">
        <v>200672</v>
      </c>
      <c r="F35" s="97"/>
      <c r="G35" s="97"/>
      <c r="H35" s="97"/>
    </row>
    <row r="36" spans="1:8" s="99" customFormat="1" ht="9.75">
      <c r="A36" s="100" t="s">
        <v>34</v>
      </c>
      <c r="B36" s="95" t="s">
        <v>35</v>
      </c>
      <c r="C36" s="98"/>
      <c r="D36" s="97"/>
      <c r="E36" s="97"/>
      <c r="F36" s="97"/>
      <c r="G36" s="97"/>
      <c r="H36" s="101"/>
    </row>
    <row r="37" spans="1:8" s="99" customFormat="1" ht="9.75" customHeight="1">
      <c r="A37" s="100" t="s">
        <v>36</v>
      </c>
      <c r="B37" s="95" t="s">
        <v>37</v>
      </c>
      <c r="C37" s="98"/>
      <c r="D37" s="97"/>
      <c r="E37" s="97"/>
      <c r="F37" s="97"/>
      <c r="G37" s="97"/>
      <c r="H37" s="101"/>
    </row>
    <row r="38" spans="1:8" s="99" customFormat="1" ht="9.75">
      <c r="A38" s="94">
        <v>1140</v>
      </c>
      <c r="B38" s="95" t="s">
        <v>38</v>
      </c>
      <c r="C38" s="98">
        <f aca="true" t="shared" si="2" ref="C38:C69">SUM(D38:H38)</f>
        <v>24571</v>
      </c>
      <c r="D38" s="97">
        <v>4503</v>
      </c>
      <c r="E38" s="97">
        <v>20068</v>
      </c>
      <c r="F38" s="97"/>
      <c r="G38" s="97"/>
      <c r="H38" s="97"/>
    </row>
    <row r="39" spans="1:8" s="99" customFormat="1" ht="9.75">
      <c r="A39" s="94">
        <v>1150</v>
      </c>
      <c r="B39" s="95" t="s">
        <v>39</v>
      </c>
      <c r="C39" s="98">
        <f t="shared" si="2"/>
        <v>0</v>
      </c>
      <c r="D39" s="97"/>
      <c r="E39" s="97"/>
      <c r="F39" s="97"/>
      <c r="G39" s="97"/>
      <c r="H39" s="101"/>
    </row>
    <row r="40" spans="1:8" s="99" customFormat="1" ht="9.75">
      <c r="A40" s="94">
        <v>1170</v>
      </c>
      <c r="B40" s="95" t="s">
        <v>40</v>
      </c>
      <c r="C40" s="98">
        <f t="shared" si="2"/>
        <v>0</v>
      </c>
      <c r="D40" s="97"/>
      <c r="E40" s="97"/>
      <c r="F40" s="97"/>
      <c r="G40" s="97"/>
      <c r="H40" s="101"/>
    </row>
    <row r="41" spans="1:8" s="62" customFormat="1" ht="22.5">
      <c r="A41" s="102">
        <v>1200</v>
      </c>
      <c r="B41" s="91" t="s">
        <v>41</v>
      </c>
      <c r="C41" s="93">
        <f t="shared" si="2"/>
        <v>67201</v>
      </c>
      <c r="D41" s="103">
        <f>14054-29</f>
        <v>14025</v>
      </c>
      <c r="E41" s="103">
        <v>53176</v>
      </c>
      <c r="F41" s="103"/>
      <c r="G41" s="103"/>
      <c r="H41" s="103"/>
    </row>
    <row r="42" spans="1:8" s="62" customFormat="1" ht="11.25">
      <c r="A42" s="90">
        <v>1300</v>
      </c>
      <c r="B42" s="91" t="s">
        <v>42</v>
      </c>
      <c r="C42" s="106">
        <f t="shared" si="2"/>
        <v>0</v>
      </c>
      <c r="D42" s="104">
        <f>SUM(D43:D44)</f>
        <v>0</v>
      </c>
      <c r="E42" s="104">
        <f>SUM(E43:E44)</f>
        <v>0</v>
      </c>
      <c r="F42" s="92">
        <f>SUM(F43:F44)</f>
        <v>0</v>
      </c>
      <c r="G42" s="104">
        <f>SUM(G43:G44)</f>
        <v>0</v>
      </c>
      <c r="H42" s="105">
        <f>SUM(H43:H44)</f>
        <v>0</v>
      </c>
    </row>
    <row r="43" spans="1:8" s="99" customFormat="1" ht="19.5">
      <c r="A43" s="94">
        <v>1310</v>
      </c>
      <c r="B43" s="95" t="s">
        <v>43</v>
      </c>
      <c r="C43" s="107">
        <f t="shared" si="2"/>
        <v>0</v>
      </c>
      <c r="D43" s="97"/>
      <c r="E43" s="97"/>
      <c r="F43" s="97"/>
      <c r="G43" s="97"/>
      <c r="H43" s="101"/>
    </row>
    <row r="44" spans="1:8" s="99" customFormat="1" ht="9.75">
      <c r="A44" s="108">
        <v>1330</v>
      </c>
      <c r="B44" s="95" t="s">
        <v>44</v>
      </c>
      <c r="C44" s="107">
        <f t="shared" si="2"/>
        <v>0</v>
      </c>
      <c r="D44" s="97"/>
      <c r="E44" s="97"/>
      <c r="F44" s="97"/>
      <c r="G44" s="97"/>
      <c r="H44" s="101"/>
    </row>
    <row r="45" spans="1:8" s="62" customFormat="1" ht="22.5">
      <c r="A45" s="102">
        <v>1400</v>
      </c>
      <c r="B45" s="91" t="s">
        <v>45</v>
      </c>
      <c r="C45" s="104">
        <f t="shared" si="2"/>
        <v>20159</v>
      </c>
      <c r="D45" s="104">
        <f>SUM(D46,D52,D53,D61,D71,D75,D79,D87)</f>
        <v>19172</v>
      </c>
      <c r="E45" s="104">
        <f>SUM(E46,E52,E53,E61,E71,E75,E79,E87)</f>
        <v>0</v>
      </c>
      <c r="F45" s="92">
        <f>SUM(F46,F52,F53,F61,F71,F75,F79,F87)</f>
        <v>0</v>
      </c>
      <c r="G45" s="104">
        <f>SUM(G46,G52,G53,G61,G71,G75,G79,G87)</f>
        <v>987</v>
      </c>
      <c r="H45" s="105">
        <f>SUM(H46,H52,H53,H61,H71,H75,H79,H87)</f>
        <v>0</v>
      </c>
    </row>
    <row r="46" spans="1:8" s="99" customFormat="1" ht="19.5">
      <c r="A46" s="94">
        <v>1410</v>
      </c>
      <c r="B46" s="95" t="s">
        <v>46</v>
      </c>
      <c r="C46" s="107">
        <f t="shared" si="2"/>
        <v>2159</v>
      </c>
      <c r="D46" s="107">
        <f>SUM(D47:D51)</f>
        <v>2159</v>
      </c>
      <c r="E46" s="107">
        <f>SUM(E47:E51)</f>
        <v>0</v>
      </c>
      <c r="F46" s="96">
        <f>SUM(F47:F51)</f>
        <v>0</v>
      </c>
      <c r="G46" s="107">
        <f>SUM(G47:G51)</f>
        <v>0</v>
      </c>
      <c r="H46" s="109">
        <f>SUM(H47:H51)</f>
        <v>0</v>
      </c>
    </row>
    <row r="47" spans="1:8" s="99" customFormat="1" ht="19.5">
      <c r="A47" s="110">
        <v>1411</v>
      </c>
      <c r="B47" s="95" t="s">
        <v>47</v>
      </c>
      <c r="C47" s="107">
        <f t="shared" si="2"/>
        <v>932</v>
      </c>
      <c r="D47" s="97">
        <v>932</v>
      </c>
      <c r="E47" s="97"/>
      <c r="F47" s="97"/>
      <c r="G47" s="97"/>
      <c r="H47" s="101"/>
    </row>
    <row r="48" spans="1:8" s="99" customFormat="1" ht="19.5">
      <c r="A48" s="110">
        <v>1412</v>
      </c>
      <c r="B48" s="95" t="s">
        <v>48</v>
      </c>
      <c r="C48" s="107">
        <f t="shared" si="2"/>
        <v>0</v>
      </c>
      <c r="D48" s="97"/>
      <c r="E48" s="97"/>
      <c r="F48" s="97"/>
      <c r="G48" s="97"/>
      <c r="H48" s="101"/>
    </row>
    <row r="49" spans="1:8" s="99" customFormat="1" ht="19.5">
      <c r="A49" s="110">
        <v>1413</v>
      </c>
      <c r="B49" s="95" t="s">
        <v>49</v>
      </c>
      <c r="C49" s="107">
        <f t="shared" si="2"/>
        <v>0</v>
      </c>
      <c r="D49" s="97"/>
      <c r="E49" s="97"/>
      <c r="F49" s="97"/>
      <c r="G49" s="97"/>
      <c r="H49" s="101"/>
    </row>
    <row r="50" spans="1:8" s="99" customFormat="1" ht="19.5">
      <c r="A50" s="110">
        <v>1414</v>
      </c>
      <c r="B50" s="95" t="s">
        <v>50</v>
      </c>
      <c r="C50" s="107">
        <f t="shared" si="2"/>
        <v>642</v>
      </c>
      <c r="D50" s="97">
        <v>642</v>
      </c>
      <c r="E50" s="97"/>
      <c r="F50" s="97"/>
      <c r="G50" s="97"/>
      <c r="H50" s="101"/>
    </row>
    <row r="51" spans="1:8" s="99" customFormat="1" ht="19.5">
      <c r="A51" s="110">
        <v>1415</v>
      </c>
      <c r="B51" s="95" t="s">
        <v>51</v>
      </c>
      <c r="C51" s="107">
        <f t="shared" si="2"/>
        <v>585</v>
      </c>
      <c r="D51" s="97">
        <v>585</v>
      </c>
      <c r="E51" s="97"/>
      <c r="F51" s="97"/>
      <c r="G51" s="97"/>
      <c r="H51" s="101"/>
    </row>
    <row r="52" spans="1:8" s="99" customFormat="1" ht="19.5">
      <c r="A52" s="94">
        <v>1420</v>
      </c>
      <c r="B52" s="95" t="s">
        <v>52</v>
      </c>
      <c r="C52" s="107">
        <f t="shared" si="2"/>
        <v>540</v>
      </c>
      <c r="D52" s="97">
        <v>540</v>
      </c>
      <c r="E52" s="97"/>
      <c r="F52" s="97"/>
      <c r="G52" s="97"/>
      <c r="H52" s="101"/>
    </row>
    <row r="53" spans="1:8" s="99" customFormat="1" ht="29.25">
      <c r="A53" s="94">
        <v>1440</v>
      </c>
      <c r="B53" s="95" t="s">
        <v>53</v>
      </c>
      <c r="C53" s="107">
        <f t="shared" si="2"/>
        <v>880</v>
      </c>
      <c r="D53" s="107">
        <f>SUM(D54:D60)</f>
        <v>765</v>
      </c>
      <c r="E53" s="107">
        <f>SUM(E54:E60)</f>
        <v>0</v>
      </c>
      <c r="F53" s="96">
        <f>SUM(F54:F60)</f>
        <v>0</v>
      </c>
      <c r="G53" s="107">
        <f>SUM(G54:G60)</f>
        <v>115</v>
      </c>
      <c r="H53" s="109">
        <f>SUM(H54:H60)</f>
        <v>0</v>
      </c>
    </row>
    <row r="54" spans="1:8" s="99" customFormat="1" ht="19.5">
      <c r="A54" s="110">
        <v>1441</v>
      </c>
      <c r="B54" s="95" t="s">
        <v>54</v>
      </c>
      <c r="C54" s="107">
        <f t="shared" si="2"/>
        <v>175</v>
      </c>
      <c r="D54" s="97">
        <v>60</v>
      </c>
      <c r="E54" s="97"/>
      <c r="F54" s="97"/>
      <c r="G54" s="97">
        <v>115</v>
      </c>
      <c r="H54" s="101"/>
    </row>
    <row r="55" spans="1:8" s="99" customFormat="1" ht="19.5">
      <c r="A55" s="110">
        <v>1442</v>
      </c>
      <c r="B55" s="95" t="s">
        <v>55</v>
      </c>
      <c r="C55" s="107">
        <f t="shared" si="2"/>
        <v>0</v>
      </c>
      <c r="D55" s="97"/>
      <c r="E55" s="97"/>
      <c r="F55" s="97"/>
      <c r="G55" s="97"/>
      <c r="H55" s="101"/>
    </row>
    <row r="56" spans="1:8" s="99" customFormat="1" ht="19.5">
      <c r="A56" s="110">
        <v>1443</v>
      </c>
      <c r="B56" s="95" t="s">
        <v>56</v>
      </c>
      <c r="C56" s="107">
        <f t="shared" si="2"/>
        <v>165</v>
      </c>
      <c r="D56" s="97">
        <v>165</v>
      </c>
      <c r="E56" s="97"/>
      <c r="F56" s="97"/>
      <c r="G56" s="97"/>
      <c r="H56" s="101"/>
    </row>
    <row r="57" spans="1:8" s="99" customFormat="1" ht="9.75">
      <c r="A57" s="110">
        <v>1444</v>
      </c>
      <c r="B57" s="95" t="s">
        <v>57</v>
      </c>
      <c r="C57" s="107">
        <f t="shared" si="2"/>
        <v>0</v>
      </c>
      <c r="D57" s="97"/>
      <c r="E57" s="97"/>
      <c r="F57" s="97"/>
      <c r="G57" s="97"/>
      <c r="H57" s="101"/>
    </row>
    <row r="58" spans="1:8" s="99" customFormat="1" ht="19.5">
      <c r="A58" s="110">
        <v>1445</v>
      </c>
      <c r="B58" s="95" t="s">
        <v>58</v>
      </c>
      <c r="C58" s="107">
        <f t="shared" si="2"/>
        <v>540</v>
      </c>
      <c r="D58" s="97">
        <v>540</v>
      </c>
      <c r="E58" s="97"/>
      <c r="F58" s="97"/>
      <c r="G58" s="97"/>
      <c r="H58" s="101"/>
    </row>
    <row r="59" spans="1:8" s="99" customFormat="1" ht="19.5">
      <c r="A59" s="110">
        <v>1447</v>
      </c>
      <c r="B59" s="95" t="s">
        <v>59</v>
      </c>
      <c r="C59" s="107">
        <f t="shared" si="2"/>
        <v>0</v>
      </c>
      <c r="D59" s="97"/>
      <c r="E59" s="97"/>
      <c r="F59" s="97"/>
      <c r="G59" s="97"/>
      <c r="H59" s="101"/>
    </row>
    <row r="60" spans="1:8" s="99" customFormat="1" ht="19.5">
      <c r="A60" s="110">
        <v>1449</v>
      </c>
      <c r="B60" s="95" t="s">
        <v>60</v>
      </c>
      <c r="C60" s="107">
        <f t="shared" si="2"/>
        <v>0</v>
      </c>
      <c r="D60" s="97"/>
      <c r="E60" s="97"/>
      <c r="F60" s="97"/>
      <c r="G60" s="97"/>
      <c r="H60" s="101"/>
    </row>
    <row r="61" spans="1:8" s="99" customFormat="1" ht="39">
      <c r="A61" s="94">
        <v>1450</v>
      </c>
      <c r="B61" s="95" t="s">
        <v>61</v>
      </c>
      <c r="C61" s="107">
        <f t="shared" si="2"/>
        <v>14773</v>
      </c>
      <c r="D61" s="107">
        <f>SUM(D65:D70,D62)</f>
        <v>14160</v>
      </c>
      <c r="E61" s="107">
        <f>SUM(E65:E70,E62)</f>
        <v>0</v>
      </c>
      <c r="F61" s="96">
        <f>SUM(F65:F70,F62)</f>
        <v>0</v>
      </c>
      <c r="G61" s="107">
        <f>SUM(G65:G70,G62)</f>
        <v>613</v>
      </c>
      <c r="H61" s="109">
        <f>SUM(H65:H70,H62)</f>
        <v>0</v>
      </c>
    </row>
    <row r="62" spans="1:8" s="99" customFormat="1" ht="19.5">
      <c r="A62" s="111">
        <v>1451</v>
      </c>
      <c r="B62" s="112" t="s">
        <v>62</v>
      </c>
      <c r="C62" s="107">
        <f t="shared" si="2"/>
        <v>9040</v>
      </c>
      <c r="D62" s="96">
        <f>D63+D64</f>
        <v>8590</v>
      </c>
      <c r="E62" s="96">
        <f>E63+E64</f>
        <v>0</v>
      </c>
      <c r="F62" s="96">
        <f>F63+F64</f>
        <v>0</v>
      </c>
      <c r="G62" s="96">
        <f>G63+G64</f>
        <v>450</v>
      </c>
      <c r="H62" s="113">
        <f>H63+H64</f>
        <v>0</v>
      </c>
    </row>
    <row r="63" spans="1:8" s="99" customFormat="1" ht="9.75">
      <c r="A63" s="110"/>
      <c r="B63" s="95" t="s">
        <v>63</v>
      </c>
      <c r="C63" s="107">
        <f t="shared" si="2"/>
        <v>0</v>
      </c>
      <c r="D63" s="97"/>
      <c r="E63" s="97"/>
      <c r="F63" s="97"/>
      <c r="G63" s="97"/>
      <c r="H63" s="101"/>
    </row>
    <row r="64" spans="1:8" s="99" customFormat="1" ht="9.75">
      <c r="A64" s="110"/>
      <c r="B64" s="95" t="s">
        <v>64</v>
      </c>
      <c r="C64" s="107">
        <f t="shared" si="2"/>
        <v>9040</v>
      </c>
      <c r="D64" s="97">
        <v>8590</v>
      </c>
      <c r="E64" s="97"/>
      <c r="F64" s="97"/>
      <c r="G64" s="97">
        <v>450</v>
      </c>
      <c r="H64" s="101"/>
    </row>
    <row r="65" spans="1:8" s="99" customFormat="1" ht="19.5">
      <c r="A65" s="110">
        <v>1452</v>
      </c>
      <c r="B65" s="95" t="s">
        <v>65</v>
      </c>
      <c r="C65" s="107">
        <f t="shared" si="2"/>
        <v>0</v>
      </c>
      <c r="D65" s="97"/>
      <c r="E65" s="97"/>
      <c r="F65" s="97"/>
      <c r="G65" s="97"/>
      <c r="H65" s="101"/>
    </row>
    <row r="66" spans="1:8" s="99" customFormat="1" ht="19.5">
      <c r="A66" s="110">
        <v>1453</v>
      </c>
      <c r="B66" s="95" t="s">
        <v>66</v>
      </c>
      <c r="C66" s="107">
        <f t="shared" si="2"/>
        <v>912</v>
      </c>
      <c r="D66" s="97">
        <v>912</v>
      </c>
      <c r="E66" s="97"/>
      <c r="F66" s="97"/>
      <c r="G66" s="97"/>
      <c r="H66" s="101"/>
    </row>
    <row r="67" spans="1:8" s="99" customFormat="1" ht="39">
      <c r="A67" s="110">
        <v>1454</v>
      </c>
      <c r="B67" s="95" t="s">
        <v>67</v>
      </c>
      <c r="C67" s="107">
        <f t="shared" si="2"/>
        <v>1473</v>
      </c>
      <c r="D67" s="97">
        <v>1310</v>
      </c>
      <c r="E67" s="97"/>
      <c r="F67" s="97"/>
      <c r="G67" s="97">
        <v>163</v>
      </c>
      <c r="H67" s="101"/>
    </row>
    <row r="68" spans="1:8" s="99" customFormat="1" ht="29.25">
      <c r="A68" s="110">
        <v>1455</v>
      </c>
      <c r="B68" s="95" t="s">
        <v>68</v>
      </c>
      <c r="C68" s="107">
        <f t="shared" si="2"/>
        <v>0</v>
      </c>
      <c r="D68" s="97"/>
      <c r="E68" s="97"/>
      <c r="F68" s="97"/>
      <c r="G68" s="97"/>
      <c r="H68" s="101"/>
    </row>
    <row r="69" spans="1:8" s="99" customFormat="1" ht="68.25">
      <c r="A69" s="110">
        <v>1456</v>
      </c>
      <c r="B69" s="95" t="s">
        <v>69</v>
      </c>
      <c r="C69" s="107">
        <f t="shared" si="2"/>
        <v>0</v>
      </c>
      <c r="D69" s="97"/>
      <c r="E69" s="97"/>
      <c r="F69" s="97"/>
      <c r="G69" s="97"/>
      <c r="H69" s="101"/>
    </row>
    <row r="70" spans="1:8" s="99" customFormat="1" ht="19.5">
      <c r="A70" s="110">
        <v>1459</v>
      </c>
      <c r="B70" s="95" t="s">
        <v>70</v>
      </c>
      <c r="C70" s="107">
        <f aca="true" t="shared" si="3" ref="C70:C101">SUM(D70:H70)</f>
        <v>3348</v>
      </c>
      <c r="D70" s="97">
        <v>3348</v>
      </c>
      <c r="E70" s="97"/>
      <c r="F70" s="97"/>
      <c r="G70" s="97"/>
      <c r="H70" s="101"/>
    </row>
    <row r="71" spans="1:8" s="99" customFormat="1" ht="19.5">
      <c r="A71" s="94">
        <v>1460</v>
      </c>
      <c r="B71" s="95" t="s">
        <v>71</v>
      </c>
      <c r="C71" s="107">
        <f t="shared" si="3"/>
        <v>0</v>
      </c>
      <c r="D71" s="107">
        <f>SUM(D72:D74)</f>
        <v>0</v>
      </c>
      <c r="E71" s="107">
        <f>SUM(E72:E74)</f>
        <v>0</v>
      </c>
      <c r="F71" s="96">
        <f>SUM(F72:F74)</f>
        <v>0</v>
      </c>
      <c r="G71" s="107">
        <f>SUM(G72:G74)</f>
        <v>0</v>
      </c>
      <c r="H71" s="109">
        <f>SUM(H72:H74)</f>
        <v>0</v>
      </c>
    </row>
    <row r="72" spans="1:8" s="99" customFormat="1" ht="29.25">
      <c r="A72" s="110">
        <v>1461</v>
      </c>
      <c r="B72" s="95" t="s">
        <v>72</v>
      </c>
      <c r="C72" s="107">
        <f t="shared" si="3"/>
        <v>0</v>
      </c>
      <c r="D72" s="97"/>
      <c r="E72" s="97"/>
      <c r="F72" s="97"/>
      <c r="G72" s="97"/>
      <c r="H72" s="101"/>
    </row>
    <row r="73" spans="1:8" s="99" customFormat="1" ht="29.25">
      <c r="A73" s="110">
        <v>1462</v>
      </c>
      <c r="B73" s="95" t="s">
        <v>73</v>
      </c>
      <c r="C73" s="107">
        <f t="shared" si="3"/>
        <v>0</v>
      </c>
      <c r="D73" s="97"/>
      <c r="E73" s="97"/>
      <c r="F73" s="97"/>
      <c r="G73" s="97"/>
      <c r="H73" s="101"/>
    </row>
    <row r="74" spans="1:8" s="99" customFormat="1" ht="29.25">
      <c r="A74" s="110">
        <v>1469</v>
      </c>
      <c r="B74" s="95" t="s">
        <v>74</v>
      </c>
      <c r="C74" s="107">
        <f t="shared" si="3"/>
        <v>0</v>
      </c>
      <c r="D74" s="97"/>
      <c r="E74" s="97"/>
      <c r="F74" s="97"/>
      <c r="G74" s="97"/>
      <c r="H74" s="101"/>
    </row>
    <row r="75" spans="1:8" s="99" customFormat="1" ht="29.25">
      <c r="A75" s="94">
        <v>1470</v>
      </c>
      <c r="B75" s="95" t="s">
        <v>75</v>
      </c>
      <c r="C75" s="107">
        <f t="shared" si="3"/>
        <v>509</v>
      </c>
      <c r="D75" s="107">
        <f>SUM(D76:D78)</f>
        <v>250</v>
      </c>
      <c r="E75" s="107">
        <f>SUM(E76:E78)</f>
        <v>0</v>
      </c>
      <c r="F75" s="96">
        <f>SUM(F76:F78)</f>
        <v>0</v>
      </c>
      <c r="G75" s="107">
        <f>SUM(G76:G78)</f>
        <v>259</v>
      </c>
      <c r="H75" s="109">
        <f>SUM(H76:H78)</f>
        <v>0</v>
      </c>
    </row>
    <row r="76" spans="1:8" s="99" customFormat="1" ht="9.75">
      <c r="A76" s="110">
        <v>1471</v>
      </c>
      <c r="B76" s="95" t="s">
        <v>76</v>
      </c>
      <c r="C76" s="107">
        <f t="shared" si="3"/>
        <v>0</v>
      </c>
      <c r="D76" s="97"/>
      <c r="E76" s="97"/>
      <c r="F76" s="97"/>
      <c r="G76" s="97"/>
      <c r="H76" s="101"/>
    </row>
    <row r="77" spans="1:8" s="99" customFormat="1" ht="9.75">
      <c r="A77" s="110">
        <v>1472</v>
      </c>
      <c r="B77" s="95" t="s">
        <v>77</v>
      </c>
      <c r="C77" s="107">
        <f t="shared" si="3"/>
        <v>509</v>
      </c>
      <c r="D77" s="97">
        <v>250</v>
      </c>
      <c r="E77" s="97"/>
      <c r="F77" s="97"/>
      <c r="G77" s="97">
        <v>259</v>
      </c>
      <c r="H77" s="101"/>
    </row>
    <row r="78" spans="1:8" s="99" customFormat="1" ht="9.75">
      <c r="A78" s="110">
        <v>1479</v>
      </c>
      <c r="B78" s="95" t="s">
        <v>78</v>
      </c>
      <c r="C78" s="107">
        <f t="shared" si="3"/>
        <v>0</v>
      </c>
      <c r="D78" s="97"/>
      <c r="E78" s="97"/>
      <c r="F78" s="97"/>
      <c r="G78" s="97"/>
      <c r="H78" s="101"/>
    </row>
    <row r="79" spans="1:8" s="99" customFormat="1" ht="9.75">
      <c r="A79" s="94">
        <v>1480</v>
      </c>
      <c r="B79" s="95" t="s">
        <v>79</v>
      </c>
      <c r="C79" s="107">
        <f t="shared" si="3"/>
        <v>1298</v>
      </c>
      <c r="D79" s="107">
        <f>SUM(D80:D86)</f>
        <v>1298</v>
      </c>
      <c r="E79" s="107">
        <f>SUM(E80:E86)</f>
        <v>0</v>
      </c>
      <c r="F79" s="96">
        <f>SUM(F80:F86)</f>
        <v>0</v>
      </c>
      <c r="G79" s="107">
        <f>SUM(G80:G86)</f>
        <v>0</v>
      </c>
      <c r="H79" s="109">
        <f>SUM(H80:H86)</f>
        <v>0</v>
      </c>
    </row>
    <row r="80" spans="1:8" s="99" customFormat="1" ht="19.5">
      <c r="A80" s="110">
        <v>1481</v>
      </c>
      <c r="B80" s="95" t="s">
        <v>80</v>
      </c>
      <c r="C80" s="107">
        <f t="shared" si="3"/>
        <v>0</v>
      </c>
      <c r="D80" s="97"/>
      <c r="E80" s="97"/>
      <c r="F80" s="97"/>
      <c r="G80" s="97"/>
      <c r="H80" s="101"/>
    </row>
    <row r="81" spans="1:8" s="99" customFormat="1" ht="19.5">
      <c r="A81" s="110">
        <v>1482</v>
      </c>
      <c r="B81" s="95" t="s">
        <v>81</v>
      </c>
      <c r="C81" s="107">
        <f t="shared" si="3"/>
        <v>125</v>
      </c>
      <c r="D81" s="97">
        <v>125</v>
      </c>
      <c r="E81" s="97"/>
      <c r="F81" s="97"/>
      <c r="G81" s="97"/>
      <c r="H81" s="101"/>
    </row>
    <row r="82" spans="1:8" s="99" customFormat="1" ht="19.5">
      <c r="A82" s="110">
        <v>1483</v>
      </c>
      <c r="B82" s="95" t="s">
        <v>82</v>
      </c>
      <c r="C82" s="107">
        <f t="shared" si="3"/>
        <v>0</v>
      </c>
      <c r="D82" s="97"/>
      <c r="E82" s="97"/>
      <c r="F82" s="97"/>
      <c r="G82" s="97"/>
      <c r="H82" s="101"/>
    </row>
    <row r="83" spans="1:8" s="99" customFormat="1" ht="29.25">
      <c r="A83" s="110">
        <v>1484</v>
      </c>
      <c r="B83" s="95" t="s">
        <v>83</v>
      </c>
      <c r="C83" s="107">
        <f t="shared" si="3"/>
        <v>0</v>
      </c>
      <c r="D83" s="97"/>
      <c r="E83" s="97"/>
      <c r="F83" s="97"/>
      <c r="G83" s="97"/>
      <c r="H83" s="101"/>
    </row>
    <row r="84" spans="1:8" s="99" customFormat="1" ht="19.5">
      <c r="A84" s="110">
        <v>1485</v>
      </c>
      <c r="B84" s="95" t="s">
        <v>84</v>
      </c>
      <c r="C84" s="107">
        <f t="shared" si="3"/>
        <v>645</v>
      </c>
      <c r="D84" s="97">
        <v>645</v>
      </c>
      <c r="E84" s="97"/>
      <c r="F84" s="97"/>
      <c r="G84" s="97"/>
      <c r="H84" s="101"/>
    </row>
    <row r="85" spans="1:8" s="99" customFormat="1" ht="9.75">
      <c r="A85" s="110">
        <v>1486</v>
      </c>
      <c r="B85" s="95" t="s">
        <v>85</v>
      </c>
      <c r="C85" s="107">
        <f t="shared" si="3"/>
        <v>528</v>
      </c>
      <c r="D85" s="97">
        <v>528</v>
      </c>
      <c r="E85" s="97"/>
      <c r="F85" s="97"/>
      <c r="G85" s="97"/>
      <c r="H85" s="101"/>
    </row>
    <row r="86" spans="1:8" s="99" customFormat="1" ht="29.25">
      <c r="A86" s="110">
        <v>1489</v>
      </c>
      <c r="B86" s="95" t="s">
        <v>86</v>
      </c>
      <c r="C86" s="107">
        <f t="shared" si="3"/>
        <v>0</v>
      </c>
      <c r="D86" s="97"/>
      <c r="E86" s="97"/>
      <c r="F86" s="97"/>
      <c r="G86" s="97"/>
      <c r="H86" s="101"/>
    </row>
    <row r="87" spans="1:8" s="99" customFormat="1" ht="9.75">
      <c r="A87" s="94">
        <v>1490</v>
      </c>
      <c r="B87" s="95" t="s">
        <v>87</v>
      </c>
      <c r="C87" s="107">
        <f t="shared" si="3"/>
        <v>0</v>
      </c>
      <c r="D87" s="107">
        <f>SUM(D88:D91)</f>
        <v>0</v>
      </c>
      <c r="E87" s="107">
        <f>SUM(E88:E91)</f>
        <v>0</v>
      </c>
      <c r="F87" s="96">
        <f>SUM(F88:F91)</f>
        <v>0</v>
      </c>
      <c r="G87" s="107">
        <f>SUM(G88:G91)</f>
        <v>0</v>
      </c>
      <c r="H87" s="109">
        <f>SUM(H88:H91)</f>
        <v>0</v>
      </c>
    </row>
    <row r="88" spans="1:8" s="99" customFormat="1" ht="9.75">
      <c r="A88" s="110">
        <v>1491</v>
      </c>
      <c r="B88" s="95" t="s">
        <v>88</v>
      </c>
      <c r="C88" s="107">
        <f t="shared" si="3"/>
        <v>0</v>
      </c>
      <c r="D88" s="97"/>
      <c r="E88" s="97"/>
      <c r="F88" s="97"/>
      <c r="G88" s="97"/>
      <c r="H88" s="101"/>
    </row>
    <row r="89" spans="1:8" s="99" customFormat="1" ht="9.75">
      <c r="A89" s="110">
        <v>1492</v>
      </c>
      <c r="B89" s="95" t="s">
        <v>89</v>
      </c>
      <c r="C89" s="107">
        <f t="shared" si="3"/>
        <v>0</v>
      </c>
      <c r="D89" s="97"/>
      <c r="E89" s="97"/>
      <c r="F89" s="97"/>
      <c r="G89" s="97"/>
      <c r="H89" s="101"/>
    </row>
    <row r="90" spans="1:8" s="99" customFormat="1" ht="9.75">
      <c r="A90" s="110">
        <v>1493</v>
      </c>
      <c r="B90" s="95" t="s">
        <v>90</v>
      </c>
      <c r="C90" s="107">
        <f t="shared" si="3"/>
        <v>0</v>
      </c>
      <c r="D90" s="97"/>
      <c r="E90" s="97"/>
      <c r="F90" s="97"/>
      <c r="G90" s="97"/>
      <c r="H90" s="101"/>
    </row>
    <row r="91" spans="1:8" s="99" customFormat="1" ht="19.5">
      <c r="A91" s="110">
        <v>1499</v>
      </c>
      <c r="B91" s="95" t="s">
        <v>91</v>
      </c>
      <c r="C91" s="107">
        <f t="shared" si="3"/>
        <v>0</v>
      </c>
      <c r="D91" s="97"/>
      <c r="E91" s="97"/>
      <c r="F91" s="97"/>
      <c r="G91" s="97"/>
      <c r="H91" s="101"/>
    </row>
    <row r="92" spans="1:8" s="62" customFormat="1" ht="45">
      <c r="A92" s="102">
        <v>1500</v>
      </c>
      <c r="B92" s="91" t="s">
        <v>92</v>
      </c>
      <c r="C92" s="104">
        <f t="shared" si="3"/>
        <v>49111</v>
      </c>
      <c r="D92" s="104">
        <f>SUM(D93,D97,D105,D106,D107,D114,D123,D124,D127)</f>
        <v>47655</v>
      </c>
      <c r="E92" s="104">
        <f>SUM(E93,E97,E105,E106,E107,E114,E123,E124,E127)</f>
        <v>0</v>
      </c>
      <c r="F92" s="92">
        <f>SUM(F93,F97,F105,F106,F107,F114,F123,F124,F127)</f>
        <v>0</v>
      </c>
      <c r="G92" s="104">
        <f>SUM(G93,G97,G105,G106,G107,G114,G123,G124,G127)</f>
        <v>1456</v>
      </c>
      <c r="H92" s="105">
        <f>SUM(H93,H97,H105,H106,H107,H114,H123,H124,H127)</f>
        <v>0</v>
      </c>
    </row>
    <row r="93" spans="1:8" s="99" customFormat="1" ht="19.5">
      <c r="A93" s="94">
        <v>1510</v>
      </c>
      <c r="B93" s="95" t="s">
        <v>93</v>
      </c>
      <c r="C93" s="107">
        <f t="shared" si="3"/>
        <v>2685</v>
      </c>
      <c r="D93" s="107">
        <f>SUM(D94:D96)</f>
        <v>1885</v>
      </c>
      <c r="E93" s="107">
        <f>SUM(E94:E96)</f>
        <v>0</v>
      </c>
      <c r="F93" s="96">
        <f>SUM(F94:F96)</f>
        <v>0</v>
      </c>
      <c r="G93" s="107">
        <f>SUM(G94:G96)</f>
        <v>800</v>
      </c>
      <c r="H93" s="109">
        <f>SUM(H94:H96)</f>
        <v>0</v>
      </c>
    </row>
    <row r="94" spans="1:8" s="99" customFormat="1" ht="9.75">
      <c r="A94" s="110">
        <v>1511</v>
      </c>
      <c r="B94" s="95" t="s">
        <v>94</v>
      </c>
      <c r="C94" s="107">
        <f t="shared" si="3"/>
        <v>2085</v>
      </c>
      <c r="D94" s="97">
        <v>1635</v>
      </c>
      <c r="E94" s="97"/>
      <c r="F94" s="97"/>
      <c r="G94" s="97">
        <v>450</v>
      </c>
      <c r="H94" s="101"/>
    </row>
    <row r="95" spans="1:8" s="99" customFormat="1" ht="9.75">
      <c r="A95" s="110">
        <v>1512</v>
      </c>
      <c r="B95" s="95" t="s">
        <v>95</v>
      </c>
      <c r="C95" s="107">
        <f t="shared" si="3"/>
        <v>600</v>
      </c>
      <c r="D95" s="97">
        <v>250</v>
      </c>
      <c r="E95" s="97"/>
      <c r="F95" s="97"/>
      <c r="G95" s="97">
        <v>350</v>
      </c>
      <c r="H95" s="101"/>
    </row>
    <row r="96" spans="1:8" s="99" customFormat="1" ht="9.75">
      <c r="A96" s="110">
        <v>1513</v>
      </c>
      <c r="B96" s="95" t="s">
        <v>96</v>
      </c>
      <c r="C96" s="107">
        <f t="shared" si="3"/>
        <v>0</v>
      </c>
      <c r="D96" s="97"/>
      <c r="E96" s="97"/>
      <c r="F96" s="97"/>
      <c r="G96" s="97"/>
      <c r="H96" s="101"/>
    </row>
    <row r="97" spans="1:8" s="99" customFormat="1" ht="29.25">
      <c r="A97" s="94">
        <v>1520</v>
      </c>
      <c r="B97" s="95" t="s">
        <v>97</v>
      </c>
      <c r="C97" s="107">
        <f t="shared" si="3"/>
        <v>35092</v>
      </c>
      <c r="D97" s="107">
        <f>SUM(D98:D104)</f>
        <v>35092</v>
      </c>
      <c r="E97" s="107">
        <f>SUM(E98:E104)</f>
        <v>0</v>
      </c>
      <c r="F97" s="96">
        <f>SUM(F98:F104)</f>
        <v>0</v>
      </c>
      <c r="G97" s="107">
        <f>SUM(G98:G104)</f>
        <v>0</v>
      </c>
      <c r="H97" s="109">
        <f>SUM(H98:H104)</f>
        <v>0</v>
      </c>
    </row>
    <row r="98" spans="1:8" s="99" customFormat="1" ht="9.75">
      <c r="A98" s="110">
        <v>1521</v>
      </c>
      <c r="B98" s="95" t="s">
        <v>98</v>
      </c>
      <c r="C98" s="107">
        <f t="shared" si="3"/>
        <v>26102</v>
      </c>
      <c r="D98" s="97">
        <v>26102</v>
      </c>
      <c r="E98" s="97"/>
      <c r="F98" s="97"/>
      <c r="G98" s="97"/>
      <c r="H98" s="101"/>
    </row>
    <row r="99" spans="1:8" s="99" customFormat="1" ht="9.75">
      <c r="A99" s="110">
        <v>1522</v>
      </c>
      <c r="B99" s="95" t="s">
        <v>99</v>
      </c>
      <c r="C99" s="107">
        <f t="shared" si="3"/>
        <v>0</v>
      </c>
      <c r="D99" s="97"/>
      <c r="E99" s="97"/>
      <c r="F99" s="97"/>
      <c r="G99" s="97"/>
      <c r="H99" s="101"/>
    </row>
    <row r="100" spans="1:8" s="99" customFormat="1" ht="9.75">
      <c r="A100" s="110">
        <v>1523</v>
      </c>
      <c r="B100" s="95" t="s">
        <v>100</v>
      </c>
      <c r="C100" s="107">
        <f t="shared" si="3"/>
        <v>7308</v>
      </c>
      <c r="D100" s="97">
        <v>7308</v>
      </c>
      <c r="E100" s="97"/>
      <c r="F100" s="97"/>
      <c r="G100" s="97"/>
      <c r="H100" s="101"/>
    </row>
    <row r="101" spans="1:8" s="99" customFormat="1" ht="9.75">
      <c r="A101" s="110">
        <v>1524</v>
      </c>
      <c r="B101" s="95" t="s">
        <v>101</v>
      </c>
      <c r="C101" s="107">
        <f t="shared" si="3"/>
        <v>0</v>
      </c>
      <c r="D101" s="97"/>
      <c r="E101" s="97"/>
      <c r="F101" s="97"/>
      <c r="G101" s="97"/>
      <c r="H101" s="101"/>
    </row>
    <row r="102" spans="1:8" s="99" customFormat="1" ht="9.75">
      <c r="A102" s="110">
        <v>1525</v>
      </c>
      <c r="B102" s="95" t="s">
        <v>102</v>
      </c>
      <c r="C102" s="107">
        <f aca="true" t="shared" si="4" ref="C102:C133">SUM(D102:H102)</f>
        <v>0</v>
      </c>
      <c r="D102" s="97"/>
      <c r="E102" s="97"/>
      <c r="F102" s="97"/>
      <c r="G102" s="97"/>
      <c r="H102" s="101"/>
    </row>
    <row r="103" spans="1:8" s="99" customFormat="1" ht="9.75">
      <c r="A103" s="110">
        <v>1528</v>
      </c>
      <c r="B103" s="95" t="s">
        <v>103</v>
      </c>
      <c r="C103" s="107">
        <f t="shared" si="4"/>
        <v>0</v>
      </c>
      <c r="D103" s="97"/>
      <c r="E103" s="97"/>
      <c r="F103" s="97"/>
      <c r="G103" s="97"/>
      <c r="H103" s="101"/>
    </row>
    <row r="104" spans="1:8" s="99" customFormat="1" ht="19.5">
      <c r="A104" s="110">
        <v>1529</v>
      </c>
      <c r="B104" s="95" t="s">
        <v>104</v>
      </c>
      <c r="C104" s="107">
        <f t="shared" si="4"/>
        <v>1682</v>
      </c>
      <c r="D104" s="97">
        <v>1682</v>
      </c>
      <c r="E104" s="97"/>
      <c r="F104" s="97"/>
      <c r="G104" s="97"/>
      <c r="H104" s="101"/>
    </row>
    <row r="105" spans="1:8" s="99" customFormat="1" ht="19.5">
      <c r="A105" s="94">
        <v>1530</v>
      </c>
      <c r="B105" s="95" t="s">
        <v>105</v>
      </c>
      <c r="C105" s="107">
        <f t="shared" si="4"/>
        <v>0</v>
      </c>
      <c r="D105" s="97"/>
      <c r="E105" s="97"/>
      <c r="F105" s="97"/>
      <c r="G105" s="97"/>
      <c r="H105" s="101"/>
    </row>
    <row r="106" spans="1:8" s="99" customFormat="1" ht="19.5">
      <c r="A106" s="94">
        <v>1540</v>
      </c>
      <c r="B106" s="95" t="s">
        <v>106</v>
      </c>
      <c r="C106" s="107">
        <f t="shared" si="4"/>
        <v>170</v>
      </c>
      <c r="D106" s="97">
        <v>170</v>
      </c>
      <c r="E106" s="97"/>
      <c r="F106" s="97"/>
      <c r="G106" s="97"/>
      <c r="H106" s="101"/>
    </row>
    <row r="107" spans="1:8" s="99" customFormat="1" ht="19.5">
      <c r="A107" s="94">
        <v>1550</v>
      </c>
      <c r="B107" s="95" t="s">
        <v>107</v>
      </c>
      <c r="C107" s="107">
        <f t="shared" si="4"/>
        <v>8562</v>
      </c>
      <c r="D107" s="107">
        <f>SUM(D108:D113)</f>
        <v>7906</v>
      </c>
      <c r="E107" s="107">
        <f>SUM(E108:E113)</f>
        <v>0</v>
      </c>
      <c r="F107" s="96">
        <f>SUM(F108:F113)</f>
        <v>0</v>
      </c>
      <c r="G107" s="107">
        <f>SUM(G108:G113)</f>
        <v>656</v>
      </c>
      <c r="H107" s="109">
        <f>SUM(H108:H113)</f>
        <v>0</v>
      </c>
    </row>
    <row r="108" spans="1:8" s="99" customFormat="1" ht="9.75">
      <c r="A108" s="110">
        <v>1551</v>
      </c>
      <c r="B108" s="95" t="s">
        <v>108</v>
      </c>
      <c r="C108" s="107">
        <f t="shared" si="4"/>
        <v>5932</v>
      </c>
      <c r="D108" s="97">
        <v>5276</v>
      </c>
      <c r="E108" s="97"/>
      <c r="F108" s="97"/>
      <c r="G108" s="97">
        <v>656</v>
      </c>
      <c r="H108" s="101"/>
    </row>
    <row r="109" spans="1:8" s="99" customFormat="1" ht="9.75">
      <c r="A109" s="110">
        <v>1552</v>
      </c>
      <c r="B109" s="95" t="s">
        <v>109</v>
      </c>
      <c r="C109" s="107">
        <f t="shared" si="4"/>
        <v>2110</v>
      </c>
      <c r="D109" s="97">
        <v>2110</v>
      </c>
      <c r="E109" s="97"/>
      <c r="F109" s="97"/>
      <c r="G109" s="97"/>
      <c r="H109" s="101"/>
    </row>
    <row r="110" spans="1:8" s="99" customFormat="1" ht="19.5">
      <c r="A110" s="110">
        <v>1553</v>
      </c>
      <c r="B110" s="95" t="s">
        <v>110</v>
      </c>
      <c r="C110" s="107">
        <f t="shared" si="4"/>
        <v>120</v>
      </c>
      <c r="D110" s="97">
        <v>120</v>
      </c>
      <c r="E110" s="97"/>
      <c r="F110" s="97"/>
      <c r="G110" s="97"/>
      <c r="H110" s="101"/>
    </row>
    <row r="111" spans="1:8" s="99" customFormat="1" ht="29.25">
      <c r="A111" s="110">
        <v>1554</v>
      </c>
      <c r="B111" s="95" t="s">
        <v>111</v>
      </c>
      <c r="C111" s="107">
        <f t="shared" si="4"/>
        <v>0</v>
      </c>
      <c r="D111" s="97"/>
      <c r="E111" s="97"/>
      <c r="F111" s="97"/>
      <c r="G111" s="97"/>
      <c r="H111" s="101"/>
    </row>
    <row r="112" spans="1:8" s="99" customFormat="1" ht="19.5">
      <c r="A112" s="110">
        <v>1555</v>
      </c>
      <c r="B112" s="95" t="s">
        <v>112</v>
      </c>
      <c r="C112" s="107">
        <f t="shared" si="4"/>
        <v>400</v>
      </c>
      <c r="D112" s="97">
        <v>400</v>
      </c>
      <c r="E112" s="97"/>
      <c r="F112" s="97"/>
      <c r="G112" s="97"/>
      <c r="H112" s="101"/>
    </row>
    <row r="113" spans="1:8" s="99" customFormat="1" ht="19.5">
      <c r="A113" s="110">
        <v>1559</v>
      </c>
      <c r="B113" s="95" t="s">
        <v>113</v>
      </c>
      <c r="C113" s="107">
        <f t="shared" si="4"/>
        <v>0</v>
      </c>
      <c r="D113" s="97"/>
      <c r="E113" s="97"/>
      <c r="F113" s="97"/>
      <c r="G113" s="97"/>
      <c r="H113" s="101"/>
    </row>
    <row r="114" spans="1:8" s="99" customFormat="1" ht="29.25">
      <c r="A114" s="94">
        <v>1560</v>
      </c>
      <c r="B114" s="95" t="s">
        <v>114</v>
      </c>
      <c r="C114" s="107">
        <f t="shared" si="4"/>
        <v>0</v>
      </c>
      <c r="D114" s="107">
        <f>SUM(D115:D122)</f>
        <v>0</v>
      </c>
      <c r="E114" s="107">
        <f>SUM(E115:E122)</f>
        <v>0</v>
      </c>
      <c r="F114" s="107">
        <f>SUM(F115:F122)</f>
        <v>0</v>
      </c>
      <c r="G114" s="107">
        <f>SUM(G115:G122)</f>
        <v>0</v>
      </c>
      <c r="H114" s="109">
        <f>SUM(H115:H122)</f>
        <v>0</v>
      </c>
    </row>
    <row r="115" spans="1:8" s="99" customFormat="1" ht="19.5">
      <c r="A115" s="110">
        <v>1561</v>
      </c>
      <c r="B115" s="95" t="s">
        <v>115</v>
      </c>
      <c r="C115" s="107">
        <f t="shared" si="4"/>
        <v>0</v>
      </c>
      <c r="D115" s="97"/>
      <c r="E115" s="97"/>
      <c r="F115" s="97"/>
      <c r="G115" s="97"/>
      <c r="H115" s="101"/>
    </row>
    <row r="116" spans="1:8" s="99" customFormat="1" ht="19.5">
      <c r="A116" s="110">
        <v>1562</v>
      </c>
      <c r="B116" s="95" t="s">
        <v>116</v>
      </c>
      <c r="C116" s="107">
        <f t="shared" si="4"/>
        <v>0</v>
      </c>
      <c r="D116" s="97"/>
      <c r="E116" s="97"/>
      <c r="F116" s="97"/>
      <c r="G116" s="97"/>
      <c r="H116" s="101"/>
    </row>
    <row r="117" spans="1:8" s="99" customFormat="1" ht="9.75">
      <c r="A117" s="110">
        <v>1563</v>
      </c>
      <c r="B117" s="95" t="s">
        <v>117</v>
      </c>
      <c r="C117" s="107">
        <f t="shared" si="4"/>
        <v>0</v>
      </c>
      <c r="D117" s="97"/>
      <c r="E117" s="97"/>
      <c r="F117" s="97"/>
      <c r="G117" s="97"/>
      <c r="H117" s="101"/>
    </row>
    <row r="118" spans="1:8" s="99" customFormat="1" ht="9.75">
      <c r="A118" s="110">
        <v>1564</v>
      </c>
      <c r="B118" s="95" t="s">
        <v>118</v>
      </c>
      <c r="C118" s="107">
        <f t="shared" si="4"/>
        <v>0</v>
      </c>
      <c r="D118" s="97"/>
      <c r="E118" s="97"/>
      <c r="F118" s="97"/>
      <c r="G118" s="97"/>
      <c r="H118" s="101"/>
    </row>
    <row r="119" spans="1:8" s="99" customFormat="1" ht="9.75" customHeight="1">
      <c r="A119" s="110">
        <v>1565</v>
      </c>
      <c r="B119" s="95" t="s">
        <v>119</v>
      </c>
      <c r="C119" s="107">
        <f t="shared" si="4"/>
        <v>0</v>
      </c>
      <c r="D119" s="97"/>
      <c r="E119" s="97"/>
      <c r="F119" s="97"/>
      <c r="G119" s="97"/>
      <c r="H119" s="101"/>
    </row>
    <row r="120" spans="1:8" s="99" customFormat="1" ht="9.75" customHeight="1">
      <c r="A120" s="110">
        <v>1566</v>
      </c>
      <c r="B120" s="114" t="s">
        <v>120</v>
      </c>
      <c r="C120" s="107">
        <f t="shared" si="4"/>
        <v>0</v>
      </c>
      <c r="D120" s="97"/>
      <c r="E120" s="97"/>
      <c r="F120" s="97"/>
      <c r="G120" s="97"/>
      <c r="H120" s="101"/>
    </row>
    <row r="121" spans="1:8" s="99" customFormat="1" ht="41.25" customHeight="1">
      <c r="A121" s="110">
        <v>1567</v>
      </c>
      <c r="B121" s="114" t="s">
        <v>121</v>
      </c>
      <c r="C121" s="107">
        <f t="shared" si="4"/>
        <v>0</v>
      </c>
      <c r="D121" s="97"/>
      <c r="E121" s="97"/>
      <c r="F121" s="97"/>
      <c r="G121" s="97"/>
      <c r="H121" s="101"/>
    </row>
    <row r="122" spans="1:8" s="99" customFormat="1" ht="9.75" customHeight="1">
      <c r="A122" s="110">
        <v>1568</v>
      </c>
      <c r="B122" s="112" t="s">
        <v>122</v>
      </c>
      <c r="C122" s="107">
        <f t="shared" si="4"/>
        <v>0</v>
      </c>
      <c r="D122" s="97"/>
      <c r="E122" s="97"/>
      <c r="F122" s="97"/>
      <c r="G122" s="97"/>
      <c r="H122" s="101"/>
    </row>
    <row r="123" spans="1:8" s="99" customFormat="1" ht="9.75">
      <c r="A123" s="94">
        <v>1570</v>
      </c>
      <c r="B123" s="95" t="s">
        <v>123</v>
      </c>
      <c r="C123" s="107">
        <f t="shared" si="4"/>
        <v>2602</v>
      </c>
      <c r="D123" s="97">
        <v>2602</v>
      </c>
      <c r="E123" s="97"/>
      <c r="F123" s="97"/>
      <c r="G123" s="97"/>
      <c r="H123" s="101"/>
    </row>
    <row r="124" spans="1:8" s="99" customFormat="1" ht="19.5">
      <c r="A124" s="94">
        <v>1580</v>
      </c>
      <c r="B124" s="95" t="s">
        <v>124</v>
      </c>
      <c r="C124" s="107">
        <f t="shared" si="4"/>
        <v>0</v>
      </c>
      <c r="D124" s="107">
        <f>SUM(D125:D126)</f>
        <v>0</v>
      </c>
      <c r="E124" s="107">
        <f>SUM(E125:E126)</f>
        <v>0</v>
      </c>
      <c r="F124" s="96">
        <f>SUM(F125:F126)</f>
        <v>0</v>
      </c>
      <c r="G124" s="107">
        <f>SUM(G125:G126)</f>
        <v>0</v>
      </c>
      <c r="H124" s="109">
        <f>SUM(H125:H126)</f>
        <v>0</v>
      </c>
    </row>
    <row r="125" spans="1:8" s="99" customFormat="1" ht="9.75">
      <c r="A125" s="110">
        <v>1581</v>
      </c>
      <c r="B125" s="95" t="s">
        <v>125</v>
      </c>
      <c r="C125" s="107">
        <f t="shared" si="4"/>
        <v>0</v>
      </c>
      <c r="D125" s="97"/>
      <c r="E125" s="97"/>
      <c r="F125" s="97"/>
      <c r="G125" s="97"/>
      <c r="H125" s="101"/>
    </row>
    <row r="126" spans="1:8" s="99" customFormat="1" ht="19.5">
      <c r="A126" s="110">
        <v>1583</v>
      </c>
      <c r="B126" s="95" t="s">
        <v>126</v>
      </c>
      <c r="C126" s="107">
        <f t="shared" si="4"/>
        <v>0</v>
      </c>
      <c r="D126" s="97"/>
      <c r="E126" s="97"/>
      <c r="F126" s="97"/>
      <c r="G126" s="97"/>
      <c r="H126" s="101"/>
    </row>
    <row r="127" spans="1:8" s="99" customFormat="1" ht="9.75">
      <c r="A127" s="94">
        <v>1590</v>
      </c>
      <c r="B127" s="95" t="s">
        <v>127</v>
      </c>
      <c r="C127" s="107">
        <f t="shared" si="4"/>
        <v>0</v>
      </c>
      <c r="D127" s="97"/>
      <c r="E127" s="97"/>
      <c r="F127" s="97"/>
      <c r="G127" s="97"/>
      <c r="H127" s="101"/>
    </row>
    <row r="128" spans="1:8" s="62" customFormat="1" ht="22.5">
      <c r="A128" s="90">
        <v>1600</v>
      </c>
      <c r="B128" s="91" t="s">
        <v>128</v>
      </c>
      <c r="C128" s="104">
        <f t="shared" si="4"/>
        <v>3269</v>
      </c>
      <c r="D128" s="104">
        <f>SUM(D129,D130,D131)</f>
        <v>3269</v>
      </c>
      <c r="E128" s="104">
        <f>SUM(E129,E130,E131)</f>
        <v>0</v>
      </c>
      <c r="F128" s="92">
        <f>SUM(F129,F130,F131)</f>
        <v>0</v>
      </c>
      <c r="G128" s="104">
        <f>SUM(G129,G130,G131)</f>
        <v>0</v>
      </c>
      <c r="H128" s="105">
        <f>SUM(H129,H130,H131)</f>
        <v>0</v>
      </c>
    </row>
    <row r="129" spans="1:8" s="99" customFormat="1" ht="9.75">
      <c r="A129" s="94">
        <v>1610</v>
      </c>
      <c r="B129" s="95" t="s">
        <v>129</v>
      </c>
      <c r="C129" s="107">
        <f t="shared" si="4"/>
        <v>2613</v>
      </c>
      <c r="D129" s="97">
        <v>2613</v>
      </c>
      <c r="E129" s="97"/>
      <c r="F129" s="97"/>
      <c r="G129" s="97"/>
      <c r="H129" s="101"/>
    </row>
    <row r="130" spans="1:8" s="99" customFormat="1" ht="9.75">
      <c r="A130" s="94">
        <v>1620</v>
      </c>
      <c r="B130" s="95" t="s">
        <v>130</v>
      </c>
      <c r="C130" s="107">
        <f t="shared" si="4"/>
        <v>645</v>
      </c>
      <c r="D130" s="97">
        <v>645</v>
      </c>
      <c r="E130" s="97"/>
      <c r="F130" s="97"/>
      <c r="G130" s="97"/>
      <c r="H130" s="101"/>
    </row>
    <row r="131" spans="1:8" s="99" customFormat="1" ht="9.75">
      <c r="A131" s="94">
        <v>1630</v>
      </c>
      <c r="B131" s="95" t="s">
        <v>131</v>
      </c>
      <c r="C131" s="107">
        <f t="shared" si="4"/>
        <v>11</v>
      </c>
      <c r="D131" s="97">
        <v>11</v>
      </c>
      <c r="E131" s="97"/>
      <c r="F131" s="97"/>
      <c r="G131" s="97"/>
      <c r="H131" s="101"/>
    </row>
    <row r="132" spans="1:8" s="62" customFormat="1" ht="22.5">
      <c r="A132" s="90">
        <v>2000</v>
      </c>
      <c r="B132" s="91" t="s">
        <v>132</v>
      </c>
      <c r="C132" s="104">
        <f t="shared" si="4"/>
        <v>0</v>
      </c>
      <c r="D132" s="103"/>
      <c r="E132" s="103"/>
      <c r="F132" s="103"/>
      <c r="G132" s="103"/>
      <c r="H132" s="115"/>
    </row>
    <row r="133" spans="1:8" s="62" customFormat="1" ht="22.5">
      <c r="A133" s="90">
        <v>3000</v>
      </c>
      <c r="B133" s="91" t="s">
        <v>133</v>
      </c>
      <c r="C133" s="104">
        <f t="shared" si="4"/>
        <v>0</v>
      </c>
      <c r="D133" s="104">
        <f>SUM(D134,D135,D136,D137,D138,D139,D140)</f>
        <v>0</v>
      </c>
      <c r="E133" s="104">
        <f>SUM(E134,E135,E136,E137,E138,E139,E140)</f>
        <v>0</v>
      </c>
      <c r="F133" s="92">
        <f>SUM(F134,F135,F136,F137,F138,F139,F140)</f>
        <v>0</v>
      </c>
      <c r="G133" s="104">
        <f>SUM(G134,G135,G136,G137,G138,G139,G140)</f>
        <v>0</v>
      </c>
      <c r="H133" s="105">
        <f>SUM(H134,H135,H136,H137,H138,H139,H140)</f>
        <v>0</v>
      </c>
    </row>
    <row r="134" spans="1:8" s="52" customFormat="1" ht="11.25">
      <c r="A134" s="89">
        <v>3100</v>
      </c>
      <c r="B134" s="48" t="s">
        <v>134</v>
      </c>
      <c r="C134" s="68">
        <f aca="true" t="shared" si="5" ref="C134:C158">SUM(D134:H134)</f>
        <v>0</v>
      </c>
      <c r="D134" s="54"/>
      <c r="E134" s="54"/>
      <c r="F134" s="54"/>
      <c r="G134" s="54"/>
      <c r="H134" s="55"/>
    </row>
    <row r="135" spans="1:8" s="52" customFormat="1" ht="22.5">
      <c r="A135" s="89">
        <v>3200</v>
      </c>
      <c r="B135" s="48" t="s">
        <v>135</v>
      </c>
      <c r="C135" s="68">
        <f t="shared" si="5"/>
        <v>0</v>
      </c>
      <c r="D135" s="54"/>
      <c r="E135" s="54"/>
      <c r="F135" s="54"/>
      <c r="G135" s="54"/>
      <c r="H135" s="55"/>
    </row>
    <row r="136" spans="1:8" s="52" customFormat="1" ht="22.5">
      <c r="A136" s="89">
        <v>3300</v>
      </c>
      <c r="B136" s="48" t="s">
        <v>136</v>
      </c>
      <c r="C136" s="68">
        <f t="shared" si="5"/>
        <v>0</v>
      </c>
      <c r="D136" s="54"/>
      <c r="E136" s="54"/>
      <c r="F136" s="54"/>
      <c r="G136" s="54"/>
      <c r="H136" s="55"/>
    </row>
    <row r="137" spans="1:8" s="52" customFormat="1" ht="22.5">
      <c r="A137" s="89">
        <v>3400</v>
      </c>
      <c r="B137" s="48" t="s">
        <v>137</v>
      </c>
      <c r="C137" s="68">
        <f t="shared" si="5"/>
        <v>0</v>
      </c>
      <c r="D137" s="54"/>
      <c r="E137" s="54"/>
      <c r="F137" s="54"/>
      <c r="G137" s="54"/>
      <c r="H137" s="55"/>
    </row>
    <row r="138" spans="1:8" s="52" customFormat="1" ht="11.25">
      <c r="A138" s="89">
        <v>3500</v>
      </c>
      <c r="B138" s="48" t="s">
        <v>138</v>
      </c>
      <c r="C138" s="68">
        <f t="shared" si="5"/>
        <v>0</v>
      </c>
      <c r="D138" s="54"/>
      <c r="E138" s="54"/>
      <c r="F138" s="54"/>
      <c r="G138" s="54"/>
      <c r="H138" s="55"/>
    </row>
    <row r="139" spans="1:8" s="52" customFormat="1" ht="22.5">
      <c r="A139" s="89">
        <v>3600</v>
      </c>
      <c r="B139" s="48" t="s">
        <v>139</v>
      </c>
      <c r="C139" s="68">
        <f t="shared" si="5"/>
        <v>0</v>
      </c>
      <c r="D139" s="54"/>
      <c r="E139" s="54"/>
      <c r="F139" s="54"/>
      <c r="G139" s="54"/>
      <c r="H139" s="55"/>
    </row>
    <row r="140" spans="1:8" s="52" customFormat="1" ht="33.75">
      <c r="A140" s="89">
        <v>3800</v>
      </c>
      <c r="B140" s="48" t="s">
        <v>140</v>
      </c>
      <c r="C140" s="68">
        <f t="shared" si="5"/>
        <v>0</v>
      </c>
      <c r="D140" s="54"/>
      <c r="E140" s="54"/>
      <c r="F140" s="54"/>
      <c r="G140" s="54"/>
      <c r="H140" s="55"/>
    </row>
    <row r="141" spans="1:8" s="88" customFormat="1" ht="51">
      <c r="A141" s="116"/>
      <c r="B141" s="117" t="s">
        <v>141</v>
      </c>
      <c r="C141" s="118">
        <f t="shared" si="5"/>
        <v>10707</v>
      </c>
      <c r="D141" s="118">
        <f>SUM(D142,D154,D155)</f>
        <v>9807</v>
      </c>
      <c r="E141" s="118">
        <f>SUM(E142,E154,E155)</f>
        <v>0</v>
      </c>
      <c r="F141" s="119">
        <f>SUM(F142,F154,F155)</f>
        <v>0</v>
      </c>
      <c r="G141" s="118">
        <f>SUM(G142,G154,G155)</f>
        <v>900</v>
      </c>
      <c r="H141" s="120">
        <f>SUM(H142,H154,H155)</f>
        <v>0</v>
      </c>
    </row>
    <row r="142" spans="1:8" s="62" customFormat="1" ht="20.25" customHeight="1">
      <c r="A142" s="121">
        <v>4000</v>
      </c>
      <c r="B142" s="57" t="s">
        <v>142</v>
      </c>
      <c r="C142" s="122">
        <f t="shared" si="5"/>
        <v>10707</v>
      </c>
      <c r="D142" s="122">
        <f>SUM(D143,D149,D150,D151,D152,D153)</f>
        <v>9807</v>
      </c>
      <c r="E142" s="122">
        <f>SUM(E143,E149,E150,E151,E152,E153)</f>
        <v>0</v>
      </c>
      <c r="F142" s="122">
        <f>SUM(F143,F149,F150,F151,F152,F153)</f>
        <v>0</v>
      </c>
      <c r="G142" s="122">
        <f>SUM(G143,G149,G150,G151,G152,G153)</f>
        <v>900</v>
      </c>
      <c r="H142" s="123">
        <f>SUM(H143,H149,H150,H151,H152,H153)</f>
        <v>0</v>
      </c>
    </row>
    <row r="143" spans="1:8" s="52" customFormat="1" ht="22.5">
      <c r="A143" s="89">
        <v>4100</v>
      </c>
      <c r="B143" s="48" t="s">
        <v>143</v>
      </c>
      <c r="C143" s="68">
        <f t="shared" si="5"/>
        <v>10707</v>
      </c>
      <c r="D143" s="68">
        <f>SUM(D144:D148)</f>
        <v>9807</v>
      </c>
      <c r="E143" s="68">
        <f>SUM(E144:E148)</f>
        <v>0</v>
      </c>
      <c r="F143" s="49">
        <f>SUM(F144:F148)</f>
        <v>0</v>
      </c>
      <c r="G143" s="68">
        <f>SUM(G144:G148)</f>
        <v>900</v>
      </c>
      <c r="H143" s="124">
        <f>SUM(H144:H148)</f>
        <v>0</v>
      </c>
    </row>
    <row r="144" spans="1:8" s="99" customFormat="1" ht="9.75">
      <c r="A144" s="94">
        <v>4110</v>
      </c>
      <c r="B144" s="95" t="s">
        <v>144</v>
      </c>
      <c r="C144" s="107">
        <f t="shared" si="5"/>
        <v>0</v>
      </c>
      <c r="D144" s="97"/>
      <c r="E144" s="97"/>
      <c r="F144" s="97"/>
      <c r="G144" s="97"/>
      <c r="H144" s="101"/>
    </row>
    <row r="145" spans="1:8" s="99" customFormat="1" ht="9.75">
      <c r="A145" s="94">
        <v>4140</v>
      </c>
      <c r="B145" s="95" t="s">
        <v>145</v>
      </c>
      <c r="C145" s="107">
        <f t="shared" si="5"/>
        <v>0</v>
      </c>
      <c r="D145" s="97"/>
      <c r="E145" s="97"/>
      <c r="F145" s="97"/>
      <c r="G145" s="97"/>
      <c r="H145" s="101"/>
    </row>
    <row r="146" spans="1:8" s="99" customFormat="1" ht="9.75">
      <c r="A146" s="94">
        <v>4150</v>
      </c>
      <c r="B146" s="95" t="s">
        <v>146</v>
      </c>
      <c r="C146" s="107">
        <f t="shared" si="5"/>
        <v>0</v>
      </c>
      <c r="D146" s="97"/>
      <c r="E146" s="97"/>
      <c r="F146" s="97"/>
      <c r="G146" s="97"/>
      <c r="H146" s="101"/>
    </row>
    <row r="147" spans="1:8" s="99" customFormat="1" ht="19.5">
      <c r="A147" s="94">
        <v>4160</v>
      </c>
      <c r="B147" s="95" t="s">
        <v>147</v>
      </c>
      <c r="C147" s="107">
        <f t="shared" si="5"/>
        <v>6359</v>
      </c>
      <c r="D147" s="97">
        <v>6359</v>
      </c>
      <c r="E147" s="97"/>
      <c r="F147" s="97"/>
      <c r="G147" s="97"/>
      <c r="H147" s="101"/>
    </row>
    <row r="148" spans="1:8" s="99" customFormat="1" ht="9.75">
      <c r="A148" s="94">
        <v>4180</v>
      </c>
      <c r="B148" s="95" t="s">
        <v>148</v>
      </c>
      <c r="C148" s="107">
        <f t="shared" si="5"/>
        <v>4348</v>
      </c>
      <c r="D148" s="97">
        <v>3448</v>
      </c>
      <c r="E148" s="97"/>
      <c r="F148" s="97"/>
      <c r="G148" s="97">
        <v>900</v>
      </c>
      <c r="H148" s="101"/>
    </row>
    <row r="149" spans="1:8" s="52" customFormat="1" ht="22.5">
      <c r="A149" s="89">
        <v>4200</v>
      </c>
      <c r="B149" s="48" t="s">
        <v>149</v>
      </c>
      <c r="C149" s="68">
        <f t="shared" si="5"/>
        <v>0</v>
      </c>
      <c r="D149" s="54"/>
      <c r="E149" s="54"/>
      <c r="F149" s="54"/>
      <c r="G149" s="54"/>
      <c r="H149" s="55"/>
    </row>
    <row r="150" spans="1:8" s="52" customFormat="1" ht="11.25">
      <c r="A150" s="89">
        <v>4300</v>
      </c>
      <c r="B150" s="125" t="s">
        <v>150</v>
      </c>
      <c r="C150" s="68">
        <f t="shared" si="5"/>
        <v>0</v>
      </c>
      <c r="D150" s="54"/>
      <c r="E150" s="54"/>
      <c r="F150" s="54"/>
      <c r="G150" s="54"/>
      <c r="H150" s="55"/>
    </row>
    <row r="151" spans="1:8" s="52" customFormat="1" ht="33.75">
      <c r="A151" s="126">
        <v>4400</v>
      </c>
      <c r="B151" s="125" t="s">
        <v>151</v>
      </c>
      <c r="C151" s="68">
        <f t="shared" si="5"/>
        <v>0</v>
      </c>
      <c r="D151" s="54"/>
      <c r="E151" s="54"/>
      <c r="F151" s="54"/>
      <c r="G151" s="54"/>
      <c r="H151" s="55"/>
    </row>
    <row r="152" spans="1:8" s="52" customFormat="1" ht="22.5">
      <c r="A152" s="89">
        <v>4500</v>
      </c>
      <c r="B152" s="125" t="s">
        <v>152</v>
      </c>
      <c r="C152" s="68">
        <f t="shared" si="5"/>
        <v>0</v>
      </c>
      <c r="D152" s="54"/>
      <c r="E152" s="54"/>
      <c r="F152" s="54"/>
      <c r="G152" s="54"/>
      <c r="H152" s="55"/>
    </row>
    <row r="153" spans="1:8" s="52" customFormat="1" ht="11.25">
      <c r="A153" s="89">
        <v>4700</v>
      </c>
      <c r="B153" s="125" t="s">
        <v>153</v>
      </c>
      <c r="C153" s="68">
        <f t="shared" si="5"/>
        <v>0</v>
      </c>
      <c r="D153" s="54"/>
      <c r="E153" s="54"/>
      <c r="F153" s="54"/>
      <c r="G153" s="54"/>
      <c r="H153" s="55"/>
    </row>
    <row r="154" spans="1:8" s="52" customFormat="1" ht="11.25">
      <c r="A154" s="89">
        <v>6000</v>
      </c>
      <c r="B154" s="127" t="s">
        <v>154</v>
      </c>
      <c r="C154" s="64">
        <f t="shared" si="5"/>
        <v>0</v>
      </c>
      <c r="D154" s="54"/>
      <c r="E154" s="54"/>
      <c r="F154" s="54"/>
      <c r="G154" s="54"/>
      <c r="H154" s="55"/>
    </row>
    <row r="155" spans="1:8" s="62" customFormat="1" ht="11.25">
      <c r="A155" s="90">
        <v>7000</v>
      </c>
      <c r="B155" s="128" t="s">
        <v>155</v>
      </c>
      <c r="C155" s="122">
        <f t="shared" si="5"/>
        <v>0</v>
      </c>
      <c r="D155" s="103"/>
      <c r="E155" s="103"/>
      <c r="F155" s="103"/>
      <c r="G155" s="103"/>
      <c r="H155" s="115"/>
    </row>
    <row r="156" spans="1:8" s="62" customFormat="1" ht="22.5">
      <c r="A156" s="129"/>
      <c r="B156" s="130" t="s">
        <v>156</v>
      </c>
      <c r="C156" s="92">
        <f t="shared" si="5"/>
        <v>3</v>
      </c>
      <c r="D156" s="92">
        <f>SUM(D157:D158)</f>
        <v>0</v>
      </c>
      <c r="E156" s="92">
        <f>SUM(E157:E158)</f>
        <v>0</v>
      </c>
      <c r="F156" s="92">
        <f>SUM(F157:F158)</f>
        <v>0</v>
      </c>
      <c r="G156" s="92">
        <f>SUM(G157:G158)</f>
        <v>0</v>
      </c>
      <c r="H156" s="131">
        <f>SUM(H157:H158)</f>
        <v>3</v>
      </c>
    </row>
    <row r="157" spans="1:8" s="62" customFormat="1" ht="11.25">
      <c r="A157" s="129"/>
      <c r="B157" s="132" t="s">
        <v>16</v>
      </c>
      <c r="C157" s="104">
        <f t="shared" si="5"/>
        <v>0</v>
      </c>
      <c r="D157" s="103"/>
      <c r="E157" s="103"/>
      <c r="F157" s="103"/>
      <c r="G157" s="103"/>
      <c r="H157" s="115"/>
    </row>
    <row r="158" spans="1:8" s="62" customFormat="1" ht="11.25">
      <c r="A158" s="129"/>
      <c r="B158" s="132" t="s">
        <v>17</v>
      </c>
      <c r="C158" s="104">
        <f t="shared" si="5"/>
        <v>3</v>
      </c>
      <c r="D158" s="103"/>
      <c r="E158" s="103"/>
      <c r="F158" s="103"/>
      <c r="G158" s="103"/>
      <c r="H158" s="115">
        <v>3</v>
      </c>
    </row>
    <row r="159" spans="1:8" s="134" customFormat="1" ht="8.25">
      <c r="A159" s="133"/>
      <c r="B159" s="134" t="s">
        <v>157</v>
      </c>
      <c r="C159" s="135">
        <f aca="true" t="shared" si="6" ref="C159:H159">SUM(C156,C155,C154,C142,C133,C132,C128,C92,C45,C42,C41,C34)</f>
        <v>429409</v>
      </c>
      <c r="D159" s="135">
        <f t="shared" si="6"/>
        <v>152147</v>
      </c>
      <c r="E159" s="135">
        <f t="shared" si="6"/>
        <v>273916</v>
      </c>
      <c r="F159" s="135">
        <f t="shared" si="6"/>
        <v>0</v>
      </c>
      <c r="G159" s="135">
        <f t="shared" si="6"/>
        <v>3343</v>
      </c>
      <c r="H159" s="136">
        <f t="shared" si="6"/>
        <v>3</v>
      </c>
    </row>
    <row r="160" s="138" customFormat="1" ht="11.25">
      <c r="A160" s="137"/>
    </row>
    <row r="161" s="138" customFormat="1" ht="11.25">
      <c r="A161" s="137"/>
    </row>
    <row r="162" s="138" customFormat="1" ht="11.25">
      <c r="A162" s="137"/>
    </row>
    <row r="163" s="138" customFormat="1" ht="11.25">
      <c r="A163" s="137"/>
    </row>
    <row r="164" s="138" customFormat="1" ht="11.25">
      <c r="A164" s="137"/>
    </row>
    <row r="165" s="138" customFormat="1" ht="11.25">
      <c r="A165" s="137"/>
    </row>
    <row r="166" s="138" customFormat="1" ht="11.25">
      <c r="A166" s="137"/>
    </row>
    <row r="167" s="138" customFormat="1" ht="11.25">
      <c r="A167" s="137"/>
    </row>
    <row r="168" s="138" customFormat="1" ht="11.25">
      <c r="A168" s="137"/>
    </row>
    <row r="169" s="138" customFormat="1" ht="11.25">
      <c r="A169" s="137"/>
    </row>
    <row r="170" s="138" customFormat="1" ht="11.25">
      <c r="A170" s="137"/>
    </row>
    <row r="171" s="138" customFormat="1" ht="11.25">
      <c r="A171" s="137"/>
    </row>
    <row r="172" s="138" customFormat="1" ht="11.25">
      <c r="A172" s="137"/>
    </row>
    <row r="173" s="138" customFormat="1" ht="11.25">
      <c r="A173" s="137"/>
    </row>
    <row r="174" s="138" customFormat="1" ht="11.25">
      <c r="A174" s="137"/>
    </row>
    <row r="175" s="138" customFormat="1" ht="11.25">
      <c r="A175" s="137"/>
    </row>
    <row r="176" s="138" customFormat="1" ht="11.25">
      <c r="A176" s="137"/>
    </row>
    <row r="177" s="138" customFormat="1" ht="11.25">
      <c r="A177" s="137"/>
    </row>
    <row r="178" s="138" customFormat="1" ht="11.25">
      <c r="A178" s="137"/>
    </row>
    <row r="179" s="138" customFormat="1" ht="11.25">
      <c r="A179" s="137"/>
    </row>
    <row r="180" s="138" customFormat="1" ht="11.25">
      <c r="A180" s="137"/>
    </row>
    <row r="181" s="138" customFormat="1" ht="11.25">
      <c r="A181" s="137"/>
    </row>
    <row r="182" s="138" customFormat="1" ht="11.25">
      <c r="A182" s="137"/>
    </row>
    <row r="183" s="138" customFormat="1" ht="11.25">
      <c r="A183" s="137"/>
    </row>
    <row r="184" s="138" customFormat="1" ht="11.25">
      <c r="A184" s="137"/>
    </row>
    <row r="185" s="138" customFormat="1" ht="11.25">
      <c r="A185" s="137"/>
    </row>
    <row r="186" s="138" customFormat="1" ht="11.25">
      <c r="A186" s="137"/>
    </row>
    <row r="187" s="138" customFormat="1" ht="11.25">
      <c r="A187" s="137"/>
    </row>
    <row r="188" s="138" customFormat="1" ht="11.25">
      <c r="A188" s="137"/>
    </row>
    <row r="189" s="138" customFormat="1" ht="11.25">
      <c r="A189" s="137"/>
    </row>
    <row r="190" s="138" customFormat="1" ht="11.25">
      <c r="A190" s="137"/>
    </row>
    <row r="191" s="138" customFormat="1" ht="11.25">
      <c r="A191" s="137"/>
    </row>
    <row r="192" s="138" customFormat="1" ht="11.25">
      <c r="A192" s="137"/>
    </row>
    <row r="193" s="138" customFormat="1" ht="11.25">
      <c r="A193" s="137"/>
    </row>
    <row r="194" s="138" customFormat="1" ht="11.25">
      <c r="A194" s="137"/>
    </row>
    <row r="195" s="138" customFormat="1" ht="11.25">
      <c r="A195" s="137"/>
    </row>
    <row r="196" s="138" customFormat="1" ht="11.25">
      <c r="A196" s="137"/>
    </row>
    <row r="197" s="138" customFormat="1" ht="11.25">
      <c r="A197" s="137"/>
    </row>
    <row r="198" s="138" customFormat="1" ht="11.25">
      <c r="A198" s="137"/>
    </row>
    <row r="199" s="138" customFormat="1" ht="11.25">
      <c r="A199" s="137"/>
    </row>
    <row r="200" s="138" customFormat="1" ht="11.25">
      <c r="A200" s="137"/>
    </row>
    <row r="201" s="138" customFormat="1" ht="11.25">
      <c r="A201" s="137"/>
    </row>
    <row r="202" s="138" customFormat="1" ht="11.25">
      <c r="A202" s="137"/>
    </row>
    <row r="203" s="138" customFormat="1" ht="11.25">
      <c r="A203" s="137"/>
    </row>
    <row r="204" s="138" customFormat="1" ht="11.25">
      <c r="A204" s="137"/>
    </row>
    <row r="205" s="138" customFormat="1" ht="11.25">
      <c r="A205" s="137"/>
    </row>
    <row r="206" s="138" customFormat="1" ht="11.25">
      <c r="A206" s="137"/>
    </row>
    <row r="207" s="138" customFormat="1" ht="11.25">
      <c r="A207" s="137"/>
    </row>
    <row r="208" s="138" customFormat="1" ht="11.25">
      <c r="A208" s="137"/>
    </row>
    <row r="209" s="138" customFormat="1" ht="11.25">
      <c r="A209" s="137"/>
    </row>
    <row r="210" s="138" customFormat="1" ht="11.25">
      <c r="A210" s="137"/>
    </row>
    <row r="211" s="138" customFormat="1" ht="11.25">
      <c r="A211" s="137"/>
    </row>
    <row r="212" s="138" customFormat="1" ht="11.25">
      <c r="A212" s="137"/>
    </row>
    <row r="213" s="138" customFormat="1" ht="11.25">
      <c r="A213" s="137"/>
    </row>
    <row r="214" s="138" customFormat="1" ht="11.25">
      <c r="A214" s="137"/>
    </row>
    <row r="215" s="138" customFormat="1" ht="11.25">
      <c r="A215" s="137"/>
    </row>
    <row r="216" s="138" customFormat="1" ht="11.25">
      <c r="A216" s="137"/>
    </row>
    <row r="217" s="138" customFormat="1" ht="11.25">
      <c r="A217" s="137"/>
    </row>
    <row r="218" s="138" customFormat="1" ht="11.25">
      <c r="A218" s="137"/>
    </row>
    <row r="219" s="138" customFormat="1" ht="11.25">
      <c r="A219" s="137"/>
    </row>
    <row r="220" s="138" customFormat="1" ht="11.25">
      <c r="A220" s="137"/>
    </row>
    <row r="221" s="138" customFormat="1" ht="11.25">
      <c r="A221" s="137"/>
    </row>
    <row r="222" s="138" customFormat="1" ht="11.25">
      <c r="A222" s="137"/>
    </row>
    <row r="223" s="138" customFormat="1" ht="11.25">
      <c r="A223" s="137"/>
    </row>
    <row r="224" s="138" customFormat="1" ht="11.25">
      <c r="A224" s="137"/>
    </row>
    <row r="225" s="138" customFormat="1" ht="11.25">
      <c r="A225" s="137"/>
    </row>
    <row r="226" s="138" customFormat="1" ht="11.25">
      <c r="A226" s="137"/>
    </row>
    <row r="227" s="138" customFormat="1" ht="11.25">
      <c r="A227" s="137"/>
    </row>
    <row r="228" s="138" customFormat="1" ht="11.25">
      <c r="A228" s="137"/>
    </row>
    <row r="229" s="138" customFormat="1" ht="11.25">
      <c r="A229" s="137"/>
    </row>
    <row r="230" s="138" customFormat="1" ht="11.25">
      <c r="A230" s="137"/>
    </row>
    <row r="231" s="138" customFormat="1" ht="11.25">
      <c r="A231" s="137"/>
    </row>
    <row r="232" s="138" customFormat="1" ht="11.25">
      <c r="A232" s="137"/>
    </row>
    <row r="233" s="138" customFormat="1" ht="11.25">
      <c r="A233" s="137"/>
    </row>
    <row r="234" s="138" customFormat="1" ht="11.25">
      <c r="A234" s="137"/>
    </row>
    <row r="235" s="138" customFormat="1" ht="11.25">
      <c r="A235" s="137"/>
    </row>
    <row r="236" s="138" customFormat="1" ht="11.25">
      <c r="A236" s="137"/>
    </row>
    <row r="237" s="138" customFormat="1" ht="11.25">
      <c r="A237" s="137"/>
    </row>
    <row r="238" s="138" customFormat="1" ht="11.25">
      <c r="A238" s="137"/>
    </row>
    <row r="239" s="138" customFormat="1" ht="11.25">
      <c r="A239" s="137"/>
    </row>
    <row r="240" s="138" customFormat="1" ht="11.25">
      <c r="A240" s="137"/>
    </row>
    <row r="241" s="138" customFormat="1" ht="11.25">
      <c r="A241" s="137"/>
    </row>
    <row r="242" s="138" customFormat="1" ht="11.25">
      <c r="A242" s="137"/>
    </row>
    <row r="243" s="138" customFormat="1" ht="11.25">
      <c r="A243" s="137"/>
    </row>
    <row r="244" s="138" customFormat="1" ht="11.25">
      <c r="A244" s="137"/>
    </row>
    <row r="245" s="138" customFormat="1" ht="11.25">
      <c r="A245" s="137"/>
    </row>
    <row r="246" s="138" customFormat="1" ht="11.25">
      <c r="A246" s="137"/>
    </row>
    <row r="247" s="138" customFormat="1" ht="11.25">
      <c r="A247" s="137"/>
    </row>
    <row r="248" s="138" customFormat="1" ht="11.25">
      <c r="A248" s="137"/>
    </row>
    <row r="249" s="138" customFormat="1" ht="11.25">
      <c r="A249" s="137"/>
    </row>
    <row r="250" s="138" customFormat="1" ht="11.25">
      <c r="A250" s="137"/>
    </row>
    <row r="251" s="138" customFormat="1" ht="11.25">
      <c r="A251" s="137"/>
    </row>
    <row r="252" s="138" customFormat="1" ht="11.25">
      <c r="A252" s="137"/>
    </row>
    <row r="253" s="138" customFormat="1" ht="11.25">
      <c r="A253" s="137"/>
    </row>
    <row r="254" s="138" customFormat="1" ht="11.25">
      <c r="A254" s="137"/>
    </row>
    <row r="255" s="138" customFormat="1" ht="11.25">
      <c r="A255" s="137"/>
    </row>
    <row r="256" s="138" customFormat="1" ht="11.25">
      <c r="A256" s="137"/>
    </row>
    <row r="257" s="138" customFormat="1" ht="11.25">
      <c r="A257" s="137"/>
    </row>
    <row r="258" s="138" customFormat="1" ht="11.25">
      <c r="A258" s="137"/>
    </row>
    <row r="259" s="138" customFormat="1" ht="11.25">
      <c r="A259" s="137"/>
    </row>
    <row r="260" s="138" customFormat="1" ht="11.25">
      <c r="A260" s="137"/>
    </row>
    <row r="261" s="138" customFormat="1" ht="11.25">
      <c r="A261" s="137"/>
    </row>
    <row r="262" s="138" customFormat="1" ht="11.25">
      <c r="A262" s="137"/>
    </row>
    <row r="263" s="138" customFormat="1" ht="11.25">
      <c r="A263" s="137"/>
    </row>
    <row r="264" s="138" customFormat="1" ht="11.25">
      <c r="A264" s="137"/>
    </row>
    <row r="265" s="138" customFormat="1" ht="11.25">
      <c r="A265" s="137"/>
    </row>
    <row r="266" s="138" customFormat="1" ht="11.25">
      <c r="A266" s="137"/>
    </row>
    <row r="267" s="138" customFormat="1" ht="11.25">
      <c r="A267" s="137"/>
    </row>
    <row r="268" s="138" customFormat="1" ht="11.25">
      <c r="A268" s="137"/>
    </row>
    <row r="269" s="138" customFormat="1" ht="11.25">
      <c r="A269" s="137"/>
    </row>
    <row r="270" s="138" customFormat="1" ht="11.25">
      <c r="A270" s="137"/>
    </row>
    <row r="271" s="138" customFormat="1" ht="11.25">
      <c r="A271" s="137"/>
    </row>
    <row r="272" s="138" customFormat="1" ht="11.25">
      <c r="A272" s="137"/>
    </row>
    <row r="273" s="138" customFormat="1" ht="11.25">
      <c r="A273" s="137"/>
    </row>
    <row r="274" s="138" customFormat="1" ht="11.25">
      <c r="A274" s="137"/>
    </row>
    <row r="275" s="138" customFormat="1" ht="11.25">
      <c r="A275" s="137"/>
    </row>
    <row r="276" s="138" customFormat="1" ht="11.25">
      <c r="A276" s="137"/>
    </row>
    <row r="277" s="138" customFormat="1" ht="11.25">
      <c r="A277" s="137"/>
    </row>
    <row r="278" s="138" customFormat="1" ht="11.25">
      <c r="A278" s="137"/>
    </row>
    <row r="279" s="138" customFormat="1" ht="11.25">
      <c r="A279" s="137"/>
    </row>
    <row r="280" s="138" customFormat="1" ht="11.25">
      <c r="A280" s="137"/>
    </row>
    <row r="281" s="138" customFormat="1" ht="11.25">
      <c r="A281" s="137"/>
    </row>
    <row r="282" s="138" customFormat="1" ht="11.25">
      <c r="A282" s="137"/>
    </row>
    <row r="283" s="138" customFormat="1" ht="11.25">
      <c r="A283" s="137"/>
    </row>
    <row r="284" s="138" customFormat="1" ht="11.25">
      <c r="A284" s="137"/>
    </row>
    <row r="285" s="138" customFormat="1" ht="11.25">
      <c r="A285" s="137"/>
    </row>
    <row r="286" s="138" customFormat="1" ht="11.25">
      <c r="A286" s="137"/>
    </row>
    <row r="287" s="138" customFormat="1" ht="11.25">
      <c r="A287" s="137"/>
    </row>
    <row r="288" s="138" customFormat="1" ht="11.25">
      <c r="A288" s="137"/>
    </row>
    <row r="289" s="138" customFormat="1" ht="11.25">
      <c r="A289" s="137"/>
    </row>
    <row r="290" s="138" customFormat="1" ht="11.25">
      <c r="A290" s="137"/>
    </row>
    <row r="291" s="138" customFormat="1" ht="11.25">
      <c r="A291" s="137"/>
    </row>
    <row r="292" s="138" customFormat="1" ht="11.25">
      <c r="A292" s="137"/>
    </row>
    <row r="293" s="138" customFormat="1" ht="11.25">
      <c r="A293" s="137"/>
    </row>
    <row r="294" s="138" customFormat="1" ht="11.25">
      <c r="A294" s="137"/>
    </row>
    <row r="295" s="138" customFormat="1" ht="11.25">
      <c r="A295" s="137"/>
    </row>
    <row r="296" s="138" customFormat="1" ht="11.25">
      <c r="A296" s="137"/>
    </row>
    <row r="297" s="138" customFormat="1" ht="11.25">
      <c r="A297" s="137"/>
    </row>
    <row r="298" s="138" customFormat="1" ht="11.25">
      <c r="A298" s="137"/>
    </row>
    <row r="299" s="138" customFormat="1" ht="11.25">
      <c r="A299" s="137"/>
    </row>
    <row r="300" s="138" customFormat="1" ht="11.25">
      <c r="A300" s="137"/>
    </row>
    <row r="301" s="138" customFormat="1" ht="11.25">
      <c r="A301" s="137"/>
    </row>
    <row r="302" s="138" customFormat="1" ht="11.25">
      <c r="A302" s="137"/>
    </row>
    <row r="303" s="138" customFormat="1" ht="11.25">
      <c r="A303" s="137"/>
    </row>
    <row r="304" s="138" customFormat="1" ht="11.25">
      <c r="A304" s="137"/>
    </row>
    <row r="305" s="138" customFormat="1" ht="11.25">
      <c r="A305" s="137"/>
    </row>
    <row r="306" s="138" customFormat="1" ht="11.25">
      <c r="A306" s="137"/>
    </row>
    <row r="307" s="138" customFormat="1" ht="11.25">
      <c r="A307" s="137"/>
    </row>
    <row r="308" s="138" customFormat="1" ht="11.25">
      <c r="A308" s="137"/>
    </row>
    <row r="309" s="138" customFormat="1" ht="11.25">
      <c r="A309" s="137"/>
    </row>
    <row r="310" s="138" customFormat="1" ht="11.25">
      <c r="A310" s="137"/>
    </row>
    <row r="311" s="138" customFormat="1" ht="11.25">
      <c r="A311" s="137"/>
    </row>
    <row r="312" s="138" customFormat="1" ht="11.25">
      <c r="A312" s="137"/>
    </row>
    <row r="313" s="138" customFormat="1" ht="11.25">
      <c r="A313" s="137"/>
    </row>
    <row r="314" s="138" customFormat="1" ht="11.25">
      <c r="A314" s="137"/>
    </row>
    <row r="315" s="138" customFormat="1" ht="11.25">
      <c r="A315" s="137"/>
    </row>
    <row r="316" s="138" customFormat="1" ht="11.25">
      <c r="A316" s="137"/>
    </row>
    <row r="317" s="138" customFormat="1" ht="11.25">
      <c r="A317" s="137"/>
    </row>
    <row r="318" s="138" customFormat="1" ht="11.25">
      <c r="A318" s="137"/>
    </row>
    <row r="319" s="138" customFormat="1" ht="11.25">
      <c r="A319" s="137"/>
    </row>
    <row r="320" s="138" customFormat="1" ht="11.25">
      <c r="A320" s="137"/>
    </row>
    <row r="321" s="138" customFormat="1" ht="11.25">
      <c r="A321" s="137"/>
    </row>
    <row r="322" s="138" customFormat="1" ht="11.25">
      <c r="A322" s="137"/>
    </row>
    <row r="323" s="138" customFormat="1" ht="11.25">
      <c r="A323" s="137"/>
    </row>
  </sheetData>
  <sheetProtection/>
  <mergeCells count="3">
    <mergeCell ref="C10:H10"/>
    <mergeCell ref="A3:H3"/>
    <mergeCell ref="C9:H9"/>
  </mergeCells>
  <printOptions gridLines="1" horizontalCentered="1"/>
  <pageMargins left="1.220472440944882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Nr.4.7.1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irena</cp:lastModifiedBy>
  <cp:lastPrinted>2006-01-05T11:26:53Z</cp:lastPrinted>
  <dcterms:created xsi:type="dcterms:W3CDTF">2006-01-02T08:41:33Z</dcterms:created>
  <dcterms:modified xsi:type="dcterms:W3CDTF">2006-01-05T11:27:59Z</dcterms:modified>
  <cp:category/>
  <cp:version/>
  <cp:contentType/>
  <cp:contentStatus/>
</cp:coreProperties>
</file>