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8900" windowHeight="12975" activeTab="6"/>
  </bookViews>
  <sheets>
    <sheet name="04.1.1" sheetId="1" r:id="rId1"/>
    <sheet name="04.1.2" sheetId="2" r:id="rId2"/>
    <sheet name="04.1.3" sheetId="3" r:id="rId3"/>
    <sheet name="04.1.4" sheetId="4" r:id="rId4"/>
    <sheet name="04.1.5" sheetId="5" r:id="rId5"/>
    <sheet name="04.1.6" sheetId="6" r:id="rId6"/>
    <sheet name="04.1.7" sheetId="7" r:id="rId7"/>
    <sheet name="04.2.1" sheetId="8" r:id="rId8"/>
    <sheet name="04.3.1" sheetId="9" r:id="rId9"/>
  </sheets>
  <definedNames>
    <definedName name="_xlnm.Print_Area" localSheetId="7">'04.2.1'!$A$1:$G$293</definedName>
    <definedName name="_xlnm.Print_Titles" localSheetId="0">'04.1.1'!$17:$17</definedName>
    <definedName name="_xlnm.Print_Titles" localSheetId="1">'04.1.2'!$16:$16</definedName>
    <definedName name="_xlnm.Print_Titles" localSheetId="2">'04.1.3'!$17:$17</definedName>
    <definedName name="_xlnm.Print_Titles" localSheetId="3">'04.1.4'!$16:$16</definedName>
    <definedName name="_xlnm.Print_Titles" localSheetId="4">'04.1.5'!$16:$16</definedName>
    <definedName name="_xlnm.Print_Titles" localSheetId="5">'04.1.6'!$15:$15</definedName>
    <definedName name="_xlnm.Print_Titles" localSheetId="6">'04.1.7'!$16:$16</definedName>
    <definedName name="_xlnm.Print_Titles" localSheetId="7">'04.2.1'!$11:$11</definedName>
  </definedNames>
  <calcPr fullCalcOnLoad="1"/>
</workbook>
</file>

<file path=xl/sharedStrings.xml><?xml version="1.0" encoding="utf-8"?>
<sst xmlns="http://schemas.openxmlformats.org/spreadsheetml/2006/main" count="3254" uniqueCount="410">
  <si>
    <t xml:space="preserve">Tāme Nr. </t>
  </si>
  <si>
    <t>04.1.1</t>
  </si>
  <si>
    <t>IEŅĒMUMU UN IZDEVUMU TĀME 2009.GADAM</t>
  </si>
  <si>
    <t>Kredītrīkotājs</t>
  </si>
  <si>
    <t>Jūrmalas pilsētas dome</t>
  </si>
  <si>
    <t>Adrese</t>
  </si>
  <si>
    <t>Jomas 1/5, Jūrmala</t>
  </si>
  <si>
    <t>Funkcionālās klasifikācijas kods</t>
  </si>
  <si>
    <t>04.220</t>
  </si>
  <si>
    <t>Bankas rekvizīti</t>
  </si>
  <si>
    <t>pamatbudžetam</t>
  </si>
  <si>
    <t>LV84PARX0002484572001</t>
  </si>
  <si>
    <t>maksājumiem no valsts budžeta iestādēm</t>
  </si>
  <si>
    <t>Valsts budžeta transfertiem</t>
  </si>
  <si>
    <t>ieņēmumiem no ārvalstu finanšu palīdzības</t>
  </si>
  <si>
    <t>maksas pakalpojumiem</t>
  </si>
  <si>
    <t>apstādījumu atjaunošanas līdzekļi   LV40PARX0002484575218</t>
  </si>
  <si>
    <t>Zvejas tiesību noma</t>
  </si>
  <si>
    <t>LV67PARX0002484575217</t>
  </si>
  <si>
    <t>Budžeta klasifikācijas                                                         kods</t>
  </si>
  <si>
    <t>Rādītāju nosaukumi</t>
  </si>
  <si>
    <t>Izdevumu tāme 2009.gadam</t>
  </si>
  <si>
    <t>Kopā</t>
  </si>
  <si>
    <t>Pamatbudžets</t>
  </si>
  <si>
    <t>Maksājumi no valsts budžeta iestādēm</t>
  </si>
  <si>
    <t>Valsts budžeta transferti (mērķdotācijas)</t>
  </si>
  <si>
    <t>Budž.iest. ieņēmumi</t>
  </si>
  <si>
    <t>Spec. budžets</t>
  </si>
  <si>
    <t>Projekti</t>
  </si>
  <si>
    <t>Maksas pakalpojumi</t>
  </si>
  <si>
    <t>1</t>
  </si>
  <si>
    <t xml:space="preserve">  I   IEŅĒMUMI</t>
  </si>
  <si>
    <t>Ieņēmumi pavisam kopā, t.sk.:</t>
  </si>
  <si>
    <t>Atlikums gada sākumā, t.sk:</t>
  </si>
  <si>
    <t>F21010000   kasē</t>
  </si>
  <si>
    <t>F22010000 bankā</t>
  </si>
  <si>
    <t>Dotācija no vispārējiem ieņēmumiem</t>
  </si>
  <si>
    <t>X</t>
  </si>
  <si>
    <t>Ieņēmumi no ES finansēto palīdzības programmu īstenošanas</t>
  </si>
  <si>
    <t>Ieņēmumi no budžeta iestāžu sniegtajiem maksas pakalpojumiem</t>
  </si>
  <si>
    <t>Maksa par izglītības pakalpojumiem</t>
  </si>
  <si>
    <t>Mācību maksa</t>
  </si>
  <si>
    <t>Ieņēmumi no vecāku maksām</t>
  </si>
  <si>
    <t>Pārējie ieņēmumi par izglītības pakalpojumiem</t>
  </si>
  <si>
    <t>Ieņēmumi par dokumentu izsniegšanu un kancelejas pakalpojumiem</t>
  </si>
  <si>
    <t>Ieņēmumi par pārējo dokumentu izsniegšanu un pārēejiem kancelejas pakalpojumiem</t>
  </si>
  <si>
    <t>Ieņēmumi par nomu un īri</t>
  </si>
  <si>
    <t>Ieņēmumi par nomu</t>
  </si>
  <si>
    <t>Ieņēmumi no kustamā īpašuma iznomāšanas</t>
  </si>
  <si>
    <t>Ieņēmumi par pārējiem budžeta iestāžu maksas pakalpojumiem</t>
  </si>
  <si>
    <t>Maksa par personu uzturēšanos sociālās aprūpes iestādēs</t>
  </si>
  <si>
    <t>Ieņēmumi par biļešu realizāciju</t>
  </si>
  <si>
    <t>Ieņēmumi par projektu realizāciju</t>
  </si>
  <si>
    <t>Citi ieņēmumi par maksas pakalpojumiem</t>
  </si>
  <si>
    <t>Pārējie šajā klasifikācijā iepriekš neklasificētie ieņēmumi</t>
  </si>
  <si>
    <t>Ieņēmumi no vadošā partnera partneru grupas īstenotajiem ES politiku instrumentu projektiem</t>
  </si>
  <si>
    <t>Apstādījumu atjaunošanas līdzekļi</t>
  </si>
  <si>
    <t xml:space="preserve">    -</t>
  </si>
  <si>
    <t xml:space="preserve">  I I     IZDEVUMI</t>
  </si>
  <si>
    <t>Izdevumi pavisam kopā, t.sk.</t>
  </si>
  <si>
    <t>Izdevumi (uzturēšanas izdevumi+izdevumi kapitālieguldījumiem)</t>
  </si>
  <si>
    <t>Uzturēšanas izdevumi kopā (1000; 2000; 3000; 4000)</t>
  </si>
  <si>
    <t>Atlīdzība</t>
  </si>
  <si>
    <t xml:space="preserve">Atalgojums  </t>
  </si>
  <si>
    <t>Mēneša amatalga</t>
  </si>
  <si>
    <t>Deputātu darba alga</t>
  </si>
  <si>
    <t>Saeimas frakciju, komisiju un administrācijas darbinieku mēneša amatalga</t>
  </si>
  <si>
    <t>Pārējo darbinieku mēneša amatalga</t>
  </si>
  <si>
    <t>Piemaksas un prēmijas</t>
  </si>
  <si>
    <t>Piemaksa par nakts darbu</t>
  </si>
  <si>
    <t>Piemaksa par virsstundu darbu</t>
  </si>
  <si>
    <t>Piemaksa par darbu īpašos apstākļos, speciālās piemaksas</t>
  </si>
  <si>
    <t>Piemaksa par darbu paaugstinātas intensitātes apstākļos</t>
  </si>
  <si>
    <t>Piemaksa par papildu darbu</t>
  </si>
  <si>
    <t>Prēmijas, naudas balvas un materiālā stimulēšana</t>
  </si>
  <si>
    <t>Piemaksas par vadības līgumiem un pārējās piemaksas</t>
  </si>
  <si>
    <t>Atalgojums fiziskajām personām uz tiesiskās attiecības regulējošu dokumentu pamata</t>
  </si>
  <si>
    <t>Darba devēja piešķirtie labumi un maksājumi</t>
  </si>
  <si>
    <t>Darba devēja valsts soc. apdroš. obl. iemaksas, sociāla rakstura pabalsti un kompensācijas</t>
  </si>
  <si>
    <t>Darba devēja valsts sociālās apdrošin. obligātās iemaksas</t>
  </si>
  <si>
    <t>Darba devēja sociāla rakstura pabalsti, kompens. u.c. maks.</t>
  </si>
  <si>
    <t>Darba devēja sociāla rakstura pabalsti un kompensācijas</t>
  </si>
  <si>
    <t>Mācību maksas kompensācija</t>
  </si>
  <si>
    <t>Darba devēja izdevumi veselības, dzīvības un nelaimes gadījumu apdrošināšanai</t>
  </si>
  <si>
    <t>Darba devēja sociālā rakstura pabalsti un kompensācijas, no kā neaprēķina ienākuma nodokli, un valsts sociālās apdrošināšanas obligātās iemaksas</t>
  </si>
  <si>
    <t>Pārējie darba devēja sociāla rakstura izdevumi, kas nav minēti kodā 1227</t>
  </si>
  <si>
    <t>Preces un pakalpojumi</t>
  </si>
  <si>
    <t xml:space="preserve">Komandējumi un dienesta braucieni </t>
  </si>
  <si>
    <t>Iekšzemes komandējumi un dienesta braucieni</t>
  </si>
  <si>
    <t>Dienas nauda</t>
  </si>
  <si>
    <t>Pārējie komandējumu un dienesta braucienu izdevumi</t>
  </si>
  <si>
    <t>Ārvalstu komandējumi un dienesta braucieni</t>
  </si>
  <si>
    <t>Pārējie komandējumu izdevumi</t>
  </si>
  <si>
    <t>Pakalpojumi</t>
  </si>
  <si>
    <t>Pasta, telefona un citi sakaru pakalpojumi</t>
  </si>
  <si>
    <t>Valsts nozīmes datu pārraides tīkla pakalpojumi</t>
  </si>
  <si>
    <t>Telefona abonēšanas maksa, vietējo un tālsarunu apmaksa</t>
  </si>
  <si>
    <t>Interneta pakalpojumu sniedzēju apmaksa</t>
  </si>
  <si>
    <t>Mobilā telefona abonēšanas maksas un sarunu apmaksa</t>
  </si>
  <si>
    <t>Pārējie sakaru pakalpojumi</t>
  </si>
  <si>
    <t>Izdevumi par komunālajiem pakalpojumiem</t>
  </si>
  <si>
    <t>Izdevumi par apkuri</t>
  </si>
  <si>
    <t>Izdevumi par ūdeni un kanalizāciju</t>
  </si>
  <si>
    <t>Izdevumi par elektroenerģiju</t>
  </si>
  <si>
    <t>Izdevumi par atkritumu izvešanu</t>
  </si>
  <si>
    <t>Izdevumi par pārējiem komunālajiem pakalpojumiem</t>
  </si>
  <si>
    <t>Iestādes administratīvie izdevumi un ar iestādes darbības nodrošināšanu saistītie izdevumi</t>
  </si>
  <si>
    <t>Administratīvie izdevumi un sabiedriskās attiecības, kursu un semināru organizēšana</t>
  </si>
  <si>
    <t>Uz līguma pamata pieaicināto ekspertu izdevumi</t>
  </si>
  <si>
    <t>Izdevumi par transporta pakalpojumiem</t>
  </si>
  <si>
    <t>Normatīvajos aktos noteiktie darba devēja veselības izdevumi darba ņēmējiem</t>
  </si>
  <si>
    <t>Semināru, kursu, kongresu un konferenču apmaksa</t>
  </si>
  <si>
    <t>Bankas komisija, pakalpojumi</t>
  </si>
  <si>
    <t>Pārējie iestādes administratīvie izdevumi un ar iestādes darbības nodrošināšanu saistītie pakalp.</t>
  </si>
  <si>
    <t>Remontadarbi un iestāžu uzturēšanas pakalpojumi (izņemot ēku, būvju un ceļu kapitālo remontu)</t>
  </si>
  <si>
    <t>Ēku, būvju un telpu remonts</t>
  </si>
  <si>
    <t>Transportlīdzekļu uzturēšana un remonts</t>
  </si>
  <si>
    <t>Iekārtas, inventāra un aparatūras remonts, tehniskā apkalpošana</t>
  </si>
  <si>
    <t>Ēku, būvju un telpu uzturēšana</t>
  </si>
  <si>
    <t>Transportlīdzekļu valsts obligātās civiltiesiskās apdrošināšanas prēmijas (OCTA)</t>
  </si>
  <si>
    <t>Ceļu un ielu kārtējais remonts</t>
  </si>
  <si>
    <t>Pārējie remontdarbu un iestāžu uzturēšanas pakalpojumi</t>
  </si>
  <si>
    <t>Informācijas tehnoloģijas pakalpojumi</t>
  </si>
  <si>
    <t>Informācijas sistēmas uzturēšana</t>
  </si>
  <si>
    <t>Informācijas sistēmas licenču nomas izdevumi</t>
  </si>
  <si>
    <t>Pārējie informācijas tehnoloģiju pakalpojumi</t>
  </si>
  <si>
    <t>Īre un noma</t>
  </si>
  <si>
    <t>Ēku, telpu īre un noma</t>
  </si>
  <si>
    <t>Transportlīdzekļu noma</t>
  </si>
  <si>
    <t>Zemes noma</t>
  </si>
  <si>
    <t>Iekārtu un inventāra īre un noma</t>
  </si>
  <si>
    <t>Pārējā noma</t>
  </si>
  <si>
    <t>Citi pakalpojumi</t>
  </si>
  <si>
    <t>Pašvaldību līdzekļi neparedzētiem gadījumiem</t>
  </si>
  <si>
    <t>Izdevumi juridiskās palīdzības sniedzējiem</t>
  </si>
  <si>
    <t>Iestādes iekšējo kolektīvo pasākumu organizēšanas izdevumi</t>
  </si>
  <si>
    <t>Pārējie iepriekš neklasificētie pakalpojumu veidi</t>
  </si>
  <si>
    <t>Krājumi, materiāli, energoresursi, preces, biroja preces un inventārs, kurus neuzskaita kodā 5000</t>
  </si>
  <si>
    <t>Biroja preces un inventārs</t>
  </si>
  <si>
    <t xml:space="preserve">Biroja preces </t>
  </si>
  <si>
    <t>Inventārs</t>
  </si>
  <si>
    <t>Spectērpi</t>
  </si>
  <si>
    <t>Kurināmais un enerģētiskie  materiāli</t>
  </si>
  <si>
    <t>Kurināmais</t>
  </si>
  <si>
    <t>Degviela</t>
  </si>
  <si>
    <t>Pārējie enerģētiskie materiāli</t>
  </si>
  <si>
    <t>Materiāli un izejvielas palīgražošanai</t>
  </si>
  <si>
    <t>Zāles, ķimikālijas, laboratorijas preces, medicīniskās ierīces, med.instrumenti, laboratorijas dzīvnieki un to uzturēšana</t>
  </si>
  <si>
    <t>Zāles, ķimikālijas, laboratorijas preces</t>
  </si>
  <si>
    <t>Medicīnas instrumenti, laboratorijas dzīvnieki un to uzturēšana</t>
  </si>
  <si>
    <t>Kārtējā remonta un iestāžu uzturēšanas materiāli</t>
  </si>
  <si>
    <t>Remontmateriāli</t>
  </si>
  <si>
    <t>Saimniecības materiāli</t>
  </si>
  <si>
    <t>Elektroiekārtu remonta un uzturēšanas materiāli</t>
  </si>
  <si>
    <t>Transportlīdzekļu uzturēšana un remontmateriāli</t>
  </si>
  <si>
    <t>Datortehnikas remonta un uzturēšanas materiāli</t>
  </si>
  <si>
    <t>Pārējās kārtējo remontu materiālu izmaksas</t>
  </si>
  <si>
    <t>Valsts un pašvaldību aprūpē un apgādē esošo personu uzturēšana</t>
  </si>
  <si>
    <t>Mīkstais inventārs</t>
  </si>
  <si>
    <t>Virtuves inventārs, trauki un galda piederumi</t>
  </si>
  <si>
    <t>Ēdināšanas izdevumi</t>
  </si>
  <si>
    <t>Formas tērpi</t>
  </si>
  <si>
    <t>Uzturdevas kompensācija naudā</t>
  </si>
  <si>
    <t>Veselības pasākumu apmaksa</t>
  </si>
  <si>
    <t>Kabatas naudas izmaksas</t>
  </si>
  <si>
    <t>Personīgās higiēnas preces</t>
  </si>
  <si>
    <t>Pārējie valsts un pašvaldību aprūpē un apgādē esošo personu uzturēšanas izdevumi</t>
  </si>
  <si>
    <t>Mācību līdzekļi un materiāli</t>
  </si>
  <si>
    <t>Specifiskie materiāli un inventārs</t>
  </si>
  <si>
    <t>Munīcija</t>
  </si>
  <si>
    <t>Pārējie specifiskas lietošanas materiāli un inventārs</t>
  </si>
  <si>
    <t>Pārējās preces</t>
  </si>
  <si>
    <t>Izdevumi periodikas iegādei</t>
  </si>
  <si>
    <t>Mācību grāmatas</t>
  </si>
  <si>
    <t>Bibliotēkas grāmatas un periodiskie izdevumi</t>
  </si>
  <si>
    <t>Pārējās grāmatas un periodiskie izdevumi</t>
  </si>
  <si>
    <t>Budžeta iestāžu nodokļu maksājumi</t>
  </si>
  <si>
    <t>Budžeta iestāžu pievienotās vērtības nodokļa maksājumi</t>
  </si>
  <si>
    <t>Budžeta iestādes nekustamā īpašuma nodokļa (t.sk. zemes nodokļa parāda) maksājumi budžetā</t>
  </si>
  <si>
    <t>Budžeta iestāžu dabas resursu nodokļa maksājumi</t>
  </si>
  <si>
    <t>Pārējie budžeta iestāžu pārskaitītie nodokļi un nodevas</t>
  </si>
  <si>
    <t>Pakalpojumi, kurus budžeta iestādes apmaksā noteikto funkciju ietvaros, kas nav iestādes administratīvie izdevumi</t>
  </si>
  <si>
    <t>Subsīdijas un dotācijas</t>
  </si>
  <si>
    <t>Subsīdijas un dotācijas komersantiem, biedrībām un nodibinājumiem, izņemot lauksaimniecības ražošanu</t>
  </si>
  <si>
    <t>Valsts un pašvaldību budžeta dotācija komersantiem, biedrībām un nodibinājumiem</t>
  </si>
  <si>
    <t>Valsts un pašvaldību budžeta dotācija valsts un pašvaldību komersantiem</t>
  </si>
  <si>
    <t xml:space="preserve">Valsts un pašvaldību budžeta dotācija komersantiem </t>
  </si>
  <si>
    <t>Valsts un pašvaldību budžeta dotācija biedrībām un nodibinājumiem</t>
  </si>
  <si>
    <t>Subsīdijas komersantiem sabiedriskā transporta pakalpojumu nodrošināšanai (par pasažieru regulārajiem pārvadājumiem)</t>
  </si>
  <si>
    <t>Procentu izdevumi</t>
  </si>
  <si>
    <t>Procentu maksājumi iekšzemes kredītiestādēm</t>
  </si>
  <si>
    <t>Budžeta aizņēmumu procenta maksājumi</t>
  </si>
  <si>
    <t>Budžeta iestāžu līzinga procentu maksājumi</t>
  </si>
  <si>
    <t>Pārējie procentu maksājumi</t>
  </si>
  <si>
    <t>Budžeta iestāžu procentu maksājumi Valsts kasei</t>
  </si>
  <si>
    <t>Pašvaldības iestāžu procenta maksājumi Valsts kasei, izņemot valsts sociālās apdrošināšanas speciālo budžetu</t>
  </si>
  <si>
    <t>Izdevumi kapitālieguldījumiem - kopā</t>
  </si>
  <si>
    <t>Pamatkapitāla veidošana</t>
  </si>
  <si>
    <t>Nemateriālie ieguldījumi</t>
  </si>
  <si>
    <t>Attīstības pasākumi un programmas</t>
  </si>
  <si>
    <t>Licences, koncesijas un patenti, preču zīmes un līdzīgas tiesības</t>
  </si>
  <si>
    <t>Datorprogrammas</t>
  </si>
  <si>
    <t>Pārējās licences, koncesijas un patenti, preču zīmes un tamlīdzīgas tiesības</t>
  </si>
  <si>
    <t>Pārējie nemateriālie ieguldījumi</t>
  </si>
  <si>
    <t>Nemateriālo ieguldījumu izveidošana</t>
  </si>
  <si>
    <t>Kapitālsabiedrību iegādes rezultātā iegūtā nemateriālā vērtība</t>
  </si>
  <si>
    <t>Pamatlīdzekļi</t>
  </si>
  <si>
    <t>Zeme, ēkas un būves</t>
  </si>
  <si>
    <t>Dzīvojamās ēkas</t>
  </si>
  <si>
    <t>Nedzīvojamās ēkas</t>
  </si>
  <si>
    <t>Transporta būves</t>
  </si>
  <si>
    <t>Zeme zem ēkām un būvēm</t>
  </si>
  <si>
    <t>Kultivētā zeme</t>
  </si>
  <si>
    <t>Atpūtai un izklaidei izmantojamā zeme</t>
  </si>
  <si>
    <t>Pārējā zeme</t>
  </si>
  <si>
    <t>Celtnes un būves</t>
  </si>
  <si>
    <t>Pārējais nekustamais īpašums</t>
  </si>
  <si>
    <t>Tehnoloģiskās iekārtas un mašīnas</t>
  </si>
  <si>
    <t>Pārējie pamatlīdzekļi</t>
  </si>
  <si>
    <t>Transportlīdzekļi</t>
  </si>
  <si>
    <t>Saimniecības pamatlīdzekļi</t>
  </si>
  <si>
    <t>Bibliotēku krājumi</t>
  </si>
  <si>
    <t>Izklaides, literārie un mākslas oriģināldarbi</t>
  </si>
  <si>
    <t>Dārgakmeņi un dārgmetāli</t>
  </si>
  <si>
    <t>Antīkie un citi mākslas priekšmeti</t>
  </si>
  <si>
    <t>Citas vērtslietas</t>
  </si>
  <si>
    <t>Datortehnika, sakaru un cita biroja tehnika</t>
  </si>
  <si>
    <t>Pārējie iepriekš neklasificētie pamatlīdzekļi</t>
  </si>
  <si>
    <t>Pamatlīdzekļu izveidošana un nepabeigtā būvniecība</t>
  </si>
  <si>
    <t>Kapitālais remonts un rekonstrukcija</t>
  </si>
  <si>
    <t>Bioloģiskie un pazemes aktīvi</t>
  </si>
  <si>
    <t>Pārējie bioloģiskie un lauksaimniecības aktīvi</t>
  </si>
  <si>
    <t>Ilgtermiņa ieguldījumi nomātajos pamatlīdzekļos</t>
  </si>
  <si>
    <t>Sociālie pabalsti</t>
  </si>
  <si>
    <t>Pensijas un sociālie pabalsti naudā</t>
  </si>
  <si>
    <t>Valsts sociālās apdrošināšanas pabalsti naudā</t>
  </si>
  <si>
    <t>Pašvaldību sociālā palīdzība naudā</t>
  </si>
  <si>
    <t>Pabalsti veselības aprūpei naudā</t>
  </si>
  <si>
    <t>Pabalsti ēdināšanai naudā</t>
  </si>
  <si>
    <t>Pašvaldību vienreizējie pabalsti naudā ārkārtas situācijā</t>
  </si>
  <si>
    <t>Sociālās garantijas bāreņiem un audžuģimenēm naudā</t>
  </si>
  <si>
    <t>Pārējā sociālā palīdzība un citi maksājumi iedzīvotājiem naudā</t>
  </si>
  <si>
    <t>Garantētā minimālā ienākuma pabalsti naudā</t>
  </si>
  <si>
    <t>Dzīvokļa pabalsti naudā</t>
  </si>
  <si>
    <t>Sociālie pabalsti natūrā</t>
  </si>
  <si>
    <t>Pašvaldību sociālā palīdzība iedzīvotājiem natūrā</t>
  </si>
  <si>
    <t>Pabalsti veselības aprūpei natūrā</t>
  </si>
  <si>
    <t>Pabalsti ēdināšanai natūrā</t>
  </si>
  <si>
    <t>Pašvaldību vienreizējie pabalsti natūrā ārkārtas situācijā</t>
  </si>
  <si>
    <t>Sociālās garantijas bāreņiem un audžuģimenēm natūrā</t>
  </si>
  <si>
    <t>Pārējā sociālā palīdzība natūrā</t>
  </si>
  <si>
    <t>Atbalsta pasākumi un kompensācijas natūrā</t>
  </si>
  <si>
    <t>Dzīvokļa pabalsti natūrā</t>
  </si>
  <si>
    <t>Pārējie klasifikācijā neminētie maksājumi iedzīvotājiem natūrā un kompensācijas</t>
  </si>
  <si>
    <t>Pabalsts jaundzimušā aprūpei</t>
  </si>
  <si>
    <t>Vienreizējs pabalsts nepamatoti represētām personām</t>
  </si>
  <si>
    <t>Apbedīšanas pabalsts</t>
  </si>
  <si>
    <t>Dzīvojamās telpas atbrīvošanas pabalsts</t>
  </si>
  <si>
    <t>Pabalsts vecākiem, ja bērnam vieta netiek nodrošināta pirmsskolas iestādē</t>
  </si>
  <si>
    <t>Stipendiju izmaksas</t>
  </si>
  <si>
    <t>Pārējie klasifikācijā neminētie maksājumi iedzīvotājiem un kompensācijas</t>
  </si>
  <si>
    <t>Valsts budžeta transferti, dotācijas un mērķdotācijas pašvaldībām uzturēšanas izdevumiem, pašu resursi, starptautiskā sadarbība</t>
  </si>
  <si>
    <t>Pašvaldību budžeta uzturēšanas izdevumu transferti</t>
  </si>
  <si>
    <t>Pašvaldību budžeta uzturēšanas izdevumu transferti citām pašvaldībām</t>
  </si>
  <si>
    <t>Pašvaldības budžeta uzturēšanas izdevumu iekšējie transferti</t>
  </si>
  <si>
    <t>Pašvaldības pamatbudžeta uzturēšanas izdevumu transferts uz pašvaldības speciālo budžetu</t>
  </si>
  <si>
    <t>Pašvaldības speciālā budžeta uzturēšanas izdevumu transferts uz pašvaldības pamatbudžetu</t>
  </si>
  <si>
    <t>Pašvaldības budžeta uzturēšanas izdevumu transferts uz valsts budžetu</t>
  </si>
  <si>
    <t>Pašvaldības pamabudžeta uzturēšanas izdevumu transferts uz valsts pamatbudžetu</t>
  </si>
  <si>
    <t>Pašvaldības pamatbudžeta uzturēšanas izdevumu transferts uz valsts speciālo budžetu</t>
  </si>
  <si>
    <t>Pašvaldūbas speciālā budžeta uzturēšanas izdevumu transferts uz valsts pamatbudžetu</t>
  </si>
  <si>
    <t>Pašvaldības speciālā budžeta uzturēšanas izdevumu transferts uz valsts speciālo budžetu</t>
  </si>
  <si>
    <t xml:space="preserve">Atmaksa valsts budžetam  </t>
  </si>
  <si>
    <t>Atmaksa valsts budžetam par Eiropas Savienības vai citu ārvalstu politiku instrumentu līdzfinansēto projektu un (vai) pasākumu īstenošanā veiktajiem uzturēšanas izdevumiem.</t>
  </si>
  <si>
    <t>Pašvaldības budžeta dotācija pašvaldību finanšu izlīdzināšanas fondam</t>
  </si>
  <si>
    <t>Uzturēšanas izdevumu atmaksa valsts budžetam</t>
  </si>
  <si>
    <t>Atmaksa valsts pamatbudžetā par veiktajiem uzturēšanas izdevumiem Eiropas Savienības fondu līdzfinansētajos projektos</t>
  </si>
  <si>
    <t>Atmaksa valsts pamatbudžetā par valsts budžeta iestādes Eiropas Reģionālās attīstības fonda līdzfinansēto projektu un (vai) pasākumu īstenošanā veiktajiem uzturēšanas izdevumiem</t>
  </si>
  <si>
    <t>Atmaksa valsts pamatbudžetā par valsts budžeta iestādes Eiropas Sociālā fonda līdzfinansēto projektu un (vai) pasākumu īstenošanā veiktajiem uzturēšanas izdevumiem</t>
  </si>
  <si>
    <t>Atmaksa valsts pamatbudž. Par valsts budžeta iestādes un citu organizāciju Eiropas Kopienas iniciatīvas EQUAL finansēto projektu īstenošanā veiktajiem uzturēšanas izdevumiem</t>
  </si>
  <si>
    <t>Atmaksa valsts pamatbudž. Par valsts budžeta iestādes ES vai citu ārvalstu to politiku instrumentu līdzfinansēto projektu un (vai) pasākumu īstenošanā veiktajiem uzturēšanas izdevumiem, kas nav atsevišķi klasificēti šajā klasifikācijā</t>
  </si>
  <si>
    <t>Starptautiskā sadarbība</t>
  </si>
  <si>
    <t>Biedru naudas un dalības maksa starptautiskajās institūcijās</t>
  </si>
  <si>
    <t>Biedru naudas un dalības maksa Eiropas Savienības starptautiskajās institūcijās</t>
  </si>
  <si>
    <t>Biedru naudas un dalības maksa pārējās starptautiskajās institūcijās</t>
  </si>
  <si>
    <t>Pārējie pārskaitījumi ārvalstīm</t>
  </si>
  <si>
    <t>Valsts budžeta un pašvaldību budžetu transferti un mērķdotācijas kapitālajiem izdevumiem</t>
  </si>
  <si>
    <t>Pašvaldības budžeta transferti kapitālajiem izdevumiem starp dažādiem budžeta veidiem</t>
  </si>
  <si>
    <t>Pašvaldības pamatbudžeta kapitālo izdevumu transferts uz pašvaldības speciālo budžetu</t>
  </si>
  <si>
    <t>Pašvaldības speciālā budžeta kapitālo izdevumu transferts uz pašvaldības pamatbudžetu</t>
  </si>
  <si>
    <t>Pašvaldību budžeta transferti kapitālajiem izdevumiem no pamatbudžeta uz pamatbudžetu</t>
  </si>
  <si>
    <t>Vienas pašvaldības pamatbudžeta kapitālo izdevumu transferts uz citas pašvaldības pamatbudžetu</t>
  </si>
  <si>
    <t>Pašvaldību speciālā budžeta kapitālo izdevumu transferts uz speciālo budžetu</t>
  </si>
  <si>
    <t>Vienas pašvaldības speciālā budžeta kapitālo izdevumu transferts uz citas pašvaldības speciālo budžetu</t>
  </si>
  <si>
    <t>Atmaksa valsts budžetā par veiktajiem kapitālajiem izdevumiem</t>
  </si>
  <si>
    <t>Atmaksa valsts pamatbudž. par veiktajiem kapitālajiem izd. ES fondu līdzfinansētajos projektos</t>
  </si>
  <si>
    <t>Atmaksa valsts pamatbudž. par valsts budžeta iestādes Eiropas Reģionālās attīstības fonda līdzfinansēto projektu un (vai) pasākumu īstenošanā veiktajiem kapitālajiem izdevumiem</t>
  </si>
  <si>
    <t>Atmaksa valsts pamatbudž. par valsts budžeta iestādes Eiropas Sociālā fonda līdzfinans. projektu un (vai) pasākumu īstenošanā veiktajiem kapitālajiem izd.</t>
  </si>
  <si>
    <t>Atmaksa valsts pamatbudžetā par valsts budžeta iestādes ES un citu ārvalstu politiku instrumentu līdzfinansēto projektu un (vai) pasākumu īstenošanā veiktajiem kapitālajiem izdevumiem, kuri nav atsevišķi klasificēti šajā klasifik.</t>
  </si>
  <si>
    <t>Atlikums perioda beigās, t.sk</t>
  </si>
  <si>
    <t>Kontrolsumma</t>
  </si>
  <si>
    <t>Ieņēmumu pārsniegums (+) vai deficīts (-)</t>
  </si>
  <si>
    <t>Finansēšana</t>
  </si>
  <si>
    <t>F21 01 00 00</t>
  </si>
  <si>
    <t>Naudas līdzekļi</t>
  </si>
  <si>
    <t>F40 02 00 00</t>
  </si>
  <si>
    <t>Aizņēmumi</t>
  </si>
  <si>
    <t>F40 12 00 10</t>
  </si>
  <si>
    <t>Saņemtie īstermiņa aizņēmumi</t>
  </si>
  <si>
    <t>F40 12 00 20</t>
  </si>
  <si>
    <t>Saņemto īstermiņu aizņēmumu atmaksa</t>
  </si>
  <si>
    <t>F40 22 00 10</t>
  </si>
  <si>
    <t>Saņemtie vidēja termiņa aizņēmumi</t>
  </si>
  <si>
    <t>F40 22 00 20</t>
  </si>
  <si>
    <t>Saņemto vidēja termiņa aizņēmumu atmaksa</t>
  </si>
  <si>
    <t>F40 32 00 10</t>
  </si>
  <si>
    <t>Saņemtie ilgtermiņa aizņēmumi</t>
  </si>
  <si>
    <t>F40 32 00 20</t>
  </si>
  <si>
    <t>Saņemto ilgtermiņa aizņēmumu atmaksa</t>
  </si>
  <si>
    <t>F40 01 00 00</t>
  </si>
  <si>
    <t>Aizdevumi</t>
  </si>
  <si>
    <t>F55 01 00 0</t>
  </si>
  <si>
    <t>Akcijas un cita līdzdalība komersantu pašu kapitālā neskaitot kopieguldījuma fonda akcijas</t>
  </si>
  <si>
    <t>04.1.2</t>
  </si>
  <si>
    <t>Privatizācijas fonds</t>
  </si>
  <si>
    <t>Autoceļu fonds</t>
  </si>
  <si>
    <t>Apstādījumu atjaunošanas līdzekļi    LV40PARX0002484575218</t>
  </si>
  <si>
    <t>Dabas resursu nodoklis</t>
  </si>
  <si>
    <t>Mērķdotācija pasažieru pārvadājumiem</t>
  </si>
  <si>
    <t>Valsts nodeva par sabiedrisko pakalpojumu regulēšanu</t>
  </si>
  <si>
    <t>Ieņēmumi no ūdenstilpņu un zvejas tiesību nomas un zvejas tiesību rūpnieciskās izmantošanas (licences)</t>
  </si>
  <si>
    <t>Ieņēmumi no privatizācijas</t>
  </si>
  <si>
    <t>Mērķdotācija regulārajiem pasažieru pārvadājumiem</t>
  </si>
  <si>
    <t>Ziedojumi un dāvinājumi, kas saņemti no juridiskām personām</t>
  </si>
  <si>
    <t>Ziedojumi un dāvinājumi, kas saņemti no fiziskām personām</t>
  </si>
  <si>
    <t>04.1.3</t>
  </si>
  <si>
    <t>04.510</t>
  </si>
  <si>
    <t>mērķdotācija regulārajiem pasažieru pārvadājumiem    LV13PARX0002484575219</t>
  </si>
  <si>
    <t>autoceļu fonds</t>
  </si>
  <si>
    <t>LV51PARX0002484575214</t>
  </si>
  <si>
    <t xml:space="preserve">    -mērķdotācija regulārajiem pasažieru pārvadājumiem</t>
  </si>
  <si>
    <t xml:space="preserve">    -Autoceļu fonds</t>
  </si>
  <si>
    <t>04.1.4</t>
  </si>
  <si>
    <t>LV51PARX00024845214</t>
  </si>
  <si>
    <t>Mērķdotācija pasažieru pārvadājumiem     LV13PARX0002484575219</t>
  </si>
  <si>
    <t>04.1.5</t>
  </si>
  <si>
    <t>04.520</t>
  </si>
  <si>
    <t>privatizācijas fonds</t>
  </si>
  <si>
    <t>LV84PARX0002484575202</t>
  </si>
  <si>
    <t xml:space="preserve">    -privatizācijas fonds</t>
  </si>
  <si>
    <t>04.1.6</t>
  </si>
  <si>
    <t>04.730</t>
  </si>
  <si>
    <t>LV81PARX0002484577002</t>
  </si>
  <si>
    <t>04.1.7</t>
  </si>
  <si>
    <t>04.920</t>
  </si>
  <si>
    <t xml:space="preserve">    -autoceļu fonds</t>
  </si>
  <si>
    <t>Tāme Nr.</t>
  </si>
  <si>
    <t>04.3.1</t>
  </si>
  <si>
    <t>SPECIĀLĀ BUDŽETA IEŅĒMUMU UN IZDEVUMU TĀME 2009.GADAM</t>
  </si>
  <si>
    <t>Pašvaldības iestāde "Lielupes ostas pārvalde"</t>
  </si>
  <si>
    <t>Vikingu 37, Jūrmala, LV-2010</t>
  </si>
  <si>
    <t xml:space="preserve">04.520 </t>
  </si>
  <si>
    <t>Bankas rekvizīti speciālajam budžetam</t>
  </si>
  <si>
    <t>LV45PARX0002484575031</t>
  </si>
  <si>
    <t>Darba samaksa</t>
  </si>
  <si>
    <t>Deputātu darba samaksa</t>
  </si>
  <si>
    <t>Komisiju un administrācijas darbinieku darba samaksa</t>
  </si>
  <si>
    <t>Pārējo darbinieku darba samaksa</t>
  </si>
  <si>
    <t>Piemaksa par darbu īpašos apstākļos</t>
  </si>
  <si>
    <t>Prēmijas un naudas balvas</t>
  </si>
  <si>
    <t>Darba devēja sociāla rakstura pabalsti un kompens. u.c. maks.</t>
  </si>
  <si>
    <t>Darba devēja izdevumi vesel., dzīvības un nelaimes gad. apdrošin.</t>
  </si>
  <si>
    <t>Pārējie darba devēja sociāla rakstura izdevumi</t>
  </si>
  <si>
    <t>Pasta, telefona un citu sakaru pakalpojumi</t>
  </si>
  <si>
    <t>Ar iestādes pārstāvību, iestādes darbības un veicamo funkciju nodrošināšanu saistītie pakalpojumi</t>
  </si>
  <si>
    <t>Pārstāvība un sabiedriskās attiecības, kursu un semināru organizēšana, periodiskās literatūras iegāde iestādes vajadzībām</t>
  </si>
  <si>
    <t>Uz uzņēmuma līguma pamata pieaicināto ekspertu izdevumi</t>
  </si>
  <si>
    <t>Pārējie ar iestādes pārstāvību un tās darbības veicamo funkciju nodrošināšanu saistītie pakalpojumi</t>
  </si>
  <si>
    <t>Remonta darbi un iestāžu uzturēšanas pakalpojumi (izņemot ēku, būvju un ceļu kapitālo remontu)</t>
  </si>
  <si>
    <t>Transportlīdzekļu valsts obligātās civiltiesiskās apdrošin. prēmijas</t>
  </si>
  <si>
    <t>Pārējie remonta darbu un iestāžu uzturēšanas pakalpojumi</t>
  </si>
  <si>
    <t>Pašvaldību rezerves fonda līdzekļi</t>
  </si>
  <si>
    <t>Pārējie klasifikācijā neuzskaitītie pakalpojumu veidi</t>
  </si>
  <si>
    <t>Krājumi, materiāli, energoresursi, preces, biroja preces un inventārs, ko neuzskaita kodā 5000</t>
  </si>
  <si>
    <t>Zāles, ķimikālijas, laboratorijas preces, med.ierīces, med.instr., laboratorijas dzīvnieki un to uzturēšanas izdevumi</t>
  </si>
  <si>
    <t>Grāmatas un žurnāli</t>
  </si>
  <si>
    <t>Bibliotēkas grāmatas un žurnāli</t>
  </si>
  <si>
    <t>Pārējās grāmatas un žurnāli</t>
  </si>
  <si>
    <t>Budžeta iestādes nekustamā īpašuma nodokļa (t.sk. Zemes nodokļa parāda) maksājumi budžetā</t>
  </si>
  <si>
    <t>Budžeta iestādes dabas resursu nodokļa maksājumi</t>
  </si>
  <si>
    <t>Pārējie budžeta iestādes budžetā pārskaitītie nodokļi un nodevas</t>
  </si>
  <si>
    <t>Valsts un pašvaldību budžeta dotācija pārējiem komersantiem un organizācijām</t>
  </si>
  <si>
    <t>Dotācija valsts un pašvaldību komersantiem</t>
  </si>
  <si>
    <t>Dotācija privātajiem komersantiem</t>
  </si>
  <si>
    <t>Dotācija biedrībām un nodibinājumiem</t>
  </si>
  <si>
    <t>Budžeta iestāžu procenta maksājumi Valsts kasei, izņemot valsts sociālās apdrošināšanas speciālo budžetu</t>
  </si>
  <si>
    <t>Bibliotēku fondi</t>
  </si>
  <si>
    <t>Iepriekš neklasificētie pārējie pamatlīdzekļi</t>
  </si>
  <si>
    <t>Pamatlīdzekļu izveidošana un nepabeigtā celtniecība</t>
  </si>
  <si>
    <t>Sociālie pabalsti naudā</t>
  </si>
  <si>
    <t>Pašvaldību vienreizējais pabalsts naudā ārkārtas situācijā</t>
  </si>
  <si>
    <t>Garantētā minimālā ienākuma pabalsti natūrā</t>
  </si>
  <si>
    <t>Pašvaldību budžeta kārtējo izdevumu transferti</t>
  </si>
  <si>
    <t>Pašvaldību budžeta kārtējo izdevumu transferti citām pašvaldībām</t>
  </si>
  <si>
    <t>Kārtējo izdevumu atmaksa valsts budžetam</t>
  </si>
  <si>
    <t>Valsts budžeta transferti un mērķdotācijas kapitālajiem izdevumiem</t>
  </si>
  <si>
    <t>04.2.1</t>
  </si>
  <si>
    <t>JŪRMALAS  SABIEDRISKO  PAKALPOJUMU  REGULATORS</t>
  </si>
  <si>
    <t>04.111</t>
  </si>
  <si>
    <t>Sabiedrisko pakalpojumu regulatora nodeva</t>
  </si>
</sst>
</file>

<file path=xl/styles.xml><?xml version="1.0" encoding="utf-8"?>
<styleSheet xmlns="http://schemas.openxmlformats.org/spreadsheetml/2006/main">
  <numFmts count="6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s&quot;\ #,##0_);\(&quot;Ls&quot;\ #,##0\)"/>
    <numFmt numFmtId="173" formatCode="&quot;Ls&quot;\ #,##0_);[Red]\(&quot;Ls&quot;\ #,##0\)"/>
    <numFmt numFmtId="174" formatCode="&quot;Ls&quot;\ #,##0.00_);\(&quot;Ls&quot;\ #,##0.00\)"/>
    <numFmt numFmtId="175" formatCode="&quot;Ls&quot;\ #,##0.00_);[Red]\(&quot;Ls&quot;\ #,##0.00\)"/>
    <numFmt numFmtId="176" formatCode="_(&quot;Ls&quot;\ * #,##0_);_(&quot;Ls&quot;\ * \(#,##0\);_(&quot;Ls&quot;\ * &quot;-&quot;_);_(@_)"/>
    <numFmt numFmtId="177" formatCode="_(&quot;Ls&quot;\ * #,##0.00_);_(&quot;Ls&quot;\ * \(#,##0.00\);_(&quot;Ls&quot;\ * &quot;-&quot;??_);_(@_)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.0000"/>
    <numFmt numFmtId="188" formatCode="0.00000"/>
    <numFmt numFmtId="189" formatCode="[$-426]dddd\,\ yyyy&quot;. gada &quot;d\.\ mmmm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;[Red]#,##0.00"/>
    <numFmt numFmtId="195" formatCode="#,##0.0;[Red]#,##0.0"/>
    <numFmt numFmtId="196" formatCode="#,##0;[Red]#,##0"/>
    <numFmt numFmtId="197" formatCode="#,##0.000;[Red]#,##0.000"/>
    <numFmt numFmtId="198" formatCode="#,##0.0000;[Red]#,##0.0000"/>
    <numFmt numFmtId="199" formatCode="#,##0.00_ ;[Red]\-#,##0.00\ "/>
    <numFmt numFmtId="200" formatCode="#,##0_ ;[Red]\-#,##0\ "/>
    <numFmt numFmtId="201" formatCode="&quot;Ls&quot;\ #,##0.00"/>
    <numFmt numFmtId="202" formatCode="#,##0.0"/>
    <numFmt numFmtId="203" formatCode="#,##0.0_ ;[Red]\-#,##0.0\ "/>
    <numFmt numFmtId="204" formatCode="#,##0.000"/>
    <numFmt numFmtId="205" formatCode="#,##0.0000"/>
    <numFmt numFmtId="206" formatCode="#,##0_ ;\-#,##0\ "/>
    <numFmt numFmtId="207" formatCode="_-&quot;Ls&quot;\ * #,##0.000_-;\-&quot;Ls&quot;\ * #,##0.000_-;_-&quot;Ls&quot;\ * &quot;-&quot;??_-;_-@_-"/>
    <numFmt numFmtId="208" formatCode="_-&quot;Ls&quot;\ * #,##0.0_-;\-&quot;Ls&quot;\ * #,##0.0_-;_-&quot;Ls&quot;\ * &quot;-&quot;??_-;_-@_-"/>
    <numFmt numFmtId="209" formatCode="_-&quot;Ls&quot;\ * #,##0_-;\-&quot;Ls&quot;\ * #,##0_-;_-&quot;Ls&quot;\ * &quot;-&quot;??_-;_-@_-"/>
    <numFmt numFmtId="210" formatCode="0.000"/>
    <numFmt numFmtId="211" formatCode="_-* #,##0\ _L_s_-;\-* #,##0\ _L_s_-;_-* &quot;-&quot;??\ _L_s_-;_-@_-"/>
    <numFmt numFmtId="212" formatCode="0.0%"/>
    <numFmt numFmtId="213" formatCode="m/d/yy"/>
    <numFmt numFmtId="214" formatCode="m/d"/>
    <numFmt numFmtId="215" formatCode="00000"/>
    <numFmt numFmtId="216" formatCode="mmm/yyyy"/>
    <numFmt numFmtId="217" formatCode="0.000000"/>
    <numFmt numFmtId="218" formatCode="_-* #,##0.0\ _L_s_-;\-* #,##0.0\ _L_s_-;_-* &quot;-&quot;??\ _L_s_-;_-@_-"/>
    <numFmt numFmtId="219" formatCode="_-* #,##0.000\ _L_s_-;\-* #,##0.000\ _L_s_-;_-* &quot;-&quot;??\ _L_s_-;_-@_-"/>
    <numFmt numFmtId="220" formatCode="_-* #,##0.0000\ _L_s_-;\-* #,##0.0000\ _L_s_-;_-* &quot;-&quot;??\ _L_s_-;_-@_-"/>
    <numFmt numFmtId="221" formatCode="_-* #,##0.00000\ _L_s_-;\-* #,##0.00000\ _L_s_-;_-* &quot;-&quot;??\ _L_s_-;_-@_-"/>
    <numFmt numFmtId="222" formatCode="_-* #,##0.000000\ _L_s_-;\-* #,##0.000000\ _L_s_-;_-* &quot;-&quot;??\ _L_s_-;_-@_-"/>
    <numFmt numFmtId="223" formatCode="_-* #,##0.0000000\ _L_s_-;\-* #,##0.0000000\ _L_s_-;_-* &quot;-&quot;??\ _L_s_-;_-@_-"/>
    <numFmt numFmtId="224" formatCode="[$-F400]h:mm:ss\ AM/PM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medium"/>
      <top style="double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medium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4" fillId="20" borderId="1" applyNumberFormat="0" applyAlignment="0" applyProtection="0"/>
    <xf numFmtId="0" fontId="3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4" fillId="20" borderId="6" applyNumberFormat="0" applyAlignment="0" applyProtection="0"/>
    <xf numFmtId="0" fontId="16" fillId="0" borderId="7" applyNumberFormat="0" applyFill="0" applyAlignment="0" applyProtection="0"/>
    <xf numFmtId="0" fontId="7" fillId="6" borderId="0" applyNumberFormat="0" applyBorder="0" applyAlignment="0" applyProtection="0"/>
    <xf numFmtId="0" fontId="12" fillId="0" borderId="8" applyNumberFormat="0" applyFill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4" fillId="20" borderId="6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9" applyNumberFormat="0" applyFont="0" applyAlignment="0" applyProtection="0"/>
    <xf numFmtId="0" fontId="12" fillId="0" borderId="8" applyNumberFormat="0" applyFill="0" applyAlignment="0" applyProtection="0"/>
    <xf numFmtId="0" fontId="3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545">
    <xf numFmtId="0" fontId="0" fillId="0" borderId="0" xfId="0" applyAlignment="1">
      <alignment/>
    </xf>
    <xf numFmtId="0" fontId="18" fillId="24" borderId="10" xfId="88" applyFont="1" applyFill="1" applyBorder="1" applyAlignment="1" applyProtection="1">
      <alignment vertical="center"/>
      <protection/>
    </xf>
    <xf numFmtId="0" fontId="18" fillId="24" borderId="11" xfId="88" applyFont="1" applyFill="1" applyBorder="1" applyAlignment="1" applyProtection="1">
      <alignment vertical="center"/>
      <protection/>
    </xf>
    <xf numFmtId="49" fontId="19" fillId="24" borderId="12" xfId="88" applyNumberFormat="1" applyFont="1" applyFill="1" applyBorder="1" applyAlignment="1" applyProtection="1">
      <alignment horizontal="left" vertical="center"/>
      <protection locked="0"/>
    </xf>
    <xf numFmtId="0" fontId="18" fillId="0" borderId="0" xfId="88" applyFont="1" applyFill="1" applyBorder="1" applyAlignment="1" applyProtection="1">
      <alignment vertical="center"/>
      <protection/>
    </xf>
    <xf numFmtId="49" fontId="18" fillId="24" borderId="13" xfId="88" applyNumberFormat="1" applyFont="1" applyFill="1" applyBorder="1" applyAlignment="1" applyProtection="1">
      <alignment vertical="center"/>
      <protection/>
    </xf>
    <xf numFmtId="49" fontId="18" fillId="24" borderId="0" xfId="88" applyNumberFormat="1" applyFont="1" applyFill="1" applyBorder="1" applyAlignment="1" applyProtection="1">
      <alignment vertical="center"/>
      <protection/>
    </xf>
    <xf numFmtId="49" fontId="18" fillId="24" borderId="14" xfId="88" applyNumberFormat="1" applyFont="1" applyFill="1" applyBorder="1" applyAlignment="1" applyProtection="1">
      <alignment vertical="center"/>
      <protection/>
    </xf>
    <xf numFmtId="49" fontId="19" fillId="24" borderId="0" xfId="88" applyNumberFormat="1" applyFont="1" applyFill="1" applyBorder="1" applyAlignment="1" applyProtection="1">
      <alignment vertical="center"/>
      <protection/>
    </xf>
    <xf numFmtId="49" fontId="21" fillId="24" borderId="0" xfId="88" applyNumberFormat="1" applyFont="1" applyFill="1" applyBorder="1" applyAlignment="1" applyProtection="1">
      <alignment vertical="center"/>
      <protection locked="0"/>
    </xf>
    <xf numFmtId="49" fontId="21" fillId="24" borderId="14" xfId="88" applyNumberFormat="1" applyFont="1" applyFill="1" applyBorder="1" applyAlignment="1" applyProtection="1">
      <alignment vertical="center"/>
      <protection locked="0"/>
    </xf>
    <xf numFmtId="49" fontId="19" fillId="24" borderId="0" xfId="88" applyNumberFormat="1" applyFont="1" applyFill="1" applyBorder="1" applyAlignment="1" applyProtection="1">
      <alignment vertical="center"/>
      <protection locked="0"/>
    </xf>
    <xf numFmtId="49" fontId="19" fillId="24" borderId="14" xfId="88" applyNumberFormat="1" applyFont="1" applyFill="1" applyBorder="1" applyAlignment="1" applyProtection="1">
      <alignment vertical="center"/>
      <protection locked="0"/>
    </xf>
    <xf numFmtId="49" fontId="22" fillId="24" borderId="13" xfId="88" applyNumberFormat="1" applyFont="1" applyFill="1" applyBorder="1" applyAlignment="1" applyProtection="1">
      <alignment vertical="center"/>
      <protection/>
    </xf>
    <xf numFmtId="49" fontId="18" fillId="24" borderId="0" xfId="88" applyNumberFormat="1" applyFont="1" applyFill="1" applyBorder="1" applyAlignment="1" applyProtection="1">
      <alignment vertical="center"/>
      <protection locked="0"/>
    </xf>
    <xf numFmtId="49" fontId="18" fillId="24" borderId="14" xfId="88" applyNumberFormat="1" applyFont="1" applyFill="1" applyBorder="1" applyAlignment="1" applyProtection="1">
      <alignment vertical="center"/>
      <protection locked="0"/>
    </xf>
    <xf numFmtId="49" fontId="18" fillId="24" borderId="0" xfId="88" applyNumberFormat="1" applyFont="1" applyFill="1" applyBorder="1" applyAlignment="1" applyProtection="1">
      <alignment horizontal="left" vertical="center"/>
      <protection locked="0"/>
    </xf>
    <xf numFmtId="49" fontId="18" fillId="24" borderId="14" xfId="88" applyNumberFormat="1" applyFont="1" applyFill="1" applyBorder="1" applyAlignment="1" applyProtection="1">
      <alignment horizontal="left" vertical="center"/>
      <protection locked="0"/>
    </xf>
    <xf numFmtId="49" fontId="18" fillId="24" borderId="15" xfId="88" applyNumberFormat="1" applyFont="1" applyFill="1" applyBorder="1" applyAlignment="1" applyProtection="1">
      <alignment vertical="center"/>
      <protection/>
    </xf>
    <xf numFmtId="49" fontId="18" fillId="24" borderId="16" xfId="88" applyNumberFormat="1" applyFont="1" applyFill="1" applyBorder="1" applyAlignment="1" applyProtection="1">
      <alignment vertical="center"/>
      <protection/>
    </xf>
    <xf numFmtId="49" fontId="18" fillId="24" borderId="16" xfId="88" applyNumberFormat="1" applyFont="1" applyFill="1" applyBorder="1" applyAlignment="1" applyProtection="1">
      <alignment horizontal="left" vertical="center"/>
      <protection/>
    </xf>
    <xf numFmtId="49" fontId="18" fillId="24" borderId="17" xfId="88" applyNumberFormat="1" applyFont="1" applyFill="1" applyBorder="1" applyAlignment="1" applyProtection="1">
      <alignment vertical="center"/>
      <protection/>
    </xf>
    <xf numFmtId="49" fontId="24" fillId="0" borderId="0" xfId="88" applyNumberFormat="1" applyFont="1" applyFill="1" applyBorder="1" applyAlignment="1" applyProtection="1">
      <alignment horizontal="center" vertical="center" wrapText="1"/>
      <protection/>
    </xf>
    <xf numFmtId="0" fontId="23" fillId="0" borderId="18" xfId="88" applyFont="1" applyFill="1" applyBorder="1" applyAlignment="1" applyProtection="1">
      <alignment horizontal="left" vertical="center" wrapText="1"/>
      <protection/>
    </xf>
    <xf numFmtId="0" fontId="23" fillId="0" borderId="19" xfId="88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20" xfId="88" applyFont="1" applyFill="1" applyBorder="1" applyAlignment="1" applyProtection="1">
      <alignment horizontal="center" vertical="center" textRotation="90" wrapText="1"/>
      <protection/>
    </xf>
    <xf numFmtId="0" fontId="24" fillId="0" borderId="0" xfId="88" applyFont="1" applyFill="1" applyBorder="1" applyAlignment="1" applyProtection="1">
      <alignment horizontal="center" vertical="center" textRotation="90"/>
      <protection/>
    </xf>
    <xf numFmtId="1" fontId="23" fillId="0" borderId="21" xfId="88" applyNumberFormat="1" applyFont="1" applyFill="1" applyBorder="1" applyAlignment="1" applyProtection="1">
      <alignment horizontal="center" vertical="center"/>
      <protection/>
    </xf>
    <xf numFmtId="1" fontId="23" fillId="0" borderId="22" xfId="88" applyNumberFormat="1" applyFont="1" applyFill="1" applyBorder="1" applyAlignment="1" applyProtection="1">
      <alignment horizontal="center" vertical="center"/>
      <protection/>
    </xf>
    <xf numFmtId="1" fontId="23" fillId="0" borderId="23" xfId="88" applyNumberFormat="1" applyFont="1" applyFill="1" applyBorder="1" applyAlignment="1" applyProtection="1">
      <alignment horizontal="center" vertical="center"/>
      <protection/>
    </xf>
    <xf numFmtId="1" fontId="23" fillId="0" borderId="24" xfId="88" applyNumberFormat="1" applyFont="1" applyFill="1" applyBorder="1" applyAlignment="1" applyProtection="1">
      <alignment horizontal="center" vertical="center"/>
      <protection/>
    </xf>
    <xf numFmtId="1" fontId="23" fillId="0" borderId="25" xfId="88" applyNumberFormat="1" applyFont="1" applyFill="1" applyBorder="1" applyAlignment="1" applyProtection="1">
      <alignment horizontal="center" vertical="center"/>
      <protection/>
    </xf>
    <xf numFmtId="1" fontId="23" fillId="0" borderId="26" xfId="88" applyNumberFormat="1" applyFont="1" applyFill="1" applyBorder="1" applyAlignment="1" applyProtection="1">
      <alignment horizontal="center" vertical="center"/>
      <protection/>
    </xf>
    <xf numFmtId="0" fontId="25" fillId="0" borderId="18" xfId="88" applyFont="1" applyFill="1" applyBorder="1" applyAlignment="1" applyProtection="1">
      <alignment vertical="center" wrapText="1"/>
      <protection/>
    </xf>
    <xf numFmtId="0" fontId="25" fillId="0" borderId="18" xfId="88" applyFont="1" applyFill="1" applyBorder="1" applyAlignment="1" applyProtection="1">
      <alignment horizontal="left" vertical="center" wrapText="1"/>
      <protection/>
    </xf>
    <xf numFmtId="0" fontId="25" fillId="0" borderId="27" xfId="88" applyFont="1" applyFill="1" applyBorder="1" applyAlignment="1" applyProtection="1">
      <alignment vertical="center"/>
      <protection/>
    </xf>
    <xf numFmtId="0" fontId="25" fillId="0" borderId="28" xfId="88" applyFont="1" applyFill="1" applyBorder="1" applyAlignment="1" applyProtection="1">
      <alignment vertical="center"/>
      <protection/>
    </xf>
    <xf numFmtId="0" fontId="25" fillId="0" borderId="19" xfId="88" applyFont="1" applyFill="1" applyBorder="1" applyAlignment="1" applyProtection="1">
      <alignment vertical="center"/>
      <protection/>
    </xf>
    <xf numFmtId="0" fontId="25" fillId="0" borderId="20" xfId="88" applyFont="1" applyFill="1" applyBorder="1" applyAlignment="1" applyProtection="1">
      <alignment vertical="center"/>
      <protection/>
    </xf>
    <xf numFmtId="0" fontId="25" fillId="0" borderId="29" xfId="88" applyFont="1" applyFill="1" applyBorder="1" applyAlignment="1" applyProtection="1">
      <alignment vertical="center"/>
      <protection/>
    </xf>
    <xf numFmtId="0" fontId="26" fillId="0" borderId="0" xfId="88" applyFont="1" applyFill="1" applyBorder="1" applyAlignment="1" applyProtection="1">
      <alignment vertical="center"/>
      <protection/>
    </xf>
    <xf numFmtId="0" fontId="25" fillId="0" borderId="30" xfId="88" applyFont="1" applyFill="1" applyBorder="1" applyAlignment="1" applyProtection="1">
      <alignment vertical="center" wrapText="1"/>
      <protection/>
    </xf>
    <xf numFmtId="0" fontId="25" fillId="0" borderId="30" xfId="88" applyFont="1" applyFill="1" applyBorder="1" applyAlignment="1" applyProtection="1">
      <alignment horizontal="left" vertical="center" wrapText="1"/>
      <protection/>
    </xf>
    <xf numFmtId="3" fontId="25" fillId="0" borderId="31" xfId="88" applyNumberFormat="1" applyFont="1" applyFill="1" applyBorder="1" applyAlignment="1" applyProtection="1">
      <alignment vertical="center"/>
      <protection/>
    </xf>
    <xf numFmtId="3" fontId="25" fillId="0" borderId="32" xfId="88" applyNumberFormat="1" applyFont="1" applyFill="1" applyBorder="1" applyAlignment="1" applyProtection="1">
      <alignment vertical="center"/>
      <protection/>
    </xf>
    <xf numFmtId="3" fontId="25" fillId="0" borderId="33" xfId="88" applyNumberFormat="1" applyFont="1" applyFill="1" applyBorder="1" applyAlignment="1" applyProtection="1">
      <alignment vertical="center"/>
      <protection/>
    </xf>
    <xf numFmtId="3" fontId="25" fillId="0" borderId="34" xfId="88" applyNumberFormat="1" applyFont="1" applyFill="1" applyBorder="1" applyAlignment="1" applyProtection="1">
      <alignment vertical="center"/>
      <protection/>
    </xf>
    <xf numFmtId="3" fontId="25" fillId="0" borderId="35" xfId="88" applyNumberFormat="1" applyFont="1" applyFill="1" applyBorder="1" applyAlignment="1" applyProtection="1">
      <alignment vertical="center"/>
      <protection/>
    </xf>
    <xf numFmtId="0" fontId="27" fillId="0" borderId="0" xfId="88" applyFont="1" applyFill="1" applyBorder="1" applyAlignment="1" applyProtection="1">
      <alignment vertical="center"/>
      <protection/>
    </xf>
    <xf numFmtId="0" fontId="23" fillId="0" borderId="21" xfId="88" applyFont="1" applyFill="1" applyBorder="1" applyAlignment="1" applyProtection="1">
      <alignment vertical="center" wrapText="1"/>
      <protection/>
    </xf>
    <xf numFmtId="0" fontId="23" fillId="0" borderId="21" xfId="88" applyFont="1" applyFill="1" applyBorder="1" applyAlignment="1" applyProtection="1">
      <alignment horizontal="left" vertical="center" wrapText="1"/>
      <protection/>
    </xf>
    <xf numFmtId="3" fontId="23" fillId="0" borderId="22" xfId="88" applyNumberFormat="1" applyFont="1" applyFill="1" applyBorder="1" applyAlignment="1" applyProtection="1">
      <alignment vertical="center"/>
      <protection/>
    </xf>
    <xf numFmtId="3" fontId="23" fillId="0" borderId="23" xfId="88" applyNumberFormat="1" applyFont="1" applyFill="1" applyBorder="1" applyAlignment="1" applyProtection="1">
      <alignment vertical="center"/>
      <protection/>
    </xf>
    <xf numFmtId="3" fontId="23" fillId="0" borderId="24" xfId="88" applyNumberFormat="1" applyFont="1" applyFill="1" applyBorder="1" applyAlignment="1" applyProtection="1">
      <alignment vertical="center"/>
      <protection/>
    </xf>
    <xf numFmtId="3" fontId="23" fillId="0" borderId="25" xfId="88" applyNumberFormat="1" applyFont="1" applyFill="1" applyBorder="1" applyAlignment="1" applyProtection="1">
      <alignment vertical="center"/>
      <protection/>
    </xf>
    <xf numFmtId="3" fontId="23" fillId="0" borderId="26" xfId="88" applyNumberFormat="1" applyFont="1" applyFill="1" applyBorder="1" applyAlignment="1" applyProtection="1">
      <alignment vertical="center"/>
      <protection/>
    </xf>
    <xf numFmtId="0" fontId="28" fillId="0" borderId="0" xfId="88" applyFont="1" applyFill="1" applyBorder="1" applyAlignment="1" applyProtection="1">
      <alignment vertical="center"/>
      <protection/>
    </xf>
    <xf numFmtId="0" fontId="23" fillId="0" borderId="18" xfId="88" applyFont="1" applyFill="1" applyBorder="1" applyAlignment="1" applyProtection="1">
      <alignment vertical="center" wrapText="1"/>
      <protection/>
    </xf>
    <xf numFmtId="0" fontId="23" fillId="0" borderId="18" xfId="88" applyFont="1" applyFill="1" applyBorder="1" applyAlignment="1" applyProtection="1">
      <alignment horizontal="right" vertical="center" wrapText="1"/>
      <protection/>
    </xf>
    <xf numFmtId="3" fontId="23" fillId="0" borderId="27" xfId="88" applyNumberFormat="1" applyFont="1" applyFill="1" applyBorder="1" applyAlignment="1" applyProtection="1">
      <alignment vertical="center"/>
      <protection/>
    </xf>
    <xf numFmtId="3" fontId="23" fillId="0" borderId="28" xfId="88" applyNumberFormat="1" applyFont="1" applyFill="1" applyBorder="1" applyAlignment="1" applyProtection="1">
      <alignment vertical="center"/>
      <protection locked="0"/>
    </xf>
    <xf numFmtId="3" fontId="23" fillId="0" borderId="19" xfId="88" applyNumberFormat="1" applyFont="1" applyFill="1" applyBorder="1" applyAlignment="1" applyProtection="1">
      <alignment vertical="center"/>
      <protection locked="0"/>
    </xf>
    <xf numFmtId="3" fontId="23" fillId="0" borderId="20" xfId="88" applyNumberFormat="1" applyFont="1" applyFill="1" applyBorder="1" applyAlignment="1" applyProtection="1">
      <alignment vertical="center"/>
      <protection locked="0"/>
    </xf>
    <xf numFmtId="3" fontId="23" fillId="0" borderId="29" xfId="88" applyNumberFormat="1" applyFont="1" applyFill="1" applyBorder="1" applyAlignment="1" applyProtection="1">
      <alignment vertical="center"/>
      <protection locked="0"/>
    </xf>
    <xf numFmtId="0" fontId="25" fillId="0" borderId="36" xfId="88" applyFont="1" applyFill="1" applyBorder="1" applyAlignment="1" applyProtection="1">
      <alignment horizontal="left" vertical="center" wrapText="1"/>
      <protection/>
    </xf>
    <xf numFmtId="3" fontId="23" fillId="0" borderId="37" xfId="88" applyNumberFormat="1" applyFont="1" applyFill="1" applyBorder="1" applyAlignment="1" applyProtection="1">
      <alignment vertical="center"/>
      <protection/>
    </xf>
    <xf numFmtId="3" fontId="23" fillId="0" borderId="38" xfId="88" applyNumberFormat="1" applyFont="1" applyFill="1" applyBorder="1" applyAlignment="1" applyProtection="1">
      <alignment vertical="center"/>
      <protection locked="0"/>
    </xf>
    <xf numFmtId="3" fontId="23" fillId="0" borderId="39" xfId="88" applyNumberFormat="1" applyFont="1" applyFill="1" applyBorder="1" applyAlignment="1" applyProtection="1">
      <alignment horizontal="center" vertical="center"/>
      <protection locked="0"/>
    </xf>
    <xf numFmtId="3" fontId="23" fillId="0" borderId="40" xfId="88" applyNumberFormat="1" applyFont="1" applyFill="1" applyBorder="1" applyAlignment="1" applyProtection="1">
      <alignment horizontal="center" vertical="center"/>
      <protection/>
    </xf>
    <xf numFmtId="3" fontId="23" fillId="0" borderId="41" xfId="88" applyNumberFormat="1" applyFont="1" applyFill="1" applyBorder="1" applyAlignment="1" applyProtection="1">
      <alignment horizontal="center" vertical="center"/>
      <protection/>
    </xf>
    <xf numFmtId="0" fontId="29" fillId="0" borderId="0" xfId="88" applyFont="1" applyFill="1" applyBorder="1" applyAlignment="1" applyProtection="1">
      <alignment vertical="center"/>
      <protection/>
    </xf>
    <xf numFmtId="0" fontId="25" fillId="0" borderId="42" xfId="88" applyFont="1" applyFill="1" applyBorder="1" applyAlignment="1" applyProtection="1">
      <alignment horizontal="left" vertical="center" wrapText="1"/>
      <protection/>
    </xf>
    <xf numFmtId="3" fontId="23" fillId="0" borderId="43" xfId="88" applyNumberFormat="1" applyFont="1" applyFill="1" applyBorder="1" applyAlignment="1" applyProtection="1">
      <alignment vertical="center"/>
      <protection/>
    </xf>
    <xf numFmtId="3" fontId="23" fillId="0" borderId="44" xfId="88" applyNumberFormat="1" applyFont="1" applyFill="1" applyBorder="1" applyAlignment="1" applyProtection="1">
      <alignment horizontal="center" vertical="center"/>
      <protection/>
    </xf>
    <xf numFmtId="3" fontId="23" fillId="0" borderId="45" xfId="88" applyNumberFormat="1" applyFont="1" applyFill="1" applyBorder="1" applyAlignment="1" applyProtection="1">
      <alignment horizontal="center" vertical="center"/>
      <protection locked="0"/>
    </xf>
    <xf numFmtId="3" fontId="23" fillId="0" borderId="46" xfId="88" applyNumberFormat="1" applyFont="1" applyFill="1" applyBorder="1" applyAlignment="1" applyProtection="1">
      <alignment horizontal="center" vertical="center"/>
      <protection/>
    </xf>
    <xf numFmtId="3" fontId="23" fillId="0" borderId="47" xfId="88" applyNumberFormat="1" applyFont="1" applyFill="1" applyBorder="1" applyAlignment="1" applyProtection="1">
      <alignment horizontal="center" vertical="center"/>
      <protection/>
    </xf>
    <xf numFmtId="3" fontId="23" fillId="0" borderId="45" xfId="88" applyNumberFormat="1" applyFont="1" applyFill="1" applyBorder="1" applyAlignment="1" applyProtection="1">
      <alignment horizontal="center" vertical="center"/>
      <protection/>
    </xf>
    <xf numFmtId="3" fontId="23" fillId="0" borderId="46" xfId="88" applyNumberFormat="1" applyFont="1" applyFill="1" applyBorder="1" applyAlignment="1" applyProtection="1">
      <alignment vertical="center"/>
      <protection/>
    </xf>
    <xf numFmtId="0" fontId="25" fillId="0" borderId="42" xfId="88" applyFont="1" applyFill="1" applyBorder="1" applyAlignment="1" applyProtection="1">
      <alignment horizontal="center" vertical="center" wrapText="1"/>
      <protection/>
    </xf>
    <xf numFmtId="3" fontId="23" fillId="0" borderId="28" xfId="88" applyNumberFormat="1" applyFont="1" applyFill="1" applyBorder="1" applyAlignment="1" applyProtection="1">
      <alignment horizontal="center" vertical="center"/>
      <protection/>
    </xf>
    <xf numFmtId="3" fontId="23" fillId="0" borderId="19" xfId="88" applyNumberFormat="1" applyFont="1" applyFill="1" applyBorder="1" applyAlignment="1" applyProtection="1">
      <alignment horizontal="center" vertical="center"/>
      <protection/>
    </xf>
    <xf numFmtId="3" fontId="23" fillId="0" borderId="29" xfId="88" applyNumberFormat="1" applyFont="1" applyFill="1" applyBorder="1" applyAlignment="1" applyProtection="1">
      <alignment horizontal="center" vertical="center"/>
      <protection/>
    </xf>
    <xf numFmtId="3" fontId="23" fillId="0" borderId="45" xfId="88" applyNumberFormat="1" applyFont="1" applyFill="1" applyBorder="1" applyAlignment="1" applyProtection="1">
      <alignment horizontal="right" vertical="center"/>
      <protection/>
    </xf>
    <xf numFmtId="3" fontId="23" fillId="0" borderId="46" xfId="88" applyNumberFormat="1" applyFont="1" applyFill="1" applyBorder="1" applyAlignment="1" applyProtection="1">
      <alignment horizontal="right" vertical="center"/>
      <protection/>
    </xf>
    <xf numFmtId="3" fontId="23" fillId="0" borderId="47" xfId="88" applyNumberFormat="1" applyFont="1" applyFill="1" applyBorder="1" applyAlignment="1" applyProtection="1">
      <alignment horizontal="right" vertical="center"/>
      <protection/>
    </xf>
    <xf numFmtId="3" fontId="23" fillId="0" borderId="19" xfId="88" applyNumberFormat="1" applyFont="1" applyFill="1" applyBorder="1" applyAlignment="1" applyProtection="1">
      <alignment horizontal="right" vertical="center"/>
      <protection/>
    </xf>
    <xf numFmtId="3" fontId="23" fillId="0" borderId="20" xfId="88" applyNumberFormat="1" applyFont="1" applyFill="1" applyBorder="1" applyAlignment="1" applyProtection="1">
      <alignment horizontal="right" vertical="center"/>
      <protection/>
    </xf>
    <xf numFmtId="3" fontId="23" fillId="0" borderId="29" xfId="88" applyNumberFormat="1" applyFont="1" applyFill="1" applyBorder="1" applyAlignment="1" applyProtection="1">
      <alignment horizontal="right" vertical="center"/>
      <protection/>
    </xf>
    <xf numFmtId="0" fontId="23" fillId="0" borderId="18" xfId="88" applyFont="1" applyFill="1" applyBorder="1" applyAlignment="1" applyProtection="1">
      <alignment horizontal="left" vertical="center" wrapText="1"/>
      <protection locked="0"/>
    </xf>
    <xf numFmtId="3" fontId="23" fillId="0" borderId="28" xfId="88" applyNumberFormat="1" applyFont="1" applyFill="1" applyBorder="1" applyAlignment="1" applyProtection="1">
      <alignment horizontal="center" vertical="center"/>
      <protection locked="0"/>
    </xf>
    <xf numFmtId="3" fontId="23" fillId="0" borderId="19" xfId="88" applyNumberFormat="1" applyFont="1" applyFill="1" applyBorder="1" applyAlignment="1" applyProtection="1">
      <alignment horizontal="center" vertical="center"/>
      <protection locked="0"/>
    </xf>
    <xf numFmtId="3" fontId="23" fillId="0" borderId="20" xfId="88" applyNumberFormat="1" applyFont="1" applyFill="1" applyBorder="1" applyAlignment="1" applyProtection="1">
      <alignment horizontal="center" vertical="center"/>
      <protection locked="0"/>
    </xf>
    <xf numFmtId="0" fontId="25" fillId="0" borderId="18" xfId="88" applyFont="1" applyBorder="1" applyAlignment="1" applyProtection="1">
      <alignment vertical="center" wrapText="1"/>
      <protection/>
    </xf>
    <xf numFmtId="0" fontId="25" fillId="0" borderId="18" xfId="88" applyFont="1" applyBorder="1" applyAlignment="1" applyProtection="1">
      <alignment horizontal="left" vertical="center" wrapText="1"/>
      <protection/>
    </xf>
    <xf numFmtId="3" fontId="25" fillId="0" borderId="27" xfId="88" applyNumberFormat="1" applyFont="1" applyBorder="1" applyAlignment="1" applyProtection="1">
      <alignment vertical="center"/>
      <protection/>
    </xf>
    <xf numFmtId="3" fontId="25" fillId="0" borderId="28" xfId="88" applyNumberFormat="1" applyFont="1" applyBorder="1" applyAlignment="1" applyProtection="1">
      <alignment vertical="center"/>
      <protection/>
    </xf>
    <xf numFmtId="3" fontId="25" fillId="0" borderId="19" xfId="88" applyNumberFormat="1" applyFont="1" applyBorder="1" applyAlignment="1" applyProtection="1">
      <alignment vertical="center"/>
      <protection/>
    </xf>
    <xf numFmtId="3" fontId="25" fillId="0" borderId="20" xfId="88" applyNumberFormat="1" applyFont="1" applyBorder="1" applyAlignment="1" applyProtection="1">
      <alignment vertical="center"/>
      <protection/>
    </xf>
    <xf numFmtId="3" fontId="25" fillId="0" borderId="29" xfId="88" applyNumberFormat="1" applyFont="1" applyBorder="1" applyAlignment="1" applyProtection="1">
      <alignment vertical="center"/>
      <protection/>
    </xf>
    <xf numFmtId="0" fontId="25" fillId="0" borderId="30" xfId="88" applyFont="1" applyFill="1" applyBorder="1" applyAlignment="1" applyProtection="1">
      <alignment vertical="center"/>
      <protection/>
    </xf>
    <xf numFmtId="0" fontId="25" fillId="0" borderId="18" xfId="88" applyFont="1" applyFill="1" applyBorder="1" applyAlignment="1" applyProtection="1">
      <alignment vertical="center"/>
      <protection/>
    </xf>
    <xf numFmtId="3" fontId="25" fillId="0" borderId="27" xfId="88" applyNumberFormat="1" applyFont="1" applyFill="1" applyBorder="1" applyAlignment="1" applyProtection="1">
      <alignment vertical="center"/>
      <protection/>
    </xf>
    <xf numFmtId="3" fontId="25" fillId="0" borderId="28" xfId="88" applyNumberFormat="1" applyFont="1" applyFill="1" applyBorder="1" applyAlignment="1" applyProtection="1">
      <alignment vertical="center"/>
      <protection/>
    </xf>
    <xf numFmtId="3" fontId="25" fillId="0" borderId="19" xfId="88" applyNumberFormat="1" applyFont="1" applyFill="1" applyBorder="1" applyAlignment="1" applyProtection="1">
      <alignment vertical="center"/>
      <protection/>
    </xf>
    <xf numFmtId="3" fontId="25" fillId="0" borderId="20" xfId="88" applyNumberFormat="1" applyFont="1" applyFill="1" applyBorder="1" applyAlignment="1" applyProtection="1">
      <alignment vertical="center"/>
      <protection/>
    </xf>
    <xf numFmtId="3" fontId="25" fillId="0" borderId="29" xfId="88" applyNumberFormat="1" applyFont="1" applyFill="1" applyBorder="1" applyAlignment="1" applyProtection="1">
      <alignment vertical="center"/>
      <protection/>
    </xf>
    <xf numFmtId="0" fontId="25" fillId="15" borderId="48" xfId="88" applyFont="1" applyFill="1" applyBorder="1" applyAlignment="1" applyProtection="1">
      <alignment horizontal="left" vertical="center" wrapText="1"/>
      <protection/>
    </xf>
    <xf numFmtId="3" fontId="25" fillId="15" borderId="49" xfId="88" applyNumberFormat="1" applyFont="1" applyFill="1" applyBorder="1" applyAlignment="1" applyProtection="1">
      <alignment vertical="center"/>
      <protection/>
    </xf>
    <xf numFmtId="3" fontId="25" fillId="15" borderId="50" xfId="88" applyNumberFormat="1" applyFont="1" applyFill="1" applyBorder="1" applyAlignment="1" applyProtection="1">
      <alignment vertical="center"/>
      <protection/>
    </xf>
    <xf numFmtId="3" fontId="25" fillId="15" borderId="51" xfId="88" applyNumberFormat="1" applyFont="1" applyFill="1" applyBorder="1" applyAlignment="1" applyProtection="1">
      <alignment vertical="center"/>
      <protection/>
    </xf>
    <xf numFmtId="3" fontId="25" fillId="15" borderId="52" xfId="88" applyNumberFormat="1" applyFont="1" applyFill="1" applyBorder="1" applyAlignment="1" applyProtection="1">
      <alignment vertical="center"/>
      <protection/>
    </xf>
    <xf numFmtId="3" fontId="25" fillId="15" borderId="53" xfId="88" applyNumberFormat="1" applyFont="1" applyFill="1" applyBorder="1" applyAlignment="1" applyProtection="1">
      <alignment vertical="center"/>
      <protection/>
    </xf>
    <xf numFmtId="0" fontId="23" fillId="0" borderId="42" xfId="88" applyFont="1" applyFill="1" applyBorder="1" applyAlignment="1" applyProtection="1">
      <alignment horizontal="left" vertical="center" wrapText="1"/>
      <protection/>
    </xf>
    <xf numFmtId="3" fontId="23" fillId="0" borderId="44" xfId="88" applyNumberFormat="1" applyFont="1" applyFill="1" applyBorder="1" applyAlignment="1" applyProtection="1">
      <alignment vertical="center"/>
      <protection/>
    </xf>
    <xf numFmtId="3" fontId="23" fillId="0" borderId="47" xfId="88" applyNumberFormat="1" applyFont="1" applyFill="1" applyBorder="1" applyAlignment="1" applyProtection="1">
      <alignment vertical="center"/>
      <protection/>
    </xf>
    <xf numFmtId="0" fontId="23" fillId="0" borderId="54" xfId="88" applyFont="1" applyFill="1" applyBorder="1" applyAlignment="1" applyProtection="1">
      <alignment horizontal="center" vertical="center" wrapText="1"/>
      <protection/>
    </xf>
    <xf numFmtId="0" fontId="23" fillId="0" borderId="54" xfId="88" applyFont="1" applyFill="1" applyBorder="1" applyAlignment="1" applyProtection="1">
      <alignment horizontal="left" vertical="center" wrapText="1"/>
      <protection/>
    </xf>
    <xf numFmtId="3" fontId="23" fillId="0" borderId="55" xfId="88" applyNumberFormat="1" applyFont="1" applyFill="1" applyBorder="1" applyAlignment="1" applyProtection="1">
      <alignment vertical="center"/>
      <protection/>
    </xf>
    <xf numFmtId="3" fontId="23" fillId="0" borderId="56" xfId="88" applyNumberFormat="1" applyFont="1" applyFill="1" applyBorder="1" applyAlignment="1" applyProtection="1">
      <alignment vertical="center"/>
      <protection/>
    </xf>
    <xf numFmtId="3" fontId="23" fillId="0" borderId="57" xfId="88" applyNumberFormat="1" applyFont="1" applyFill="1" applyBorder="1" applyAlignment="1" applyProtection="1">
      <alignment vertical="center"/>
      <protection/>
    </xf>
    <xf numFmtId="3" fontId="23" fillId="0" borderId="58" xfId="88" applyNumberFormat="1" applyFont="1" applyFill="1" applyBorder="1" applyAlignment="1" applyProtection="1">
      <alignment vertical="center"/>
      <protection/>
    </xf>
    <xf numFmtId="3" fontId="23" fillId="0" borderId="59" xfId="88" applyNumberFormat="1" applyFont="1" applyFill="1" applyBorder="1" applyAlignment="1" applyProtection="1">
      <alignment vertical="center"/>
      <protection/>
    </xf>
    <xf numFmtId="0" fontId="24" fillId="0" borderId="0" xfId="88" applyFont="1" applyFill="1" applyBorder="1" applyAlignment="1" applyProtection="1">
      <alignment vertical="center"/>
      <protection/>
    </xf>
    <xf numFmtId="3" fontId="23" fillId="0" borderId="56" xfId="88" applyNumberFormat="1" applyFont="1" applyFill="1" applyBorder="1" applyAlignment="1" applyProtection="1">
      <alignment vertical="center"/>
      <protection locked="0"/>
    </xf>
    <xf numFmtId="3" fontId="23" fillId="0" borderId="57" xfId="88" applyNumberFormat="1" applyFont="1" applyFill="1" applyBorder="1" applyAlignment="1" applyProtection="1">
      <alignment vertical="center"/>
      <protection locked="0"/>
    </xf>
    <xf numFmtId="3" fontId="23" fillId="0" borderId="58" xfId="88" applyNumberFormat="1" applyFont="1" applyFill="1" applyBorder="1" applyAlignment="1" applyProtection="1">
      <alignment vertical="center"/>
      <protection locked="0"/>
    </xf>
    <xf numFmtId="3" fontId="23" fillId="0" borderId="59" xfId="88" applyNumberFormat="1" applyFont="1" applyFill="1" applyBorder="1" applyAlignment="1" applyProtection="1">
      <alignment vertical="center"/>
      <protection locked="0"/>
    </xf>
    <xf numFmtId="3" fontId="23" fillId="0" borderId="45" xfId="88" applyNumberFormat="1" applyFont="1" applyFill="1" applyBorder="1" applyAlignment="1" applyProtection="1">
      <alignment vertical="center"/>
      <protection/>
    </xf>
    <xf numFmtId="0" fontId="23" fillId="0" borderId="54" xfId="88" applyFont="1" applyFill="1" applyBorder="1" applyAlignment="1" applyProtection="1">
      <alignment horizontal="right" vertical="center" wrapText="1"/>
      <protection/>
    </xf>
    <xf numFmtId="3" fontId="23" fillId="0" borderId="60" xfId="88" applyNumberFormat="1" applyFont="1" applyFill="1" applyBorder="1" applyAlignment="1" applyProtection="1">
      <alignment vertical="center"/>
      <protection locked="0"/>
    </xf>
    <xf numFmtId="3" fontId="23" fillId="0" borderId="28" xfId="88" applyNumberFormat="1" applyFont="1" applyFill="1" applyBorder="1" applyAlignment="1" applyProtection="1">
      <alignment horizontal="right" vertical="center"/>
      <protection locked="0"/>
    </xf>
    <xf numFmtId="3" fontId="23" fillId="0" borderId="19" xfId="88" applyNumberFormat="1" applyFont="1" applyFill="1" applyBorder="1" applyAlignment="1" applyProtection="1">
      <alignment horizontal="right" vertical="center"/>
      <protection locked="0"/>
    </xf>
    <xf numFmtId="3" fontId="23" fillId="0" borderId="20" xfId="88" applyNumberFormat="1" applyFont="1" applyFill="1" applyBorder="1" applyAlignment="1" applyProtection="1">
      <alignment horizontal="right" vertical="center"/>
      <protection locked="0"/>
    </xf>
    <xf numFmtId="3" fontId="23" fillId="0" borderId="29" xfId="88" applyNumberFormat="1" applyFont="1" applyFill="1" applyBorder="1" applyAlignment="1" applyProtection="1">
      <alignment horizontal="right" vertical="center"/>
      <protection locked="0"/>
    </xf>
    <xf numFmtId="0" fontId="29" fillId="0" borderId="0" xfId="88" applyFont="1" applyFill="1" applyBorder="1" applyAlignment="1" applyProtection="1">
      <alignment horizontal="left" vertical="center"/>
      <protection/>
    </xf>
    <xf numFmtId="0" fontId="23" fillId="0" borderId="18" xfId="88" applyFont="1" applyFill="1" applyBorder="1" applyAlignment="1" applyProtection="1">
      <alignment horizontal="center" vertical="center" wrapText="1"/>
      <protection/>
    </xf>
    <xf numFmtId="3" fontId="23" fillId="0" borderId="28" xfId="88" applyNumberFormat="1" applyFont="1" applyFill="1" applyBorder="1" applyAlignment="1" applyProtection="1">
      <alignment vertical="center"/>
      <protection/>
    </xf>
    <xf numFmtId="3" fontId="23" fillId="0" borderId="29" xfId="88" applyNumberFormat="1" applyFont="1" applyFill="1" applyBorder="1" applyAlignment="1" applyProtection="1">
      <alignment vertical="center"/>
      <protection/>
    </xf>
    <xf numFmtId="1" fontId="25" fillId="15" borderId="48" xfId="88" applyNumberFormat="1" applyFont="1" applyFill="1" applyBorder="1" applyAlignment="1" applyProtection="1">
      <alignment horizontal="left" vertical="center" wrapText="1"/>
      <protection/>
    </xf>
    <xf numFmtId="1" fontId="25" fillId="0" borderId="42" xfId="88" applyNumberFormat="1" applyFont="1" applyFill="1" applyBorder="1" applyAlignment="1" applyProtection="1">
      <alignment horizontal="left" vertical="center" wrapText="1"/>
      <protection/>
    </xf>
    <xf numFmtId="0" fontId="25" fillId="0" borderId="18" xfId="88" applyFont="1" applyFill="1" applyBorder="1" applyAlignment="1" applyProtection="1">
      <alignment horizontal="center" vertical="center" wrapText="1"/>
      <protection/>
    </xf>
    <xf numFmtId="0" fontId="25" fillId="0" borderId="48" xfId="88" applyFont="1" applyFill="1" applyBorder="1" applyAlignment="1" applyProtection="1">
      <alignment horizontal="left" vertical="center" wrapText="1"/>
      <protection/>
    </xf>
    <xf numFmtId="0" fontId="23" fillId="0" borderId="48" xfId="88" applyFont="1" applyFill="1" applyBorder="1" applyAlignment="1" applyProtection="1">
      <alignment horizontal="left" vertical="center" wrapText="1"/>
      <protection/>
    </xf>
    <xf numFmtId="3" fontId="23" fillId="0" borderId="49" xfId="88" applyNumberFormat="1" applyFont="1" applyFill="1" applyBorder="1" applyAlignment="1" applyProtection="1">
      <alignment vertical="center"/>
      <protection/>
    </xf>
    <xf numFmtId="3" fontId="23" fillId="0" borderId="50" xfId="88" applyNumberFormat="1" applyFont="1" applyFill="1" applyBorder="1" applyAlignment="1" applyProtection="1">
      <alignment vertical="center"/>
      <protection/>
    </xf>
    <xf numFmtId="3" fontId="23" fillId="0" borderId="53" xfId="88" applyNumberFormat="1" applyFont="1" applyFill="1" applyBorder="1" applyAlignment="1" applyProtection="1">
      <alignment vertical="center"/>
      <protection/>
    </xf>
    <xf numFmtId="0" fontId="23" fillId="0" borderId="61" xfId="88" applyFont="1" applyFill="1" applyBorder="1" applyAlignment="1" applyProtection="1">
      <alignment horizontal="center" vertical="center" wrapText="1"/>
      <protection/>
    </xf>
    <xf numFmtId="0" fontId="23" fillId="0" borderId="61" xfId="88" applyFont="1" applyFill="1" applyBorder="1" applyAlignment="1" applyProtection="1">
      <alignment horizontal="left" vertical="center" wrapText="1"/>
      <protection/>
    </xf>
    <xf numFmtId="3" fontId="23" fillId="0" borderId="62" xfId="88" applyNumberFormat="1" applyFont="1" applyFill="1" applyBorder="1" applyAlignment="1" applyProtection="1">
      <alignment vertical="center"/>
      <protection/>
    </xf>
    <xf numFmtId="3" fontId="23" fillId="0" borderId="63" xfId="88" applyNumberFormat="1" applyFont="1" applyFill="1" applyBorder="1" applyAlignment="1" applyProtection="1">
      <alignment vertical="center"/>
      <protection/>
    </xf>
    <xf numFmtId="0" fontId="23" fillId="0" borderId="61" xfId="88" applyFont="1" applyFill="1" applyBorder="1" applyAlignment="1" applyProtection="1">
      <alignment horizontal="right" vertical="center" wrapText="1"/>
      <protection/>
    </xf>
    <xf numFmtId="3" fontId="23" fillId="0" borderId="62" xfId="88" applyNumberFormat="1" applyFont="1" applyFill="1" applyBorder="1" applyAlignment="1" applyProtection="1">
      <alignment vertical="center"/>
      <protection locked="0"/>
    </xf>
    <xf numFmtId="3" fontId="23" fillId="0" borderId="63" xfId="88" applyNumberFormat="1" applyFont="1" applyFill="1" applyBorder="1" applyAlignment="1" applyProtection="1">
      <alignment vertical="center"/>
      <protection locked="0"/>
    </xf>
    <xf numFmtId="0" fontId="23" fillId="0" borderId="64" xfId="88" applyFont="1" applyFill="1" applyBorder="1" applyAlignment="1" applyProtection="1">
      <alignment horizontal="center" vertical="center" wrapText="1"/>
      <protection/>
    </xf>
    <xf numFmtId="0" fontId="23" fillId="0" borderId="64" xfId="88" applyFont="1" applyFill="1" applyBorder="1" applyAlignment="1" applyProtection="1">
      <alignment horizontal="left" vertical="center" wrapText="1"/>
      <protection/>
    </xf>
    <xf numFmtId="3" fontId="23" fillId="0" borderId="65" xfId="88" applyNumberFormat="1" applyFont="1" applyFill="1" applyBorder="1" applyAlignment="1" applyProtection="1">
      <alignment vertical="center"/>
      <protection/>
    </xf>
    <xf numFmtId="3" fontId="23" fillId="0" borderId="65" xfId="88" applyNumberFormat="1" applyFont="1" applyFill="1" applyBorder="1" applyAlignment="1" applyProtection="1">
      <alignment vertical="center"/>
      <protection locked="0"/>
    </xf>
    <xf numFmtId="0" fontId="25" fillId="15" borderId="42" xfId="88" applyFont="1" applyFill="1" applyBorder="1" applyAlignment="1" applyProtection="1">
      <alignment horizontal="left" vertical="center" wrapText="1"/>
      <protection/>
    </xf>
    <xf numFmtId="3" fontId="25" fillId="15" borderId="43" xfId="88" applyNumberFormat="1" applyFont="1" applyFill="1" applyBorder="1" applyAlignment="1" applyProtection="1">
      <alignment vertical="center"/>
      <protection/>
    </xf>
    <xf numFmtId="3" fontId="25" fillId="15" borderId="44" xfId="88" applyNumberFormat="1" applyFont="1" applyFill="1" applyBorder="1" applyAlignment="1" applyProtection="1">
      <alignment vertical="center"/>
      <protection/>
    </xf>
    <xf numFmtId="3" fontId="25" fillId="15" borderId="47" xfId="88" applyNumberFormat="1" applyFont="1" applyFill="1" applyBorder="1" applyAlignment="1" applyProtection="1">
      <alignment vertical="center"/>
      <protection/>
    </xf>
    <xf numFmtId="0" fontId="25" fillId="0" borderId="42" xfId="88" applyFont="1" applyFill="1" applyBorder="1" applyAlignment="1" applyProtection="1">
      <alignment horizontal="left" vertical="top" wrapText="1"/>
      <protection/>
    </xf>
    <xf numFmtId="0" fontId="23" fillId="0" borderId="54" xfId="88" applyFont="1" applyFill="1" applyBorder="1" applyAlignment="1" applyProtection="1">
      <alignment horizontal="center" vertical="top" wrapText="1"/>
      <protection/>
    </xf>
    <xf numFmtId="0" fontId="23" fillId="0" borderId="18" xfId="88" applyFont="1" applyFill="1" applyBorder="1" applyAlignment="1" applyProtection="1">
      <alignment horizontal="right" vertical="top" wrapText="1"/>
      <protection/>
    </xf>
    <xf numFmtId="0" fontId="23" fillId="0" borderId="18" xfId="88" applyFont="1" applyFill="1" applyBorder="1" applyAlignment="1" applyProtection="1">
      <alignment horizontal="center" vertical="top" wrapText="1"/>
      <protection/>
    </xf>
    <xf numFmtId="0" fontId="25" fillId="0" borderId="48" xfId="88" applyFont="1" applyFill="1" applyBorder="1" applyAlignment="1" applyProtection="1">
      <alignment horizontal="left" vertical="top" wrapText="1"/>
      <protection/>
    </xf>
    <xf numFmtId="3" fontId="23" fillId="0" borderId="51" xfId="88" applyNumberFormat="1" applyFont="1" applyFill="1" applyBorder="1" applyAlignment="1" applyProtection="1">
      <alignment vertical="center"/>
      <protection/>
    </xf>
    <xf numFmtId="0" fontId="23" fillId="0" borderId="66" xfId="88" applyFont="1" applyFill="1" applyBorder="1" applyAlignment="1" applyProtection="1">
      <alignment horizontal="center" vertical="top" wrapText="1"/>
      <protection/>
    </xf>
    <xf numFmtId="0" fontId="23" fillId="0" borderId="42" xfId="88" applyFont="1" applyFill="1" applyBorder="1" applyAlignment="1" applyProtection="1">
      <alignment horizontal="right" vertical="top" wrapText="1"/>
      <protection/>
    </xf>
    <xf numFmtId="3" fontId="25" fillId="15" borderId="48" xfId="88" applyNumberFormat="1" applyFont="1" applyFill="1" applyBorder="1" applyAlignment="1" applyProtection="1">
      <alignment horizontal="left" vertical="center"/>
      <protection/>
    </xf>
    <xf numFmtId="3" fontId="25" fillId="15" borderId="48" xfId="88" applyNumberFormat="1" applyFont="1" applyFill="1" applyBorder="1" applyAlignment="1" applyProtection="1">
      <alignment vertical="center" wrapText="1"/>
      <protection/>
    </xf>
    <xf numFmtId="3" fontId="25" fillId="0" borderId="42" xfId="88" applyNumberFormat="1" applyFont="1" applyFill="1" applyBorder="1" applyAlignment="1" applyProtection="1">
      <alignment horizontal="left" vertical="center"/>
      <protection/>
    </xf>
    <xf numFmtId="3" fontId="23" fillId="0" borderId="42" xfId="88" applyNumberFormat="1" applyFont="1" applyFill="1" applyBorder="1" applyAlignment="1" applyProtection="1">
      <alignment horizontal="left" vertical="center" wrapText="1"/>
      <protection/>
    </xf>
    <xf numFmtId="3" fontId="23" fillId="0" borderId="54" xfId="88" applyNumberFormat="1" applyFont="1" applyFill="1" applyBorder="1" applyAlignment="1" applyProtection="1">
      <alignment horizontal="center" vertical="center"/>
      <protection/>
    </xf>
    <xf numFmtId="3" fontId="23" fillId="0" borderId="54" xfId="88" applyNumberFormat="1" applyFont="1" applyFill="1" applyBorder="1" applyAlignment="1" applyProtection="1">
      <alignment horizontal="left" vertical="center" wrapText="1"/>
      <protection/>
    </xf>
    <xf numFmtId="3" fontId="23" fillId="0" borderId="42" xfId="88" applyNumberFormat="1" applyFont="1" applyFill="1" applyBorder="1" applyAlignment="1" applyProtection="1">
      <alignment vertical="center" wrapText="1"/>
      <protection/>
    </xf>
    <xf numFmtId="3" fontId="23" fillId="0" borderId="18" xfId="88" applyNumberFormat="1" applyFont="1" applyFill="1" applyBorder="1" applyAlignment="1" applyProtection="1">
      <alignment horizontal="center" vertical="center"/>
      <protection/>
    </xf>
    <xf numFmtId="3" fontId="23" fillId="0" borderId="18" xfId="88" applyNumberFormat="1" applyFont="1" applyFill="1" applyBorder="1" applyAlignment="1" applyProtection="1">
      <alignment horizontal="left" vertical="center" wrapText="1"/>
      <protection/>
    </xf>
    <xf numFmtId="3" fontId="25" fillId="0" borderId="67" xfId="88" applyNumberFormat="1" applyFont="1" applyFill="1" applyBorder="1" applyAlignment="1" applyProtection="1">
      <alignment horizontal="left" vertical="center"/>
      <protection/>
    </xf>
    <xf numFmtId="3" fontId="23" fillId="0" borderId="67" xfId="88" applyNumberFormat="1" applyFont="1" applyFill="1" applyBorder="1" applyAlignment="1" applyProtection="1">
      <alignment horizontal="left" vertical="center" wrapText="1"/>
      <protection/>
    </xf>
    <xf numFmtId="3" fontId="23" fillId="0" borderId="68" xfId="88" applyNumberFormat="1" applyFont="1" applyFill="1" applyBorder="1" applyAlignment="1" applyProtection="1">
      <alignment vertical="center"/>
      <protection/>
    </xf>
    <xf numFmtId="3" fontId="23" fillId="0" borderId="69" xfId="88" applyNumberFormat="1" applyFont="1" applyFill="1" applyBorder="1" applyAlignment="1" applyProtection="1">
      <alignment vertical="center"/>
      <protection/>
    </xf>
    <xf numFmtId="3" fontId="23" fillId="0" borderId="61" xfId="88" applyNumberFormat="1" applyFont="1" applyFill="1" applyBorder="1" applyAlignment="1" applyProtection="1">
      <alignment horizontal="right" vertical="center"/>
      <protection/>
    </xf>
    <xf numFmtId="3" fontId="23" fillId="0" borderId="61" xfId="88" applyNumberFormat="1" applyFont="1" applyFill="1" applyBorder="1" applyAlignment="1" applyProtection="1">
      <alignment horizontal="left" vertical="center" wrapText="1"/>
      <protection/>
    </xf>
    <xf numFmtId="3" fontId="23" fillId="0" borderId="64" xfId="88" applyNumberFormat="1" applyFont="1" applyFill="1" applyBorder="1" applyAlignment="1" applyProtection="1">
      <alignment horizontal="right" vertical="center"/>
      <protection/>
    </xf>
    <xf numFmtId="3" fontId="23" fillId="0" borderId="64" xfId="88" applyNumberFormat="1" applyFont="1" applyFill="1" applyBorder="1" applyAlignment="1" applyProtection="1">
      <alignment horizontal="left" vertical="center" wrapText="1"/>
      <protection/>
    </xf>
    <xf numFmtId="0" fontId="23" fillId="0" borderId="18" xfId="88" applyFont="1" applyFill="1" applyBorder="1" applyAlignment="1" applyProtection="1">
      <alignment vertical="center"/>
      <protection/>
    </xf>
    <xf numFmtId="3" fontId="23" fillId="0" borderId="19" xfId="88" applyNumberFormat="1" applyFont="1" applyFill="1" applyBorder="1" applyAlignment="1" applyProtection="1">
      <alignment vertical="center"/>
      <protection/>
    </xf>
    <xf numFmtId="3" fontId="23" fillId="0" borderId="20" xfId="88" applyNumberFormat="1" applyFont="1" applyFill="1" applyBorder="1" applyAlignment="1" applyProtection="1">
      <alignment vertical="center"/>
      <protection/>
    </xf>
    <xf numFmtId="0" fontId="23" fillId="0" borderId="42" xfId="88" applyFont="1" applyFill="1" applyBorder="1" applyAlignment="1" applyProtection="1">
      <alignment horizontal="right" vertical="center" wrapText="1"/>
      <protection/>
    </xf>
    <xf numFmtId="0" fontId="23" fillId="0" borderId="48" xfId="88" applyFont="1" applyFill="1" applyBorder="1" applyAlignment="1" applyProtection="1">
      <alignment vertical="center"/>
      <protection/>
    </xf>
    <xf numFmtId="0" fontId="23" fillId="0" borderId="66" xfId="88" applyFont="1" applyFill="1" applyBorder="1" applyAlignment="1" applyProtection="1">
      <alignment vertical="center"/>
      <protection/>
    </xf>
    <xf numFmtId="3" fontId="23" fillId="0" borderId="70" xfId="88" applyNumberFormat="1" applyFont="1" applyFill="1" applyBorder="1" applyAlignment="1" applyProtection="1">
      <alignment vertical="center"/>
      <protection/>
    </xf>
    <xf numFmtId="3" fontId="23" fillId="0" borderId="71" xfId="88" applyNumberFormat="1" applyFont="1" applyFill="1" applyBorder="1" applyAlignment="1" applyProtection="1">
      <alignment vertical="center"/>
      <protection/>
    </xf>
    <xf numFmtId="3" fontId="23" fillId="0" borderId="72" xfId="88" applyNumberFormat="1" applyFont="1" applyFill="1" applyBorder="1" applyAlignment="1" applyProtection="1">
      <alignment vertical="center"/>
      <protection/>
    </xf>
    <xf numFmtId="3" fontId="23" fillId="0" borderId="73" xfId="88" applyNumberFormat="1" applyFont="1" applyFill="1" applyBorder="1" applyAlignment="1" applyProtection="1">
      <alignment vertical="center"/>
      <protection/>
    </xf>
    <xf numFmtId="3" fontId="23" fillId="0" borderId="74" xfId="88" applyNumberFormat="1" applyFont="1" applyFill="1" applyBorder="1" applyAlignment="1" applyProtection="1">
      <alignment vertical="center"/>
      <protection/>
    </xf>
    <xf numFmtId="0" fontId="30" fillId="0" borderId="0" xfId="88" applyFont="1" applyFill="1" applyBorder="1" applyAlignment="1" applyProtection="1">
      <alignment vertical="center"/>
      <protection/>
    </xf>
    <xf numFmtId="3" fontId="25" fillId="0" borderId="50" xfId="88" applyNumberFormat="1" applyFont="1" applyFill="1" applyBorder="1" applyAlignment="1" applyProtection="1">
      <alignment vertical="center"/>
      <protection/>
    </xf>
    <xf numFmtId="3" fontId="25" fillId="0" borderId="53" xfId="88" applyNumberFormat="1" applyFont="1" applyFill="1" applyBorder="1" applyAlignment="1" applyProtection="1">
      <alignment vertical="center"/>
      <protection/>
    </xf>
    <xf numFmtId="0" fontId="31" fillId="0" borderId="0" xfId="88" applyFont="1" applyFill="1" applyBorder="1" applyAlignment="1" applyProtection="1">
      <alignment vertical="center"/>
      <protection/>
    </xf>
    <xf numFmtId="0" fontId="23" fillId="0" borderId="48" xfId="88" applyFont="1" applyFill="1" applyBorder="1" applyAlignment="1" applyProtection="1">
      <alignment horizontal="left" vertical="center"/>
      <protection/>
    </xf>
    <xf numFmtId="0" fontId="25" fillId="0" borderId="66" xfId="88" applyFont="1" applyFill="1" applyBorder="1" applyAlignment="1" applyProtection="1">
      <alignment vertical="center"/>
      <protection/>
    </xf>
    <xf numFmtId="0" fontId="25" fillId="0" borderId="48" xfId="88" applyFont="1" applyFill="1" applyBorder="1" applyAlignment="1" applyProtection="1">
      <alignment vertical="center"/>
      <protection/>
    </xf>
    <xf numFmtId="0" fontId="23" fillId="0" borderId="54" xfId="88" applyFont="1" applyFill="1" applyBorder="1" applyAlignment="1" applyProtection="1">
      <alignment vertical="center"/>
      <protection/>
    </xf>
    <xf numFmtId="3" fontId="23" fillId="0" borderId="75" xfId="88" applyNumberFormat="1" applyFont="1" applyFill="1" applyBorder="1" applyAlignment="1" applyProtection="1">
      <alignment vertical="center"/>
      <protection/>
    </xf>
    <xf numFmtId="3" fontId="23" fillId="0" borderId="76" xfId="88" applyNumberFormat="1" applyFont="1" applyFill="1" applyBorder="1" applyAlignment="1" applyProtection="1">
      <alignment vertical="center"/>
      <protection locked="0"/>
    </xf>
    <xf numFmtId="3" fontId="23" fillId="0" borderId="77" xfId="88" applyNumberFormat="1" applyFont="1" applyFill="1" applyBorder="1" applyAlignment="1" applyProtection="1">
      <alignment vertical="center"/>
      <protection locked="0"/>
    </xf>
    <xf numFmtId="0" fontId="23" fillId="0" borderId="61" xfId="88" applyFont="1" applyFill="1" applyBorder="1" applyAlignment="1" applyProtection="1">
      <alignment vertical="center"/>
      <protection/>
    </xf>
    <xf numFmtId="3" fontId="23" fillId="0" borderId="78" xfId="88" applyNumberFormat="1" applyFont="1" applyFill="1" applyBorder="1" applyAlignment="1" applyProtection="1">
      <alignment vertical="center"/>
      <protection/>
    </xf>
    <xf numFmtId="0" fontId="23" fillId="0" borderId="64" xfId="88" applyFont="1" applyFill="1" applyBorder="1" applyAlignment="1" applyProtection="1">
      <alignment vertical="center"/>
      <protection/>
    </xf>
    <xf numFmtId="3" fontId="23" fillId="0" borderId="79" xfId="88" applyNumberFormat="1" applyFont="1" applyFill="1" applyBorder="1" applyAlignment="1" applyProtection="1">
      <alignment vertical="center"/>
      <protection/>
    </xf>
    <xf numFmtId="3" fontId="23" fillId="0" borderId="50" xfId="88" applyNumberFormat="1" applyFont="1" applyFill="1" applyBorder="1" applyAlignment="1" applyProtection="1">
      <alignment vertical="center"/>
      <protection locked="0"/>
    </xf>
    <xf numFmtId="3" fontId="23" fillId="0" borderId="53" xfId="88" applyNumberFormat="1" applyFont="1" applyFill="1" applyBorder="1" applyAlignment="1" applyProtection="1">
      <alignment vertical="center"/>
      <protection locked="0"/>
    </xf>
    <xf numFmtId="3" fontId="25" fillId="0" borderId="49" xfId="88" applyNumberFormat="1" applyFont="1" applyFill="1" applyBorder="1" applyAlignment="1" applyProtection="1">
      <alignment vertical="center"/>
      <protection/>
    </xf>
    <xf numFmtId="3" fontId="25" fillId="0" borderId="50" xfId="88" applyNumberFormat="1" applyFont="1" applyFill="1" applyBorder="1" applyAlignment="1" applyProtection="1">
      <alignment vertical="center"/>
      <protection locked="0"/>
    </xf>
    <xf numFmtId="3" fontId="25" fillId="0" borderId="53" xfId="88" applyNumberFormat="1" applyFont="1" applyFill="1" applyBorder="1" applyAlignment="1" applyProtection="1">
      <alignment vertical="center"/>
      <protection locked="0"/>
    </xf>
    <xf numFmtId="0" fontId="25" fillId="0" borderId="15" xfId="88" applyFont="1" applyFill="1" applyBorder="1" applyAlignment="1" applyProtection="1">
      <alignment vertical="center"/>
      <protection/>
    </xf>
    <xf numFmtId="0" fontId="25" fillId="0" borderId="16" xfId="88" applyFont="1" applyFill="1" applyBorder="1" applyAlignment="1" applyProtection="1">
      <alignment vertical="center"/>
      <protection/>
    </xf>
    <xf numFmtId="3" fontId="25" fillId="0" borderId="16" xfId="88" applyNumberFormat="1" applyFont="1" applyFill="1" applyBorder="1" applyAlignment="1" applyProtection="1">
      <alignment vertical="center"/>
      <protection/>
    </xf>
    <xf numFmtId="3" fontId="25" fillId="0" borderId="16" xfId="88" applyNumberFormat="1" applyFont="1" applyFill="1" applyBorder="1" applyAlignment="1" applyProtection="1">
      <alignment vertical="center"/>
      <protection locked="0"/>
    </xf>
    <xf numFmtId="3" fontId="25" fillId="0" borderId="0" xfId="88" applyNumberFormat="1" applyFont="1" applyFill="1" applyBorder="1" applyAlignment="1" applyProtection="1">
      <alignment vertical="center"/>
      <protection locked="0"/>
    </xf>
    <xf numFmtId="3" fontId="25" fillId="0" borderId="14" xfId="88" applyNumberFormat="1" applyFont="1" applyFill="1" applyBorder="1" applyAlignment="1" applyProtection="1">
      <alignment vertical="center"/>
      <protection locked="0"/>
    </xf>
    <xf numFmtId="0" fontId="25" fillId="0" borderId="16" xfId="88" applyFont="1" applyFill="1" applyBorder="1" applyAlignment="1" applyProtection="1">
      <alignment vertical="center" wrapText="1"/>
      <protection/>
    </xf>
    <xf numFmtId="3" fontId="25" fillId="0" borderId="43" xfId="88" applyNumberFormat="1" applyFont="1" applyFill="1" applyBorder="1" applyAlignment="1" applyProtection="1">
      <alignment vertical="center"/>
      <protection/>
    </xf>
    <xf numFmtId="3" fontId="23" fillId="0" borderId="16" xfId="88" applyNumberFormat="1" applyFont="1" applyFill="1" applyBorder="1" applyAlignment="1" applyProtection="1">
      <alignment vertical="center"/>
      <protection locked="0"/>
    </xf>
    <xf numFmtId="3" fontId="23" fillId="0" borderId="80" xfId="88" applyNumberFormat="1" applyFont="1" applyFill="1" applyBorder="1" applyAlignment="1" applyProtection="1">
      <alignment vertical="center"/>
      <protection locked="0"/>
    </xf>
    <xf numFmtId="3" fontId="23" fillId="0" borderId="81" xfId="88" applyNumberFormat="1" applyFont="1" applyFill="1" applyBorder="1" applyAlignment="1" applyProtection="1">
      <alignment vertical="center"/>
      <protection locked="0"/>
    </xf>
    <xf numFmtId="0" fontId="28" fillId="0" borderId="0" xfId="88" applyFont="1" applyBorder="1" applyAlignment="1" applyProtection="1">
      <alignment vertical="center"/>
      <protection/>
    </xf>
    <xf numFmtId="0" fontId="18" fillId="0" borderId="0" xfId="88" applyFont="1" applyBorder="1" applyAlignment="1" applyProtection="1">
      <alignment vertical="center"/>
      <protection/>
    </xf>
    <xf numFmtId="0" fontId="19" fillId="0" borderId="14" xfId="88" applyNumberFormat="1" applyFont="1" applyBorder="1" applyAlignment="1" applyProtection="1" quotePrefix="1">
      <alignment horizontal="center" vertical="center"/>
      <protection/>
    </xf>
    <xf numFmtId="0" fontId="23" fillId="0" borderId="36" xfId="88" applyFont="1" applyFill="1" applyBorder="1" applyAlignment="1" applyProtection="1">
      <alignment vertical="center" wrapText="1"/>
      <protection/>
    </xf>
    <xf numFmtId="0" fontId="23" fillId="0" borderId="36" xfId="88" applyFont="1" applyFill="1" applyBorder="1" applyAlignment="1" applyProtection="1">
      <alignment horizontal="right" vertical="center" wrapText="1"/>
      <protection/>
    </xf>
    <xf numFmtId="3" fontId="23" fillId="0" borderId="41" xfId="88" applyNumberFormat="1" applyFont="1" applyFill="1" applyBorder="1" applyAlignment="1" applyProtection="1">
      <alignment vertical="center"/>
      <protection locked="0"/>
    </xf>
    <xf numFmtId="0" fontId="23" fillId="0" borderId="82" xfId="88" applyFont="1" applyFill="1" applyBorder="1" applyAlignment="1" applyProtection="1">
      <alignment horizontal="center" vertical="center" wrapText="1"/>
      <protection/>
    </xf>
    <xf numFmtId="3" fontId="23" fillId="0" borderId="29" xfId="88" applyNumberFormat="1" applyFont="1" applyFill="1" applyBorder="1" applyAlignment="1" applyProtection="1">
      <alignment horizontal="center" vertical="center"/>
      <protection locked="0"/>
    </xf>
    <xf numFmtId="0" fontId="23" fillId="0" borderId="83" xfId="88" applyFont="1" applyFill="1" applyBorder="1" applyAlignment="1" applyProtection="1">
      <alignment horizontal="center" vertical="center" wrapText="1"/>
      <protection/>
    </xf>
    <xf numFmtId="3" fontId="23" fillId="0" borderId="62" xfId="88" applyNumberFormat="1" applyFont="1" applyFill="1" applyBorder="1" applyAlignment="1" applyProtection="1">
      <alignment horizontal="center" vertical="center"/>
      <protection locked="0"/>
    </xf>
    <xf numFmtId="3" fontId="23" fillId="0" borderId="84" xfId="88" applyNumberFormat="1" applyFont="1" applyFill="1" applyBorder="1" applyAlignment="1" applyProtection="1">
      <alignment vertical="center"/>
      <protection locked="0"/>
    </xf>
    <xf numFmtId="3" fontId="23" fillId="0" borderId="63" xfId="88" applyNumberFormat="1" applyFont="1" applyFill="1" applyBorder="1" applyAlignment="1" applyProtection="1">
      <alignment horizontal="center" vertical="center"/>
      <protection locked="0"/>
    </xf>
    <xf numFmtId="0" fontId="28" fillId="0" borderId="85" xfId="88" applyFont="1" applyFill="1" applyBorder="1" applyAlignment="1" applyProtection="1">
      <alignment horizontal="center" vertical="center"/>
      <protection/>
    </xf>
    <xf numFmtId="0" fontId="28" fillId="0" borderId="85" xfId="88" applyFont="1" applyFill="1" applyBorder="1" applyAlignment="1" applyProtection="1">
      <alignment vertical="center" wrapText="1"/>
      <protection/>
    </xf>
    <xf numFmtId="0" fontId="23" fillId="0" borderId="82" xfId="88" applyFont="1" applyFill="1" applyBorder="1" applyAlignment="1" applyProtection="1">
      <alignment horizontal="right" vertical="center" wrapText="1"/>
      <protection/>
    </xf>
    <xf numFmtId="0" fontId="25" fillId="0" borderId="0" xfId="88" applyFont="1" applyFill="1" applyBorder="1" applyAlignment="1" applyProtection="1">
      <alignment horizontal="center" vertical="center" wrapText="1"/>
      <protection/>
    </xf>
    <xf numFmtId="0" fontId="25" fillId="0" borderId="18" xfId="88" applyFont="1" applyFill="1" applyBorder="1" applyAlignment="1" applyProtection="1">
      <alignment horizontal="left" vertical="center" wrapText="1"/>
      <protection locked="0"/>
    </xf>
    <xf numFmtId="3" fontId="23" fillId="0" borderId="86" xfId="88" applyNumberFormat="1" applyFont="1" applyFill="1" applyBorder="1" applyAlignment="1" applyProtection="1">
      <alignment vertical="center"/>
      <protection/>
    </xf>
    <xf numFmtId="3" fontId="23" fillId="0" borderId="87" xfId="88" applyNumberFormat="1" applyFont="1" applyFill="1" applyBorder="1" applyAlignment="1" applyProtection="1">
      <alignment horizontal="center" vertical="center"/>
      <protection locked="0"/>
    </xf>
    <xf numFmtId="0" fontId="23" fillId="0" borderId="88" xfId="88" applyFont="1" applyFill="1" applyBorder="1" applyAlignment="1" applyProtection="1">
      <alignment horizontal="right" vertical="center" wrapText="1"/>
      <protection/>
    </xf>
    <xf numFmtId="0" fontId="23" fillId="0" borderId="42" xfId="88" applyFont="1" applyFill="1" applyBorder="1" applyAlignment="1" applyProtection="1">
      <alignment horizontal="left" vertical="center" wrapText="1"/>
      <protection locked="0"/>
    </xf>
    <xf numFmtId="3" fontId="23" fillId="0" borderId="89" xfId="88" applyNumberFormat="1" applyFont="1" applyFill="1" applyBorder="1" applyAlignment="1" applyProtection="1">
      <alignment vertical="center"/>
      <protection/>
    </xf>
    <xf numFmtId="3" fontId="23" fillId="0" borderId="68" xfId="88" applyNumberFormat="1" applyFont="1" applyFill="1" applyBorder="1" applyAlignment="1" applyProtection="1">
      <alignment horizontal="center" vertical="center"/>
      <protection locked="0"/>
    </xf>
    <xf numFmtId="3" fontId="23" fillId="0" borderId="90" xfId="88" applyNumberFormat="1" applyFont="1" applyFill="1" applyBorder="1" applyAlignment="1" applyProtection="1">
      <alignment vertical="center"/>
      <protection locked="0"/>
    </xf>
    <xf numFmtId="3" fontId="23" fillId="0" borderId="69" xfId="88" applyNumberFormat="1" applyFont="1" applyFill="1" applyBorder="1" applyAlignment="1" applyProtection="1">
      <alignment horizontal="center" vertical="center"/>
      <protection locked="0"/>
    </xf>
    <xf numFmtId="0" fontId="19" fillId="0" borderId="14" xfId="88" applyFont="1" applyBorder="1" applyAlignment="1" applyProtection="1" quotePrefix="1">
      <alignment horizontal="center" vertical="center"/>
      <protection/>
    </xf>
    <xf numFmtId="0" fontId="18" fillId="24" borderId="91" xfId="89" applyFont="1" applyFill="1" applyBorder="1" applyAlignment="1" applyProtection="1">
      <alignment vertical="center"/>
      <protection/>
    </xf>
    <xf numFmtId="0" fontId="18" fillId="24" borderId="11" xfId="89" applyFont="1" applyFill="1" applyBorder="1" applyAlignment="1" applyProtection="1">
      <alignment vertical="center"/>
      <protection/>
    </xf>
    <xf numFmtId="0" fontId="19" fillId="24" borderId="11" xfId="89" applyFont="1" applyFill="1" applyBorder="1" applyAlignment="1" applyProtection="1">
      <alignment horizontal="right" vertical="center"/>
      <protection/>
    </xf>
    <xf numFmtId="49" fontId="19" fillId="24" borderId="12" xfId="89" applyNumberFormat="1" applyFont="1" applyFill="1" applyBorder="1" applyAlignment="1" applyProtection="1">
      <alignment horizontal="left" vertical="center"/>
      <protection locked="0"/>
    </xf>
    <xf numFmtId="0" fontId="18" fillId="0" borderId="0" xfId="89" applyFont="1" applyFill="1" applyBorder="1" applyAlignment="1" applyProtection="1">
      <alignment vertical="center"/>
      <protection/>
    </xf>
    <xf numFmtId="49" fontId="18" fillId="24" borderId="82" xfId="89" applyNumberFormat="1" applyFont="1" applyFill="1" applyBorder="1" applyAlignment="1" applyProtection="1">
      <alignment vertical="center"/>
      <protection/>
    </xf>
    <xf numFmtId="49" fontId="18" fillId="24" borderId="0" xfId="89" applyNumberFormat="1" applyFont="1" applyFill="1" applyBorder="1" applyAlignment="1" applyProtection="1">
      <alignment vertical="center"/>
      <protection/>
    </xf>
    <xf numFmtId="49" fontId="18" fillId="24" borderId="14" xfId="89" applyNumberFormat="1" applyFont="1" applyFill="1" applyBorder="1" applyAlignment="1" applyProtection="1">
      <alignment vertical="center"/>
      <protection/>
    </xf>
    <xf numFmtId="49" fontId="19" fillId="24" borderId="0" xfId="89" applyNumberFormat="1" applyFont="1" applyFill="1" applyBorder="1" applyAlignment="1" applyProtection="1">
      <alignment vertical="center"/>
      <protection/>
    </xf>
    <xf numFmtId="49" fontId="22" fillId="24" borderId="82" xfId="89" applyNumberFormat="1" applyFont="1" applyFill="1" applyBorder="1" applyAlignment="1" applyProtection="1">
      <alignment vertical="center"/>
      <protection/>
    </xf>
    <xf numFmtId="49" fontId="24" fillId="0" borderId="0" xfId="89" applyNumberFormat="1" applyFont="1" applyFill="1" applyBorder="1" applyAlignment="1" applyProtection="1">
      <alignment horizontal="center" vertical="center" wrapText="1"/>
      <protection/>
    </xf>
    <xf numFmtId="0" fontId="24" fillId="0" borderId="0" xfId="89" applyFont="1" applyFill="1" applyBorder="1" applyAlignment="1" applyProtection="1">
      <alignment horizontal="center" vertical="center" textRotation="90"/>
      <protection/>
    </xf>
    <xf numFmtId="1" fontId="23" fillId="0" borderId="92" xfId="89" applyNumberFormat="1" applyFont="1" applyFill="1" applyBorder="1" applyAlignment="1" applyProtection="1">
      <alignment horizontal="center" vertical="center"/>
      <protection/>
    </xf>
    <xf numFmtId="1" fontId="23" fillId="0" borderId="21" xfId="89" applyNumberFormat="1" applyFont="1" applyFill="1" applyBorder="1" applyAlignment="1" applyProtection="1">
      <alignment horizontal="center" vertical="center"/>
      <protection/>
    </xf>
    <xf numFmtId="1" fontId="23" fillId="0" borderId="22" xfId="89" applyNumberFormat="1" applyFont="1" applyFill="1" applyBorder="1" applyAlignment="1" applyProtection="1">
      <alignment horizontal="center" vertical="center"/>
      <protection/>
    </xf>
    <xf numFmtId="1" fontId="23" fillId="0" borderId="23" xfId="89" applyNumberFormat="1" applyFont="1" applyFill="1" applyBorder="1" applyAlignment="1" applyProtection="1">
      <alignment horizontal="center" vertical="center"/>
      <protection/>
    </xf>
    <xf numFmtId="1" fontId="23" fillId="0" borderId="25" xfId="89" applyNumberFormat="1" applyFont="1" applyFill="1" applyBorder="1" applyAlignment="1" applyProtection="1">
      <alignment horizontal="center" vertical="center"/>
      <protection/>
    </xf>
    <xf numFmtId="1" fontId="23" fillId="0" borderId="26" xfId="89" applyNumberFormat="1" applyFont="1" applyFill="1" applyBorder="1" applyAlignment="1" applyProtection="1">
      <alignment horizontal="center" vertical="center"/>
      <protection/>
    </xf>
    <xf numFmtId="0" fontId="25" fillId="0" borderId="82" xfId="89" applyFont="1" applyFill="1" applyBorder="1" applyAlignment="1" applyProtection="1">
      <alignment vertical="center" wrapText="1"/>
      <protection/>
    </xf>
    <xf numFmtId="0" fontId="25" fillId="0" borderId="18" xfId="89" applyFont="1" applyFill="1" applyBorder="1" applyAlignment="1" applyProtection="1">
      <alignment horizontal="left" vertical="center" wrapText="1"/>
      <protection/>
    </xf>
    <xf numFmtId="0" fontId="25" fillId="0" borderId="27" xfId="89" applyFont="1" applyFill="1" applyBorder="1" applyAlignment="1" applyProtection="1">
      <alignment vertical="center"/>
      <protection/>
    </xf>
    <xf numFmtId="0" fontId="25" fillId="0" borderId="28" xfId="89" applyFont="1" applyFill="1" applyBorder="1" applyAlignment="1" applyProtection="1">
      <alignment vertical="center"/>
      <protection/>
    </xf>
    <xf numFmtId="0" fontId="25" fillId="0" borderId="20" xfId="89" applyFont="1" applyFill="1" applyBorder="1" applyAlignment="1" applyProtection="1">
      <alignment vertical="center"/>
      <protection/>
    </xf>
    <xf numFmtId="0" fontId="25" fillId="0" borderId="29" xfId="89" applyFont="1" applyFill="1" applyBorder="1" applyAlignment="1" applyProtection="1">
      <alignment vertical="center"/>
      <protection/>
    </xf>
    <xf numFmtId="0" fontId="26" fillId="0" borderId="0" xfId="89" applyFont="1" applyFill="1" applyBorder="1" applyAlignment="1" applyProtection="1">
      <alignment vertical="center"/>
      <protection/>
    </xf>
    <xf numFmtId="0" fontId="25" fillId="0" borderId="93" xfId="89" applyFont="1" applyFill="1" applyBorder="1" applyAlignment="1" applyProtection="1">
      <alignment vertical="center" wrapText="1"/>
      <protection/>
    </xf>
    <xf numFmtId="0" fontId="25" fillId="0" borderId="30" xfId="89" applyFont="1" applyFill="1" applyBorder="1" applyAlignment="1" applyProtection="1">
      <alignment horizontal="left" vertical="center" wrapText="1"/>
      <protection/>
    </xf>
    <xf numFmtId="3" fontId="25" fillId="0" borderId="31" xfId="89" applyNumberFormat="1" applyFont="1" applyFill="1" applyBorder="1" applyAlignment="1" applyProtection="1">
      <alignment vertical="center"/>
      <protection/>
    </xf>
    <xf numFmtId="3" fontId="25" fillId="0" borderId="32" xfId="89" applyNumberFormat="1" applyFont="1" applyFill="1" applyBorder="1" applyAlignment="1" applyProtection="1">
      <alignment vertical="center"/>
      <protection/>
    </xf>
    <xf numFmtId="3" fontId="25" fillId="0" borderId="34" xfId="89" applyNumberFormat="1" applyFont="1" applyFill="1" applyBorder="1" applyAlignment="1" applyProtection="1">
      <alignment vertical="center"/>
      <protection/>
    </xf>
    <xf numFmtId="3" fontId="25" fillId="0" borderId="35" xfId="89" applyNumberFormat="1" applyFont="1" applyFill="1" applyBorder="1" applyAlignment="1" applyProtection="1">
      <alignment vertical="center"/>
      <protection/>
    </xf>
    <xf numFmtId="0" fontId="27" fillId="0" borderId="0" xfId="89" applyFont="1" applyFill="1" applyBorder="1" applyAlignment="1" applyProtection="1">
      <alignment vertical="center"/>
      <protection/>
    </xf>
    <xf numFmtId="0" fontId="23" fillId="0" borderId="92" xfId="89" applyFont="1" applyFill="1" applyBorder="1" applyAlignment="1" applyProtection="1">
      <alignment vertical="center" wrapText="1"/>
      <protection/>
    </xf>
    <xf numFmtId="0" fontId="23" fillId="0" borderId="21" xfId="89" applyFont="1" applyFill="1" applyBorder="1" applyAlignment="1" applyProtection="1">
      <alignment horizontal="left" vertical="center" wrapText="1"/>
      <protection/>
    </xf>
    <xf numFmtId="3" fontId="23" fillId="0" borderId="22" xfId="89" applyNumberFormat="1" applyFont="1" applyFill="1" applyBorder="1" applyAlignment="1" applyProtection="1">
      <alignment vertical="center"/>
      <protection/>
    </xf>
    <xf numFmtId="3" fontId="23" fillId="0" borderId="23" xfId="89" applyNumberFormat="1" applyFont="1" applyFill="1" applyBorder="1" applyAlignment="1" applyProtection="1">
      <alignment vertical="center"/>
      <protection/>
    </xf>
    <xf numFmtId="3" fontId="23" fillId="0" borderId="25" xfId="89" applyNumberFormat="1" applyFont="1" applyFill="1" applyBorder="1" applyAlignment="1" applyProtection="1">
      <alignment vertical="center"/>
      <protection/>
    </xf>
    <xf numFmtId="3" fontId="23" fillId="0" borderId="26" xfId="89" applyNumberFormat="1" applyFont="1" applyFill="1" applyBorder="1" applyAlignment="1" applyProtection="1">
      <alignment vertical="center"/>
      <protection/>
    </xf>
    <xf numFmtId="0" fontId="28" fillId="0" borderId="0" xfId="89" applyFont="1" applyFill="1" applyBorder="1" applyAlignment="1" applyProtection="1">
      <alignment vertical="center"/>
      <protection/>
    </xf>
    <xf numFmtId="0" fontId="23" fillId="0" borderId="82" xfId="89" applyFont="1" applyFill="1" applyBorder="1" applyAlignment="1" applyProtection="1">
      <alignment vertical="center" wrapText="1"/>
      <protection/>
    </xf>
    <xf numFmtId="0" fontId="23" fillId="0" borderId="18" xfId="89" applyFont="1" applyFill="1" applyBorder="1" applyAlignment="1" applyProtection="1">
      <alignment horizontal="right" vertical="center" wrapText="1"/>
      <protection/>
    </xf>
    <xf numFmtId="3" fontId="23" fillId="0" borderId="27" xfId="89" applyNumberFormat="1" applyFont="1" applyFill="1" applyBorder="1" applyAlignment="1" applyProtection="1">
      <alignment vertical="center"/>
      <protection/>
    </xf>
    <xf numFmtId="3" fontId="23" fillId="0" borderId="28" xfId="89" applyNumberFormat="1" applyFont="1" applyFill="1" applyBorder="1" applyAlignment="1" applyProtection="1">
      <alignment vertical="center"/>
      <protection locked="0"/>
    </xf>
    <xf numFmtId="3" fontId="23" fillId="0" borderId="20" xfId="89" applyNumberFormat="1" applyFont="1" applyFill="1" applyBorder="1" applyAlignment="1" applyProtection="1">
      <alignment vertical="center"/>
      <protection locked="0"/>
    </xf>
    <xf numFmtId="3" fontId="23" fillId="0" borderId="29" xfId="89" applyNumberFormat="1" applyFont="1" applyFill="1" applyBorder="1" applyAlignment="1" applyProtection="1">
      <alignment vertical="center"/>
      <protection locked="0"/>
    </xf>
    <xf numFmtId="0" fontId="23" fillId="0" borderId="94" xfId="89" applyFont="1" applyFill="1" applyBorder="1" applyAlignment="1" applyProtection="1">
      <alignment vertical="center" wrapText="1"/>
      <protection/>
    </xf>
    <xf numFmtId="0" fontId="23" fillId="0" borderId="36" xfId="89" applyFont="1" applyFill="1" applyBorder="1" applyAlignment="1" applyProtection="1">
      <alignment horizontal="right" vertical="center" wrapText="1"/>
      <protection/>
    </xf>
    <xf numFmtId="3" fontId="23" fillId="0" borderId="37" xfId="89" applyNumberFormat="1" applyFont="1" applyFill="1" applyBorder="1" applyAlignment="1" applyProtection="1">
      <alignment vertical="center"/>
      <protection/>
    </xf>
    <xf numFmtId="3" fontId="23" fillId="0" borderId="38" xfId="89" applyNumberFormat="1" applyFont="1" applyFill="1" applyBorder="1" applyAlignment="1" applyProtection="1">
      <alignment vertical="center"/>
      <protection locked="0"/>
    </xf>
    <xf numFmtId="3" fontId="23" fillId="0" borderId="40" xfId="89" applyNumberFormat="1" applyFont="1" applyFill="1" applyBorder="1" applyAlignment="1" applyProtection="1">
      <alignment vertical="center"/>
      <protection locked="0"/>
    </xf>
    <xf numFmtId="3" fontId="23" fillId="0" borderId="41" xfId="89" applyNumberFormat="1" applyFont="1" applyFill="1" applyBorder="1" applyAlignment="1" applyProtection="1">
      <alignment vertical="center"/>
      <protection locked="0"/>
    </xf>
    <xf numFmtId="0" fontId="23" fillId="0" borderId="82" xfId="89" applyFont="1" applyFill="1" applyBorder="1" applyAlignment="1" applyProtection="1">
      <alignment horizontal="center" vertical="center" wrapText="1"/>
      <protection/>
    </xf>
    <xf numFmtId="0" fontId="23" fillId="0" borderId="18" xfId="89" applyFont="1" applyFill="1" applyBorder="1" applyAlignment="1" applyProtection="1">
      <alignment horizontal="left" vertical="center" wrapText="1"/>
      <protection/>
    </xf>
    <xf numFmtId="3" fontId="23" fillId="0" borderId="28" xfId="89" applyNumberFormat="1" applyFont="1" applyFill="1" applyBorder="1" applyAlignment="1" applyProtection="1">
      <alignment horizontal="center" vertical="center"/>
      <protection locked="0"/>
    </xf>
    <xf numFmtId="3" fontId="23" fillId="0" borderId="20" xfId="89" applyNumberFormat="1" applyFont="1" applyFill="1" applyBorder="1" applyAlignment="1" applyProtection="1">
      <alignment horizontal="center" vertical="center"/>
      <protection locked="0"/>
    </xf>
    <xf numFmtId="3" fontId="23" fillId="0" borderId="29" xfId="89" applyNumberFormat="1" applyFont="1" applyFill="1" applyBorder="1" applyAlignment="1" applyProtection="1">
      <alignment horizontal="center" vertical="center"/>
      <protection locked="0"/>
    </xf>
    <xf numFmtId="0" fontId="29" fillId="0" borderId="0" xfId="89" applyFont="1" applyFill="1" applyBorder="1" applyAlignment="1" applyProtection="1">
      <alignment vertical="center"/>
      <protection/>
    </xf>
    <xf numFmtId="0" fontId="23" fillId="0" borderId="83" xfId="89" applyFont="1" applyFill="1" applyBorder="1" applyAlignment="1" applyProtection="1">
      <alignment horizontal="center" vertical="center" wrapText="1"/>
      <protection/>
    </xf>
    <xf numFmtId="0" fontId="23" fillId="0" borderId="61" xfId="89" applyFont="1" applyFill="1" applyBorder="1" applyAlignment="1" applyProtection="1">
      <alignment horizontal="left" vertical="center" wrapText="1"/>
      <protection/>
    </xf>
    <xf numFmtId="3" fontId="23" fillId="0" borderId="78" xfId="89" applyNumberFormat="1" applyFont="1" applyFill="1" applyBorder="1" applyAlignment="1" applyProtection="1">
      <alignment vertical="center"/>
      <protection/>
    </xf>
    <xf numFmtId="3" fontId="23" fillId="0" borderId="62" xfId="89" applyNumberFormat="1" applyFont="1" applyFill="1" applyBorder="1" applyAlignment="1" applyProtection="1">
      <alignment horizontal="center" vertical="center"/>
      <protection locked="0"/>
    </xf>
    <xf numFmtId="3" fontId="23" fillId="0" borderId="84" xfId="89" applyNumberFormat="1" applyFont="1" applyFill="1" applyBorder="1" applyAlignment="1" applyProtection="1">
      <alignment vertical="center"/>
      <protection locked="0"/>
    </xf>
    <xf numFmtId="3" fontId="23" fillId="0" borderId="86" xfId="89" applyNumberFormat="1" applyFont="1" applyFill="1" applyBorder="1" applyAlignment="1" applyProtection="1">
      <alignment vertical="center"/>
      <protection/>
    </xf>
    <xf numFmtId="3" fontId="23" fillId="0" borderId="63" xfId="89" applyNumberFormat="1" applyFont="1" applyFill="1" applyBorder="1" applyAlignment="1" applyProtection="1">
      <alignment horizontal="center" vertical="center"/>
      <protection locked="0"/>
    </xf>
    <xf numFmtId="0" fontId="28" fillId="0" borderId="85" xfId="89" applyFont="1" applyFill="1" applyBorder="1" applyAlignment="1" applyProtection="1">
      <alignment horizontal="center" vertical="center"/>
      <protection/>
    </xf>
    <xf numFmtId="0" fontId="28" fillId="0" borderId="85" xfId="89" applyFont="1" applyFill="1" applyBorder="1" applyAlignment="1" applyProtection="1">
      <alignment vertical="center" wrapText="1"/>
      <protection/>
    </xf>
    <xf numFmtId="0" fontId="23" fillId="0" borderId="82" xfId="89" applyFont="1" applyFill="1" applyBorder="1" applyAlignment="1" applyProtection="1">
      <alignment horizontal="right" vertical="center" wrapText="1"/>
      <protection/>
    </xf>
    <xf numFmtId="0" fontId="25" fillId="0" borderId="0" xfId="89" applyFont="1" applyFill="1" applyBorder="1" applyAlignment="1" applyProtection="1">
      <alignment horizontal="center" vertical="center" wrapText="1"/>
      <protection/>
    </xf>
    <xf numFmtId="3" fontId="23" fillId="0" borderId="62" xfId="89" applyNumberFormat="1" applyFont="1" applyFill="1" applyBorder="1" applyAlignment="1" applyProtection="1">
      <alignment vertical="center"/>
      <protection locked="0"/>
    </xf>
    <xf numFmtId="3" fontId="23" fillId="0" borderId="87" xfId="89" applyNumberFormat="1" applyFont="1" applyFill="1" applyBorder="1" applyAlignment="1" applyProtection="1">
      <alignment horizontal="center" vertical="center"/>
      <protection locked="0"/>
    </xf>
    <xf numFmtId="0" fontId="23" fillId="0" borderId="88" xfId="89" applyFont="1" applyFill="1" applyBorder="1" applyAlignment="1" applyProtection="1">
      <alignment horizontal="right" vertical="center" wrapText="1"/>
      <protection/>
    </xf>
    <xf numFmtId="0" fontId="23" fillId="0" borderId="42" xfId="89" applyFont="1" applyFill="1" applyBorder="1" applyAlignment="1" applyProtection="1">
      <alignment horizontal="left" vertical="center" wrapText="1"/>
      <protection/>
    </xf>
    <xf numFmtId="3" fontId="23" fillId="0" borderId="89" xfId="89" applyNumberFormat="1" applyFont="1" applyFill="1" applyBorder="1" applyAlignment="1" applyProtection="1">
      <alignment vertical="center"/>
      <protection/>
    </xf>
    <xf numFmtId="3" fontId="23" fillId="0" borderId="68" xfId="89" applyNumberFormat="1" applyFont="1" applyFill="1" applyBorder="1" applyAlignment="1" applyProtection="1">
      <alignment horizontal="center" vertical="center"/>
      <protection locked="0"/>
    </xf>
    <xf numFmtId="3" fontId="23" fillId="0" borderId="90" xfId="89" applyNumberFormat="1" applyFont="1" applyFill="1" applyBorder="1" applyAlignment="1" applyProtection="1">
      <alignment vertical="center"/>
      <protection locked="0"/>
    </xf>
    <xf numFmtId="3" fontId="23" fillId="0" borderId="69" xfId="89" applyNumberFormat="1" applyFont="1" applyFill="1" applyBorder="1" applyAlignment="1" applyProtection="1">
      <alignment horizontal="center" vertical="center"/>
      <protection locked="0"/>
    </xf>
    <xf numFmtId="0" fontId="25" fillId="0" borderId="82" xfId="89" applyFont="1" applyBorder="1" applyAlignment="1" applyProtection="1">
      <alignment vertical="center" wrapText="1"/>
      <protection/>
    </xf>
    <xf numFmtId="0" fontId="25" fillId="0" borderId="18" xfId="89" applyFont="1" applyBorder="1" applyAlignment="1" applyProtection="1">
      <alignment horizontal="left" vertical="center" wrapText="1"/>
      <protection/>
    </xf>
    <xf numFmtId="3" fontId="25" fillId="0" borderId="27" xfId="89" applyNumberFormat="1" applyFont="1" applyBorder="1" applyAlignment="1" applyProtection="1">
      <alignment vertical="center"/>
      <protection/>
    </xf>
    <xf numFmtId="3" fontId="25" fillId="0" borderId="28" xfId="89" applyNumberFormat="1" applyFont="1" applyBorder="1" applyAlignment="1" applyProtection="1">
      <alignment vertical="center"/>
      <protection locked="0"/>
    </xf>
    <xf numFmtId="3" fontId="25" fillId="0" borderId="20" xfId="89" applyNumberFormat="1" applyFont="1" applyBorder="1" applyAlignment="1" applyProtection="1">
      <alignment vertical="center"/>
      <protection locked="0"/>
    </xf>
    <xf numFmtId="3" fontId="25" fillId="0" borderId="29" xfId="89" applyNumberFormat="1" applyFont="1" applyBorder="1" applyAlignment="1" applyProtection="1">
      <alignment vertical="center"/>
      <protection locked="0"/>
    </xf>
    <xf numFmtId="0" fontId="25" fillId="0" borderId="93" xfId="89" applyFont="1" applyFill="1" applyBorder="1" applyAlignment="1" applyProtection="1">
      <alignment vertical="center"/>
      <protection/>
    </xf>
    <xf numFmtId="0" fontId="25" fillId="0" borderId="30" xfId="89" applyFont="1" applyFill="1" applyBorder="1" applyAlignment="1" applyProtection="1">
      <alignment vertical="center" wrapText="1"/>
      <protection/>
    </xf>
    <xf numFmtId="0" fontId="25" fillId="0" borderId="82" xfId="89" applyFont="1" applyFill="1" applyBorder="1" applyAlignment="1" applyProtection="1">
      <alignment vertical="center"/>
      <protection/>
    </xf>
    <xf numFmtId="0" fontId="25" fillId="0" borderId="18" xfId="89" applyFont="1" applyFill="1" applyBorder="1" applyAlignment="1" applyProtection="1">
      <alignment vertical="center" wrapText="1"/>
      <protection/>
    </xf>
    <xf numFmtId="3" fontId="25" fillId="0" borderId="27" xfId="89" applyNumberFormat="1" applyFont="1" applyFill="1" applyBorder="1" applyAlignment="1" applyProtection="1">
      <alignment vertical="center"/>
      <protection/>
    </xf>
    <xf numFmtId="3" fontId="25" fillId="0" borderId="28" xfId="89" applyNumberFormat="1" applyFont="1" applyFill="1" applyBorder="1" applyAlignment="1" applyProtection="1">
      <alignment vertical="center"/>
      <protection/>
    </xf>
    <xf numFmtId="3" fontId="25" fillId="0" borderId="20" xfId="89" applyNumberFormat="1" applyFont="1" applyFill="1" applyBorder="1" applyAlignment="1" applyProtection="1">
      <alignment vertical="center"/>
      <protection/>
    </xf>
    <xf numFmtId="3" fontId="25" fillId="0" borderId="29" xfId="89" applyNumberFormat="1" applyFont="1" applyFill="1" applyBorder="1" applyAlignment="1" applyProtection="1">
      <alignment vertical="center"/>
      <protection/>
    </xf>
    <xf numFmtId="0" fontId="25" fillId="15" borderId="95" xfId="89" applyFont="1" applyFill="1" applyBorder="1" applyAlignment="1" applyProtection="1">
      <alignment horizontal="left" vertical="center" wrapText="1"/>
      <protection/>
    </xf>
    <xf numFmtId="0" fontId="25" fillId="15" borderId="48" xfId="89" applyFont="1" applyFill="1" applyBorder="1" applyAlignment="1" applyProtection="1">
      <alignment horizontal="left" vertical="center" wrapText="1"/>
      <protection/>
    </xf>
    <xf numFmtId="3" fontId="25" fillId="15" borderId="49" xfId="89" applyNumberFormat="1" applyFont="1" applyFill="1" applyBorder="1" applyAlignment="1" applyProtection="1">
      <alignment vertical="center"/>
      <protection/>
    </xf>
    <xf numFmtId="3" fontId="25" fillId="15" borderId="50" xfId="89" applyNumberFormat="1" applyFont="1" applyFill="1" applyBorder="1" applyAlignment="1" applyProtection="1">
      <alignment vertical="center"/>
      <protection/>
    </xf>
    <xf numFmtId="3" fontId="25" fillId="15" borderId="52" xfId="89" applyNumberFormat="1" applyFont="1" applyFill="1" applyBorder="1" applyAlignment="1" applyProtection="1">
      <alignment vertical="center"/>
      <protection/>
    </xf>
    <xf numFmtId="3" fontId="25" fillId="15" borderId="53" xfId="89" applyNumberFormat="1" applyFont="1" applyFill="1" applyBorder="1" applyAlignment="1" applyProtection="1">
      <alignment vertical="center"/>
      <protection/>
    </xf>
    <xf numFmtId="0" fontId="25" fillId="0" borderId="88" xfId="89" applyFont="1" applyFill="1" applyBorder="1" applyAlignment="1" applyProtection="1">
      <alignment horizontal="left" vertical="center" wrapText="1"/>
      <protection/>
    </xf>
    <xf numFmtId="3" fontId="23" fillId="0" borderId="43" xfId="89" applyNumberFormat="1" applyFont="1" applyFill="1" applyBorder="1" applyAlignment="1" applyProtection="1">
      <alignment vertical="center"/>
      <protection/>
    </xf>
    <xf numFmtId="3" fontId="23" fillId="0" borderId="44" xfId="89" applyNumberFormat="1" applyFont="1" applyFill="1" applyBorder="1" applyAlignment="1" applyProtection="1">
      <alignment vertical="center"/>
      <protection/>
    </xf>
    <xf numFmtId="3" fontId="23" fillId="0" borderId="46" xfId="89" applyNumberFormat="1" applyFont="1" applyFill="1" applyBorder="1" applyAlignment="1" applyProtection="1">
      <alignment vertical="center"/>
      <protection/>
    </xf>
    <xf numFmtId="3" fontId="23" fillId="0" borderId="47" xfId="89" applyNumberFormat="1" applyFont="1" applyFill="1" applyBorder="1" applyAlignment="1" applyProtection="1">
      <alignment vertical="center"/>
      <protection/>
    </xf>
    <xf numFmtId="0" fontId="23" fillId="0" borderId="96" xfId="89" applyFont="1" applyFill="1" applyBorder="1" applyAlignment="1" applyProtection="1">
      <alignment horizontal="center" vertical="center" wrapText="1"/>
      <protection/>
    </xf>
    <xf numFmtId="0" fontId="23" fillId="0" borderId="54" xfId="89" applyFont="1" applyFill="1" applyBorder="1" applyAlignment="1" applyProtection="1">
      <alignment horizontal="left" vertical="center" wrapText="1"/>
      <protection/>
    </xf>
    <xf numFmtId="3" fontId="23" fillId="0" borderId="55" xfId="89" applyNumberFormat="1" applyFont="1" applyFill="1" applyBorder="1" applyAlignment="1" applyProtection="1">
      <alignment vertical="center"/>
      <protection/>
    </xf>
    <xf numFmtId="3" fontId="23" fillId="0" borderId="56" xfId="89" applyNumberFormat="1" applyFont="1" applyFill="1" applyBorder="1" applyAlignment="1" applyProtection="1">
      <alignment vertical="center"/>
      <protection/>
    </xf>
    <xf numFmtId="3" fontId="23" fillId="0" borderId="58" xfId="89" applyNumberFormat="1" applyFont="1" applyFill="1" applyBorder="1" applyAlignment="1" applyProtection="1">
      <alignment vertical="center"/>
      <protection/>
    </xf>
    <xf numFmtId="3" fontId="23" fillId="0" borderId="59" xfId="89" applyNumberFormat="1" applyFont="1" applyFill="1" applyBorder="1" applyAlignment="1" applyProtection="1">
      <alignment vertical="center"/>
      <protection/>
    </xf>
    <xf numFmtId="0" fontId="24" fillId="0" borderId="0" xfId="89" applyFont="1" applyFill="1" applyBorder="1" applyAlignment="1" applyProtection="1">
      <alignment vertical="center"/>
      <protection/>
    </xf>
    <xf numFmtId="3" fontId="23" fillId="0" borderId="56" xfId="89" applyNumberFormat="1" applyFont="1" applyFill="1" applyBorder="1" applyAlignment="1" applyProtection="1">
      <alignment vertical="center"/>
      <protection locked="0"/>
    </xf>
    <xf numFmtId="3" fontId="23" fillId="0" borderId="58" xfId="89" applyNumberFormat="1" applyFont="1" applyFill="1" applyBorder="1" applyAlignment="1" applyProtection="1">
      <alignment vertical="center"/>
      <protection locked="0"/>
    </xf>
    <xf numFmtId="3" fontId="23" fillId="0" borderId="59" xfId="89" applyNumberFormat="1" applyFont="1" applyFill="1" applyBorder="1" applyAlignment="1" applyProtection="1">
      <alignment vertical="center"/>
      <protection locked="0"/>
    </xf>
    <xf numFmtId="3" fontId="23" fillId="0" borderId="55" xfId="89" applyNumberFormat="1" applyFont="1" applyFill="1" applyBorder="1" applyAlignment="1" applyProtection="1">
      <alignment vertical="center"/>
      <protection hidden="1"/>
    </xf>
    <xf numFmtId="3" fontId="23" fillId="0" borderId="56" xfId="89" applyNumberFormat="1" applyFont="1" applyFill="1" applyBorder="1" applyAlignment="1" applyProtection="1">
      <alignment vertical="center"/>
      <protection hidden="1"/>
    </xf>
    <xf numFmtId="3" fontId="23" fillId="0" borderId="58" xfId="89" applyNumberFormat="1" applyFont="1" applyFill="1" applyBorder="1" applyAlignment="1" applyProtection="1">
      <alignment vertical="center"/>
      <protection hidden="1"/>
    </xf>
    <xf numFmtId="3" fontId="23" fillId="0" borderId="59" xfId="89" applyNumberFormat="1" applyFont="1" applyFill="1" applyBorder="1" applyAlignment="1" applyProtection="1">
      <alignment vertical="center"/>
      <protection hidden="1"/>
    </xf>
    <xf numFmtId="0" fontId="23" fillId="0" borderId="96" xfId="89" applyFont="1" applyFill="1" applyBorder="1" applyAlignment="1" applyProtection="1">
      <alignment horizontal="right" vertical="center" wrapText="1"/>
      <protection/>
    </xf>
    <xf numFmtId="3" fontId="23" fillId="0" borderId="28" xfId="89" applyNumberFormat="1" applyFont="1" applyFill="1" applyBorder="1" applyAlignment="1" applyProtection="1">
      <alignment horizontal="right" vertical="center"/>
      <protection locked="0"/>
    </xf>
    <xf numFmtId="3" fontId="23" fillId="0" borderId="29" xfId="89" applyNumberFormat="1" applyFont="1" applyFill="1" applyBorder="1" applyAlignment="1" applyProtection="1">
      <alignment horizontal="right" vertical="center"/>
      <protection locked="0"/>
    </xf>
    <xf numFmtId="0" fontId="29" fillId="0" borderId="0" xfId="89" applyFont="1" applyFill="1" applyBorder="1" applyAlignment="1" applyProtection="1">
      <alignment horizontal="left" vertical="center"/>
      <protection/>
    </xf>
    <xf numFmtId="0" fontId="25" fillId="0" borderId="82" xfId="89" applyFont="1" applyFill="1" applyBorder="1" applyAlignment="1" applyProtection="1">
      <alignment horizontal="left" vertical="center" wrapText="1"/>
      <protection/>
    </xf>
    <xf numFmtId="1" fontId="25" fillId="15" borderId="95" xfId="89" applyNumberFormat="1" applyFont="1" applyFill="1" applyBorder="1" applyAlignment="1" applyProtection="1">
      <alignment horizontal="left" vertical="center" wrapText="1"/>
      <protection/>
    </xf>
    <xf numFmtId="1" fontId="25" fillId="0" borderId="88" xfId="89" applyNumberFormat="1" applyFont="1" applyFill="1" applyBorder="1" applyAlignment="1" applyProtection="1">
      <alignment horizontal="left" vertical="center" wrapText="1"/>
      <protection/>
    </xf>
    <xf numFmtId="3" fontId="23" fillId="0" borderId="28" xfId="89" applyNumberFormat="1" applyFont="1" applyFill="1" applyBorder="1" applyAlignment="1" applyProtection="1">
      <alignment vertical="center"/>
      <protection/>
    </xf>
    <xf numFmtId="3" fontId="23" fillId="0" borderId="20" xfId="89" applyNumberFormat="1" applyFont="1" applyFill="1" applyBorder="1" applyAlignment="1" applyProtection="1">
      <alignment vertical="center"/>
      <protection/>
    </xf>
    <xf numFmtId="3" fontId="23" fillId="0" borderId="29" xfId="89" applyNumberFormat="1" applyFont="1" applyFill="1" applyBorder="1" applyAlignment="1" applyProtection="1">
      <alignment vertical="center"/>
      <protection/>
    </xf>
    <xf numFmtId="0" fontId="25" fillId="0" borderId="82" xfId="89" applyFont="1" applyFill="1" applyBorder="1" applyAlignment="1" applyProtection="1">
      <alignment horizontal="center" vertical="center" wrapText="1"/>
      <protection/>
    </xf>
    <xf numFmtId="0" fontId="23" fillId="0" borderId="54" xfId="89" applyFont="1" applyFill="1" applyBorder="1" applyAlignment="1" applyProtection="1">
      <alignment horizontal="center" vertical="center" wrapText="1"/>
      <protection/>
    </xf>
    <xf numFmtId="0" fontId="23" fillId="0" borderId="61" xfId="89" applyFont="1" applyFill="1" applyBorder="1" applyAlignment="1" applyProtection="1">
      <alignment horizontal="center" vertical="center" wrapText="1"/>
      <protection/>
    </xf>
    <xf numFmtId="3" fontId="23" fillId="0" borderId="62" xfId="89" applyNumberFormat="1" applyFont="1" applyFill="1" applyBorder="1" applyAlignment="1" applyProtection="1">
      <alignment vertical="center"/>
      <protection/>
    </xf>
    <xf numFmtId="3" fontId="23" fillId="0" borderId="63" xfId="89" applyNumberFormat="1" applyFont="1" applyFill="1" applyBorder="1" applyAlignment="1" applyProtection="1">
      <alignment vertical="center"/>
      <protection/>
    </xf>
    <xf numFmtId="0" fontId="23" fillId="0" borderId="61" xfId="89" applyFont="1" applyFill="1" applyBorder="1" applyAlignment="1" applyProtection="1">
      <alignment horizontal="right" vertical="center" wrapText="1"/>
      <protection/>
    </xf>
    <xf numFmtId="3" fontId="23" fillId="0" borderId="63" xfId="89" applyNumberFormat="1" applyFont="1" applyFill="1" applyBorder="1" applyAlignment="1" applyProtection="1">
      <alignment vertical="center"/>
      <protection locked="0"/>
    </xf>
    <xf numFmtId="0" fontId="25" fillId="0" borderId="42" xfId="89" applyFont="1" applyFill="1" applyBorder="1" applyAlignment="1" applyProtection="1">
      <alignment horizontal="left" vertical="center" wrapText="1"/>
      <protection/>
    </xf>
    <xf numFmtId="0" fontId="23" fillId="0" borderId="64" xfId="89" applyFont="1" applyFill="1" applyBorder="1" applyAlignment="1" applyProtection="1">
      <alignment horizontal="center" vertical="center" wrapText="1"/>
      <protection/>
    </xf>
    <xf numFmtId="0" fontId="23" fillId="0" borderId="64" xfId="89" applyFont="1" applyFill="1" applyBorder="1" applyAlignment="1" applyProtection="1">
      <alignment horizontal="left" vertical="center" wrapText="1"/>
      <protection/>
    </xf>
    <xf numFmtId="3" fontId="23" fillId="0" borderId="65" xfId="89" applyNumberFormat="1" applyFont="1" applyFill="1" applyBorder="1" applyAlignment="1" applyProtection="1">
      <alignment vertical="center"/>
      <protection locked="0"/>
    </xf>
    <xf numFmtId="3" fontId="23" fillId="0" borderId="65" xfId="89" applyNumberFormat="1" applyFont="1" applyFill="1" applyBorder="1" applyAlignment="1" applyProtection="1">
      <alignment vertical="center"/>
      <protection/>
    </xf>
    <xf numFmtId="3" fontId="23" fillId="0" borderId="60" xfId="89" applyNumberFormat="1" applyFont="1" applyFill="1" applyBorder="1" applyAlignment="1" applyProtection="1">
      <alignment vertical="center"/>
      <protection locked="0"/>
    </xf>
    <xf numFmtId="0" fontId="25" fillId="0" borderId="88" xfId="89" applyFont="1" applyFill="1" applyBorder="1" applyAlignment="1" applyProtection="1">
      <alignment horizontal="left" vertical="top" wrapText="1"/>
      <protection/>
    </xf>
    <xf numFmtId="0" fontId="23" fillId="0" borderId="96" xfId="89" applyFont="1" applyFill="1" applyBorder="1" applyAlignment="1" applyProtection="1">
      <alignment horizontal="center" vertical="top" wrapText="1"/>
      <protection/>
    </xf>
    <xf numFmtId="0" fontId="23" fillId="0" borderId="82" xfId="89" applyFont="1" applyFill="1" applyBorder="1" applyAlignment="1" applyProtection="1">
      <alignment horizontal="right" vertical="top" wrapText="1"/>
      <protection/>
    </xf>
    <xf numFmtId="0" fontId="23" fillId="0" borderId="82" xfId="89" applyFont="1" applyFill="1" applyBorder="1" applyAlignment="1" applyProtection="1">
      <alignment horizontal="center" vertical="top" wrapText="1"/>
      <protection/>
    </xf>
    <xf numFmtId="0" fontId="25" fillId="0" borderId="95" xfId="89" applyFont="1" applyFill="1" applyBorder="1" applyAlignment="1" applyProtection="1">
      <alignment horizontal="left" vertical="top" wrapText="1"/>
      <protection/>
    </xf>
    <xf numFmtId="0" fontId="23" fillId="0" borderId="48" xfId="89" applyFont="1" applyFill="1" applyBorder="1" applyAlignment="1" applyProtection="1">
      <alignment horizontal="left" vertical="center" wrapText="1"/>
      <protection/>
    </xf>
    <xf numFmtId="3" fontId="23" fillId="0" borderId="49" xfId="89" applyNumberFormat="1" applyFont="1" applyFill="1" applyBorder="1" applyAlignment="1" applyProtection="1">
      <alignment vertical="center"/>
      <protection/>
    </xf>
    <xf numFmtId="3" fontId="23" fillId="0" borderId="50" xfId="89" applyNumberFormat="1" applyFont="1" applyFill="1" applyBorder="1" applyAlignment="1" applyProtection="1">
      <alignment vertical="center"/>
      <protection locked="0"/>
    </xf>
    <xf numFmtId="3" fontId="23" fillId="0" borderId="52" xfId="89" applyNumberFormat="1" applyFont="1" applyFill="1" applyBorder="1" applyAlignment="1" applyProtection="1">
      <alignment vertical="center"/>
      <protection locked="0"/>
    </xf>
    <xf numFmtId="3" fontId="23" fillId="0" borderId="53" xfId="89" applyNumberFormat="1" applyFont="1" applyFill="1" applyBorder="1" applyAlignment="1" applyProtection="1">
      <alignment vertical="center"/>
      <protection locked="0"/>
    </xf>
    <xf numFmtId="0" fontId="23" fillId="0" borderId="66" xfId="89" applyFont="1" applyFill="1" applyBorder="1" applyAlignment="1" applyProtection="1">
      <alignment horizontal="center" vertical="top" wrapText="1"/>
      <protection/>
    </xf>
    <xf numFmtId="0" fontId="23" fillId="0" borderId="18" xfId="89" applyFont="1" applyFill="1" applyBorder="1" applyAlignment="1" applyProtection="1">
      <alignment horizontal="right" vertical="top" wrapText="1"/>
      <protection/>
    </xf>
    <xf numFmtId="0" fontId="23" fillId="0" borderId="42" xfId="89" applyFont="1" applyFill="1" applyBorder="1" applyAlignment="1" applyProtection="1">
      <alignment horizontal="right" vertical="top" wrapText="1"/>
      <protection/>
    </xf>
    <xf numFmtId="3" fontId="23" fillId="0" borderId="50" xfId="89" applyNumberFormat="1" applyFont="1" applyFill="1" applyBorder="1" applyAlignment="1" applyProtection="1">
      <alignment vertical="center"/>
      <protection/>
    </xf>
    <xf numFmtId="3" fontId="23" fillId="0" borderId="52" xfId="89" applyNumberFormat="1" applyFont="1" applyFill="1" applyBorder="1" applyAlignment="1" applyProtection="1">
      <alignment vertical="center"/>
      <protection/>
    </xf>
    <xf numFmtId="3" fontId="23" fillId="0" borderId="53" xfId="89" applyNumberFormat="1" applyFont="1" applyFill="1" applyBorder="1" applyAlignment="1" applyProtection="1">
      <alignment vertical="center"/>
      <protection/>
    </xf>
    <xf numFmtId="3" fontId="25" fillId="15" borderId="95" xfId="89" applyNumberFormat="1" applyFont="1" applyFill="1" applyBorder="1" applyAlignment="1" applyProtection="1">
      <alignment horizontal="left" vertical="center"/>
      <protection/>
    </xf>
    <xf numFmtId="3" fontId="25" fillId="15" borderId="48" xfId="89" applyNumberFormat="1" applyFont="1" applyFill="1" applyBorder="1" applyAlignment="1" applyProtection="1">
      <alignment vertical="center" wrapText="1"/>
      <protection/>
    </xf>
    <xf numFmtId="3" fontId="25" fillId="0" borderId="88" xfId="89" applyNumberFormat="1" applyFont="1" applyFill="1" applyBorder="1" applyAlignment="1" applyProtection="1">
      <alignment horizontal="left" vertical="center"/>
      <protection/>
    </xf>
    <xf numFmtId="3" fontId="23" fillId="0" borderId="42" xfId="89" applyNumberFormat="1" applyFont="1" applyFill="1" applyBorder="1" applyAlignment="1" applyProtection="1">
      <alignment horizontal="left" vertical="center" wrapText="1"/>
      <protection/>
    </xf>
    <xf numFmtId="3" fontId="23" fillId="0" borderId="96" xfId="89" applyNumberFormat="1" applyFont="1" applyFill="1" applyBorder="1" applyAlignment="1" applyProtection="1">
      <alignment horizontal="center" vertical="center"/>
      <protection/>
    </xf>
    <xf numFmtId="3" fontId="23" fillId="0" borderId="54" xfId="89" applyNumberFormat="1" applyFont="1" applyFill="1" applyBorder="1" applyAlignment="1" applyProtection="1">
      <alignment horizontal="left" vertical="center" wrapText="1"/>
      <protection/>
    </xf>
    <xf numFmtId="3" fontId="23" fillId="0" borderId="42" xfId="89" applyNumberFormat="1" applyFont="1" applyFill="1" applyBorder="1" applyAlignment="1" applyProtection="1">
      <alignment vertical="center" wrapText="1"/>
      <protection/>
    </xf>
    <xf numFmtId="3" fontId="23" fillId="0" borderId="82" xfId="89" applyNumberFormat="1" applyFont="1" applyFill="1" applyBorder="1" applyAlignment="1" applyProtection="1">
      <alignment horizontal="center" vertical="center"/>
      <protection/>
    </xf>
    <xf numFmtId="3" fontId="23" fillId="0" borderId="18" xfId="89" applyNumberFormat="1" applyFont="1" applyFill="1" applyBorder="1" applyAlignment="1" applyProtection="1">
      <alignment horizontal="left" vertical="center" wrapText="1"/>
      <protection/>
    </xf>
    <xf numFmtId="3" fontId="25" fillId="0" borderId="67" xfId="89" applyNumberFormat="1" applyFont="1" applyFill="1" applyBorder="1" applyAlignment="1" applyProtection="1">
      <alignment horizontal="left" vertical="center"/>
      <protection/>
    </xf>
    <xf numFmtId="3" fontId="23" fillId="0" borderId="67" xfId="89" applyNumberFormat="1" applyFont="1" applyFill="1" applyBorder="1" applyAlignment="1" applyProtection="1">
      <alignment horizontal="left" vertical="center" wrapText="1"/>
      <protection/>
    </xf>
    <xf numFmtId="3" fontId="23" fillId="0" borderId="68" xfId="89" applyNumberFormat="1" applyFont="1" applyFill="1" applyBorder="1" applyAlignment="1" applyProtection="1">
      <alignment vertical="center"/>
      <protection/>
    </xf>
    <xf numFmtId="3" fontId="23" fillId="0" borderId="69" xfId="89" applyNumberFormat="1" applyFont="1" applyFill="1" applyBorder="1" applyAlignment="1" applyProtection="1">
      <alignment vertical="center"/>
      <protection/>
    </xf>
    <xf numFmtId="3" fontId="23" fillId="0" borderId="54" xfId="89" applyNumberFormat="1" applyFont="1" applyFill="1" applyBorder="1" applyAlignment="1" applyProtection="1">
      <alignment horizontal="center" vertical="center"/>
      <protection/>
    </xf>
    <xf numFmtId="3" fontId="23" fillId="0" borderId="61" xfId="89" applyNumberFormat="1" applyFont="1" applyFill="1" applyBorder="1" applyAlignment="1" applyProtection="1">
      <alignment horizontal="right" vertical="center"/>
      <protection/>
    </xf>
    <xf numFmtId="3" fontId="23" fillId="0" borderId="61" xfId="89" applyNumberFormat="1" applyFont="1" applyFill="1" applyBorder="1" applyAlignment="1" applyProtection="1">
      <alignment horizontal="left" vertical="center" wrapText="1"/>
      <protection/>
    </xf>
    <xf numFmtId="3" fontId="23" fillId="0" borderId="64" xfId="89" applyNumberFormat="1" applyFont="1" applyFill="1" applyBorder="1" applyAlignment="1" applyProtection="1">
      <alignment horizontal="right" vertical="center"/>
      <protection/>
    </xf>
    <xf numFmtId="3" fontId="23" fillId="0" borderId="64" xfId="89" applyNumberFormat="1" applyFont="1" applyFill="1" applyBorder="1" applyAlignment="1" applyProtection="1">
      <alignment horizontal="left" vertical="center" wrapText="1"/>
      <protection/>
    </xf>
    <xf numFmtId="0" fontId="23" fillId="0" borderId="82" xfId="89" applyFont="1" applyFill="1" applyBorder="1" applyAlignment="1" applyProtection="1">
      <alignment vertical="center"/>
      <protection/>
    </xf>
    <xf numFmtId="0" fontId="23" fillId="0" borderId="97" xfId="89" applyFont="1" applyFill="1" applyBorder="1" applyAlignment="1" applyProtection="1">
      <alignment vertical="center"/>
      <protection/>
    </xf>
    <xf numFmtId="0" fontId="23" fillId="0" borderId="66" xfId="89" applyFont="1" applyFill="1" applyBorder="1" applyAlignment="1" applyProtection="1">
      <alignment vertical="center"/>
      <protection/>
    </xf>
    <xf numFmtId="3" fontId="23" fillId="0" borderId="70" xfId="89" applyNumberFormat="1" applyFont="1" applyFill="1" applyBorder="1" applyAlignment="1" applyProtection="1">
      <alignment vertical="center"/>
      <protection/>
    </xf>
    <xf numFmtId="3" fontId="23" fillId="0" borderId="71" xfId="89" applyNumberFormat="1" applyFont="1" applyFill="1" applyBorder="1" applyAlignment="1" applyProtection="1">
      <alignment vertical="center"/>
      <protection/>
    </xf>
    <xf numFmtId="3" fontId="23" fillId="0" borderId="73" xfId="89" applyNumberFormat="1" applyFont="1" applyFill="1" applyBorder="1" applyAlignment="1" applyProtection="1">
      <alignment vertical="center"/>
      <protection/>
    </xf>
    <xf numFmtId="3" fontId="23" fillId="0" borderId="74" xfId="89" applyNumberFormat="1" applyFont="1" applyFill="1" applyBorder="1" applyAlignment="1" applyProtection="1">
      <alignment vertical="center"/>
      <protection/>
    </xf>
    <xf numFmtId="0" fontId="30" fillId="0" borderId="0" xfId="89" applyFont="1" applyFill="1" applyBorder="1" applyAlignment="1" applyProtection="1">
      <alignment vertical="center"/>
      <protection/>
    </xf>
    <xf numFmtId="0" fontId="23" fillId="0" borderId="98" xfId="89" applyFont="1" applyFill="1" applyBorder="1" applyAlignment="1" applyProtection="1">
      <alignment vertical="center"/>
      <protection/>
    </xf>
    <xf numFmtId="0" fontId="23" fillId="0" borderId="48" xfId="89" applyFont="1" applyFill="1" applyBorder="1" applyAlignment="1" applyProtection="1">
      <alignment vertical="center"/>
      <protection/>
    </xf>
    <xf numFmtId="3" fontId="25" fillId="0" borderId="50" xfId="89" applyNumberFormat="1" applyFont="1" applyFill="1" applyBorder="1" applyAlignment="1" applyProtection="1">
      <alignment vertical="center"/>
      <protection/>
    </xf>
    <xf numFmtId="3" fontId="25" fillId="0" borderId="53" xfId="89" applyNumberFormat="1" applyFont="1" applyFill="1" applyBorder="1" applyAlignment="1" applyProtection="1">
      <alignment vertical="center"/>
      <protection/>
    </xf>
    <xf numFmtId="0" fontId="31" fillId="0" borderId="0" xfId="89" applyFont="1" applyFill="1" applyBorder="1" applyAlignment="1" applyProtection="1">
      <alignment vertical="center"/>
      <protection/>
    </xf>
    <xf numFmtId="0" fontId="23" fillId="0" borderId="48" xfId="89" applyFont="1" applyFill="1" applyBorder="1" applyAlignment="1" applyProtection="1">
      <alignment horizontal="left" vertical="center"/>
      <protection/>
    </xf>
    <xf numFmtId="0" fontId="25" fillId="0" borderId="66" xfId="89" applyFont="1" applyFill="1" applyBorder="1" applyAlignment="1" applyProtection="1">
      <alignment vertical="center"/>
      <protection/>
    </xf>
    <xf numFmtId="0" fontId="25" fillId="0" borderId="48" xfId="89" applyFont="1" applyFill="1" applyBorder="1" applyAlignment="1" applyProtection="1">
      <alignment vertical="center"/>
      <protection/>
    </xf>
    <xf numFmtId="0" fontId="23" fillId="0" borderId="54" xfId="89" applyFont="1" applyFill="1" applyBorder="1" applyAlignment="1" applyProtection="1">
      <alignment vertical="center"/>
      <protection/>
    </xf>
    <xf numFmtId="3" fontId="23" fillId="0" borderId="75" xfId="89" applyNumberFormat="1" applyFont="1" applyFill="1" applyBorder="1" applyAlignment="1" applyProtection="1">
      <alignment vertical="center"/>
      <protection/>
    </xf>
    <xf numFmtId="3" fontId="23" fillId="0" borderId="76" xfId="89" applyNumberFormat="1" applyFont="1" applyFill="1" applyBorder="1" applyAlignment="1" applyProtection="1">
      <alignment vertical="center"/>
      <protection locked="0"/>
    </xf>
    <xf numFmtId="3" fontId="23" fillId="0" borderId="77" xfId="89" applyNumberFormat="1" applyFont="1" applyFill="1" applyBorder="1" applyAlignment="1" applyProtection="1">
      <alignment vertical="center"/>
      <protection locked="0"/>
    </xf>
    <xf numFmtId="0" fontId="23" fillId="0" borderId="61" xfId="89" applyFont="1" applyFill="1" applyBorder="1" applyAlignment="1" applyProtection="1">
      <alignment vertical="center"/>
      <protection/>
    </xf>
    <xf numFmtId="0" fontId="23" fillId="0" borderId="64" xfId="89" applyFont="1" applyFill="1" applyBorder="1" applyAlignment="1" applyProtection="1">
      <alignment vertical="center"/>
      <protection/>
    </xf>
    <xf numFmtId="3" fontId="23" fillId="0" borderId="79" xfId="89" applyNumberFormat="1" applyFont="1" applyFill="1" applyBorder="1" applyAlignment="1" applyProtection="1">
      <alignment vertical="center"/>
      <protection/>
    </xf>
    <xf numFmtId="3" fontId="25" fillId="0" borderId="49" xfId="89" applyNumberFormat="1" applyFont="1" applyFill="1" applyBorder="1" applyAlignment="1" applyProtection="1">
      <alignment vertical="center"/>
      <protection/>
    </xf>
    <xf numFmtId="3" fontId="25" fillId="0" borderId="50" xfId="89" applyNumberFormat="1" applyFont="1" applyFill="1" applyBorder="1" applyAlignment="1" applyProtection="1">
      <alignment vertical="center"/>
      <protection locked="0"/>
    </xf>
    <xf numFmtId="3" fontId="25" fillId="0" borderId="53" xfId="89" applyNumberFormat="1" applyFont="1" applyFill="1" applyBorder="1" applyAlignment="1" applyProtection="1">
      <alignment vertical="center"/>
      <protection locked="0"/>
    </xf>
    <xf numFmtId="0" fontId="25" fillId="0" borderId="15" xfId="89" applyFont="1" applyFill="1" applyBorder="1" applyAlignment="1" applyProtection="1">
      <alignment vertical="center"/>
      <protection/>
    </xf>
    <xf numFmtId="0" fontId="25" fillId="0" borderId="16" xfId="89" applyFont="1" applyFill="1" applyBorder="1" applyAlignment="1" applyProtection="1">
      <alignment vertical="center"/>
      <protection/>
    </xf>
    <xf numFmtId="3" fontId="25" fillId="0" borderId="16" xfId="89" applyNumberFormat="1" applyFont="1" applyFill="1" applyBorder="1" applyAlignment="1" applyProtection="1">
      <alignment vertical="center"/>
      <protection/>
    </xf>
    <xf numFmtId="3" fontId="25" fillId="0" borderId="16" xfId="89" applyNumberFormat="1" applyFont="1" applyFill="1" applyBorder="1" applyAlignment="1" applyProtection="1">
      <alignment vertical="center"/>
      <protection locked="0"/>
    </xf>
    <xf numFmtId="3" fontId="25" fillId="0" borderId="0" xfId="89" applyNumberFormat="1" applyFont="1" applyFill="1" applyBorder="1" applyAlignment="1" applyProtection="1">
      <alignment vertical="center"/>
      <protection locked="0"/>
    </xf>
    <xf numFmtId="3" fontId="25" fillId="0" borderId="14" xfId="89" applyNumberFormat="1" applyFont="1" applyFill="1" applyBorder="1" applyAlignment="1" applyProtection="1">
      <alignment vertical="center"/>
      <protection locked="0"/>
    </xf>
    <xf numFmtId="0" fontId="25" fillId="0" borderId="16" xfId="89" applyFont="1" applyFill="1" applyBorder="1" applyAlignment="1" applyProtection="1">
      <alignment vertical="center" wrapText="1"/>
      <protection/>
    </xf>
    <xf numFmtId="3" fontId="25" fillId="0" borderId="43" xfId="89" applyNumberFormat="1" applyFont="1" applyFill="1" applyBorder="1" applyAlignment="1" applyProtection="1">
      <alignment vertical="center"/>
      <protection/>
    </xf>
    <xf numFmtId="3" fontId="23" fillId="0" borderId="16" xfId="89" applyNumberFormat="1" applyFont="1" applyFill="1" applyBorder="1" applyAlignment="1" applyProtection="1">
      <alignment vertical="center"/>
      <protection locked="0"/>
    </xf>
    <xf numFmtId="3" fontId="23" fillId="0" borderId="80" xfId="89" applyNumberFormat="1" applyFont="1" applyFill="1" applyBorder="1" applyAlignment="1" applyProtection="1">
      <alignment vertical="center"/>
      <protection locked="0"/>
    </xf>
    <xf numFmtId="3" fontId="23" fillId="0" borderId="81" xfId="89" applyNumberFormat="1" applyFont="1" applyFill="1" applyBorder="1" applyAlignment="1" applyProtection="1">
      <alignment vertical="center"/>
      <protection locked="0"/>
    </xf>
    <xf numFmtId="0" fontId="28" fillId="0" borderId="0" xfId="89" applyFont="1" applyBorder="1" applyAlignment="1" applyProtection="1">
      <alignment vertical="center"/>
      <protection/>
    </xf>
    <xf numFmtId="0" fontId="18" fillId="0" borderId="0" xfId="89" applyFont="1" applyBorder="1" applyAlignment="1" applyProtection="1">
      <alignment vertical="center"/>
      <protection/>
    </xf>
    <xf numFmtId="49" fontId="21" fillId="24" borderId="0" xfId="89" applyNumberFormat="1" applyFont="1" applyFill="1" applyBorder="1" applyAlignment="1" applyProtection="1">
      <alignment vertical="center"/>
      <protection locked="0"/>
    </xf>
    <xf numFmtId="49" fontId="21" fillId="24" borderId="14" xfId="89" applyNumberFormat="1" applyFont="1" applyFill="1" applyBorder="1" applyAlignment="1" applyProtection="1">
      <alignment vertical="center"/>
      <protection locked="0"/>
    </xf>
    <xf numFmtId="49" fontId="19" fillId="24" borderId="0" xfId="89" applyNumberFormat="1" applyFont="1" applyFill="1" applyBorder="1" applyAlignment="1" applyProtection="1">
      <alignment vertical="center"/>
      <protection locked="0"/>
    </xf>
    <xf numFmtId="49" fontId="19" fillId="24" borderId="14" xfId="89" applyNumberFormat="1" applyFont="1" applyFill="1" applyBorder="1" applyAlignment="1" applyProtection="1">
      <alignment vertical="center"/>
      <protection locked="0"/>
    </xf>
    <xf numFmtId="0" fontId="28" fillId="0" borderId="99" xfId="89" applyFont="1" applyFill="1" applyBorder="1" applyAlignment="1" applyProtection="1">
      <alignment horizontal="center" vertical="center"/>
      <protection/>
    </xf>
    <xf numFmtId="0" fontId="23" fillId="0" borderId="100" xfId="89" applyFont="1" applyFill="1" applyBorder="1" applyAlignment="1" applyProtection="1">
      <alignment horizontal="right" vertical="center" wrapText="1"/>
      <protection/>
    </xf>
    <xf numFmtId="0" fontId="25" fillId="0" borderId="100" xfId="89" applyFont="1" applyFill="1" applyBorder="1" applyAlignment="1" applyProtection="1">
      <alignment horizontal="left" vertical="center" wrapText="1"/>
      <protection/>
    </xf>
    <xf numFmtId="0" fontId="23" fillId="0" borderId="101" xfId="89" applyFont="1" applyFill="1" applyBorder="1" applyAlignment="1" applyProtection="1">
      <alignment horizontal="center" vertical="center" wrapText="1"/>
      <protection/>
    </xf>
    <xf numFmtId="0" fontId="23" fillId="0" borderId="99" xfId="89" applyFont="1" applyFill="1" applyBorder="1" applyAlignment="1" applyProtection="1">
      <alignment horizontal="center" vertical="center" wrapText="1"/>
      <protection/>
    </xf>
    <xf numFmtId="0" fontId="23" fillId="0" borderId="99" xfId="89" applyFont="1" applyFill="1" applyBorder="1" applyAlignment="1" applyProtection="1">
      <alignment horizontal="right" vertical="center" wrapText="1"/>
      <protection/>
    </xf>
    <xf numFmtId="0" fontId="25" fillId="0" borderId="102" xfId="89" applyFont="1" applyFill="1" applyBorder="1" applyAlignment="1" applyProtection="1">
      <alignment horizontal="left" vertical="center" wrapText="1"/>
      <protection/>
    </xf>
    <xf numFmtId="0" fontId="23" fillId="0" borderId="103" xfId="89" applyFont="1" applyFill="1" applyBorder="1" applyAlignment="1" applyProtection="1">
      <alignment horizontal="center" vertical="center" wrapText="1"/>
      <protection/>
    </xf>
    <xf numFmtId="0" fontId="23" fillId="0" borderId="104" xfId="89" applyFont="1" applyFill="1" applyBorder="1" applyAlignment="1" applyProtection="1">
      <alignment horizontal="center" vertical="top" wrapText="1"/>
      <protection/>
    </xf>
    <xf numFmtId="0" fontId="23" fillId="0" borderId="100" xfId="89" applyFont="1" applyFill="1" applyBorder="1" applyAlignment="1" applyProtection="1">
      <alignment horizontal="right" vertical="top" wrapText="1"/>
      <protection/>
    </xf>
    <xf numFmtId="0" fontId="23" fillId="0" borderId="102" xfId="89" applyFont="1" applyFill="1" applyBorder="1" applyAlignment="1" applyProtection="1">
      <alignment horizontal="right" vertical="top" wrapText="1"/>
      <protection/>
    </xf>
    <xf numFmtId="3" fontId="25" fillId="0" borderId="105" xfId="89" applyNumberFormat="1" applyFont="1" applyFill="1" applyBorder="1" applyAlignment="1" applyProtection="1">
      <alignment horizontal="left" vertical="center"/>
      <protection/>
    </xf>
    <xf numFmtId="3" fontId="23" fillId="0" borderId="101" xfId="89" applyNumberFormat="1" applyFont="1" applyFill="1" applyBorder="1" applyAlignment="1" applyProtection="1">
      <alignment horizontal="center" vertical="center"/>
      <protection/>
    </xf>
    <xf numFmtId="3" fontId="23" fillId="0" borderId="99" xfId="89" applyNumberFormat="1" applyFont="1" applyFill="1" applyBorder="1" applyAlignment="1" applyProtection="1">
      <alignment horizontal="right" vertical="center"/>
      <protection/>
    </xf>
    <xf numFmtId="3" fontId="23" fillId="0" borderId="103" xfId="89" applyNumberFormat="1" applyFont="1" applyFill="1" applyBorder="1" applyAlignment="1" applyProtection="1">
      <alignment horizontal="right" vertical="center"/>
      <protection/>
    </xf>
    <xf numFmtId="0" fontId="23" fillId="0" borderId="98" xfId="89" applyFont="1" applyFill="1" applyBorder="1" applyAlignment="1" applyProtection="1">
      <alignment horizontal="left" vertical="center"/>
      <protection/>
    </xf>
    <xf numFmtId="0" fontId="25" fillId="0" borderId="104" xfId="89" applyFont="1" applyFill="1" applyBorder="1" applyAlignment="1" applyProtection="1">
      <alignment vertical="center"/>
      <protection/>
    </xf>
    <xf numFmtId="0" fontId="25" fillId="0" borderId="98" xfId="89" applyFont="1" applyFill="1" applyBorder="1" applyAlignment="1" applyProtection="1">
      <alignment vertical="center"/>
      <protection/>
    </xf>
    <xf numFmtId="0" fontId="23" fillId="0" borderId="101" xfId="89" applyFont="1" applyFill="1" applyBorder="1" applyAlignment="1" applyProtection="1">
      <alignment vertical="center"/>
      <protection/>
    </xf>
    <xf numFmtId="0" fontId="23" fillId="0" borderId="99" xfId="89" applyFont="1" applyFill="1" applyBorder="1" applyAlignment="1" applyProtection="1">
      <alignment vertical="center"/>
      <protection/>
    </xf>
    <xf numFmtId="0" fontId="23" fillId="0" borderId="103" xfId="89" applyFont="1" applyFill="1" applyBorder="1" applyAlignment="1" applyProtection="1">
      <alignment vertical="center"/>
      <protection/>
    </xf>
    <xf numFmtId="0" fontId="25" fillId="0" borderId="88" xfId="89" applyFont="1" applyFill="1" applyBorder="1" applyAlignment="1" applyProtection="1">
      <alignment vertical="center"/>
      <protection/>
    </xf>
    <xf numFmtId="49" fontId="18" fillId="24" borderId="0" xfId="89" applyNumberFormat="1" applyFont="1" applyFill="1" applyBorder="1" applyAlignment="1" applyProtection="1">
      <alignment vertical="center"/>
      <protection locked="0"/>
    </xf>
    <xf numFmtId="49" fontId="18" fillId="24" borderId="14" xfId="89" applyNumberFormat="1" applyFont="1" applyFill="1" applyBorder="1" applyAlignment="1" applyProtection="1">
      <alignment vertical="center"/>
      <protection locked="0"/>
    </xf>
    <xf numFmtId="0" fontId="23" fillId="0" borderId="95" xfId="89" applyFont="1" applyFill="1" applyBorder="1" applyAlignment="1" applyProtection="1">
      <alignment horizontal="right" vertical="center" wrapText="1"/>
      <protection/>
    </xf>
    <xf numFmtId="0" fontId="23" fillId="0" borderId="20" xfId="88" applyNumberFormat="1" applyFont="1" applyFill="1" applyBorder="1" applyAlignment="1" applyProtection="1">
      <alignment horizontal="center" vertical="center" textRotation="90" wrapText="1"/>
      <protection locked="0"/>
    </xf>
    <xf numFmtId="0" fontId="23" fillId="0" borderId="65" xfId="88" applyFont="1" applyFill="1" applyBorder="1" applyAlignment="1" applyProtection="1">
      <alignment horizontal="center" vertical="center" textRotation="90" wrapText="1"/>
      <protection locked="0"/>
    </xf>
    <xf numFmtId="0" fontId="25" fillId="0" borderId="49" xfId="88" applyFont="1" applyFill="1" applyBorder="1" applyAlignment="1" applyProtection="1">
      <alignment horizontal="left" vertical="center"/>
      <protection/>
    </xf>
    <xf numFmtId="0" fontId="25" fillId="0" borderId="106" xfId="88" applyFont="1" applyFill="1" applyBorder="1" applyAlignment="1" applyProtection="1">
      <alignment horizontal="left" vertical="center"/>
      <protection/>
    </xf>
    <xf numFmtId="0" fontId="19" fillId="24" borderId="11" xfId="88" applyFont="1" applyFill="1" applyBorder="1" applyAlignment="1" applyProtection="1">
      <alignment horizontal="right" vertical="center"/>
      <protection/>
    </xf>
    <xf numFmtId="49" fontId="23" fillId="0" borderId="66" xfId="88" applyNumberFormat="1" applyFont="1" applyFill="1" applyBorder="1" applyAlignment="1" applyProtection="1">
      <alignment horizontal="center" vertical="center" wrapText="1"/>
      <protection/>
    </xf>
    <xf numFmtId="49" fontId="23" fillId="0" borderId="18" xfId="88" applyNumberFormat="1" applyFont="1" applyFill="1" applyBorder="1" applyAlignment="1" applyProtection="1">
      <alignment horizontal="center" vertical="center" wrapText="1"/>
      <protection/>
    </xf>
    <xf numFmtId="49" fontId="20" fillId="24" borderId="13" xfId="88" applyNumberFormat="1" applyFont="1" applyFill="1" applyBorder="1" applyAlignment="1" applyProtection="1">
      <alignment horizontal="center" vertical="center"/>
      <protection/>
    </xf>
    <xf numFmtId="49" fontId="20" fillId="24" borderId="0" xfId="88" applyNumberFormat="1" applyFont="1" applyFill="1" applyBorder="1" applyAlignment="1" applyProtection="1">
      <alignment horizontal="center" vertical="center"/>
      <protection/>
    </xf>
    <xf numFmtId="49" fontId="20" fillId="24" borderId="14" xfId="88" applyNumberFormat="1" applyFont="1" applyFill="1" applyBorder="1" applyAlignment="1" applyProtection="1">
      <alignment horizontal="center" vertical="center"/>
      <protection/>
    </xf>
    <xf numFmtId="0" fontId="23" fillId="0" borderId="27" xfId="88" applyFont="1" applyFill="1" applyBorder="1" applyAlignment="1" applyProtection="1">
      <alignment horizontal="center" vertical="center" textRotation="90"/>
      <protection/>
    </xf>
    <xf numFmtId="0" fontId="23" fillId="0" borderId="28" xfId="88" applyFont="1" applyFill="1" applyBorder="1" applyAlignment="1" applyProtection="1">
      <alignment horizontal="center" vertical="center" textRotation="90"/>
      <protection/>
    </xf>
    <xf numFmtId="0" fontId="23" fillId="0" borderId="20" xfId="88" applyNumberFormat="1" applyFont="1" applyFill="1" applyBorder="1" applyAlignment="1" applyProtection="1">
      <alignment horizontal="center" vertical="center" textRotation="90" wrapText="1"/>
      <protection/>
    </xf>
    <xf numFmtId="49" fontId="23" fillId="0" borderId="107" xfId="88" applyNumberFormat="1" applyFont="1" applyFill="1" applyBorder="1" applyAlignment="1" applyProtection="1">
      <alignment horizontal="center" vertical="center"/>
      <protection/>
    </xf>
    <xf numFmtId="49" fontId="23" fillId="0" borderId="84" xfId="88" applyNumberFormat="1" applyFont="1" applyFill="1" applyBorder="1" applyAlignment="1" applyProtection="1">
      <alignment horizontal="center" vertical="center"/>
      <protection/>
    </xf>
    <xf numFmtId="49" fontId="23" fillId="0" borderId="66" xfId="88" applyNumberFormat="1" applyFont="1" applyFill="1" applyBorder="1" applyAlignment="1" applyProtection="1">
      <alignment horizontal="left" vertical="center" textRotation="90" wrapText="1"/>
      <protection/>
    </xf>
    <xf numFmtId="0" fontId="23" fillId="0" borderId="18" xfId="88" applyFont="1" applyFill="1" applyBorder="1" applyAlignment="1" applyProtection="1">
      <alignment horizontal="left" vertical="center" wrapText="1"/>
      <protection/>
    </xf>
    <xf numFmtId="0" fontId="23" fillId="0" borderId="65" xfId="88" applyFont="1" applyFill="1" applyBorder="1" applyAlignment="1" applyProtection="1">
      <alignment horizontal="center" vertical="center" textRotation="90" wrapText="1"/>
      <protection/>
    </xf>
    <xf numFmtId="0" fontId="0" fillId="0" borderId="38" xfId="88" applyBorder="1" applyAlignment="1">
      <alignment horizontal="center" vertical="center" textRotation="90"/>
      <protection/>
    </xf>
    <xf numFmtId="49" fontId="23" fillId="0" borderId="108" xfId="88" applyNumberFormat="1" applyFont="1" applyFill="1" applyBorder="1" applyAlignment="1" applyProtection="1">
      <alignment horizontal="center" vertical="center"/>
      <protection/>
    </xf>
    <xf numFmtId="49" fontId="23" fillId="0" borderId="109" xfId="88" applyNumberFormat="1" applyFont="1" applyFill="1" applyBorder="1" applyAlignment="1" applyProtection="1">
      <alignment horizontal="center" vertical="center"/>
      <protection/>
    </xf>
    <xf numFmtId="49" fontId="23" fillId="0" borderId="110" xfId="88" applyNumberFormat="1" applyFont="1" applyFill="1" applyBorder="1" applyAlignment="1" applyProtection="1">
      <alignment horizontal="center" vertical="center"/>
      <protection/>
    </xf>
    <xf numFmtId="0" fontId="23" fillId="0" borderId="29" xfId="88" applyFont="1" applyFill="1" applyBorder="1" applyAlignment="1" applyProtection="1">
      <alignment horizontal="center" vertical="center" textRotation="90" wrapText="1"/>
      <protection/>
    </xf>
    <xf numFmtId="0" fontId="23" fillId="0" borderId="28" xfId="88" applyFont="1" applyFill="1" applyBorder="1" applyAlignment="1" applyProtection="1">
      <alignment horizontal="center" vertical="center" textRotation="90" wrapText="1"/>
      <protection locked="0"/>
    </xf>
    <xf numFmtId="0" fontId="0" fillId="0" borderId="38" xfId="88" applyBorder="1" applyAlignment="1" applyProtection="1">
      <alignment horizontal="center" vertical="center" textRotation="90" wrapText="1"/>
      <protection locked="0"/>
    </xf>
    <xf numFmtId="0" fontId="23" fillId="0" borderId="29" xfId="88" applyFont="1" applyFill="1" applyBorder="1" applyAlignment="1" applyProtection="1">
      <alignment horizontal="center" vertical="center" textRotation="90" wrapText="1"/>
      <protection locked="0"/>
    </xf>
    <xf numFmtId="49" fontId="18" fillId="24" borderId="0" xfId="88" applyNumberFormat="1" applyFont="1" applyFill="1" applyBorder="1" applyAlignment="1" applyProtection="1">
      <alignment horizontal="left" vertical="center"/>
      <protection locked="0"/>
    </xf>
    <xf numFmtId="49" fontId="18" fillId="24" borderId="14" xfId="88" applyNumberFormat="1" applyFont="1" applyFill="1" applyBorder="1" applyAlignment="1" applyProtection="1">
      <alignment horizontal="left" vertical="center"/>
      <protection locked="0"/>
    </xf>
    <xf numFmtId="49" fontId="18" fillId="24" borderId="16" xfId="88" applyNumberFormat="1" applyFont="1" applyFill="1" applyBorder="1" applyAlignment="1" applyProtection="1">
      <alignment horizontal="center" vertical="center"/>
      <protection/>
    </xf>
    <xf numFmtId="49" fontId="18" fillId="24" borderId="0" xfId="88" applyNumberFormat="1" applyFont="1" applyFill="1" applyBorder="1" applyAlignment="1" applyProtection="1">
      <alignment horizontal="left" vertical="center"/>
      <protection/>
    </xf>
    <xf numFmtId="0" fontId="25" fillId="0" borderId="49" xfId="89" applyFont="1" applyFill="1" applyBorder="1" applyAlignment="1" applyProtection="1">
      <alignment horizontal="left" vertical="center"/>
      <protection/>
    </xf>
    <xf numFmtId="0" fontId="25" fillId="0" borderId="106" xfId="89" applyFont="1" applyFill="1" applyBorder="1" applyAlignment="1" applyProtection="1">
      <alignment horizontal="left" vertical="center"/>
      <protection/>
    </xf>
    <xf numFmtId="49" fontId="23" fillId="0" borderId="66" xfId="89" applyNumberFormat="1" applyFont="1" applyFill="1" applyBorder="1" applyAlignment="1" applyProtection="1">
      <alignment horizontal="center" vertical="center" wrapText="1"/>
      <protection/>
    </xf>
    <xf numFmtId="49" fontId="23" fillId="0" borderId="18" xfId="89" applyNumberFormat="1" applyFont="1" applyFill="1" applyBorder="1" applyAlignment="1" applyProtection="1">
      <alignment horizontal="center" vertical="center" wrapText="1"/>
      <protection/>
    </xf>
    <xf numFmtId="49" fontId="20" fillId="24" borderId="82" xfId="89" applyNumberFormat="1" applyFont="1" applyFill="1" applyBorder="1" applyAlignment="1" applyProtection="1">
      <alignment horizontal="center" vertical="center"/>
      <protection/>
    </xf>
    <xf numFmtId="49" fontId="20" fillId="24" borderId="0" xfId="89" applyNumberFormat="1" applyFont="1" applyFill="1" applyBorder="1" applyAlignment="1" applyProtection="1">
      <alignment horizontal="center" vertical="center"/>
      <protection/>
    </xf>
    <xf numFmtId="49" fontId="20" fillId="24" borderId="14" xfId="89" applyNumberFormat="1" applyFont="1" applyFill="1" applyBorder="1" applyAlignment="1" applyProtection="1">
      <alignment horizontal="center" vertical="center"/>
      <protection/>
    </xf>
    <xf numFmtId="0" fontId="23" fillId="0" borderId="111" xfId="89" applyFont="1" applyFill="1" applyBorder="1" applyAlignment="1" applyProtection="1">
      <alignment horizontal="center" vertical="center" textRotation="90" wrapText="1"/>
      <protection locked="0"/>
    </xf>
    <xf numFmtId="0" fontId="23" fillId="0" borderId="40" xfId="89" applyFont="1" applyFill="1" applyBorder="1" applyAlignment="1" applyProtection="1">
      <alignment horizontal="center" vertical="center" textRotation="90" wrapText="1"/>
      <protection locked="0"/>
    </xf>
    <xf numFmtId="0" fontId="23" fillId="0" borderId="65" xfId="89" applyFont="1" applyFill="1" applyBorder="1" applyAlignment="1" applyProtection="1">
      <alignment horizontal="center" vertical="center" textRotation="90" wrapText="1"/>
      <protection locked="0"/>
    </xf>
    <xf numFmtId="0" fontId="0" fillId="0" borderId="38" xfId="89" applyBorder="1" applyAlignment="1" applyProtection="1">
      <alignment horizontal="center" vertical="center" textRotation="90"/>
      <protection locked="0"/>
    </xf>
    <xf numFmtId="49" fontId="23" fillId="0" borderId="97" xfId="89" applyNumberFormat="1" applyFont="1" applyFill="1" applyBorder="1" applyAlignment="1" applyProtection="1">
      <alignment horizontal="left" vertical="center" textRotation="90" wrapText="1"/>
      <protection/>
    </xf>
    <xf numFmtId="0" fontId="23" fillId="0" borderId="82" xfId="89" applyFont="1" applyFill="1" applyBorder="1" applyAlignment="1" applyProtection="1">
      <alignment horizontal="left" vertical="center" wrapText="1"/>
      <protection/>
    </xf>
    <xf numFmtId="49" fontId="23" fillId="0" borderId="108" xfId="89" applyNumberFormat="1" applyFont="1" applyFill="1" applyBorder="1" applyAlignment="1" applyProtection="1">
      <alignment horizontal="center" vertical="center"/>
      <protection/>
    </xf>
    <xf numFmtId="49" fontId="23" fillId="0" borderId="109" xfId="89" applyNumberFormat="1" applyFont="1" applyFill="1" applyBorder="1" applyAlignment="1" applyProtection="1">
      <alignment horizontal="center" vertical="center"/>
      <protection/>
    </xf>
    <xf numFmtId="49" fontId="23" fillId="0" borderId="110" xfId="89" applyNumberFormat="1" applyFont="1" applyFill="1" applyBorder="1" applyAlignment="1" applyProtection="1">
      <alignment horizontal="center" vertical="center"/>
      <protection/>
    </xf>
    <xf numFmtId="0" fontId="23" fillId="0" borderId="29" xfId="89" applyFont="1" applyFill="1" applyBorder="1" applyAlignment="1" applyProtection="1">
      <alignment horizontal="center" vertical="center" textRotation="90" wrapText="1"/>
      <protection locked="0"/>
    </xf>
    <xf numFmtId="0" fontId="23" fillId="0" borderId="27" xfId="89" applyFont="1" applyFill="1" applyBorder="1" applyAlignment="1" applyProtection="1">
      <alignment horizontal="center" vertical="center" textRotation="90"/>
      <protection/>
    </xf>
    <xf numFmtId="0" fontId="23" fillId="0" borderId="38" xfId="89" applyFont="1" applyFill="1" applyBorder="1" applyAlignment="1" applyProtection="1">
      <alignment horizontal="center" vertical="center" textRotation="90" wrapText="1"/>
      <protection locked="0"/>
    </xf>
    <xf numFmtId="0" fontId="25" fillId="0" borderId="112" xfId="89" applyFont="1" applyFill="1" applyBorder="1" applyAlignment="1" applyProtection="1">
      <alignment horizontal="left" vertical="center"/>
      <protection/>
    </xf>
  </cellXfs>
  <cellStyles count="92">
    <cellStyle name="Normal" xfId="0"/>
    <cellStyle name="1. izcēlums" xfId="15"/>
    <cellStyle name="2. izcēlum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no 1. izcēluma" xfId="23"/>
    <cellStyle name="20% no 2. izcēluma" xfId="24"/>
    <cellStyle name="20% no 3. izcēluma" xfId="25"/>
    <cellStyle name="20% no 4. izcēluma" xfId="26"/>
    <cellStyle name="20% no 5. izcēluma" xfId="27"/>
    <cellStyle name="20% no 6. izcēluma" xfId="28"/>
    <cellStyle name="3. izcēlums " xfId="29"/>
    <cellStyle name="4. izcēlums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no 1. izcēluma" xfId="37"/>
    <cellStyle name="40% no 2. izcēluma" xfId="38"/>
    <cellStyle name="40% no 3. izcēluma" xfId="39"/>
    <cellStyle name="40% no 4. izcēluma" xfId="40"/>
    <cellStyle name="40% no 5. izcēluma" xfId="41"/>
    <cellStyle name="40% no 6. izcēluma" xfId="42"/>
    <cellStyle name="5. izcēlums" xfId="43"/>
    <cellStyle name="6. izcēlums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no 1. izcēluma" xfId="51"/>
    <cellStyle name="60% no 2. izcēluma" xfId="52"/>
    <cellStyle name="60% no 3. izcēluma" xfId="53"/>
    <cellStyle name="60% no 4. izcēluma" xfId="54"/>
    <cellStyle name="60% no 5. izcēluma" xfId="55"/>
    <cellStyle name="60% no 6. izcēluma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prēķināšana" xfId="63"/>
    <cellStyle name="Bad" xfId="64"/>
    <cellStyle name="Brīdinājuma teksts" xfId="65"/>
    <cellStyle name="Calculation" xfId="66"/>
    <cellStyle name="Check Cell" xfId="67"/>
    <cellStyle name="Comma" xfId="68"/>
    <cellStyle name="Comma [0]" xfId="69"/>
    <cellStyle name="Currency" xfId="70"/>
    <cellStyle name="Currency [0]" xfId="71"/>
    <cellStyle name="Explanatory Text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evade" xfId="80"/>
    <cellStyle name="Input" xfId="81"/>
    <cellStyle name="Izvade" xfId="82"/>
    <cellStyle name="Kopsumma" xfId="83"/>
    <cellStyle name="Labs" xfId="84"/>
    <cellStyle name="Linked Cell" xfId="85"/>
    <cellStyle name="Neitrāls" xfId="86"/>
    <cellStyle name="Neutral" xfId="87"/>
    <cellStyle name="Normal_INGA" xfId="88"/>
    <cellStyle name="Normal_SPEC" xfId="89"/>
    <cellStyle name="Nosaukums" xfId="90"/>
    <cellStyle name="Note" xfId="91"/>
    <cellStyle name="Output" xfId="92"/>
    <cellStyle name="Pārbaudes šūna" xfId="93"/>
    <cellStyle name="Paskaidrojošs teksts" xfId="94"/>
    <cellStyle name="Percent" xfId="95"/>
    <cellStyle name="Piezīme" xfId="96"/>
    <cellStyle name="Saistītā šūna" xfId="97"/>
    <cellStyle name="Slikts" xfId="98"/>
    <cellStyle name="Title" xfId="99"/>
    <cellStyle name="Total" xfId="100"/>
    <cellStyle name="Virsraksts 1" xfId="101"/>
    <cellStyle name="Virsraksts 2" xfId="102"/>
    <cellStyle name="Virsraksts 3" xfId="103"/>
    <cellStyle name="Virsraksts 4" xfId="104"/>
    <cellStyle name="Warning Text" xfId="10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>
    <tabColor indexed="51"/>
  </sheetPr>
  <dimension ref="A1:I468"/>
  <sheetViews>
    <sheetView workbookViewId="0" topLeftCell="A1">
      <pane xSplit="2" topLeftCell="C1" activePane="topRight" state="frozen"/>
      <selection pane="topLeft" activeCell="C14" sqref="C14:S14"/>
      <selection pane="topRight" activeCell="C1" sqref="C1"/>
    </sheetView>
  </sheetViews>
  <sheetFormatPr defaultColWidth="9.140625" defaultRowHeight="12.75"/>
  <cols>
    <col min="1" max="1" width="10.8515625" style="230" customWidth="1"/>
    <col min="2" max="2" width="24.28125" style="230" customWidth="1"/>
    <col min="3" max="8" width="8.7109375" style="230" customWidth="1"/>
    <col min="9" max="9" width="7.57421875" style="230" customWidth="1"/>
    <col min="10" max="16384" width="9.140625" style="4" customWidth="1"/>
  </cols>
  <sheetData>
    <row r="1" spans="1:9" ht="12.75">
      <c r="A1" s="1"/>
      <c r="B1" s="2"/>
      <c r="C1" s="2"/>
      <c r="D1" s="2"/>
      <c r="E1" s="2"/>
      <c r="F1" s="2"/>
      <c r="G1" s="499" t="s">
        <v>0</v>
      </c>
      <c r="H1" s="499"/>
      <c r="I1" s="3" t="s">
        <v>1</v>
      </c>
    </row>
    <row r="2" spans="1:9" ht="18" customHeight="1">
      <c r="A2" s="502" t="s">
        <v>2</v>
      </c>
      <c r="B2" s="503"/>
      <c r="C2" s="503"/>
      <c r="D2" s="503"/>
      <c r="E2" s="503"/>
      <c r="F2" s="503"/>
      <c r="G2" s="503"/>
      <c r="H2" s="503"/>
      <c r="I2" s="504"/>
    </row>
    <row r="3" spans="1:9" ht="12.75">
      <c r="A3" s="5" t="s">
        <v>3</v>
      </c>
      <c r="B3" s="8"/>
      <c r="C3" s="9" t="s">
        <v>4</v>
      </c>
      <c r="D3" s="9"/>
      <c r="E3" s="9"/>
      <c r="F3" s="9"/>
      <c r="G3" s="9"/>
      <c r="H3" s="9"/>
      <c r="I3" s="10"/>
    </row>
    <row r="4" spans="1:9" ht="12.75">
      <c r="A4" s="5" t="s">
        <v>5</v>
      </c>
      <c r="B4" s="6"/>
      <c r="C4" s="11" t="s">
        <v>6</v>
      </c>
      <c r="D4" s="11"/>
      <c r="E4" s="11"/>
      <c r="F4" s="11"/>
      <c r="G4" s="11"/>
      <c r="H4" s="11"/>
      <c r="I4" s="12"/>
    </row>
    <row r="5" spans="1:9" ht="12.75">
      <c r="A5" s="5" t="s">
        <v>7</v>
      </c>
      <c r="B5" s="6"/>
      <c r="C5" s="9" t="s">
        <v>8</v>
      </c>
      <c r="D5" s="9"/>
      <c r="E5" s="9"/>
      <c r="F5" s="9"/>
      <c r="G5" s="9"/>
      <c r="H5" s="9"/>
      <c r="I5" s="10"/>
    </row>
    <row r="6" spans="1:9" ht="12.75">
      <c r="A6" s="13" t="s">
        <v>9</v>
      </c>
      <c r="B6" s="6"/>
      <c r="C6" s="6"/>
      <c r="D6" s="6"/>
      <c r="E6" s="6"/>
      <c r="F6" s="6"/>
      <c r="G6" s="6"/>
      <c r="H6" s="6"/>
      <c r="I6" s="7"/>
    </row>
    <row r="7" spans="1:9" ht="12.75">
      <c r="A7" s="5"/>
      <c r="B7" s="6" t="s">
        <v>10</v>
      </c>
      <c r="C7" s="14" t="s">
        <v>11</v>
      </c>
      <c r="D7" s="14"/>
      <c r="E7" s="14"/>
      <c r="F7" s="14"/>
      <c r="G7" s="14"/>
      <c r="H7" s="14"/>
      <c r="I7" s="15"/>
    </row>
    <row r="8" spans="1:9" ht="12.75">
      <c r="A8" s="5"/>
      <c r="B8" s="6" t="s">
        <v>12</v>
      </c>
      <c r="C8" s="16"/>
      <c r="D8" s="16"/>
      <c r="E8" s="16"/>
      <c r="F8" s="16"/>
      <c r="G8" s="16"/>
      <c r="H8" s="16"/>
      <c r="I8" s="17"/>
    </row>
    <row r="9" spans="1:9" ht="12.75">
      <c r="A9" s="5"/>
      <c r="B9" s="6" t="s">
        <v>13</v>
      </c>
      <c r="C9" s="14"/>
      <c r="D9" s="14"/>
      <c r="E9" s="14"/>
      <c r="F9" s="14"/>
      <c r="G9" s="14"/>
      <c r="H9" s="14"/>
      <c r="I9" s="15"/>
    </row>
    <row r="10" spans="1:9" ht="12.75">
      <c r="A10" s="5"/>
      <c r="B10" s="6" t="s">
        <v>14</v>
      </c>
      <c r="C10" s="14"/>
      <c r="D10" s="14"/>
      <c r="E10" s="14"/>
      <c r="F10" s="14"/>
      <c r="G10" s="14"/>
      <c r="H10" s="14"/>
      <c r="I10" s="15"/>
    </row>
    <row r="11" spans="1:9" ht="12.75">
      <c r="A11" s="5"/>
      <c r="B11" s="6" t="s">
        <v>15</v>
      </c>
      <c r="C11" s="14"/>
      <c r="D11" s="14"/>
      <c r="E11" s="14"/>
      <c r="F11" s="14"/>
      <c r="G11" s="14"/>
      <c r="H11" s="14"/>
      <c r="I11" s="15"/>
    </row>
    <row r="12" spans="1:9" ht="12.75">
      <c r="A12" s="5"/>
      <c r="B12" s="6" t="s">
        <v>16</v>
      </c>
      <c r="C12" s="6"/>
      <c r="D12" s="6"/>
      <c r="E12" s="6"/>
      <c r="F12" s="6"/>
      <c r="G12" s="6"/>
      <c r="H12" s="6"/>
      <c r="I12" s="7"/>
    </row>
    <row r="13" spans="1:9" ht="12.75">
      <c r="A13" s="18"/>
      <c r="B13" s="19" t="s">
        <v>17</v>
      </c>
      <c r="C13" s="20" t="s">
        <v>18</v>
      </c>
      <c r="D13" s="19"/>
      <c r="E13" s="19"/>
      <c r="F13" s="19"/>
      <c r="G13" s="19"/>
      <c r="H13" s="19"/>
      <c r="I13" s="21"/>
    </row>
    <row r="14" spans="1:9" s="22" customFormat="1" ht="12.75" customHeight="1">
      <c r="A14" s="510" t="s">
        <v>19</v>
      </c>
      <c r="B14" s="500" t="s">
        <v>20</v>
      </c>
      <c r="C14" s="514" t="s">
        <v>21</v>
      </c>
      <c r="D14" s="515"/>
      <c r="E14" s="515"/>
      <c r="F14" s="515"/>
      <c r="G14" s="515"/>
      <c r="H14" s="515"/>
      <c r="I14" s="516"/>
    </row>
    <row r="15" spans="1:9" s="22" customFormat="1" ht="12.75" customHeight="1">
      <c r="A15" s="511"/>
      <c r="B15" s="501"/>
      <c r="C15" s="505" t="s">
        <v>22</v>
      </c>
      <c r="D15" s="506" t="s">
        <v>23</v>
      </c>
      <c r="E15" s="512" t="s">
        <v>24</v>
      </c>
      <c r="F15" s="507" t="s">
        <v>25</v>
      </c>
      <c r="G15" s="508" t="s">
        <v>26</v>
      </c>
      <c r="H15" s="509"/>
      <c r="I15" s="517" t="s">
        <v>27</v>
      </c>
    </row>
    <row r="16" spans="1:9" s="26" customFormat="1" ht="35.25" thickBot="1">
      <c r="A16" s="511"/>
      <c r="B16" s="501"/>
      <c r="C16" s="505"/>
      <c r="D16" s="506"/>
      <c r="E16" s="513"/>
      <c r="F16" s="507"/>
      <c r="G16" s="24" t="s">
        <v>28</v>
      </c>
      <c r="H16" s="25" t="s">
        <v>29</v>
      </c>
      <c r="I16" s="517"/>
    </row>
    <row r="17" spans="1:9" s="26" customFormat="1" ht="13.5" customHeight="1" thickTop="1">
      <c r="A17" s="27" t="s">
        <v>30</v>
      </c>
      <c r="B17" s="27">
        <v>2</v>
      </c>
      <c r="C17" s="28">
        <v>3</v>
      </c>
      <c r="D17" s="29">
        <v>4</v>
      </c>
      <c r="E17" s="29">
        <v>5</v>
      </c>
      <c r="F17" s="29">
        <v>6</v>
      </c>
      <c r="G17" s="30">
        <v>7</v>
      </c>
      <c r="H17" s="31">
        <v>8</v>
      </c>
      <c r="I17" s="32">
        <v>9</v>
      </c>
    </row>
    <row r="18" spans="1:9" s="40" customFormat="1" ht="16.5">
      <c r="A18" s="33"/>
      <c r="B18" s="34" t="s">
        <v>31</v>
      </c>
      <c r="C18" s="35"/>
      <c r="D18" s="36"/>
      <c r="E18" s="36"/>
      <c r="F18" s="36"/>
      <c r="G18" s="37"/>
      <c r="H18" s="38"/>
      <c r="I18" s="39"/>
    </row>
    <row r="19" spans="1:9" s="48" customFormat="1" ht="32.25" customHeight="1" thickBot="1">
      <c r="A19" s="41"/>
      <c r="B19" s="42" t="s">
        <v>32</v>
      </c>
      <c r="C19" s="43">
        <f aca="true" t="shared" si="0" ref="C19:C44">SUM(D19:I19)</f>
        <v>97661</v>
      </c>
      <c r="D19" s="44">
        <f>SUM(D20,D23,D40)</f>
        <v>72708</v>
      </c>
      <c r="E19" s="44">
        <f>SUM(E20,E23,E40)</f>
        <v>0</v>
      </c>
      <c r="F19" s="44">
        <f>SUM(F20,F23,F40)</f>
        <v>0</v>
      </c>
      <c r="G19" s="45">
        <f>SUM(G20,G23,G24,G40)</f>
        <v>0</v>
      </c>
      <c r="H19" s="46">
        <f>SUM(H20,H25,H40)</f>
        <v>0</v>
      </c>
      <c r="I19" s="47">
        <f>SUM(I20,I40)</f>
        <v>24953</v>
      </c>
    </row>
    <row r="20" spans="1:9" s="56" customFormat="1" ht="21.75" customHeight="1" thickTop="1">
      <c r="A20" s="49"/>
      <c r="B20" s="50" t="s">
        <v>33</v>
      </c>
      <c r="C20" s="51">
        <f t="shared" si="0"/>
        <v>0</v>
      </c>
      <c r="D20" s="52">
        <f aca="true" t="shared" si="1" ref="D20:I20">SUM(D21:D22)</f>
        <v>0</v>
      </c>
      <c r="E20" s="52">
        <f t="shared" si="1"/>
        <v>0</v>
      </c>
      <c r="F20" s="52">
        <f t="shared" si="1"/>
        <v>0</v>
      </c>
      <c r="G20" s="53">
        <f t="shared" si="1"/>
        <v>0</v>
      </c>
      <c r="H20" s="54">
        <f t="shared" si="1"/>
        <v>0</v>
      </c>
      <c r="I20" s="55">
        <f t="shared" si="1"/>
        <v>0</v>
      </c>
    </row>
    <row r="21" spans="1:9" s="56" customFormat="1" ht="12">
      <c r="A21" s="57"/>
      <c r="B21" s="58" t="s">
        <v>34</v>
      </c>
      <c r="C21" s="59">
        <f t="shared" si="0"/>
        <v>0</v>
      </c>
      <c r="D21" s="60"/>
      <c r="E21" s="60"/>
      <c r="F21" s="60"/>
      <c r="G21" s="61"/>
      <c r="H21" s="62"/>
      <c r="I21" s="63"/>
    </row>
    <row r="22" spans="1:9" s="56" customFormat="1" ht="12">
      <c r="A22" s="57"/>
      <c r="B22" s="58" t="s">
        <v>35</v>
      </c>
      <c r="C22" s="59">
        <f t="shared" si="0"/>
        <v>0</v>
      </c>
      <c r="D22" s="60"/>
      <c r="E22" s="60"/>
      <c r="F22" s="60"/>
      <c r="G22" s="61"/>
      <c r="H22" s="62"/>
      <c r="I22" s="63"/>
    </row>
    <row r="23" spans="1:9" s="70" customFormat="1" ht="24.75" thickBot="1">
      <c r="A23" s="64">
        <v>21700</v>
      </c>
      <c r="B23" s="64" t="s">
        <v>36</v>
      </c>
      <c r="C23" s="65">
        <f t="shared" si="0"/>
        <v>72708</v>
      </c>
      <c r="D23" s="66">
        <v>72708</v>
      </c>
      <c r="E23" s="66"/>
      <c r="F23" s="66"/>
      <c r="G23" s="67"/>
      <c r="H23" s="68" t="s">
        <v>37</v>
      </c>
      <c r="I23" s="69" t="s">
        <v>37</v>
      </c>
    </row>
    <row r="24" spans="1:9" s="70" customFormat="1" ht="36.75" thickTop="1">
      <c r="A24" s="71">
        <v>21190</v>
      </c>
      <c r="B24" s="71" t="s">
        <v>38</v>
      </c>
      <c r="C24" s="72">
        <f t="shared" si="0"/>
        <v>0</v>
      </c>
      <c r="D24" s="73" t="s">
        <v>37</v>
      </c>
      <c r="E24" s="73" t="s">
        <v>37</v>
      </c>
      <c r="F24" s="73" t="s">
        <v>37</v>
      </c>
      <c r="G24" s="74"/>
      <c r="H24" s="75" t="s">
        <v>37</v>
      </c>
      <c r="I24" s="76" t="s">
        <v>37</v>
      </c>
    </row>
    <row r="25" spans="1:9" s="70" customFormat="1" ht="36">
      <c r="A25" s="71">
        <v>21300</v>
      </c>
      <c r="B25" s="71" t="s">
        <v>39</v>
      </c>
      <c r="C25" s="72">
        <f t="shared" si="0"/>
        <v>0</v>
      </c>
      <c r="D25" s="73" t="s">
        <v>37</v>
      </c>
      <c r="E25" s="73" t="s">
        <v>37</v>
      </c>
      <c r="F25" s="73" t="s">
        <v>37</v>
      </c>
      <c r="G25" s="77" t="s">
        <v>37</v>
      </c>
      <c r="H25" s="78">
        <f>SUM(H26,H30,H32,H35)</f>
        <v>0</v>
      </c>
      <c r="I25" s="76" t="s">
        <v>37</v>
      </c>
    </row>
    <row r="26" spans="1:9" s="70" customFormat="1" ht="24">
      <c r="A26" s="79">
        <v>21350</v>
      </c>
      <c r="B26" s="71" t="s">
        <v>40</v>
      </c>
      <c r="C26" s="72">
        <f t="shared" si="0"/>
        <v>0</v>
      </c>
      <c r="D26" s="73" t="s">
        <v>37</v>
      </c>
      <c r="E26" s="73" t="s">
        <v>37</v>
      </c>
      <c r="F26" s="73" t="s">
        <v>37</v>
      </c>
      <c r="G26" s="77" t="s">
        <v>37</v>
      </c>
      <c r="H26" s="78">
        <f>SUM(H27:H29)</f>
        <v>0</v>
      </c>
      <c r="I26" s="76" t="s">
        <v>37</v>
      </c>
    </row>
    <row r="27" spans="1:9" s="56" customFormat="1" ht="12">
      <c r="A27" s="57">
        <v>21351</v>
      </c>
      <c r="B27" s="23" t="s">
        <v>41</v>
      </c>
      <c r="C27" s="59">
        <f t="shared" si="0"/>
        <v>0</v>
      </c>
      <c r="D27" s="80" t="s">
        <v>37</v>
      </c>
      <c r="E27" s="80" t="s">
        <v>37</v>
      </c>
      <c r="F27" s="80" t="s">
        <v>37</v>
      </c>
      <c r="G27" s="81" t="s">
        <v>37</v>
      </c>
      <c r="H27" s="62"/>
      <c r="I27" s="82" t="s">
        <v>37</v>
      </c>
    </row>
    <row r="28" spans="1:9" s="56" customFormat="1" ht="12">
      <c r="A28" s="57">
        <v>21352</v>
      </c>
      <c r="B28" s="23" t="s">
        <v>42</v>
      </c>
      <c r="C28" s="59">
        <f t="shared" si="0"/>
        <v>0</v>
      </c>
      <c r="D28" s="80" t="s">
        <v>37</v>
      </c>
      <c r="E28" s="80" t="s">
        <v>37</v>
      </c>
      <c r="F28" s="80" t="s">
        <v>37</v>
      </c>
      <c r="G28" s="81" t="s">
        <v>37</v>
      </c>
      <c r="H28" s="62"/>
      <c r="I28" s="82" t="s">
        <v>37</v>
      </c>
    </row>
    <row r="29" spans="1:9" s="56" customFormat="1" ht="24">
      <c r="A29" s="57">
        <v>21359</v>
      </c>
      <c r="B29" s="23" t="s">
        <v>43</v>
      </c>
      <c r="C29" s="59">
        <f t="shared" si="0"/>
        <v>0</v>
      </c>
      <c r="D29" s="80" t="s">
        <v>37</v>
      </c>
      <c r="E29" s="80" t="s">
        <v>37</v>
      </c>
      <c r="F29" s="80" t="s">
        <v>37</v>
      </c>
      <c r="G29" s="81" t="s">
        <v>37</v>
      </c>
      <c r="H29" s="62"/>
      <c r="I29" s="82" t="s">
        <v>37</v>
      </c>
    </row>
    <row r="30" spans="1:9" s="70" customFormat="1" ht="36">
      <c r="A30" s="79">
        <v>21370</v>
      </c>
      <c r="B30" s="71" t="s">
        <v>44</v>
      </c>
      <c r="C30" s="72">
        <f t="shared" si="0"/>
        <v>0</v>
      </c>
      <c r="D30" s="73" t="s">
        <v>37</v>
      </c>
      <c r="E30" s="73" t="s">
        <v>37</v>
      </c>
      <c r="F30" s="73" t="s">
        <v>37</v>
      </c>
      <c r="G30" s="77" t="s">
        <v>37</v>
      </c>
      <c r="H30" s="78">
        <f>SUM(H31)</f>
        <v>0</v>
      </c>
      <c r="I30" s="76" t="s">
        <v>37</v>
      </c>
    </row>
    <row r="31" spans="1:9" s="56" customFormat="1" ht="36">
      <c r="A31" s="58">
        <v>21379</v>
      </c>
      <c r="B31" s="23" t="s">
        <v>45</v>
      </c>
      <c r="C31" s="59">
        <f t="shared" si="0"/>
        <v>0</v>
      </c>
      <c r="D31" s="80" t="s">
        <v>37</v>
      </c>
      <c r="E31" s="80" t="s">
        <v>37</v>
      </c>
      <c r="F31" s="80" t="s">
        <v>37</v>
      </c>
      <c r="G31" s="81" t="s">
        <v>37</v>
      </c>
      <c r="H31" s="62"/>
      <c r="I31" s="82" t="s">
        <v>37</v>
      </c>
    </row>
    <row r="32" spans="1:9" s="70" customFormat="1" ht="12">
      <c r="A32" s="79">
        <v>21380</v>
      </c>
      <c r="B32" s="71" t="s">
        <v>46</v>
      </c>
      <c r="C32" s="72">
        <f t="shared" si="0"/>
        <v>0</v>
      </c>
      <c r="D32" s="73" t="s">
        <v>37</v>
      </c>
      <c r="E32" s="73" t="s">
        <v>37</v>
      </c>
      <c r="F32" s="73" t="s">
        <v>37</v>
      </c>
      <c r="G32" s="77" t="s">
        <v>37</v>
      </c>
      <c r="H32" s="78">
        <f>SUM(H33:H34)</f>
        <v>0</v>
      </c>
      <c r="I32" s="76" t="s">
        <v>37</v>
      </c>
    </row>
    <row r="33" spans="1:9" s="56" customFormat="1" ht="12">
      <c r="A33" s="58">
        <v>21381</v>
      </c>
      <c r="B33" s="23" t="s">
        <v>47</v>
      </c>
      <c r="C33" s="59">
        <f t="shared" si="0"/>
        <v>0</v>
      </c>
      <c r="D33" s="80" t="s">
        <v>37</v>
      </c>
      <c r="E33" s="80" t="s">
        <v>37</v>
      </c>
      <c r="F33" s="80" t="s">
        <v>37</v>
      </c>
      <c r="G33" s="81" t="s">
        <v>37</v>
      </c>
      <c r="H33" s="62"/>
      <c r="I33" s="82" t="s">
        <v>37</v>
      </c>
    </row>
    <row r="34" spans="1:9" s="56" customFormat="1" ht="24">
      <c r="A34" s="58">
        <v>21383</v>
      </c>
      <c r="B34" s="23" t="s">
        <v>48</v>
      </c>
      <c r="C34" s="59">
        <f t="shared" si="0"/>
        <v>0</v>
      </c>
      <c r="D34" s="80" t="s">
        <v>37</v>
      </c>
      <c r="E34" s="80" t="s">
        <v>37</v>
      </c>
      <c r="F34" s="80" t="s">
        <v>37</v>
      </c>
      <c r="G34" s="81" t="s">
        <v>37</v>
      </c>
      <c r="H34" s="62"/>
      <c r="I34" s="82" t="s">
        <v>37</v>
      </c>
    </row>
    <row r="35" spans="1:9" s="70" customFormat="1" ht="36">
      <c r="A35" s="79">
        <v>21390</v>
      </c>
      <c r="B35" s="71" t="s">
        <v>49</v>
      </c>
      <c r="C35" s="72">
        <f t="shared" si="0"/>
        <v>0</v>
      </c>
      <c r="D35" s="73" t="s">
        <v>37</v>
      </c>
      <c r="E35" s="73" t="s">
        <v>37</v>
      </c>
      <c r="F35" s="73" t="s">
        <v>37</v>
      </c>
      <c r="G35" s="77" t="s">
        <v>37</v>
      </c>
      <c r="H35" s="78">
        <f>SUM(H36:H39)</f>
        <v>0</v>
      </c>
      <c r="I35" s="76" t="s">
        <v>37</v>
      </c>
    </row>
    <row r="36" spans="1:9" s="56" customFormat="1" ht="24">
      <c r="A36" s="58">
        <v>21391</v>
      </c>
      <c r="B36" s="23" t="s">
        <v>50</v>
      </c>
      <c r="C36" s="59">
        <f t="shared" si="0"/>
        <v>0</v>
      </c>
      <c r="D36" s="80" t="s">
        <v>37</v>
      </c>
      <c r="E36" s="80" t="s">
        <v>37</v>
      </c>
      <c r="F36" s="80" t="s">
        <v>37</v>
      </c>
      <c r="G36" s="81" t="s">
        <v>37</v>
      </c>
      <c r="H36" s="62"/>
      <c r="I36" s="82" t="s">
        <v>37</v>
      </c>
    </row>
    <row r="37" spans="1:9" s="56" customFormat="1" ht="12">
      <c r="A37" s="58">
        <v>21393</v>
      </c>
      <c r="B37" s="23" t="s">
        <v>51</v>
      </c>
      <c r="C37" s="59">
        <f t="shared" si="0"/>
        <v>0</v>
      </c>
      <c r="D37" s="80" t="s">
        <v>37</v>
      </c>
      <c r="E37" s="80" t="s">
        <v>37</v>
      </c>
      <c r="F37" s="80" t="s">
        <v>37</v>
      </c>
      <c r="G37" s="81" t="s">
        <v>37</v>
      </c>
      <c r="H37" s="62"/>
      <c r="I37" s="82" t="s">
        <v>37</v>
      </c>
    </row>
    <row r="38" spans="1:9" s="56" customFormat="1" ht="24">
      <c r="A38" s="58">
        <v>21395</v>
      </c>
      <c r="B38" s="23" t="s">
        <v>52</v>
      </c>
      <c r="C38" s="59">
        <f t="shared" si="0"/>
        <v>0</v>
      </c>
      <c r="D38" s="80" t="s">
        <v>37</v>
      </c>
      <c r="E38" s="80" t="s">
        <v>37</v>
      </c>
      <c r="F38" s="80" t="s">
        <v>37</v>
      </c>
      <c r="G38" s="81" t="s">
        <v>37</v>
      </c>
      <c r="H38" s="62"/>
      <c r="I38" s="82" t="s">
        <v>37</v>
      </c>
    </row>
    <row r="39" spans="1:9" s="56" customFormat="1" ht="24">
      <c r="A39" s="58">
        <v>21399</v>
      </c>
      <c r="B39" s="23" t="s">
        <v>53</v>
      </c>
      <c r="C39" s="59">
        <f t="shared" si="0"/>
        <v>0</v>
      </c>
      <c r="D39" s="80" t="s">
        <v>37</v>
      </c>
      <c r="E39" s="80" t="s">
        <v>37</v>
      </c>
      <c r="F39" s="80" t="s">
        <v>37</v>
      </c>
      <c r="G39" s="81" t="s">
        <v>37</v>
      </c>
      <c r="H39" s="62"/>
      <c r="I39" s="82" t="s">
        <v>37</v>
      </c>
    </row>
    <row r="40" spans="1:9" s="70" customFormat="1" ht="36">
      <c r="A40" s="79">
        <v>21420</v>
      </c>
      <c r="B40" s="71" t="s">
        <v>54</v>
      </c>
      <c r="C40" s="72">
        <f t="shared" si="0"/>
        <v>24953</v>
      </c>
      <c r="D40" s="73">
        <f aca="true" t="shared" si="2" ref="D40:I40">SUM(D41)</f>
        <v>0</v>
      </c>
      <c r="E40" s="73">
        <f t="shared" si="2"/>
        <v>0</v>
      </c>
      <c r="F40" s="73">
        <f t="shared" si="2"/>
        <v>0</v>
      </c>
      <c r="G40" s="83">
        <f t="shared" si="2"/>
        <v>0</v>
      </c>
      <c r="H40" s="84">
        <f t="shared" si="2"/>
        <v>0</v>
      </c>
      <c r="I40" s="85">
        <f t="shared" si="2"/>
        <v>24953</v>
      </c>
    </row>
    <row r="41" spans="1:9" s="56" customFormat="1" ht="36">
      <c r="A41" s="57">
        <v>21422</v>
      </c>
      <c r="B41" s="23" t="s">
        <v>55</v>
      </c>
      <c r="C41" s="59">
        <f t="shared" si="0"/>
        <v>24953</v>
      </c>
      <c r="D41" s="80">
        <f aca="true" t="shared" si="3" ref="D41:I41">SUM(D42:D44)</f>
        <v>0</v>
      </c>
      <c r="E41" s="80">
        <f t="shared" si="3"/>
        <v>0</v>
      </c>
      <c r="F41" s="80">
        <f t="shared" si="3"/>
        <v>0</v>
      </c>
      <c r="G41" s="86">
        <f t="shared" si="3"/>
        <v>0</v>
      </c>
      <c r="H41" s="87">
        <f t="shared" si="3"/>
        <v>0</v>
      </c>
      <c r="I41" s="88">
        <f t="shared" si="3"/>
        <v>24953</v>
      </c>
    </row>
    <row r="42" spans="1:9" s="56" customFormat="1" ht="24">
      <c r="A42" s="57"/>
      <c r="B42" s="89" t="s">
        <v>56</v>
      </c>
      <c r="C42" s="59">
        <f t="shared" si="0"/>
        <v>21438</v>
      </c>
      <c r="D42" s="90"/>
      <c r="E42" s="90"/>
      <c r="F42" s="90"/>
      <c r="G42" s="91"/>
      <c r="H42" s="92"/>
      <c r="I42" s="63">
        <v>21438</v>
      </c>
    </row>
    <row r="43" spans="1:9" s="56" customFormat="1" ht="12">
      <c r="A43" s="57"/>
      <c r="B43" s="89" t="s">
        <v>17</v>
      </c>
      <c r="C43" s="59">
        <f t="shared" si="0"/>
        <v>3515</v>
      </c>
      <c r="D43" s="90"/>
      <c r="E43" s="90"/>
      <c r="F43" s="90"/>
      <c r="G43" s="91"/>
      <c r="H43" s="92"/>
      <c r="I43" s="63">
        <v>3515</v>
      </c>
    </row>
    <row r="44" spans="1:9" s="56" customFormat="1" ht="12">
      <c r="A44" s="57"/>
      <c r="B44" s="89" t="s">
        <v>57</v>
      </c>
      <c r="C44" s="59">
        <f t="shared" si="0"/>
        <v>0</v>
      </c>
      <c r="D44" s="90"/>
      <c r="E44" s="90"/>
      <c r="F44" s="90"/>
      <c r="G44" s="91"/>
      <c r="H44" s="92"/>
      <c r="I44" s="63"/>
    </row>
    <row r="45" spans="1:9" s="40" customFormat="1" ht="16.5">
      <c r="A45" s="93"/>
      <c r="B45" s="94" t="s">
        <v>58</v>
      </c>
      <c r="C45" s="95"/>
      <c r="D45" s="96"/>
      <c r="E45" s="96"/>
      <c r="F45" s="96"/>
      <c r="G45" s="97"/>
      <c r="H45" s="98"/>
      <c r="I45" s="99"/>
    </row>
    <row r="46" spans="1:9" s="48" customFormat="1" ht="16.5" thickBot="1">
      <c r="A46" s="100"/>
      <c r="B46" s="41" t="s">
        <v>59</v>
      </c>
      <c r="C46" s="43">
        <f aca="true" t="shared" si="4" ref="C46:C109">SUM(D46:I46)</f>
        <v>97661</v>
      </c>
      <c r="D46" s="44">
        <f aca="true" t="shared" si="5" ref="D46:I46">SUM(D47,D288)</f>
        <v>72708</v>
      </c>
      <c r="E46" s="44">
        <f t="shared" si="5"/>
        <v>0</v>
      </c>
      <c r="F46" s="44">
        <f t="shared" si="5"/>
        <v>0</v>
      </c>
      <c r="G46" s="45">
        <f t="shared" si="5"/>
        <v>0</v>
      </c>
      <c r="H46" s="46">
        <f t="shared" si="5"/>
        <v>0</v>
      </c>
      <c r="I46" s="47">
        <f t="shared" si="5"/>
        <v>24953</v>
      </c>
    </row>
    <row r="47" spans="1:9" s="48" customFormat="1" ht="36.75" thickTop="1">
      <c r="A47" s="101"/>
      <c r="B47" s="33" t="s">
        <v>60</v>
      </c>
      <c r="C47" s="102">
        <f t="shared" si="4"/>
        <v>97661</v>
      </c>
      <c r="D47" s="103">
        <f aca="true" t="shared" si="6" ref="D47:I47">SUM(D48,D185)</f>
        <v>72708</v>
      </c>
      <c r="E47" s="103">
        <f t="shared" si="6"/>
        <v>0</v>
      </c>
      <c r="F47" s="103">
        <f t="shared" si="6"/>
        <v>0</v>
      </c>
      <c r="G47" s="104">
        <f t="shared" si="6"/>
        <v>0</v>
      </c>
      <c r="H47" s="105">
        <f t="shared" si="6"/>
        <v>0</v>
      </c>
      <c r="I47" s="106">
        <f t="shared" si="6"/>
        <v>24953</v>
      </c>
    </row>
    <row r="48" spans="1:9" s="48" customFormat="1" ht="24">
      <c r="A48" s="101"/>
      <c r="B48" s="33" t="s">
        <v>61</v>
      </c>
      <c r="C48" s="102">
        <f t="shared" si="4"/>
        <v>97161</v>
      </c>
      <c r="D48" s="103">
        <f aca="true" t="shared" si="7" ref="D48:I48">SUM(D49,D73,D171,D178)</f>
        <v>72208</v>
      </c>
      <c r="E48" s="103">
        <f t="shared" si="7"/>
        <v>0</v>
      </c>
      <c r="F48" s="103">
        <f t="shared" si="7"/>
        <v>0</v>
      </c>
      <c r="G48" s="104">
        <f t="shared" si="7"/>
        <v>0</v>
      </c>
      <c r="H48" s="105">
        <f t="shared" si="7"/>
        <v>0</v>
      </c>
      <c r="I48" s="106">
        <f t="shared" si="7"/>
        <v>24953</v>
      </c>
    </row>
    <row r="49" spans="1:9" s="70" customFormat="1" ht="12">
      <c r="A49" s="107">
        <v>1000</v>
      </c>
      <c r="B49" s="107" t="s">
        <v>62</v>
      </c>
      <c r="C49" s="108">
        <f t="shared" si="4"/>
        <v>1054</v>
      </c>
      <c r="D49" s="109">
        <f aca="true" t="shared" si="8" ref="D49:I49">SUM(D50,D65)</f>
        <v>0</v>
      </c>
      <c r="E49" s="109">
        <f t="shared" si="8"/>
        <v>0</v>
      </c>
      <c r="F49" s="109">
        <f t="shared" si="8"/>
        <v>0</v>
      </c>
      <c r="G49" s="110">
        <f t="shared" si="8"/>
        <v>0</v>
      </c>
      <c r="H49" s="111">
        <f t="shared" si="8"/>
        <v>0</v>
      </c>
      <c r="I49" s="112">
        <f t="shared" si="8"/>
        <v>1054</v>
      </c>
    </row>
    <row r="50" spans="1:9" s="56" customFormat="1" ht="12">
      <c r="A50" s="71">
        <v>1100</v>
      </c>
      <c r="B50" s="113" t="s">
        <v>63</v>
      </c>
      <c r="C50" s="72">
        <f t="shared" si="4"/>
        <v>850</v>
      </c>
      <c r="D50" s="114">
        <f aca="true" t="shared" si="9" ref="D50:I50">SUM(D51,D55,D63,D64)</f>
        <v>0</v>
      </c>
      <c r="E50" s="114">
        <f t="shared" si="9"/>
        <v>0</v>
      </c>
      <c r="F50" s="114">
        <f t="shared" si="9"/>
        <v>0</v>
      </c>
      <c r="G50" s="114">
        <f t="shared" si="9"/>
        <v>0</v>
      </c>
      <c r="H50" s="114">
        <f t="shared" si="9"/>
        <v>0</v>
      </c>
      <c r="I50" s="115">
        <f t="shared" si="9"/>
        <v>850</v>
      </c>
    </row>
    <row r="51" spans="1:9" s="123" customFormat="1" ht="12">
      <c r="A51" s="116">
        <v>1110</v>
      </c>
      <c r="B51" s="117" t="s">
        <v>64</v>
      </c>
      <c r="C51" s="118">
        <f t="shared" si="4"/>
        <v>0</v>
      </c>
      <c r="D51" s="119">
        <f aca="true" t="shared" si="10" ref="D51:I51">SUM(D52:D54)</f>
        <v>0</v>
      </c>
      <c r="E51" s="119">
        <f t="shared" si="10"/>
        <v>0</v>
      </c>
      <c r="F51" s="119">
        <f t="shared" si="10"/>
        <v>0</v>
      </c>
      <c r="G51" s="120">
        <f t="shared" si="10"/>
        <v>0</v>
      </c>
      <c r="H51" s="121">
        <f t="shared" si="10"/>
        <v>0</v>
      </c>
      <c r="I51" s="122">
        <f t="shared" si="10"/>
        <v>0</v>
      </c>
    </row>
    <row r="52" spans="1:9" s="123" customFormat="1" ht="12">
      <c r="A52" s="58">
        <v>1111</v>
      </c>
      <c r="B52" s="23" t="s">
        <v>65</v>
      </c>
      <c r="C52" s="59">
        <f t="shared" si="4"/>
        <v>0</v>
      </c>
      <c r="D52" s="60"/>
      <c r="E52" s="60"/>
      <c r="F52" s="60"/>
      <c r="G52" s="61"/>
      <c r="H52" s="62"/>
      <c r="I52" s="63"/>
    </row>
    <row r="53" spans="1:9" s="123" customFormat="1" ht="36">
      <c r="A53" s="58">
        <v>1112</v>
      </c>
      <c r="B53" s="23" t="s">
        <v>66</v>
      </c>
      <c r="C53" s="59">
        <f t="shared" si="4"/>
        <v>0</v>
      </c>
      <c r="D53" s="60"/>
      <c r="E53" s="60"/>
      <c r="F53" s="60"/>
      <c r="G53" s="61"/>
      <c r="H53" s="62"/>
      <c r="I53" s="63"/>
    </row>
    <row r="54" spans="1:9" s="123" customFormat="1" ht="13.5" customHeight="1">
      <c r="A54" s="58">
        <v>1119</v>
      </c>
      <c r="B54" s="23" t="s">
        <v>67</v>
      </c>
      <c r="C54" s="59">
        <f t="shared" si="4"/>
        <v>0</v>
      </c>
      <c r="D54" s="60"/>
      <c r="E54" s="60"/>
      <c r="F54" s="60"/>
      <c r="G54" s="61"/>
      <c r="H54" s="62"/>
      <c r="I54" s="63"/>
    </row>
    <row r="55" spans="1:9" s="123" customFormat="1" ht="12">
      <c r="A55" s="116">
        <v>1140</v>
      </c>
      <c r="B55" s="117" t="s">
        <v>68</v>
      </c>
      <c r="C55" s="118">
        <f t="shared" si="4"/>
        <v>850</v>
      </c>
      <c r="D55" s="119">
        <f aca="true" t="shared" si="11" ref="D55:I55">SUM(D56:D62)</f>
        <v>0</v>
      </c>
      <c r="E55" s="119">
        <f t="shared" si="11"/>
        <v>0</v>
      </c>
      <c r="F55" s="119">
        <f t="shared" si="11"/>
        <v>0</v>
      </c>
      <c r="G55" s="120">
        <f t="shared" si="11"/>
        <v>0</v>
      </c>
      <c r="H55" s="121">
        <f t="shared" si="11"/>
        <v>0</v>
      </c>
      <c r="I55" s="122">
        <f t="shared" si="11"/>
        <v>850</v>
      </c>
    </row>
    <row r="56" spans="1:9" s="123" customFormat="1" ht="12">
      <c r="A56" s="58">
        <v>1141</v>
      </c>
      <c r="B56" s="23" t="s">
        <v>69</v>
      </c>
      <c r="C56" s="59">
        <f t="shared" si="4"/>
        <v>0</v>
      </c>
      <c r="D56" s="60"/>
      <c r="E56" s="60"/>
      <c r="F56" s="60"/>
      <c r="G56" s="61"/>
      <c r="H56" s="62"/>
      <c r="I56" s="63"/>
    </row>
    <row r="57" spans="1:9" s="123" customFormat="1" ht="12">
      <c r="A57" s="58">
        <v>1142</v>
      </c>
      <c r="B57" s="23" t="s">
        <v>70</v>
      </c>
      <c r="C57" s="59">
        <f t="shared" si="4"/>
        <v>0</v>
      </c>
      <c r="D57" s="60"/>
      <c r="E57" s="60"/>
      <c r="F57" s="60"/>
      <c r="G57" s="61"/>
      <c r="H57" s="62"/>
      <c r="I57" s="63"/>
    </row>
    <row r="58" spans="1:9" s="123" customFormat="1" ht="24">
      <c r="A58" s="58">
        <v>1145</v>
      </c>
      <c r="B58" s="23" t="s">
        <v>71</v>
      </c>
      <c r="C58" s="59">
        <f t="shared" si="4"/>
        <v>0</v>
      </c>
      <c r="D58" s="60"/>
      <c r="E58" s="60"/>
      <c r="F58" s="60"/>
      <c r="G58" s="61"/>
      <c r="H58" s="62"/>
      <c r="I58" s="63"/>
    </row>
    <row r="59" spans="1:9" s="123" customFormat="1" ht="27.75" customHeight="1">
      <c r="A59" s="58">
        <v>1146</v>
      </c>
      <c r="B59" s="23" t="s">
        <v>72</v>
      </c>
      <c r="C59" s="59">
        <f t="shared" si="4"/>
        <v>0</v>
      </c>
      <c r="D59" s="60"/>
      <c r="E59" s="60"/>
      <c r="F59" s="60"/>
      <c r="G59" s="61"/>
      <c r="H59" s="62"/>
      <c r="I59" s="63"/>
    </row>
    <row r="60" spans="1:9" s="123" customFormat="1" ht="12">
      <c r="A60" s="58">
        <v>1147</v>
      </c>
      <c r="B60" s="23" t="s">
        <v>73</v>
      </c>
      <c r="C60" s="59">
        <f t="shared" si="4"/>
        <v>0</v>
      </c>
      <c r="D60" s="60"/>
      <c r="E60" s="60"/>
      <c r="F60" s="60"/>
      <c r="G60" s="61"/>
      <c r="H60" s="62"/>
      <c r="I60" s="63"/>
    </row>
    <row r="61" spans="1:9" s="123" customFormat="1" ht="24">
      <c r="A61" s="58">
        <v>1148</v>
      </c>
      <c r="B61" s="23" t="s">
        <v>74</v>
      </c>
      <c r="C61" s="59">
        <f t="shared" si="4"/>
        <v>850</v>
      </c>
      <c r="D61" s="60"/>
      <c r="E61" s="60"/>
      <c r="F61" s="60"/>
      <c r="G61" s="61"/>
      <c r="H61" s="62"/>
      <c r="I61" s="63">
        <v>850</v>
      </c>
    </row>
    <row r="62" spans="1:9" s="123" customFormat="1" ht="24">
      <c r="A62" s="58">
        <v>1149</v>
      </c>
      <c r="B62" s="23" t="s">
        <v>75</v>
      </c>
      <c r="C62" s="59">
        <f t="shared" si="4"/>
        <v>0</v>
      </c>
      <c r="D62" s="60"/>
      <c r="E62" s="60"/>
      <c r="F62" s="60"/>
      <c r="G62" s="61"/>
      <c r="H62" s="62"/>
      <c r="I62" s="63"/>
    </row>
    <row r="63" spans="1:9" s="123" customFormat="1" ht="36">
      <c r="A63" s="116">
        <v>1150</v>
      </c>
      <c r="B63" s="117" t="s">
        <v>76</v>
      </c>
      <c r="C63" s="118">
        <f t="shared" si="4"/>
        <v>0</v>
      </c>
      <c r="D63" s="124"/>
      <c r="E63" s="124"/>
      <c r="F63" s="124"/>
      <c r="G63" s="125"/>
      <c r="H63" s="126"/>
      <c r="I63" s="127"/>
    </row>
    <row r="64" spans="1:9" s="123" customFormat="1" ht="24">
      <c r="A64" s="116">
        <v>1170</v>
      </c>
      <c r="B64" s="117" t="s">
        <v>77</v>
      </c>
      <c r="C64" s="118">
        <f t="shared" si="4"/>
        <v>0</v>
      </c>
      <c r="D64" s="124"/>
      <c r="E64" s="124"/>
      <c r="F64" s="124"/>
      <c r="G64" s="125"/>
      <c r="H64" s="126"/>
      <c r="I64" s="127"/>
    </row>
    <row r="65" spans="1:9" s="56" customFormat="1" ht="36">
      <c r="A65" s="71">
        <v>1200</v>
      </c>
      <c r="B65" s="113" t="s">
        <v>78</v>
      </c>
      <c r="C65" s="72">
        <f t="shared" si="4"/>
        <v>204</v>
      </c>
      <c r="D65" s="114">
        <f aca="true" t="shared" si="12" ref="D65:I65">SUM(D66:D67)</f>
        <v>0</v>
      </c>
      <c r="E65" s="114">
        <f t="shared" si="12"/>
        <v>0</v>
      </c>
      <c r="F65" s="114">
        <f t="shared" si="12"/>
        <v>0</v>
      </c>
      <c r="G65" s="128">
        <f t="shared" si="12"/>
        <v>0</v>
      </c>
      <c r="H65" s="78">
        <f t="shared" si="12"/>
        <v>0</v>
      </c>
      <c r="I65" s="115">
        <f t="shared" si="12"/>
        <v>204</v>
      </c>
    </row>
    <row r="66" spans="1:9" s="56" customFormat="1" ht="24">
      <c r="A66" s="116">
        <v>1210</v>
      </c>
      <c r="B66" s="117" t="s">
        <v>79</v>
      </c>
      <c r="C66" s="118">
        <f t="shared" si="4"/>
        <v>204</v>
      </c>
      <c r="D66" s="124"/>
      <c r="E66" s="124"/>
      <c r="F66" s="124"/>
      <c r="G66" s="125"/>
      <c r="H66" s="126"/>
      <c r="I66" s="127">
        <v>204</v>
      </c>
    </row>
    <row r="67" spans="1:9" s="56" customFormat="1" ht="24">
      <c r="A67" s="116">
        <v>1220</v>
      </c>
      <c r="B67" s="117" t="s">
        <v>80</v>
      </c>
      <c r="C67" s="118">
        <f t="shared" si="4"/>
        <v>0</v>
      </c>
      <c r="D67" s="119">
        <f aca="true" t="shared" si="13" ref="D67:I67">SUM(D68:D72)</f>
        <v>0</v>
      </c>
      <c r="E67" s="119">
        <f t="shared" si="13"/>
        <v>0</v>
      </c>
      <c r="F67" s="119">
        <f t="shared" si="13"/>
        <v>0</v>
      </c>
      <c r="G67" s="120">
        <f t="shared" si="13"/>
        <v>0</v>
      </c>
      <c r="H67" s="121">
        <f t="shared" si="13"/>
        <v>0</v>
      </c>
      <c r="I67" s="122">
        <f t="shared" si="13"/>
        <v>0</v>
      </c>
    </row>
    <row r="68" spans="1:9" s="56" customFormat="1" ht="24">
      <c r="A68" s="58">
        <v>1221</v>
      </c>
      <c r="B68" s="23" t="s">
        <v>81</v>
      </c>
      <c r="C68" s="59">
        <f t="shared" si="4"/>
        <v>0</v>
      </c>
      <c r="D68" s="60"/>
      <c r="E68" s="60"/>
      <c r="F68" s="60"/>
      <c r="G68" s="61"/>
      <c r="H68" s="62"/>
      <c r="I68" s="63"/>
    </row>
    <row r="69" spans="1:9" s="56" customFormat="1" ht="12">
      <c r="A69" s="58">
        <v>1223</v>
      </c>
      <c r="B69" s="23" t="s">
        <v>82</v>
      </c>
      <c r="C69" s="59">
        <f t="shared" si="4"/>
        <v>0</v>
      </c>
      <c r="D69" s="60"/>
      <c r="E69" s="60"/>
      <c r="F69" s="60"/>
      <c r="G69" s="61"/>
      <c r="H69" s="62"/>
      <c r="I69" s="63"/>
    </row>
    <row r="70" spans="1:9" s="56" customFormat="1" ht="36">
      <c r="A70" s="58">
        <v>1227</v>
      </c>
      <c r="B70" s="23" t="s">
        <v>83</v>
      </c>
      <c r="C70" s="59">
        <f t="shared" si="4"/>
        <v>0</v>
      </c>
      <c r="D70" s="60"/>
      <c r="E70" s="60"/>
      <c r="F70" s="60"/>
      <c r="G70" s="61"/>
      <c r="H70" s="62"/>
      <c r="I70" s="63"/>
    </row>
    <row r="71" spans="1:9" s="56" customFormat="1" ht="60">
      <c r="A71" s="58">
        <v>1228</v>
      </c>
      <c r="B71" s="23" t="s">
        <v>84</v>
      </c>
      <c r="C71" s="59">
        <f t="shared" si="4"/>
        <v>0</v>
      </c>
      <c r="D71" s="60"/>
      <c r="E71" s="60"/>
      <c r="F71" s="60"/>
      <c r="G71" s="61"/>
      <c r="H71" s="62"/>
      <c r="I71" s="63"/>
    </row>
    <row r="72" spans="1:9" s="56" customFormat="1" ht="36">
      <c r="A72" s="58">
        <v>1229</v>
      </c>
      <c r="B72" s="23" t="s">
        <v>85</v>
      </c>
      <c r="C72" s="59">
        <f t="shared" si="4"/>
        <v>0</v>
      </c>
      <c r="D72" s="60"/>
      <c r="E72" s="60"/>
      <c r="F72" s="60"/>
      <c r="G72" s="61"/>
      <c r="H72" s="62"/>
      <c r="I72" s="63"/>
    </row>
    <row r="73" spans="1:9" s="56" customFormat="1" ht="15" customHeight="1">
      <c r="A73" s="107">
        <v>2000</v>
      </c>
      <c r="B73" s="107" t="s">
        <v>86</v>
      </c>
      <c r="C73" s="108">
        <f t="shared" si="4"/>
        <v>96107</v>
      </c>
      <c r="D73" s="109">
        <f aca="true" t="shared" si="14" ref="D73:I73">SUM(D74,D81,D125,D160,D164,D170)</f>
        <v>72208</v>
      </c>
      <c r="E73" s="109">
        <f t="shared" si="14"/>
        <v>0</v>
      </c>
      <c r="F73" s="109">
        <f t="shared" si="14"/>
        <v>0</v>
      </c>
      <c r="G73" s="109">
        <f t="shared" si="14"/>
        <v>0</v>
      </c>
      <c r="H73" s="109">
        <f t="shared" si="14"/>
        <v>0</v>
      </c>
      <c r="I73" s="112">
        <f t="shared" si="14"/>
        <v>23899</v>
      </c>
    </row>
    <row r="74" spans="1:9" s="56" customFormat="1" ht="24">
      <c r="A74" s="71">
        <v>2100</v>
      </c>
      <c r="B74" s="113" t="s">
        <v>87</v>
      </c>
      <c r="C74" s="72">
        <f t="shared" si="4"/>
        <v>0</v>
      </c>
      <c r="D74" s="114">
        <f aca="true" t="shared" si="15" ref="D74:I74">SUM(D75,D78)</f>
        <v>0</v>
      </c>
      <c r="E74" s="114">
        <f t="shared" si="15"/>
        <v>0</v>
      </c>
      <c r="F74" s="114">
        <f t="shared" si="15"/>
        <v>0</v>
      </c>
      <c r="G74" s="128">
        <f t="shared" si="15"/>
        <v>0</v>
      </c>
      <c r="H74" s="78">
        <f t="shared" si="15"/>
        <v>0</v>
      </c>
      <c r="I74" s="115">
        <f t="shared" si="15"/>
        <v>0</v>
      </c>
    </row>
    <row r="75" spans="1:9" s="123" customFormat="1" ht="24">
      <c r="A75" s="116">
        <v>2110</v>
      </c>
      <c r="B75" s="117" t="s">
        <v>88</v>
      </c>
      <c r="C75" s="118">
        <f t="shared" si="4"/>
        <v>0</v>
      </c>
      <c r="D75" s="119">
        <f aca="true" t="shared" si="16" ref="D75:I75">SUM(D76:D77)</f>
        <v>0</v>
      </c>
      <c r="E75" s="119">
        <f t="shared" si="16"/>
        <v>0</v>
      </c>
      <c r="F75" s="119">
        <f t="shared" si="16"/>
        <v>0</v>
      </c>
      <c r="G75" s="120">
        <f t="shared" si="16"/>
        <v>0</v>
      </c>
      <c r="H75" s="121">
        <f t="shared" si="16"/>
        <v>0</v>
      </c>
      <c r="I75" s="122">
        <f t="shared" si="16"/>
        <v>0</v>
      </c>
    </row>
    <row r="76" spans="1:9" s="123" customFormat="1" ht="12">
      <c r="A76" s="58">
        <v>2111</v>
      </c>
      <c r="B76" s="23" t="s">
        <v>89</v>
      </c>
      <c r="C76" s="59">
        <f t="shared" si="4"/>
        <v>0</v>
      </c>
      <c r="D76" s="60"/>
      <c r="E76" s="60"/>
      <c r="F76" s="60"/>
      <c r="G76" s="61"/>
      <c r="H76" s="62"/>
      <c r="I76" s="63"/>
    </row>
    <row r="77" spans="1:9" s="123" customFormat="1" ht="24">
      <c r="A77" s="58">
        <v>2112</v>
      </c>
      <c r="B77" s="23" t="s">
        <v>90</v>
      </c>
      <c r="C77" s="59">
        <f t="shared" si="4"/>
        <v>0</v>
      </c>
      <c r="D77" s="60"/>
      <c r="E77" s="60"/>
      <c r="F77" s="60"/>
      <c r="G77" s="61"/>
      <c r="H77" s="62"/>
      <c r="I77" s="63"/>
    </row>
    <row r="78" spans="1:9" s="123" customFormat="1" ht="24">
      <c r="A78" s="116">
        <v>2120</v>
      </c>
      <c r="B78" s="117" t="s">
        <v>91</v>
      </c>
      <c r="C78" s="118">
        <f t="shared" si="4"/>
        <v>0</v>
      </c>
      <c r="D78" s="119">
        <f aca="true" t="shared" si="17" ref="D78:I78">SUM(D79:D80)</f>
        <v>0</v>
      </c>
      <c r="E78" s="119">
        <f t="shared" si="17"/>
        <v>0</v>
      </c>
      <c r="F78" s="119">
        <f t="shared" si="17"/>
        <v>0</v>
      </c>
      <c r="G78" s="120">
        <f t="shared" si="17"/>
        <v>0</v>
      </c>
      <c r="H78" s="121">
        <f t="shared" si="17"/>
        <v>0</v>
      </c>
      <c r="I78" s="122">
        <f t="shared" si="17"/>
        <v>0</v>
      </c>
    </row>
    <row r="79" spans="1:9" s="123" customFormat="1" ht="12">
      <c r="A79" s="58">
        <v>2121</v>
      </c>
      <c r="B79" s="23" t="s">
        <v>89</v>
      </c>
      <c r="C79" s="59">
        <f t="shared" si="4"/>
        <v>0</v>
      </c>
      <c r="D79" s="60"/>
      <c r="E79" s="60"/>
      <c r="F79" s="60"/>
      <c r="G79" s="61"/>
      <c r="H79" s="62"/>
      <c r="I79" s="63"/>
    </row>
    <row r="80" spans="1:9" s="123" customFormat="1" ht="12">
      <c r="A80" s="58">
        <v>2122</v>
      </c>
      <c r="B80" s="23" t="s">
        <v>92</v>
      </c>
      <c r="C80" s="59">
        <f t="shared" si="4"/>
        <v>0</v>
      </c>
      <c r="D80" s="60"/>
      <c r="E80" s="60"/>
      <c r="F80" s="60"/>
      <c r="G80" s="61"/>
      <c r="H80" s="62"/>
      <c r="I80" s="63"/>
    </row>
    <row r="81" spans="1:9" s="56" customFormat="1" ht="12">
      <c r="A81" s="71">
        <v>2200</v>
      </c>
      <c r="B81" s="113" t="s">
        <v>93</v>
      </c>
      <c r="C81" s="72">
        <f t="shared" si="4"/>
        <v>95607</v>
      </c>
      <c r="D81" s="114">
        <f aca="true" t="shared" si="18" ref="D81:I81">SUM(D82,D88,D94,D102,D110,D114,D120)</f>
        <v>71708</v>
      </c>
      <c r="E81" s="114">
        <f t="shared" si="18"/>
        <v>0</v>
      </c>
      <c r="F81" s="114">
        <f t="shared" si="18"/>
        <v>0</v>
      </c>
      <c r="G81" s="114">
        <f t="shared" si="18"/>
        <v>0</v>
      </c>
      <c r="H81" s="114">
        <f t="shared" si="18"/>
        <v>0</v>
      </c>
      <c r="I81" s="115">
        <f t="shared" si="18"/>
        <v>23899</v>
      </c>
    </row>
    <row r="82" spans="1:9" s="123" customFormat="1" ht="24">
      <c r="A82" s="116">
        <v>2210</v>
      </c>
      <c r="B82" s="117" t="s">
        <v>94</v>
      </c>
      <c r="C82" s="118">
        <f t="shared" si="4"/>
        <v>0</v>
      </c>
      <c r="D82" s="119">
        <f aca="true" t="shared" si="19" ref="D82:I82">SUM(D83:D87)</f>
        <v>0</v>
      </c>
      <c r="E82" s="119">
        <f t="shared" si="19"/>
        <v>0</v>
      </c>
      <c r="F82" s="119">
        <f t="shared" si="19"/>
        <v>0</v>
      </c>
      <c r="G82" s="120">
        <f t="shared" si="19"/>
        <v>0</v>
      </c>
      <c r="H82" s="121">
        <f t="shared" si="19"/>
        <v>0</v>
      </c>
      <c r="I82" s="122">
        <f t="shared" si="19"/>
        <v>0</v>
      </c>
    </row>
    <row r="83" spans="1:9" s="123" customFormat="1" ht="24">
      <c r="A83" s="58">
        <v>2211</v>
      </c>
      <c r="B83" s="23" t="s">
        <v>95</v>
      </c>
      <c r="C83" s="59">
        <f t="shared" si="4"/>
        <v>0</v>
      </c>
      <c r="D83" s="60"/>
      <c r="E83" s="60"/>
      <c r="F83" s="60"/>
      <c r="G83" s="61"/>
      <c r="H83" s="62"/>
      <c r="I83" s="63"/>
    </row>
    <row r="84" spans="1:9" s="123" customFormat="1" ht="24">
      <c r="A84" s="58">
        <v>2212</v>
      </c>
      <c r="B84" s="23" t="s">
        <v>96</v>
      </c>
      <c r="C84" s="59">
        <f t="shared" si="4"/>
        <v>0</v>
      </c>
      <c r="D84" s="60"/>
      <c r="E84" s="60"/>
      <c r="F84" s="60"/>
      <c r="G84" s="61"/>
      <c r="H84" s="62"/>
      <c r="I84" s="63"/>
    </row>
    <row r="85" spans="1:9" s="123" customFormat="1" ht="24">
      <c r="A85" s="58">
        <v>2213</v>
      </c>
      <c r="B85" s="23" t="s">
        <v>97</v>
      </c>
      <c r="C85" s="59">
        <f t="shared" si="4"/>
        <v>0</v>
      </c>
      <c r="D85" s="60"/>
      <c r="E85" s="60"/>
      <c r="F85" s="60"/>
      <c r="G85" s="61"/>
      <c r="H85" s="62"/>
      <c r="I85" s="63"/>
    </row>
    <row r="86" spans="1:9" s="123" customFormat="1" ht="24">
      <c r="A86" s="58">
        <v>2214</v>
      </c>
      <c r="B86" s="23" t="s">
        <v>98</v>
      </c>
      <c r="C86" s="59">
        <f t="shared" si="4"/>
        <v>0</v>
      </c>
      <c r="D86" s="60"/>
      <c r="E86" s="60"/>
      <c r="F86" s="60"/>
      <c r="G86" s="61"/>
      <c r="H86" s="62"/>
      <c r="I86" s="63"/>
    </row>
    <row r="87" spans="1:9" s="123" customFormat="1" ht="12">
      <c r="A87" s="58">
        <v>2219</v>
      </c>
      <c r="B87" s="23" t="s">
        <v>99</v>
      </c>
      <c r="C87" s="59">
        <f t="shared" si="4"/>
        <v>0</v>
      </c>
      <c r="D87" s="60"/>
      <c r="E87" s="60"/>
      <c r="F87" s="60"/>
      <c r="G87" s="61"/>
      <c r="H87" s="62"/>
      <c r="I87" s="63"/>
    </row>
    <row r="88" spans="1:9" s="123" customFormat="1" ht="24">
      <c r="A88" s="116">
        <v>2220</v>
      </c>
      <c r="B88" s="117" t="s">
        <v>100</v>
      </c>
      <c r="C88" s="118">
        <f t="shared" si="4"/>
        <v>0</v>
      </c>
      <c r="D88" s="119">
        <f aca="true" t="shared" si="20" ref="D88:I88">SUM(D89:D93)</f>
        <v>0</v>
      </c>
      <c r="E88" s="119">
        <f t="shared" si="20"/>
        <v>0</v>
      </c>
      <c r="F88" s="119">
        <f t="shared" si="20"/>
        <v>0</v>
      </c>
      <c r="G88" s="120">
        <f t="shared" si="20"/>
        <v>0</v>
      </c>
      <c r="H88" s="121">
        <f t="shared" si="20"/>
        <v>0</v>
      </c>
      <c r="I88" s="122">
        <f t="shared" si="20"/>
        <v>0</v>
      </c>
    </row>
    <row r="89" spans="1:9" s="123" customFormat="1" ht="12">
      <c r="A89" s="58">
        <v>2221</v>
      </c>
      <c r="B89" s="23" t="s">
        <v>101</v>
      </c>
      <c r="C89" s="59">
        <f t="shared" si="4"/>
        <v>0</v>
      </c>
      <c r="D89" s="60"/>
      <c r="E89" s="60"/>
      <c r="F89" s="60"/>
      <c r="G89" s="61"/>
      <c r="H89" s="62"/>
      <c r="I89" s="63"/>
    </row>
    <row r="90" spans="1:9" s="123" customFormat="1" ht="24">
      <c r="A90" s="58">
        <v>2222</v>
      </c>
      <c r="B90" s="23" t="s">
        <v>102</v>
      </c>
      <c r="C90" s="59">
        <f t="shared" si="4"/>
        <v>0</v>
      </c>
      <c r="D90" s="60"/>
      <c r="E90" s="60"/>
      <c r="F90" s="60"/>
      <c r="G90" s="61"/>
      <c r="H90" s="62"/>
      <c r="I90" s="63"/>
    </row>
    <row r="91" spans="1:9" s="123" customFormat="1" ht="12">
      <c r="A91" s="58">
        <v>2223</v>
      </c>
      <c r="B91" s="23" t="s">
        <v>103</v>
      </c>
      <c r="C91" s="59">
        <f t="shared" si="4"/>
        <v>0</v>
      </c>
      <c r="D91" s="60"/>
      <c r="E91" s="60"/>
      <c r="F91" s="60"/>
      <c r="G91" s="61"/>
      <c r="H91" s="62"/>
      <c r="I91" s="63"/>
    </row>
    <row r="92" spans="1:9" s="123" customFormat="1" ht="11.25" customHeight="1">
      <c r="A92" s="58">
        <v>2224</v>
      </c>
      <c r="B92" s="23" t="s">
        <v>104</v>
      </c>
      <c r="C92" s="59">
        <f t="shared" si="4"/>
        <v>0</v>
      </c>
      <c r="D92" s="60"/>
      <c r="E92" s="60"/>
      <c r="F92" s="60"/>
      <c r="G92" s="61"/>
      <c r="H92" s="62"/>
      <c r="I92" s="63"/>
    </row>
    <row r="93" spans="1:9" s="123" customFormat="1" ht="24">
      <c r="A93" s="58">
        <v>2229</v>
      </c>
      <c r="B93" s="23" t="s">
        <v>105</v>
      </c>
      <c r="C93" s="59">
        <f t="shared" si="4"/>
        <v>0</v>
      </c>
      <c r="D93" s="60"/>
      <c r="E93" s="60"/>
      <c r="F93" s="60"/>
      <c r="G93" s="61"/>
      <c r="H93" s="62"/>
      <c r="I93" s="63"/>
    </row>
    <row r="94" spans="1:9" s="123" customFormat="1" ht="36">
      <c r="A94" s="116">
        <v>2230</v>
      </c>
      <c r="B94" s="117" t="s">
        <v>106</v>
      </c>
      <c r="C94" s="118">
        <f t="shared" si="4"/>
        <v>845</v>
      </c>
      <c r="D94" s="119">
        <f aca="true" t="shared" si="21" ref="D94:I94">SUM(D95:D101)</f>
        <v>845</v>
      </c>
      <c r="E94" s="119">
        <f t="shared" si="21"/>
        <v>0</v>
      </c>
      <c r="F94" s="119">
        <f t="shared" si="21"/>
        <v>0</v>
      </c>
      <c r="G94" s="120">
        <f t="shared" si="21"/>
        <v>0</v>
      </c>
      <c r="H94" s="121">
        <f t="shared" si="21"/>
        <v>0</v>
      </c>
      <c r="I94" s="122">
        <f t="shared" si="21"/>
        <v>0</v>
      </c>
    </row>
    <row r="95" spans="1:9" s="123" customFormat="1" ht="36">
      <c r="A95" s="58">
        <v>2231</v>
      </c>
      <c r="B95" s="23" t="s">
        <v>107</v>
      </c>
      <c r="C95" s="59">
        <f t="shared" si="4"/>
        <v>845</v>
      </c>
      <c r="D95" s="60">
        <v>845</v>
      </c>
      <c r="E95" s="60"/>
      <c r="F95" s="60"/>
      <c r="G95" s="61"/>
      <c r="H95" s="62"/>
      <c r="I95" s="63"/>
    </row>
    <row r="96" spans="1:9" s="123" customFormat="1" ht="24">
      <c r="A96" s="58">
        <v>2232</v>
      </c>
      <c r="B96" s="23" t="s">
        <v>108</v>
      </c>
      <c r="C96" s="59">
        <f t="shared" si="4"/>
        <v>0</v>
      </c>
      <c r="D96" s="60"/>
      <c r="E96" s="60"/>
      <c r="F96" s="60"/>
      <c r="G96" s="61"/>
      <c r="H96" s="62"/>
      <c r="I96" s="63"/>
    </row>
    <row r="97" spans="1:9" s="123" customFormat="1" ht="24">
      <c r="A97" s="58">
        <v>2233</v>
      </c>
      <c r="B97" s="23" t="s">
        <v>109</v>
      </c>
      <c r="C97" s="59">
        <f t="shared" si="4"/>
        <v>0</v>
      </c>
      <c r="D97" s="60"/>
      <c r="E97" s="60"/>
      <c r="F97" s="60"/>
      <c r="G97" s="61"/>
      <c r="H97" s="62"/>
      <c r="I97" s="63"/>
    </row>
    <row r="98" spans="1:9" s="123" customFormat="1" ht="36">
      <c r="A98" s="58">
        <v>2234</v>
      </c>
      <c r="B98" s="23" t="s">
        <v>110</v>
      </c>
      <c r="C98" s="59">
        <f t="shared" si="4"/>
        <v>0</v>
      </c>
      <c r="D98" s="60"/>
      <c r="E98" s="60"/>
      <c r="F98" s="60"/>
      <c r="G98" s="61"/>
      <c r="H98" s="62"/>
      <c r="I98" s="63"/>
    </row>
    <row r="99" spans="1:9" s="123" customFormat="1" ht="24">
      <c r="A99" s="58">
        <v>2235</v>
      </c>
      <c r="B99" s="23" t="s">
        <v>111</v>
      </c>
      <c r="C99" s="59">
        <f t="shared" si="4"/>
        <v>0</v>
      </c>
      <c r="D99" s="60"/>
      <c r="E99" s="60"/>
      <c r="F99" s="60"/>
      <c r="G99" s="61"/>
      <c r="H99" s="62"/>
      <c r="I99" s="63"/>
    </row>
    <row r="100" spans="1:9" s="123" customFormat="1" ht="12">
      <c r="A100" s="58">
        <v>2236</v>
      </c>
      <c r="B100" s="23" t="s">
        <v>112</v>
      </c>
      <c r="C100" s="59">
        <f t="shared" si="4"/>
        <v>0</v>
      </c>
      <c r="D100" s="60"/>
      <c r="E100" s="60"/>
      <c r="F100" s="60"/>
      <c r="G100" s="61"/>
      <c r="H100" s="62"/>
      <c r="I100" s="63"/>
    </row>
    <row r="101" spans="1:9" s="123" customFormat="1" ht="36">
      <c r="A101" s="58">
        <v>2239</v>
      </c>
      <c r="B101" s="23" t="s">
        <v>113</v>
      </c>
      <c r="C101" s="59">
        <f t="shared" si="4"/>
        <v>0</v>
      </c>
      <c r="D101" s="60"/>
      <c r="E101" s="60"/>
      <c r="F101" s="60"/>
      <c r="G101" s="61"/>
      <c r="H101" s="62"/>
      <c r="I101" s="63"/>
    </row>
    <row r="102" spans="1:9" s="123" customFormat="1" ht="48">
      <c r="A102" s="116">
        <v>2240</v>
      </c>
      <c r="B102" s="117" t="s">
        <v>114</v>
      </c>
      <c r="C102" s="118">
        <f t="shared" si="4"/>
        <v>90120</v>
      </c>
      <c r="D102" s="119">
        <f aca="true" t="shared" si="22" ref="D102:I102">SUM(D103:D109)</f>
        <v>68682</v>
      </c>
      <c r="E102" s="119">
        <f t="shared" si="22"/>
        <v>0</v>
      </c>
      <c r="F102" s="119">
        <f t="shared" si="22"/>
        <v>0</v>
      </c>
      <c r="G102" s="120">
        <f t="shared" si="22"/>
        <v>0</v>
      </c>
      <c r="H102" s="121">
        <f t="shared" si="22"/>
        <v>0</v>
      </c>
      <c r="I102" s="122">
        <f t="shared" si="22"/>
        <v>21438</v>
      </c>
    </row>
    <row r="103" spans="1:9" s="123" customFormat="1" ht="12">
      <c r="A103" s="58">
        <v>2241</v>
      </c>
      <c r="B103" s="23" t="s">
        <v>115</v>
      </c>
      <c r="C103" s="59">
        <f t="shared" si="4"/>
        <v>0</v>
      </c>
      <c r="D103" s="60"/>
      <c r="E103" s="60"/>
      <c r="F103" s="60"/>
      <c r="G103" s="61"/>
      <c r="H103" s="62"/>
      <c r="I103" s="63"/>
    </row>
    <row r="104" spans="1:9" s="123" customFormat="1" ht="24">
      <c r="A104" s="58">
        <v>2242</v>
      </c>
      <c r="B104" s="23" t="s">
        <v>116</v>
      </c>
      <c r="C104" s="59">
        <f t="shared" si="4"/>
        <v>0</v>
      </c>
      <c r="D104" s="60"/>
      <c r="E104" s="60"/>
      <c r="F104" s="60"/>
      <c r="G104" s="61"/>
      <c r="H104" s="62"/>
      <c r="I104" s="63"/>
    </row>
    <row r="105" spans="1:9" s="123" customFormat="1" ht="24">
      <c r="A105" s="58">
        <v>2243</v>
      </c>
      <c r="B105" s="23" t="s">
        <v>117</v>
      </c>
      <c r="C105" s="59">
        <f t="shared" si="4"/>
        <v>0</v>
      </c>
      <c r="D105" s="60"/>
      <c r="E105" s="60"/>
      <c r="F105" s="60"/>
      <c r="G105" s="61"/>
      <c r="H105" s="62"/>
      <c r="I105" s="63"/>
    </row>
    <row r="106" spans="1:9" s="123" customFormat="1" ht="12">
      <c r="A106" s="58">
        <v>2244</v>
      </c>
      <c r="B106" s="23" t="s">
        <v>118</v>
      </c>
      <c r="C106" s="59">
        <f t="shared" si="4"/>
        <v>90120</v>
      </c>
      <c r="D106" s="60">
        <f>52520+10962+1000+3200+1000</f>
        <v>68682</v>
      </c>
      <c r="E106" s="60"/>
      <c r="F106" s="60"/>
      <c r="G106" s="61"/>
      <c r="H106" s="62"/>
      <c r="I106" s="63">
        <f>11438+10000</f>
        <v>21438</v>
      </c>
    </row>
    <row r="107" spans="1:9" s="123" customFormat="1" ht="36.75" customHeight="1">
      <c r="A107" s="58">
        <v>2245</v>
      </c>
      <c r="B107" s="23" t="s">
        <v>119</v>
      </c>
      <c r="C107" s="59">
        <f t="shared" si="4"/>
        <v>0</v>
      </c>
      <c r="D107" s="60"/>
      <c r="E107" s="60"/>
      <c r="F107" s="60"/>
      <c r="G107" s="61"/>
      <c r="H107" s="62"/>
      <c r="I107" s="63"/>
    </row>
    <row r="108" spans="1:9" s="123" customFormat="1" ht="12">
      <c r="A108" s="58">
        <v>2246</v>
      </c>
      <c r="B108" s="23" t="s">
        <v>120</v>
      </c>
      <c r="C108" s="59">
        <f t="shared" si="4"/>
        <v>0</v>
      </c>
      <c r="D108" s="60"/>
      <c r="E108" s="60"/>
      <c r="F108" s="60"/>
      <c r="G108" s="61"/>
      <c r="H108" s="62"/>
      <c r="I108" s="63"/>
    </row>
    <row r="109" spans="1:9" s="123" customFormat="1" ht="24">
      <c r="A109" s="58">
        <v>2249</v>
      </c>
      <c r="B109" s="23" t="s">
        <v>121</v>
      </c>
      <c r="C109" s="59">
        <f t="shared" si="4"/>
        <v>0</v>
      </c>
      <c r="D109" s="60"/>
      <c r="E109" s="60"/>
      <c r="F109" s="60"/>
      <c r="G109" s="61"/>
      <c r="H109" s="62"/>
      <c r="I109" s="63"/>
    </row>
    <row r="110" spans="1:9" s="123" customFormat="1" ht="24">
      <c r="A110" s="116">
        <v>2250</v>
      </c>
      <c r="B110" s="117" t="s">
        <v>122</v>
      </c>
      <c r="C110" s="118">
        <f aca="true" t="shared" si="23" ref="C110:C173">SUM(D110:I110)</f>
        <v>0</v>
      </c>
      <c r="D110" s="119">
        <f aca="true" t="shared" si="24" ref="D110:I110">SUM(D111:D113)</f>
        <v>0</v>
      </c>
      <c r="E110" s="119">
        <f t="shared" si="24"/>
        <v>0</v>
      </c>
      <c r="F110" s="119">
        <f t="shared" si="24"/>
        <v>0</v>
      </c>
      <c r="G110" s="119">
        <f t="shared" si="24"/>
        <v>0</v>
      </c>
      <c r="H110" s="119">
        <f t="shared" si="24"/>
        <v>0</v>
      </c>
      <c r="I110" s="122">
        <f t="shared" si="24"/>
        <v>0</v>
      </c>
    </row>
    <row r="111" spans="1:9" s="123" customFormat="1" ht="12">
      <c r="A111" s="129">
        <v>2251</v>
      </c>
      <c r="B111" s="117" t="s">
        <v>123</v>
      </c>
      <c r="C111" s="118">
        <f t="shared" si="23"/>
        <v>0</v>
      </c>
      <c r="D111" s="124"/>
      <c r="E111" s="124"/>
      <c r="F111" s="124"/>
      <c r="G111" s="125"/>
      <c r="H111" s="126"/>
      <c r="I111" s="127"/>
    </row>
    <row r="112" spans="1:9" s="123" customFormat="1" ht="24">
      <c r="A112" s="129">
        <v>2252</v>
      </c>
      <c r="B112" s="117" t="s">
        <v>124</v>
      </c>
      <c r="C112" s="118">
        <f t="shared" si="23"/>
        <v>0</v>
      </c>
      <c r="D112" s="124"/>
      <c r="E112" s="124"/>
      <c r="F112" s="124"/>
      <c r="G112" s="125"/>
      <c r="H112" s="126"/>
      <c r="I112" s="127"/>
    </row>
    <row r="113" spans="1:9" s="123" customFormat="1" ht="24">
      <c r="A113" s="129">
        <v>2259</v>
      </c>
      <c r="B113" s="117" t="s">
        <v>125</v>
      </c>
      <c r="C113" s="118">
        <f t="shared" si="23"/>
        <v>0</v>
      </c>
      <c r="D113" s="124"/>
      <c r="E113" s="124"/>
      <c r="F113" s="124"/>
      <c r="G113" s="125"/>
      <c r="H113" s="126"/>
      <c r="I113" s="127"/>
    </row>
    <row r="114" spans="1:9" s="123" customFormat="1" ht="12">
      <c r="A114" s="116">
        <v>2260</v>
      </c>
      <c r="B114" s="117" t="s">
        <v>126</v>
      </c>
      <c r="C114" s="118">
        <f t="shared" si="23"/>
        <v>0</v>
      </c>
      <c r="D114" s="119">
        <f aca="true" t="shared" si="25" ref="D114:I114">SUM(D115:D119)</f>
        <v>0</v>
      </c>
      <c r="E114" s="119">
        <f t="shared" si="25"/>
        <v>0</v>
      </c>
      <c r="F114" s="119">
        <f t="shared" si="25"/>
        <v>0</v>
      </c>
      <c r="G114" s="120">
        <f t="shared" si="25"/>
        <v>0</v>
      </c>
      <c r="H114" s="121">
        <f t="shared" si="25"/>
        <v>0</v>
      </c>
      <c r="I114" s="122">
        <f t="shared" si="25"/>
        <v>0</v>
      </c>
    </row>
    <row r="115" spans="1:9" s="123" customFormat="1" ht="12">
      <c r="A115" s="58">
        <v>2261</v>
      </c>
      <c r="B115" s="23" t="s">
        <v>127</v>
      </c>
      <c r="C115" s="59">
        <f t="shared" si="23"/>
        <v>0</v>
      </c>
      <c r="D115" s="60"/>
      <c r="E115" s="60"/>
      <c r="F115" s="60"/>
      <c r="G115" s="61"/>
      <c r="H115" s="62"/>
      <c r="I115" s="130"/>
    </row>
    <row r="116" spans="1:9" s="123" customFormat="1" ht="12">
      <c r="A116" s="58">
        <v>2262</v>
      </c>
      <c r="B116" s="23" t="s">
        <v>128</v>
      </c>
      <c r="C116" s="59">
        <f t="shared" si="23"/>
        <v>0</v>
      </c>
      <c r="D116" s="60"/>
      <c r="E116" s="60"/>
      <c r="F116" s="60"/>
      <c r="G116" s="61"/>
      <c r="H116" s="62"/>
      <c r="I116" s="63"/>
    </row>
    <row r="117" spans="1:9" s="123" customFormat="1" ht="12">
      <c r="A117" s="58">
        <v>2263</v>
      </c>
      <c r="B117" s="23" t="s">
        <v>129</v>
      </c>
      <c r="C117" s="59">
        <f t="shared" si="23"/>
        <v>0</v>
      </c>
      <c r="D117" s="60"/>
      <c r="E117" s="60"/>
      <c r="F117" s="60"/>
      <c r="G117" s="61"/>
      <c r="H117" s="62"/>
      <c r="I117" s="63"/>
    </row>
    <row r="118" spans="1:9" s="123" customFormat="1" ht="12">
      <c r="A118" s="58">
        <v>2264</v>
      </c>
      <c r="B118" s="23" t="s">
        <v>130</v>
      </c>
      <c r="C118" s="59">
        <f t="shared" si="23"/>
        <v>0</v>
      </c>
      <c r="D118" s="60"/>
      <c r="E118" s="60"/>
      <c r="F118" s="60"/>
      <c r="G118" s="61"/>
      <c r="H118" s="62"/>
      <c r="I118" s="63"/>
    </row>
    <row r="119" spans="1:9" s="123" customFormat="1" ht="12">
      <c r="A119" s="58">
        <v>2269</v>
      </c>
      <c r="B119" s="23" t="s">
        <v>131</v>
      </c>
      <c r="C119" s="59">
        <f t="shared" si="23"/>
        <v>0</v>
      </c>
      <c r="D119" s="60"/>
      <c r="E119" s="60"/>
      <c r="F119" s="60"/>
      <c r="G119" s="61"/>
      <c r="H119" s="62"/>
      <c r="I119" s="63"/>
    </row>
    <row r="120" spans="1:9" s="123" customFormat="1" ht="12">
      <c r="A120" s="116">
        <v>2270</v>
      </c>
      <c r="B120" s="117" t="s">
        <v>132</v>
      </c>
      <c r="C120" s="118">
        <f t="shared" si="23"/>
        <v>4642</v>
      </c>
      <c r="D120" s="119">
        <f aca="true" t="shared" si="26" ref="D120:I120">SUM(D121:D124)</f>
        <v>2181</v>
      </c>
      <c r="E120" s="119">
        <f t="shared" si="26"/>
        <v>0</v>
      </c>
      <c r="F120" s="119">
        <f t="shared" si="26"/>
        <v>0</v>
      </c>
      <c r="G120" s="120">
        <f t="shared" si="26"/>
        <v>0</v>
      </c>
      <c r="H120" s="121">
        <f t="shared" si="26"/>
        <v>0</v>
      </c>
      <c r="I120" s="122">
        <f t="shared" si="26"/>
        <v>2461</v>
      </c>
    </row>
    <row r="121" spans="1:9" s="123" customFormat="1" ht="24">
      <c r="A121" s="58">
        <v>2275</v>
      </c>
      <c r="B121" s="23" t="s">
        <v>133</v>
      </c>
      <c r="C121" s="59">
        <f t="shared" si="23"/>
        <v>0</v>
      </c>
      <c r="D121" s="60"/>
      <c r="E121" s="60"/>
      <c r="F121" s="60"/>
      <c r="G121" s="61"/>
      <c r="H121" s="62"/>
      <c r="I121" s="63"/>
    </row>
    <row r="122" spans="1:9" s="123" customFormat="1" ht="24">
      <c r="A122" s="58">
        <v>2276</v>
      </c>
      <c r="B122" s="23" t="s">
        <v>134</v>
      </c>
      <c r="C122" s="59">
        <f t="shared" si="23"/>
        <v>0</v>
      </c>
      <c r="D122" s="60"/>
      <c r="E122" s="60"/>
      <c r="F122" s="60"/>
      <c r="G122" s="61"/>
      <c r="H122" s="62"/>
      <c r="I122" s="63"/>
    </row>
    <row r="123" spans="1:9" s="123" customFormat="1" ht="24" customHeight="1">
      <c r="A123" s="58">
        <v>2278</v>
      </c>
      <c r="B123" s="23" t="s">
        <v>135</v>
      </c>
      <c r="C123" s="59">
        <f t="shared" si="23"/>
        <v>0</v>
      </c>
      <c r="D123" s="60"/>
      <c r="E123" s="60"/>
      <c r="F123" s="60"/>
      <c r="G123" s="61"/>
      <c r="H123" s="62"/>
      <c r="I123" s="63"/>
    </row>
    <row r="124" spans="1:9" s="123" customFormat="1" ht="24">
      <c r="A124" s="58">
        <v>2279</v>
      </c>
      <c r="B124" s="23" t="s">
        <v>136</v>
      </c>
      <c r="C124" s="59">
        <f t="shared" si="23"/>
        <v>4642</v>
      </c>
      <c r="D124" s="60">
        <f>580+1101+500</f>
        <v>2181</v>
      </c>
      <c r="E124" s="60"/>
      <c r="F124" s="60"/>
      <c r="G124" s="61"/>
      <c r="H124" s="62"/>
      <c r="I124" s="63">
        <v>2461</v>
      </c>
    </row>
    <row r="125" spans="1:9" s="56" customFormat="1" ht="38.25" customHeight="1">
      <c r="A125" s="71">
        <v>2300</v>
      </c>
      <c r="B125" s="113" t="s">
        <v>137</v>
      </c>
      <c r="C125" s="72">
        <f t="shared" si="23"/>
        <v>500</v>
      </c>
      <c r="D125" s="114">
        <f aca="true" t="shared" si="27" ref="D125:I125">SUM(D126,D130,D134,D135,D138,D145,D155,D156,D159)</f>
        <v>500</v>
      </c>
      <c r="E125" s="114">
        <f t="shared" si="27"/>
        <v>0</v>
      </c>
      <c r="F125" s="114">
        <f t="shared" si="27"/>
        <v>0</v>
      </c>
      <c r="G125" s="128">
        <f t="shared" si="27"/>
        <v>0</v>
      </c>
      <c r="H125" s="78">
        <f t="shared" si="27"/>
        <v>0</v>
      </c>
      <c r="I125" s="115">
        <f t="shared" si="27"/>
        <v>0</v>
      </c>
    </row>
    <row r="126" spans="1:9" s="123" customFormat="1" ht="12">
      <c r="A126" s="116">
        <v>2310</v>
      </c>
      <c r="B126" s="117" t="s">
        <v>138</v>
      </c>
      <c r="C126" s="118">
        <f t="shared" si="23"/>
        <v>500</v>
      </c>
      <c r="D126" s="119">
        <f aca="true" t="shared" si="28" ref="D126:I126">SUM(D127:D129)</f>
        <v>500</v>
      </c>
      <c r="E126" s="119">
        <f t="shared" si="28"/>
        <v>0</v>
      </c>
      <c r="F126" s="119">
        <f t="shared" si="28"/>
        <v>0</v>
      </c>
      <c r="G126" s="120">
        <f t="shared" si="28"/>
        <v>0</v>
      </c>
      <c r="H126" s="121">
        <f t="shared" si="28"/>
        <v>0</v>
      </c>
      <c r="I126" s="122">
        <f t="shared" si="28"/>
        <v>0</v>
      </c>
    </row>
    <row r="127" spans="1:9" s="123" customFormat="1" ht="12">
      <c r="A127" s="58">
        <v>2311</v>
      </c>
      <c r="B127" s="23" t="s">
        <v>139</v>
      </c>
      <c r="C127" s="59">
        <f t="shared" si="23"/>
        <v>0</v>
      </c>
      <c r="D127" s="60"/>
      <c r="E127" s="60"/>
      <c r="F127" s="60"/>
      <c r="G127" s="61"/>
      <c r="H127" s="62"/>
      <c r="I127" s="63"/>
    </row>
    <row r="128" spans="1:9" s="123" customFormat="1" ht="12">
      <c r="A128" s="58">
        <v>2312</v>
      </c>
      <c r="B128" s="23" t="s">
        <v>140</v>
      </c>
      <c r="C128" s="59">
        <f t="shared" si="23"/>
        <v>500</v>
      </c>
      <c r="D128" s="60">
        <v>500</v>
      </c>
      <c r="E128" s="60"/>
      <c r="F128" s="60"/>
      <c r="G128" s="61"/>
      <c r="H128" s="62"/>
      <c r="I128" s="63"/>
    </row>
    <row r="129" spans="1:9" s="123" customFormat="1" ht="12">
      <c r="A129" s="58">
        <v>2313</v>
      </c>
      <c r="B129" s="23" t="s">
        <v>141</v>
      </c>
      <c r="C129" s="59">
        <f t="shared" si="23"/>
        <v>0</v>
      </c>
      <c r="D129" s="60"/>
      <c r="E129" s="60"/>
      <c r="F129" s="60"/>
      <c r="G129" s="61"/>
      <c r="H129" s="62"/>
      <c r="I129" s="63"/>
    </row>
    <row r="130" spans="1:9" s="123" customFormat="1" ht="24">
      <c r="A130" s="116">
        <v>2320</v>
      </c>
      <c r="B130" s="117" t="s">
        <v>142</v>
      </c>
      <c r="C130" s="118">
        <f t="shared" si="23"/>
        <v>0</v>
      </c>
      <c r="D130" s="119">
        <f aca="true" t="shared" si="29" ref="D130:I130">SUM(D131:D133)</f>
        <v>0</v>
      </c>
      <c r="E130" s="119">
        <f t="shared" si="29"/>
        <v>0</v>
      </c>
      <c r="F130" s="119">
        <f t="shared" si="29"/>
        <v>0</v>
      </c>
      <c r="G130" s="120">
        <f t="shared" si="29"/>
        <v>0</v>
      </c>
      <c r="H130" s="121">
        <f t="shared" si="29"/>
        <v>0</v>
      </c>
      <c r="I130" s="122">
        <f t="shared" si="29"/>
        <v>0</v>
      </c>
    </row>
    <row r="131" spans="1:9" s="123" customFormat="1" ht="12">
      <c r="A131" s="58">
        <v>2321</v>
      </c>
      <c r="B131" s="23" t="s">
        <v>143</v>
      </c>
      <c r="C131" s="59">
        <f t="shared" si="23"/>
        <v>0</v>
      </c>
      <c r="D131" s="60"/>
      <c r="E131" s="60"/>
      <c r="F131" s="60"/>
      <c r="G131" s="61"/>
      <c r="H131" s="62"/>
      <c r="I131" s="63"/>
    </row>
    <row r="132" spans="1:9" s="123" customFormat="1" ht="12">
      <c r="A132" s="58">
        <v>2322</v>
      </c>
      <c r="B132" s="23" t="s">
        <v>144</v>
      </c>
      <c r="C132" s="59">
        <f t="shared" si="23"/>
        <v>0</v>
      </c>
      <c r="D132" s="60"/>
      <c r="E132" s="60"/>
      <c r="F132" s="60"/>
      <c r="G132" s="61"/>
      <c r="H132" s="62"/>
      <c r="I132" s="63"/>
    </row>
    <row r="133" spans="1:9" s="123" customFormat="1" ht="10.5" customHeight="1">
      <c r="A133" s="58">
        <v>2329</v>
      </c>
      <c r="B133" s="23" t="s">
        <v>145</v>
      </c>
      <c r="C133" s="59">
        <f t="shared" si="23"/>
        <v>0</v>
      </c>
      <c r="D133" s="60"/>
      <c r="E133" s="60"/>
      <c r="F133" s="60"/>
      <c r="G133" s="61"/>
      <c r="H133" s="62"/>
      <c r="I133" s="63"/>
    </row>
    <row r="134" spans="1:9" s="123" customFormat="1" ht="24">
      <c r="A134" s="116">
        <v>2330</v>
      </c>
      <c r="B134" s="117" t="s">
        <v>146</v>
      </c>
      <c r="C134" s="118">
        <f t="shared" si="23"/>
        <v>0</v>
      </c>
      <c r="D134" s="124"/>
      <c r="E134" s="124"/>
      <c r="F134" s="124"/>
      <c r="G134" s="125"/>
      <c r="H134" s="126"/>
      <c r="I134" s="127"/>
    </row>
    <row r="135" spans="1:9" s="123" customFormat="1" ht="48">
      <c r="A135" s="116">
        <v>2340</v>
      </c>
      <c r="B135" s="117" t="s">
        <v>147</v>
      </c>
      <c r="C135" s="118">
        <f t="shared" si="23"/>
        <v>0</v>
      </c>
      <c r="D135" s="119">
        <f aca="true" t="shared" si="30" ref="D135:I135">SUM(D136:D137)</f>
        <v>0</v>
      </c>
      <c r="E135" s="119">
        <f t="shared" si="30"/>
        <v>0</v>
      </c>
      <c r="F135" s="119">
        <f t="shared" si="30"/>
        <v>0</v>
      </c>
      <c r="G135" s="120">
        <f t="shared" si="30"/>
        <v>0</v>
      </c>
      <c r="H135" s="121">
        <f t="shared" si="30"/>
        <v>0</v>
      </c>
      <c r="I135" s="122">
        <f t="shared" si="30"/>
        <v>0</v>
      </c>
    </row>
    <row r="136" spans="1:9" s="123" customFormat="1" ht="24">
      <c r="A136" s="58">
        <v>2341</v>
      </c>
      <c r="B136" s="23" t="s">
        <v>148</v>
      </c>
      <c r="C136" s="59">
        <f t="shared" si="23"/>
        <v>0</v>
      </c>
      <c r="D136" s="60"/>
      <c r="E136" s="60"/>
      <c r="F136" s="60"/>
      <c r="G136" s="61"/>
      <c r="H136" s="62"/>
      <c r="I136" s="63"/>
    </row>
    <row r="137" spans="1:9" s="123" customFormat="1" ht="36">
      <c r="A137" s="58">
        <v>2344</v>
      </c>
      <c r="B137" s="23" t="s">
        <v>149</v>
      </c>
      <c r="C137" s="59">
        <f t="shared" si="23"/>
        <v>0</v>
      </c>
      <c r="D137" s="60"/>
      <c r="E137" s="60"/>
      <c r="F137" s="60"/>
      <c r="G137" s="61"/>
      <c r="H137" s="62"/>
      <c r="I137" s="63"/>
    </row>
    <row r="138" spans="1:9" s="123" customFormat="1" ht="24">
      <c r="A138" s="116">
        <v>2350</v>
      </c>
      <c r="B138" s="117" t="s">
        <v>150</v>
      </c>
      <c r="C138" s="118">
        <f t="shared" si="23"/>
        <v>0</v>
      </c>
      <c r="D138" s="119">
        <f aca="true" t="shared" si="31" ref="D138:I138">SUM(D139:D144)</f>
        <v>0</v>
      </c>
      <c r="E138" s="119">
        <f t="shared" si="31"/>
        <v>0</v>
      </c>
      <c r="F138" s="119">
        <f t="shared" si="31"/>
        <v>0</v>
      </c>
      <c r="G138" s="120">
        <f t="shared" si="31"/>
        <v>0</v>
      </c>
      <c r="H138" s="121">
        <f t="shared" si="31"/>
        <v>0</v>
      </c>
      <c r="I138" s="122">
        <f t="shared" si="31"/>
        <v>0</v>
      </c>
    </row>
    <row r="139" spans="1:9" s="123" customFormat="1" ht="12">
      <c r="A139" s="58">
        <v>2351</v>
      </c>
      <c r="B139" s="23" t="s">
        <v>151</v>
      </c>
      <c r="C139" s="59">
        <f t="shared" si="23"/>
        <v>0</v>
      </c>
      <c r="D139" s="60"/>
      <c r="E139" s="60"/>
      <c r="F139" s="60"/>
      <c r="G139" s="61"/>
      <c r="H139" s="62"/>
      <c r="I139" s="63"/>
    </row>
    <row r="140" spans="1:9" s="123" customFormat="1" ht="12">
      <c r="A140" s="58">
        <v>2352</v>
      </c>
      <c r="B140" s="23" t="s">
        <v>152</v>
      </c>
      <c r="C140" s="59">
        <f t="shared" si="23"/>
        <v>0</v>
      </c>
      <c r="D140" s="60"/>
      <c r="E140" s="60"/>
      <c r="F140" s="60"/>
      <c r="G140" s="61"/>
      <c r="H140" s="62"/>
      <c r="I140" s="63"/>
    </row>
    <row r="141" spans="1:9" s="123" customFormat="1" ht="24">
      <c r="A141" s="58">
        <v>2353</v>
      </c>
      <c r="B141" s="23" t="s">
        <v>153</v>
      </c>
      <c r="C141" s="59">
        <f t="shared" si="23"/>
        <v>0</v>
      </c>
      <c r="D141" s="60"/>
      <c r="E141" s="60"/>
      <c r="F141" s="60"/>
      <c r="G141" s="61"/>
      <c r="H141" s="62"/>
      <c r="I141" s="63"/>
    </row>
    <row r="142" spans="1:9" s="123" customFormat="1" ht="24">
      <c r="A142" s="58">
        <v>2354</v>
      </c>
      <c r="B142" s="23" t="s">
        <v>154</v>
      </c>
      <c r="C142" s="59">
        <f t="shared" si="23"/>
        <v>0</v>
      </c>
      <c r="D142" s="60"/>
      <c r="E142" s="60"/>
      <c r="F142" s="60"/>
      <c r="G142" s="61"/>
      <c r="H142" s="62"/>
      <c r="I142" s="63"/>
    </row>
    <row r="143" spans="1:9" s="123" customFormat="1" ht="24">
      <c r="A143" s="58">
        <v>2355</v>
      </c>
      <c r="B143" s="23" t="s">
        <v>155</v>
      </c>
      <c r="C143" s="59">
        <f t="shared" si="23"/>
        <v>0</v>
      </c>
      <c r="D143" s="60"/>
      <c r="E143" s="60"/>
      <c r="F143" s="60"/>
      <c r="G143" s="61"/>
      <c r="H143" s="62"/>
      <c r="I143" s="63"/>
    </row>
    <row r="144" spans="1:9" s="123" customFormat="1" ht="24">
      <c r="A144" s="58">
        <v>2359</v>
      </c>
      <c r="B144" s="23" t="s">
        <v>156</v>
      </c>
      <c r="C144" s="59">
        <f t="shared" si="23"/>
        <v>0</v>
      </c>
      <c r="D144" s="60"/>
      <c r="E144" s="60"/>
      <c r="F144" s="60"/>
      <c r="G144" s="61"/>
      <c r="H144" s="62"/>
      <c r="I144" s="63"/>
    </row>
    <row r="145" spans="1:9" s="123" customFormat="1" ht="24.75" customHeight="1">
      <c r="A145" s="116">
        <v>2360</v>
      </c>
      <c r="B145" s="117" t="s">
        <v>157</v>
      </c>
      <c r="C145" s="118">
        <f t="shared" si="23"/>
        <v>0</v>
      </c>
      <c r="D145" s="119">
        <f aca="true" t="shared" si="32" ref="D145:I145">SUM(D146:D154)</f>
        <v>0</v>
      </c>
      <c r="E145" s="119">
        <f t="shared" si="32"/>
        <v>0</v>
      </c>
      <c r="F145" s="119">
        <f t="shared" si="32"/>
        <v>0</v>
      </c>
      <c r="G145" s="120">
        <f t="shared" si="32"/>
        <v>0</v>
      </c>
      <c r="H145" s="121">
        <f t="shared" si="32"/>
        <v>0</v>
      </c>
      <c r="I145" s="122">
        <f t="shared" si="32"/>
        <v>0</v>
      </c>
    </row>
    <row r="146" spans="1:9" s="123" customFormat="1" ht="12">
      <c r="A146" s="57">
        <v>2361</v>
      </c>
      <c r="B146" s="23" t="s">
        <v>158</v>
      </c>
      <c r="C146" s="59">
        <f t="shared" si="23"/>
        <v>0</v>
      </c>
      <c r="D146" s="60"/>
      <c r="E146" s="60"/>
      <c r="F146" s="60"/>
      <c r="G146" s="61"/>
      <c r="H146" s="62"/>
      <c r="I146" s="63"/>
    </row>
    <row r="147" spans="1:9" s="123" customFormat="1" ht="24">
      <c r="A147" s="57">
        <v>2362</v>
      </c>
      <c r="B147" s="23" t="s">
        <v>159</v>
      </c>
      <c r="C147" s="59">
        <f t="shared" si="23"/>
        <v>0</v>
      </c>
      <c r="D147" s="60"/>
      <c r="E147" s="60"/>
      <c r="F147" s="60"/>
      <c r="G147" s="61"/>
      <c r="H147" s="62"/>
      <c r="I147" s="63"/>
    </row>
    <row r="148" spans="1:9" s="123" customFormat="1" ht="12">
      <c r="A148" s="57">
        <v>2363</v>
      </c>
      <c r="B148" s="23" t="s">
        <v>160</v>
      </c>
      <c r="C148" s="59">
        <f t="shared" si="23"/>
        <v>0</v>
      </c>
      <c r="D148" s="60"/>
      <c r="E148" s="60"/>
      <c r="F148" s="60"/>
      <c r="G148" s="61"/>
      <c r="H148" s="62"/>
      <c r="I148" s="63"/>
    </row>
    <row r="149" spans="1:9" s="123" customFormat="1" ht="12">
      <c r="A149" s="57">
        <v>2364</v>
      </c>
      <c r="B149" s="23" t="s">
        <v>161</v>
      </c>
      <c r="C149" s="59">
        <f t="shared" si="23"/>
        <v>0</v>
      </c>
      <c r="D149" s="60"/>
      <c r="E149" s="60"/>
      <c r="F149" s="60"/>
      <c r="G149" s="61"/>
      <c r="H149" s="62"/>
      <c r="I149" s="63"/>
    </row>
    <row r="150" spans="1:9" s="123" customFormat="1" ht="12.75" customHeight="1">
      <c r="A150" s="57">
        <v>2365</v>
      </c>
      <c r="B150" s="23" t="s">
        <v>162</v>
      </c>
      <c r="C150" s="59">
        <f t="shared" si="23"/>
        <v>0</v>
      </c>
      <c r="D150" s="60"/>
      <c r="E150" s="60"/>
      <c r="F150" s="60"/>
      <c r="G150" s="61"/>
      <c r="H150" s="62"/>
      <c r="I150" s="63"/>
    </row>
    <row r="151" spans="1:9" s="123" customFormat="1" ht="12.75" customHeight="1">
      <c r="A151" s="57">
        <v>2366</v>
      </c>
      <c r="B151" s="23" t="s">
        <v>163</v>
      </c>
      <c r="C151" s="59">
        <f t="shared" si="23"/>
        <v>0</v>
      </c>
      <c r="D151" s="60"/>
      <c r="E151" s="60"/>
      <c r="F151" s="60"/>
      <c r="G151" s="61"/>
      <c r="H151" s="62"/>
      <c r="I151" s="63"/>
    </row>
    <row r="152" spans="1:9" s="123" customFormat="1" ht="12">
      <c r="A152" s="57">
        <v>2367</v>
      </c>
      <c r="B152" s="23" t="s">
        <v>164</v>
      </c>
      <c r="C152" s="59">
        <f t="shared" si="23"/>
        <v>0</v>
      </c>
      <c r="D152" s="60"/>
      <c r="E152" s="60"/>
      <c r="F152" s="60"/>
      <c r="G152" s="61"/>
      <c r="H152" s="62"/>
      <c r="I152" s="63"/>
    </row>
    <row r="153" spans="1:9" s="123" customFormat="1" ht="12">
      <c r="A153" s="57">
        <v>2368</v>
      </c>
      <c r="B153" s="23" t="s">
        <v>165</v>
      </c>
      <c r="C153" s="59">
        <f t="shared" si="23"/>
        <v>0</v>
      </c>
      <c r="D153" s="60"/>
      <c r="E153" s="60"/>
      <c r="F153" s="60"/>
      <c r="G153" s="61"/>
      <c r="H153" s="62"/>
      <c r="I153" s="63"/>
    </row>
    <row r="154" spans="1:9" s="123" customFormat="1" ht="36">
      <c r="A154" s="57">
        <v>2369</v>
      </c>
      <c r="B154" s="23" t="s">
        <v>166</v>
      </c>
      <c r="C154" s="59">
        <f t="shared" si="23"/>
        <v>0</v>
      </c>
      <c r="D154" s="60"/>
      <c r="E154" s="60"/>
      <c r="F154" s="60"/>
      <c r="G154" s="61"/>
      <c r="H154" s="62"/>
      <c r="I154" s="63"/>
    </row>
    <row r="155" spans="1:9" s="123" customFormat="1" ht="12">
      <c r="A155" s="116">
        <v>2370</v>
      </c>
      <c r="B155" s="117" t="s">
        <v>167</v>
      </c>
      <c r="C155" s="118">
        <f t="shared" si="23"/>
        <v>0</v>
      </c>
      <c r="D155" s="124"/>
      <c r="E155" s="124"/>
      <c r="F155" s="124"/>
      <c r="G155" s="125"/>
      <c r="H155" s="126"/>
      <c r="I155" s="127"/>
    </row>
    <row r="156" spans="1:9" s="123" customFormat="1" ht="12">
      <c r="A156" s="116">
        <v>2380</v>
      </c>
      <c r="B156" s="117" t="s">
        <v>168</v>
      </c>
      <c r="C156" s="118">
        <f t="shared" si="23"/>
        <v>0</v>
      </c>
      <c r="D156" s="119">
        <f aca="true" t="shared" si="33" ref="D156:I156">SUM(D157:D158)</f>
        <v>0</v>
      </c>
      <c r="E156" s="119">
        <f t="shared" si="33"/>
        <v>0</v>
      </c>
      <c r="F156" s="119">
        <f t="shared" si="33"/>
        <v>0</v>
      </c>
      <c r="G156" s="120">
        <f t="shared" si="33"/>
        <v>0</v>
      </c>
      <c r="H156" s="121">
        <f t="shared" si="33"/>
        <v>0</v>
      </c>
      <c r="I156" s="122">
        <f t="shared" si="33"/>
        <v>0</v>
      </c>
    </row>
    <row r="157" spans="1:9" s="123" customFormat="1" ht="12">
      <c r="A157" s="57">
        <v>2381</v>
      </c>
      <c r="B157" s="23" t="s">
        <v>169</v>
      </c>
      <c r="C157" s="59">
        <f t="shared" si="23"/>
        <v>0</v>
      </c>
      <c r="D157" s="60"/>
      <c r="E157" s="60"/>
      <c r="F157" s="60"/>
      <c r="G157" s="61"/>
      <c r="H157" s="62"/>
      <c r="I157" s="63"/>
    </row>
    <row r="158" spans="1:9" s="123" customFormat="1" ht="24">
      <c r="A158" s="57">
        <v>2389</v>
      </c>
      <c r="B158" s="23" t="s">
        <v>170</v>
      </c>
      <c r="C158" s="59">
        <f t="shared" si="23"/>
        <v>0</v>
      </c>
      <c r="D158" s="60"/>
      <c r="E158" s="60"/>
      <c r="F158" s="60"/>
      <c r="G158" s="61"/>
      <c r="H158" s="62"/>
      <c r="I158" s="63"/>
    </row>
    <row r="159" spans="1:9" s="123" customFormat="1" ht="12">
      <c r="A159" s="116">
        <v>2390</v>
      </c>
      <c r="B159" s="117" t="s">
        <v>171</v>
      </c>
      <c r="C159" s="118">
        <f t="shared" si="23"/>
        <v>0</v>
      </c>
      <c r="D159" s="124"/>
      <c r="E159" s="124"/>
      <c r="F159" s="124"/>
      <c r="G159" s="125"/>
      <c r="H159" s="126"/>
      <c r="I159" s="127"/>
    </row>
    <row r="160" spans="1:9" s="56" customFormat="1" ht="12">
      <c r="A160" s="71">
        <v>2400</v>
      </c>
      <c r="B160" s="113" t="s">
        <v>172</v>
      </c>
      <c r="C160" s="72">
        <f t="shared" si="23"/>
        <v>0</v>
      </c>
      <c r="D160" s="114">
        <f aca="true" t="shared" si="34" ref="D160:I160">SUM(D161:D163)</f>
        <v>0</v>
      </c>
      <c r="E160" s="114">
        <f t="shared" si="34"/>
        <v>0</v>
      </c>
      <c r="F160" s="114">
        <f t="shared" si="34"/>
        <v>0</v>
      </c>
      <c r="G160" s="128">
        <f t="shared" si="34"/>
        <v>0</v>
      </c>
      <c r="H160" s="78">
        <f t="shared" si="34"/>
        <v>0</v>
      </c>
      <c r="I160" s="115">
        <f t="shared" si="34"/>
        <v>0</v>
      </c>
    </row>
    <row r="161" spans="1:9" s="123" customFormat="1" ht="12">
      <c r="A161" s="116">
        <v>2410</v>
      </c>
      <c r="B161" s="117" t="s">
        <v>173</v>
      </c>
      <c r="C161" s="118">
        <f t="shared" si="23"/>
        <v>0</v>
      </c>
      <c r="D161" s="124"/>
      <c r="E161" s="124"/>
      <c r="F161" s="124"/>
      <c r="G161" s="125"/>
      <c r="H161" s="126"/>
      <c r="I161" s="127"/>
    </row>
    <row r="162" spans="1:9" s="123" customFormat="1" ht="24">
      <c r="A162" s="116">
        <v>2420</v>
      </c>
      <c r="B162" s="117" t="s">
        <v>174</v>
      </c>
      <c r="C162" s="118">
        <f t="shared" si="23"/>
        <v>0</v>
      </c>
      <c r="D162" s="124"/>
      <c r="E162" s="124"/>
      <c r="F162" s="124"/>
      <c r="G162" s="125"/>
      <c r="H162" s="126"/>
      <c r="I162" s="127"/>
    </row>
    <row r="163" spans="1:9" s="123" customFormat="1" ht="24">
      <c r="A163" s="116">
        <v>2490</v>
      </c>
      <c r="B163" s="117" t="s">
        <v>175</v>
      </c>
      <c r="C163" s="118">
        <f t="shared" si="23"/>
        <v>0</v>
      </c>
      <c r="D163" s="124"/>
      <c r="E163" s="124"/>
      <c r="F163" s="124"/>
      <c r="G163" s="125"/>
      <c r="H163" s="126"/>
      <c r="I163" s="127"/>
    </row>
    <row r="164" spans="1:9" s="56" customFormat="1" ht="24">
      <c r="A164" s="71">
        <v>2500</v>
      </c>
      <c r="B164" s="113" t="s">
        <v>176</v>
      </c>
      <c r="C164" s="72">
        <f t="shared" si="23"/>
        <v>0</v>
      </c>
      <c r="D164" s="114">
        <f aca="true" t="shared" si="35" ref="D164:I164">D165</f>
        <v>0</v>
      </c>
      <c r="E164" s="114">
        <f t="shared" si="35"/>
        <v>0</v>
      </c>
      <c r="F164" s="114">
        <f t="shared" si="35"/>
        <v>0</v>
      </c>
      <c r="G164" s="128">
        <f t="shared" si="35"/>
        <v>0</v>
      </c>
      <c r="H164" s="78">
        <f t="shared" si="35"/>
        <v>0</v>
      </c>
      <c r="I164" s="115">
        <f t="shared" si="35"/>
        <v>0</v>
      </c>
    </row>
    <row r="165" spans="1:9" s="56" customFormat="1" ht="24">
      <c r="A165" s="116">
        <v>2510</v>
      </c>
      <c r="B165" s="117" t="s">
        <v>176</v>
      </c>
      <c r="C165" s="118">
        <f t="shared" si="23"/>
        <v>0</v>
      </c>
      <c r="D165" s="119">
        <f aca="true" t="shared" si="36" ref="D165:I165">SUM(D166:D169)</f>
        <v>0</v>
      </c>
      <c r="E165" s="119">
        <f t="shared" si="36"/>
        <v>0</v>
      </c>
      <c r="F165" s="119">
        <f t="shared" si="36"/>
        <v>0</v>
      </c>
      <c r="G165" s="120">
        <f t="shared" si="36"/>
        <v>0</v>
      </c>
      <c r="H165" s="121">
        <f t="shared" si="36"/>
        <v>0</v>
      </c>
      <c r="I165" s="122">
        <f t="shared" si="36"/>
        <v>0</v>
      </c>
    </row>
    <row r="166" spans="1:9" s="56" customFormat="1" ht="24">
      <c r="A166" s="58">
        <v>2512</v>
      </c>
      <c r="B166" s="23" t="s">
        <v>177</v>
      </c>
      <c r="C166" s="59">
        <f t="shared" si="23"/>
        <v>0</v>
      </c>
      <c r="D166" s="60"/>
      <c r="E166" s="60"/>
      <c r="F166" s="60"/>
      <c r="G166" s="61"/>
      <c r="H166" s="62"/>
      <c r="I166" s="63"/>
    </row>
    <row r="167" spans="1:9" s="56" customFormat="1" ht="48">
      <c r="A167" s="58">
        <v>2513</v>
      </c>
      <c r="B167" s="23" t="s">
        <v>178</v>
      </c>
      <c r="C167" s="59">
        <f t="shared" si="23"/>
        <v>0</v>
      </c>
      <c r="D167" s="60"/>
      <c r="E167" s="60"/>
      <c r="F167" s="60"/>
      <c r="G167" s="61"/>
      <c r="H167" s="62"/>
      <c r="I167" s="63"/>
    </row>
    <row r="168" spans="1:9" s="56" customFormat="1" ht="24">
      <c r="A168" s="58">
        <v>2515</v>
      </c>
      <c r="B168" s="23" t="s">
        <v>179</v>
      </c>
      <c r="C168" s="59">
        <f t="shared" si="23"/>
        <v>0</v>
      </c>
      <c r="D168" s="60"/>
      <c r="E168" s="60"/>
      <c r="F168" s="60"/>
      <c r="G168" s="61"/>
      <c r="H168" s="62"/>
      <c r="I168" s="63"/>
    </row>
    <row r="169" spans="1:9" s="56" customFormat="1" ht="24">
      <c r="A169" s="58">
        <v>2519</v>
      </c>
      <c r="B169" s="23" t="s">
        <v>180</v>
      </c>
      <c r="C169" s="59">
        <f t="shared" si="23"/>
        <v>0</v>
      </c>
      <c r="D169" s="60"/>
      <c r="E169" s="60"/>
      <c r="F169" s="60"/>
      <c r="G169" s="61"/>
      <c r="H169" s="62"/>
      <c r="I169" s="63"/>
    </row>
    <row r="170" spans="1:9" s="135" customFormat="1" ht="48">
      <c r="A170" s="34">
        <v>2800</v>
      </c>
      <c r="B170" s="23" t="s">
        <v>181</v>
      </c>
      <c r="C170" s="59">
        <f t="shared" si="23"/>
        <v>0</v>
      </c>
      <c r="D170" s="131"/>
      <c r="E170" s="131"/>
      <c r="F170" s="131"/>
      <c r="G170" s="132"/>
      <c r="H170" s="133"/>
      <c r="I170" s="134"/>
    </row>
    <row r="171" spans="1:9" s="56" customFormat="1" ht="12">
      <c r="A171" s="107">
        <v>3000</v>
      </c>
      <c r="B171" s="107" t="s">
        <v>182</v>
      </c>
      <c r="C171" s="108">
        <f t="shared" si="23"/>
        <v>0</v>
      </c>
      <c r="D171" s="109">
        <f aca="true" t="shared" si="37" ref="D171:I171">SUM(D172,D177)</f>
        <v>0</v>
      </c>
      <c r="E171" s="109">
        <f t="shared" si="37"/>
        <v>0</v>
      </c>
      <c r="F171" s="109">
        <f t="shared" si="37"/>
        <v>0</v>
      </c>
      <c r="G171" s="109">
        <f t="shared" si="37"/>
        <v>0</v>
      </c>
      <c r="H171" s="109">
        <f t="shared" si="37"/>
        <v>0</v>
      </c>
      <c r="I171" s="112">
        <f t="shared" si="37"/>
        <v>0</v>
      </c>
    </row>
    <row r="172" spans="1:9" s="56" customFormat="1" ht="48">
      <c r="A172" s="71">
        <v>3200</v>
      </c>
      <c r="B172" s="113" t="s">
        <v>183</v>
      </c>
      <c r="C172" s="72">
        <f t="shared" si="23"/>
        <v>0</v>
      </c>
      <c r="D172" s="114">
        <f aca="true" t="shared" si="38" ref="D172:I172">SUM(D173)</f>
        <v>0</v>
      </c>
      <c r="E172" s="114">
        <f t="shared" si="38"/>
        <v>0</v>
      </c>
      <c r="F172" s="114">
        <f t="shared" si="38"/>
        <v>0</v>
      </c>
      <c r="G172" s="114">
        <f t="shared" si="38"/>
        <v>0</v>
      </c>
      <c r="H172" s="114">
        <f t="shared" si="38"/>
        <v>0</v>
      </c>
      <c r="I172" s="115">
        <f t="shared" si="38"/>
        <v>0</v>
      </c>
    </row>
    <row r="173" spans="1:9" s="56" customFormat="1" ht="36">
      <c r="A173" s="136">
        <v>3260</v>
      </c>
      <c r="B173" s="23" t="s">
        <v>184</v>
      </c>
      <c r="C173" s="59">
        <f t="shared" si="23"/>
        <v>0</v>
      </c>
      <c r="D173" s="137">
        <f aca="true" t="shared" si="39" ref="D173:I173">SUM(D174:D176)</f>
        <v>0</v>
      </c>
      <c r="E173" s="137">
        <f t="shared" si="39"/>
        <v>0</v>
      </c>
      <c r="F173" s="137">
        <f t="shared" si="39"/>
        <v>0</v>
      </c>
      <c r="G173" s="137">
        <f t="shared" si="39"/>
        <v>0</v>
      </c>
      <c r="H173" s="137">
        <f t="shared" si="39"/>
        <v>0</v>
      </c>
      <c r="I173" s="138">
        <f t="shared" si="39"/>
        <v>0</v>
      </c>
    </row>
    <row r="174" spans="1:9" s="56" customFormat="1" ht="36">
      <c r="A174" s="58">
        <v>3261</v>
      </c>
      <c r="B174" s="23" t="s">
        <v>185</v>
      </c>
      <c r="C174" s="59">
        <f aca="true" t="shared" si="40" ref="C174:C237">SUM(D174:I174)</f>
        <v>0</v>
      </c>
      <c r="D174" s="60"/>
      <c r="E174" s="60"/>
      <c r="F174" s="60"/>
      <c r="G174" s="61"/>
      <c r="H174" s="62"/>
      <c r="I174" s="63"/>
    </row>
    <row r="175" spans="1:9" s="56" customFormat="1" ht="24">
      <c r="A175" s="58">
        <v>3262</v>
      </c>
      <c r="B175" s="23" t="s">
        <v>186</v>
      </c>
      <c r="C175" s="59">
        <f t="shared" si="40"/>
        <v>0</v>
      </c>
      <c r="D175" s="60"/>
      <c r="E175" s="60"/>
      <c r="F175" s="60"/>
      <c r="G175" s="61"/>
      <c r="H175" s="62"/>
      <c r="I175" s="63"/>
    </row>
    <row r="176" spans="1:9" s="56" customFormat="1" ht="36">
      <c r="A176" s="58">
        <v>3263</v>
      </c>
      <c r="B176" s="23" t="s">
        <v>187</v>
      </c>
      <c r="C176" s="59">
        <f t="shared" si="40"/>
        <v>0</v>
      </c>
      <c r="D176" s="60"/>
      <c r="E176" s="60"/>
      <c r="F176" s="60"/>
      <c r="G176" s="61"/>
      <c r="H176" s="62"/>
      <c r="I176" s="63"/>
    </row>
    <row r="177" spans="1:9" s="56" customFormat="1" ht="60">
      <c r="A177" s="34">
        <v>3300</v>
      </c>
      <c r="B177" s="23" t="s">
        <v>188</v>
      </c>
      <c r="C177" s="59">
        <f t="shared" si="40"/>
        <v>0</v>
      </c>
      <c r="D177" s="60"/>
      <c r="E177" s="60"/>
      <c r="F177" s="60"/>
      <c r="G177" s="61"/>
      <c r="H177" s="62"/>
      <c r="I177" s="63"/>
    </row>
    <row r="178" spans="1:9" s="56" customFormat="1" ht="12">
      <c r="A178" s="139">
        <v>4000</v>
      </c>
      <c r="B178" s="107" t="s">
        <v>189</v>
      </c>
      <c r="C178" s="108">
        <f t="shared" si="40"/>
        <v>0</v>
      </c>
      <c r="D178" s="109">
        <f aca="true" t="shared" si="41" ref="D178:I178">SUM(D179,D182)</f>
        <v>0</v>
      </c>
      <c r="E178" s="109">
        <f t="shared" si="41"/>
        <v>0</v>
      </c>
      <c r="F178" s="109">
        <f t="shared" si="41"/>
        <v>0</v>
      </c>
      <c r="G178" s="109">
        <f t="shared" si="41"/>
        <v>0</v>
      </c>
      <c r="H178" s="109">
        <f t="shared" si="41"/>
        <v>0</v>
      </c>
      <c r="I178" s="112">
        <f t="shared" si="41"/>
        <v>0</v>
      </c>
    </row>
    <row r="179" spans="1:9" s="56" customFormat="1" ht="24">
      <c r="A179" s="140">
        <v>4200</v>
      </c>
      <c r="B179" s="113" t="s">
        <v>190</v>
      </c>
      <c r="C179" s="72">
        <f t="shared" si="40"/>
        <v>0</v>
      </c>
      <c r="D179" s="114">
        <f aca="true" t="shared" si="42" ref="D179:I179">SUM(D180,D181)</f>
        <v>0</v>
      </c>
      <c r="E179" s="114">
        <f t="shared" si="42"/>
        <v>0</v>
      </c>
      <c r="F179" s="114">
        <f t="shared" si="42"/>
        <v>0</v>
      </c>
      <c r="G179" s="114">
        <f t="shared" si="42"/>
        <v>0</v>
      </c>
      <c r="H179" s="114">
        <f t="shared" si="42"/>
        <v>0</v>
      </c>
      <c r="I179" s="115">
        <f t="shared" si="42"/>
        <v>0</v>
      </c>
    </row>
    <row r="180" spans="1:9" s="56" customFormat="1" ht="24">
      <c r="A180" s="136">
        <v>4240</v>
      </c>
      <c r="B180" s="23" t="s">
        <v>191</v>
      </c>
      <c r="C180" s="59">
        <f t="shared" si="40"/>
        <v>0</v>
      </c>
      <c r="D180" s="60"/>
      <c r="E180" s="60"/>
      <c r="F180" s="60"/>
      <c r="G180" s="61"/>
      <c r="H180" s="62"/>
      <c r="I180" s="63"/>
    </row>
    <row r="181" spans="1:9" s="56" customFormat="1" ht="24">
      <c r="A181" s="136">
        <v>4250</v>
      </c>
      <c r="B181" s="23" t="s">
        <v>192</v>
      </c>
      <c r="C181" s="59">
        <f t="shared" si="40"/>
        <v>0</v>
      </c>
      <c r="D181" s="60"/>
      <c r="E181" s="60"/>
      <c r="F181" s="60"/>
      <c r="G181" s="61"/>
      <c r="H181" s="62"/>
      <c r="I181" s="63"/>
    </row>
    <row r="182" spans="1:9" s="56" customFormat="1" ht="12">
      <c r="A182" s="71">
        <v>4300</v>
      </c>
      <c r="B182" s="113" t="s">
        <v>193</v>
      </c>
      <c r="C182" s="72">
        <f t="shared" si="40"/>
        <v>0</v>
      </c>
      <c r="D182" s="114">
        <f aca="true" t="shared" si="43" ref="D182:I182">SUM(D183)</f>
        <v>0</v>
      </c>
      <c r="E182" s="114">
        <f t="shared" si="43"/>
        <v>0</v>
      </c>
      <c r="F182" s="114">
        <f t="shared" si="43"/>
        <v>0</v>
      </c>
      <c r="G182" s="114">
        <f t="shared" si="43"/>
        <v>0</v>
      </c>
      <c r="H182" s="114">
        <f t="shared" si="43"/>
        <v>0</v>
      </c>
      <c r="I182" s="115">
        <f t="shared" si="43"/>
        <v>0</v>
      </c>
    </row>
    <row r="183" spans="1:9" s="56" customFormat="1" ht="24">
      <c r="A183" s="116">
        <v>4310</v>
      </c>
      <c r="B183" s="23" t="s">
        <v>194</v>
      </c>
      <c r="C183" s="118">
        <f t="shared" si="40"/>
        <v>0</v>
      </c>
      <c r="D183" s="137">
        <f aca="true" t="shared" si="44" ref="D183:I183">SUM(D184:D184)</f>
        <v>0</v>
      </c>
      <c r="E183" s="137">
        <f t="shared" si="44"/>
        <v>0</v>
      </c>
      <c r="F183" s="137">
        <f t="shared" si="44"/>
        <v>0</v>
      </c>
      <c r="G183" s="137">
        <f t="shared" si="44"/>
        <v>0</v>
      </c>
      <c r="H183" s="137">
        <f t="shared" si="44"/>
        <v>0</v>
      </c>
      <c r="I183" s="138">
        <f t="shared" si="44"/>
        <v>0</v>
      </c>
    </row>
    <row r="184" spans="1:9" s="56" customFormat="1" ht="48">
      <c r="A184" s="58">
        <v>4311</v>
      </c>
      <c r="B184" s="23" t="s">
        <v>195</v>
      </c>
      <c r="C184" s="118">
        <f t="shared" si="40"/>
        <v>0</v>
      </c>
      <c r="D184" s="60"/>
      <c r="E184" s="60"/>
      <c r="F184" s="60"/>
      <c r="G184" s="61"/>
      <c r="H184" s="62"/>
      <c r="I184" s="63"/>
    </row>
    <row r="185" spans="1:9" s="70" customFormat="1" ht="24">
      <c r="A185" s="141"/>
      <c r="B185" s="34" t="s">
        <v>196</v>
      </c>
      <c r="C185" s="102">
        <f t="shared" si="40"/>
        <v>500</v>
      </c>
      <c r="D185" s="103">
        <f aca="true" t="shared" si="45" ref="D185:I185">SUM(D186,D222,D250,D275)</f>
        <v>500</v>
      </c>
      <c r="E185" s="103">
        <f t="shared" si="45"/>
        <v>0</v>
      </c>
      <c r="F185" s="103">
        <f t="shared" si="45"/>
        <v>0</v>
      </c>
      <c r="G185" s="103">
        <f t="shared" si="45"/>
        <v>0</v>
      </c>
      <c r="H185" s="103">
        <f t="shared" si="45"/>
        <v>0</v>
      </c>
      <c r="I185" s="106">
        <f t="shared" si="45"/>
        <v>0</v>
      </c>
    </row>
    <row r="186" spans="1:9" s="56" customFormat="1" ht="12">
      <c r="A186" s="107">
        <v>5000</v>
      </c>
      <c r="B186" s="107" t="s">
        <v>197</v>
      </c>
      <c r="C186" s="108">
        <f t="shared" si="40"/>
        <v>500</v>
      </c>
      <c r="D186" s="109">
        <f aca="true" t="shared" si="46" ref="D186:I186">D187+D195</f>
        <v>500</v>
      </c>
      <c r="E186" s="109">
        <f t="shared" si="46"/>
        <v>0</v>
      </c>
      <c r="F186" s="109">
        <f t="shared" si="46"/>
        <v>0</v>
      </c>
      <c r="G186" s="109">
        <f t="shared" si="46"/>
        <v>0</v>
      </c>
      <c r="H186" s="109">
        <f t="shared" si="46"/>
        <v>0</v>
      </c>
      <c r="I186" s="112">
        <f t="shared" si="46"/>
        <v>0</v>
      </c>
    </row>
    <row r="187" spans="1:9" s="56" customFormat="1" ht="12">
      <c r="A187" s="71">
        <v>5100</v>
      </c>
      <c r="B187" s="113" t="s">
        <v>198</v>
      </c>
      <c r="C187" s="72">
        <f t="shared" si="40"/>
        <v>0</v>
      </c>
      <c r="D187" s="114">
        <f aca="true" t="shared" si="47" ref="D187:I187">D188+D189+D192+D193+D194</f>
        <v>0</v>
      </c>
      <c r="E187" s="114">
        <f t="shared" si="47"/>
        <v>0</v>
      </c>
      <c r="F187" s="114">
        <f t="shared" si="47"/>
        <v>0</v>
      </c>
      <c r="G187" s="128">
        <f t="shared" si="47"/>
        <v>0</v>
      </c>
      <c r="H187" s="78">
        <f t="shared" si="47"/>
        <v>0</v>
      </c>
      <c r="I187" s="115">
        <f t="shared" si="47"/>
        <v>0</v>
      </c>
    </row>
    <row r="188" spans="1:9" s="56" customFormat="1" ht="24">
      <c r="A188" s="116">
        <v>5110</v>
      </c>
      <c r="B188" s="117" t="s">
        <v>199</v>
      </c>
      <c r="C188" s="118">
        <f t="shared" si="40"/>
        <v>0</v>
      </c>
      <c r="D188" s="124"/>
      <c r="E188" s="124"/>
      <c r="F188" s="124"/>
      <c r="G188" s="125"/>
      <c r="H188" s="126"/>
      <c r="I188" s="127"/>
    </row>
    <row r="189" spans="1:9" s="56" customFormat="1" ht="24">
      <c r="A189" s="116">
        <v>5120</v>
      </c>
      <c r="B189" s="117" t="s">
        <v>200</v>
      </c>
      <c r="C189" s="118">
        <f t="shared" si="40"/>
        <v>0</v>
      </c>
      <c r="D189" s="119">
        <f aca="true" t="shared" si="48" ref="D189:I189">D190+D191</f>
        <v>0</v>
      </c>
      <c r="E189" s="119">
        <f t="shared" si="48"/>
        <v>0</v>
      </c>
      <c r="F189" s="119">
        <f t="shared" si="48"/>
        <v>0</v>
      </c>
      <c r="G189" s="120">
        <f t="shared" si="48"/>
        <v>0</v>
      </c>
      <c r="H189" s="121">
        <f t="shared" si="48"/>
        <v>0</v>
      </c>
      <c r="I189" s="122">
        <f t="shared" si="48"/>
        <v>0</v>
      </c>
    </row>
    <row r="190" spans="1:9" s="56" customFormat="1" ht="12">
      <c r="A190" s="58">
        <v>5121</v>
      </c>
      <c r="B190" s="23" t="s">
        <v>201</v>
      </c>
      <c r="C190" s="59">
        <f t="shared" si="40"/>
        <v>0</v>
      </c>
      <c r="D190" s="60"/>
      <c r="E190" s="60"/>
      <c r="F190" s="60"/>
      <c r="G190" s="61"/>
      <c r="H190" s="62"/>
      <c r="I190" s="63"/>
    </row>
    <row r="191" spans="1:9" s="56" customFormat="1" ht="36">
      <c r="A191" s="58">
        <v>5129</v>
      </c>
      <c r="B191" s="23" t="s">
        <v>202</v>
      </c>
      <c r="C191" s="59">
        <f t="shared" si="40"/>
        <v>0</v>
      </c>
      <c r="D191" s="60"/>
      <c r="E191" s="60"/>
      <c r="F191" s="60"/>
      <c r="G191" s="61"/>
      <c r="H191" s="62"/>
      <c r="I191" s="63"/>
    </row>
    <row r="192" spans="1:9" s="56" customFormat="1" ht="12">
      <c r="A192" s="116">
        <v>5130</v>
      </c>
      <c r="B192" s="117" t="s">
        <v>203</v>
      </c>
      <c r="C192" s="118">
        <f t="shared" si="40"/>
        <v>0</v>
      </c>
      <c r="D192" s="124"/>
      <c r="E192" s="124"/>
      <c r="F192" s="124"/>
      <c r="G192" s="125"/>
      <c r="H192" s="126"/>
      <c r="I192" s="127"/>
    </row>
    <row r="193" spans="1:9" s="56" customFormat="1" ht="24">
      <c r="A193" s="116">
        <v>5140</v>
      </c>
      <c r="B193" s="117" t="s">
        <v>204</v>
      </c>
      <c r="C193" s="118">
        <f t="shared" si="40"/>
        <v>0</v>
      </c>
      <c r="D193" s="124"/>
      <c r="E193" s="124"/>
      <c r="F193" s="124"/>
      <c r="G193" s="125"/>
      <c r="H193" s="126"/>
      <c r="I193" s="127"/>
    </row>
    <row r="194" spans="1:9" s="56" customFormat="1" ht="36">
      <c r="A194" s="116">
        <v>5170</v>
      </c>
      <c r="B194" s="117" t="s">
        <v>205</v>
      </c>
      <c r="C194" s="118">
        <f t="shared" si="40"/>
        <v>0</v>
      </c>
      <c r="D194" s="124"/>
      <c r="E194" s="124"/>
      <c r="F194" s="124"/>
      <c r="G194" s="125"/>
      <c r="H194" s="126"/>
      <c r="I194" s="127"/>
    </row>
    <row r="195" spans="1:9" s="56" customFormat="1" ht="12">
      <c r="A195" s="71">
        <v>5200</v>
      </c>
      <c r="B195" s="113" t="s">
        <v>206</v>
      </c>
      <c r="C195" s="72">
        <f t="shared" si="40"/>
        <v>500</v>
      </c>
      <c r="D195" s="114">
        <f aca="true" t="shared" si="49" ref="D195:I195">D196+D206+D207+D217+D218+D219+D221</f>
        <v>500</v>
      </c>
      <c r="E195" s="114">
        <f t="shared" si="49"/>
        <v>0</v>
      </c>
      <c r="F195" s="114">
        <f t="shared" si="49"/>
        <v>0</v>
      </c>
      <c r="G195" s="128">
        <f t="shared" si="49"/>
        <v>0</v>
      </c>
      <c r="H195" s="78">
        <f t="shared" si="49"/>
        <v>0</v>
      </c>
      <c r="I195" s="115">
        <f t="shared" si="49"/>
        <v>0</v>
      </c>
    </row>
    <row r="196" spans="1:9" s="56" customFormat="1" ht="12">
      <c r="A196" s="116">
        <v>5210</v>
      </c>
      <c r="B196" s="117" t="s">
        <v>207</v>
      </c>
      <c r="C196" s="118">
        <f t="shared" si="40"/>
        <v>0</v>
      </c>
      <c r="D196" s="119">
        <f aca="true" t="shared" si="50" ref="D196:I196">SUM(D197:D205)</f>
        <v>0</v>
      </c>
      <c r="E196" s="119">
        <f t="shared" si="50"/>
        <v>0</v>
      </c>
      <c r="F196" s="119">
        <f t="shared" si="50"/>
        <v>0</v>
      </c>
      <c r="G196" s="120">
        <f t="shared" si="50"/>
        <v>0</v>
      </c>
      <c r="H196" s="121">
        <f t="shared" si="50"/>
        <v>0</v>
      </c>
      <c r="I196" s="122">
        <f t="shared" si="50"/>
        <v>0</v>
      </c>
    </row>
    <row r="197" spans="1:9" s="56" customFormat="1" ht="12">
      <c r="A197" s="58">
        <v>5211</v>
      </c>
      <c r="B197" s="23" t="s">
        <v>208</v>
      </c>
      <c r="C197" s="59">
        <f t="shared" si="40"/>
        <v>0</v>
      </c>
      <c r="D197" s="60"/>
      <c r="E197" s="60"/>
      <c r="F197" s="60"/>
      <c r="G197" s="61"/>
      <c r="H197" s="62"/>
      <c r="I197" s="63"/>
    </row>
    <row r="198" spans="1:9" s="56" customFormat="1" ht="12">
      <c r="A198" s="58">
        <v>5212</v>
      </c>
      <c r="B198" s="23" t="s">
        <v>209</v>
      </c>
      <c r="C198" s="59">
        <f t="shared" si="40"/>
        <v>0</v>
      </c>
      <c r="D198" s="60"/>
      <c r="E198" s="60"/>
      <c r="F198" s="60"/>
      <c r="G198" s="61"/>
      <c r="H198" s="62"/>
      <c r="I198" s="63"/>
    </row>
    <row r="199" spans="1:9" s="56" customFormat="1" ht="12">
      <c r="A199" s="58">
        <v>5213</v>
      </c>
      <c r="B199" s="23" t="s">
        <v>210</v>
      </c>
      <c r="C199" s="59">
        <f t="shared" si="40"/>
        <v>0</v>
      </c>
      <c r="D199" s="60"/>
      <c r="E199" s="60"/>
      <c r="F199" s="60"/>
      <c r="G199" s="61"/>
      <c r="H199" s="62"/>
      <c r="I199" s="63"/>
    </row>
    <row r="200" spans="1:9" s="56" customFormat="1" ht="12">
      <c r="A200" s="58">
        <v>5214</v>
      </c>
      <c r="B200" s="23" t="s">
        <v>211</v>
      </c>
      <c r="C200" s="59">
        <f t="shared" si="40"/>
        <v>0</v>
      </c>
      <c r="D200" s="60"/>
      <c r="E200" s="60"/>
      <c r="F200" s="60"/>
      <c r="G200" s="61"/>
      <c r="H200" s="62"/>
      <c r="I200" s="63"/>
    </row>
    <row r="201" spans="1:9" s="56" customFormat="1" ht="12">
      <c r="A201" s="58">
        <v>5215</v>
      </c>
      <c r="B201" s="23" t="s">
        <v>212</v>
      </c>
      <c r="C201" s="59">
        <f t="shared" si="40"/>
        <v>0</v>
      </c>
      <c r="D201" s="60"/>
      <c r="E201" s="60"/>
      <c r="F201" s="60"/>
      <c r="G201" s="61"/>
      <c r="H201" s="62"/>
      <c r="I201" s="63"/>
    </row>
    <row r="202" spans="1:9" s="56" customFormat="1" ht="24">
      <c r="A202" s="58">
        <v>5216</v>
      </c>
      <c r="B202" s="23" t="s">
        <v>213</v>
      </c>
      <c r="C202" s="59">
        <f t="shared" si="40"/>
        <v>0</v>
      </c>
      <c r="D202" s="60"/>
      <c r="E202" s="60"/>
      <c r="F202" s="60"/>
      <c r="G202" s="61"/>
      <c r="H202" s="62"/>
      <c r="I202" s="63"/>
    </row>
    <row r="203" spans="1:9" s="56" customFormat="1" ht="12">
      <c r="A203" s="58">
        <v>5217</v>
      </c>
      <c r="B203" s="23" t="s">
        <v>214</v>
      </c>
      <c r="C203" s="59">
        <f t="shared" si="40"/>
        <v>0</v>
      </c>
      <c r="D203" s="60"/>
      <c r="E203" s="60"/>
      <c r="F203" s="60"/>
      <c r="G203" s="61"/>
      <c r="H203" s="62"/>
      <c r="I203" s="63"/>
    </row>
    <row r="204" spans="1:9" s="56" customFormat="1" ht="12">
      <c r="A204" s="58">
        <v>5218</v>
      </c>
      <c r="B204" s="23" t="s">
        <v>215</v>
      </c>
      <c r="C204" s="59">
        <f t="shared" si="40"/>
        <v>0</v>
      </c>
      <c r="D204" s="60"/>
      <c r="E204" s="60"/>
      <c r="F204" s="60"/>
      <c r="G204" s="61"/>
      <c r="H204" s="62"/>
      <c r="I204" s="63"/>
    </row>
    <row r="205" spans="1:9" s="56" customFormat="1" ht="12">
      <c r="A205" s="58">
        <v>5219</v>
      </c>
      <c r="B205" s="23" t="s">
        <v>216</v>
      </c>
      <c r="C205" s="59">
        <f t="shared" si="40"/>
        <v>0</v>
      </c>
      <c r="D205" s="60"/>
      <c r="E205" s="60"/>
      <c r="F205" s="60"/>
      <c r="G205" s="61"/>
      <c r="H205" s="62"/>
      <c r="I205" s="63"/>
    </row>
    <row r="206" spans="1:9" s="56" customFormat="1" ht="13.5" customHeight="1">
      <c r="A206" s="116">
        <v>5220</v>
      </c>
      <c r="B206" s="117" t="s">
        <v>217</v>
      </c>
      <c r="C206" s="118">
        <f t="shared" si="40"/>
        <v>0</v>
      </c>
      <c r="D206" s="124"/>
      <c r="E206" s="124"/>
      <c r="F206" s="124"/>
      <c r="G206" s="125"/>
      <c r="H206" s="126"/>
      <c r="I206" s="127"/>
    </row>
    <row r="207" spans="1:9" s="56" customFormat="1" ht="12">
      <c r="A207" s="116">
        <v>5230</v>
      </c>
      <c r="B207" s="117" t="s">
        <v>218</v>
      </c>
      <c r="C207" s="118">
        <f t="shared" si="40"/>
        <v>0</v>
      </c>
      <c r="D207" s="119">
        <f aca="true" t="shared" si="51" ref="D207:I207">SUM(D208:D216)</f>
        <v>0</v>
      </c>
      <c r="E207" s="119">
        <f t="shared" si="51"/>
        <v>0</v>
      </c>
      <c r="F207" s="119">
        <f t="shared" si="51"/>
        <v>0</v>
      </c>
      <c r="G207" s="120">
        <f t="shared" si="51"/>
        <v>0</v>
      </c>
      <c r="H207" s="121">
        <f t="shared" si="51"/>
        <v>0</v>
      </c>
      <c r="I207" s="122">
        <f t="shared" si="51"/>
        <v>0</v>
      </c>
    </row>
    <row r="208" spans="1:9" s="56" customFormat="1" ht="12">
      <c r="A208" s="58">
        <v>5231</v>
      </c>
      <c r="B208" s="23" t="s">
        <v>219</v>
      </c>
      <c r="C208" s="59">
        <f t="shared" si="40"/>
        <v>0</v>
      </c>
      <c r="D208" s="60"/>
      <c r="E208" s="60"/>
      <c r="F208" s="60"/>
      <c r="G208" s="61"/>
      <c r="H208" s="62"/>
      <c r="I208" s="63"/>
    </row>
    <row r="209" spans="1:9" s="56" customFormat="1" ht="12">
      <c r="A209" s="58">
        <v>5232</v>
      </c>
      <c r="B209" s="23" t="s">
        <v>220</v>
      </c>
      <c r="C209" s="59">
        <f t="shared" si="40"/>
        <v>0</v>
      </c>
      <c r="D209" s="60"/>
      <c r="E209" s="60"/>
      <c r="F209" s="60"/>
      <c r="G209" s="61"/>
      <c r="H209" s="62"/>
      <c r="I209" s="63"/>
    </row>
    <row r="210" spans="1:9" s="56" customFormat="1" ht="12">
      <c r="A210" s="58">
        <v>5233</v>
      </c>
      <c r="B210" s="23" t="s">
        <v>221</v>
      </c>
      <c r="C210" s="59">
        <f t="shared" si="40"/>
        <v>0</v>
      </c>
      <c r="D210" s="60"/>
      <c r="E210" s="60"/>
      <c r="F210" s="60"/>
      <c r="G210" s="61"/>
      <c r="H210" s="62"/>
      <c r="I210" s="63"/>
    </row>
    <row r="211" spans="1:9" s="56" customFormat="1" ht="24">
      <c r="A211" s="58">
        <v>5234</v>
      </c>
      <c r="B211" s="23" t="s">
        <v>222</v>
      </c>
      <c r="C211" s="59">
        <f t="shared" si="40"/>
        <v>0</v>
      </c>
      <c r="D211" s="60"/>
      <c r="E211" s="60"/>
      <c r="F211" s="60"/>
      <c r="G211" s="61"/>
      <c r="H211" s="62"/>
      <c r="I211" s="63"/>
    </row>
    <row r="212" spans="1:9" s="56" customFormat="1" ht="12">
      <c r="A212" s="58">
        <v>5235</v>
      </c>
      <c r="B212" s="23" t="s">
        <v>223</v>
      </c>
      <c r="C212" s="59">
        <f t="shared" si="40"/>
        <v>0</v>
      </c>
      <c r="D212" s="60"/>
      <c r="E212" s="60"/>
      <c r="F212" s="60"/>
      <c r="G212" s="61"/>
      <c r="H212" s="62"/>
      <c r="I212" s="63"/>
    </row>
    <row r="213" spans="1:9" s="56" customFormat="1" ht="14.25" customHeight="1">
      <c r="A213" s="58">
        <v>5236</v>
      </c>
      <c r="B213" s="23" t="s">
        <v>224</v>
      </c>
      <c r="C213" s="59">
        <f t="shared" si="40"/>
        <v>0</v>
      </c>
      <c r="D213" s="60"/>
      <c r="E213" s="60"/>
      <c r="F213" s="60"/>
      <c r="G213" s="61"/>
      <c r="H213" s="62"/>
      <c r="I213" s="63"/>
    </row>
    <row r="214" spans="1:9" s="56" customFormat="1" ht="14.25" customHeight="1">
      <c r="A214" s="58">
        <v>5237</v>
      </c>
      <c r="B214" s="23" t="s">
        <v>225</v>
      </c>
      <c r="C214" s="59">
        <f t="shared" si="40"/>
        <v>0</v>
      </c>
      <c r="D214" s="60"/>
      <c r="E214" s="60"/>
      <c r="F214" s="60"/>
      <c r="G214" s="61"/>
      <c r="H214" s="62"/>
      <c r="I214" s="63"/>
    </row>
    <row r="215" spans="1:9" s="56" customFormat="1" ht="24">
      <c r="A215" s="58">
        <v>5238</v>
      </c>
      <c r="B215" s="23" t="s">
        <v>226</v>
      </c>
      <c r="C215" s="59">
        <f t="shared" si="40"/>
        <v>0</v>
      </c>
      <c r="D215" s="60"/>
      <c r="E215" s="60"/>
      <c r="F215" s="60"/>
      <c r="G215" s="61"/>
      <c r="H215" s="62"/>
      <c r="I215" s="63"/>
    </row>
    <row r="216" spans="1:9" s="56" customFormat="1" ht="24">
      <c r="A216" s="58">
        <v>5239</v>
      </c>
      <c r="B216" s="23" t="s">
        <v>227</v>
      </c>
      <c r="C216" s="59">
        <f t="shared" si="40"/>
        <v>0</v>
      </c>
      <c r="D216" s="60"/>
      <c r="E216" s="60"/>
      <c r="F216" s="60"/>
      <c r="G216" s="61"/>
      <c r="H216" s="62"/>
      <c r="I216" s="63"/>
    </row>
    <row r="217" spans="1:9" s="56" customFormat="1" ht="24">
      <c r="A217" s="116">
        <v>5240</v>
      </c>
      <c r="B217" s="117" t="s">
        <v>228</v>
      </c>
      <c r="C217" s="118">
        <f t="shared" si="40"/>
        <v>0</v>
      </c>
      <c r="D217" s="124"/>
      <c r="E217" s="124"/>
      <c r="F217" s="124"/>
      <c r="G217" s="124"/>
      <c r="H217" s="124"/>
      <c r="I217" s="127"/>
    </row>
    <row r="218" spans="1:9" s="56" customFormat="1" ht="22.5" customHeight="1">
      <c r="A218" s="116">
        <v>5250</v>
      </c>
      <c r="B218" s="117" t="s">
        <v>229</v>
      </c>
      <c r="C218" s="118">
        <f t="shared" si="40"/>
        <v>0</v>
      </c>
      <c r="D218" s="124"/>
      <c r="E218" s="124"/>
      <c r="F218" s="124"/>
      <c r="G218" s="125"/>
      <c r="H218" s="126"/>
      <c r="I218" s="127"/>
    </row>
    <row r="219" spans="1:9" s="56" customFormat="1" ht="12">
      <c r="A219" s="116">
        <v>5260</v>
      </c>
      <c r="B219" s="117" t="s">
        <v>230</v>
      </c>
      <c r="C219" s="118">
        <f t="shared" si="40"/>
        <v>500</v>
      </c>
      <c r="D219" s="119">
        <f aca="true" t="shared" si="52" ref="D219:I219">SUM(D220)</f>
        <v>500</v>
      </c>
      <c r="E219" s="119">
        <f t="shared" si="52"/>
        <v>0</v>
      </c>
      <c r="F219" s="119">
        <f t="shared" si="52"/>
        <v>0</v>
      </c>
      <c r="G219" s="120">
        <f t="shared" si="52"/>
        <v>0</v>
      </c>
      <c r="H219" s="121">
        <f t="shared" si="52"/>
        <v>0</v>
      </c>
      <c r="I219" s="122">
        <f t="shared" si="52"/>
        <v>0</v>
      </c>
    </row>
    <row r="220" spans="1:9" s="56" customFormat="1" ht="24">
      <c r="A220" s="58">
        <v>5269</v>
      </c>
      <c r="B220" s="23" t="s">
        <v>231</v>
      </c>
      <c r="C220" s="59">
        <f t="shared" si="40"/>
        <v>500</v>
      </c>
      <c r="D220" s="60">
        <v>500</v>
      </c>
      <c r="E220" s="60"/>
      <c r="F220" s="60"/>
      <c r="G220" s="61"/>
      <c r="H220" s="62"/>
      <c r="I220" s="63"/>
    </row>
    <row r="221" spans="1:9" s="56" customFormat="1" ht="24">
      <c r="A221" s="116">
        <v>5270</v>
      </c>
      <c r="B221" s="117" t="s">
        <v>232</v>
      </c>
      <c r="C221" s="118">
        <f t="shared" si="40"/>
        <v>0</v>
      </c>
      <c r="D221" s="124"/>
      <c r="E221" s="124"/>
      <c r="F221" s="124"/>
      <c r="G221" s="125"/>
      <c r="H221" s="126"/>
      <c r="I221" s="127"/>
    </row>
    <row r="222" spans="1:9" s="56" customFormat="1" ht="12">
      <c r="A222" s="107">
        <v>6000</v>
      </c>
      <c r="B222" s="107" t="s">
        <v>233</v>
      </c>
      <c r="C222" s="108">
        <f t="shared" si="40"/>
        <v>0</v>
      </c>
      <c r="D222" s="109">
        <f aca="true" t="shared" si="53" ref="D222:I222">D223+D233+D242</f>
        <v>0</v>
      </c>
      <c r="E222" s="109">
        <f t="shared" si="53"/>
        <v>0</v>
      </c>
      <c r="F222" s="109">
        <f t="shared" si="53"/>
        <v>0</v>
      </c>
      <c r="G222" s="110">
        <f t="shared" si="53"/>
        <v>0</v>
      </c>
      <c r="H222" s="111">
        <f t="shared" si="53"/>
        <v>0</v>
      </c>
      <c r="I222" s="112">
        <f t="shared" si="53"/>
        <v>0</v>
      </c>
    </row>
    <row r="223" spans="1:9" s="56" customFormat="1" ht="14.25" customHeight="1">
      <c r="A223" s="142">
        <v>6200</v>
      </c>
      <c r="B223" s="143" t="s">
        <v>234</v>
      </c>
      <c r="C223" s="144">
        <f t="shared" si="40"/>
        <v>0</v>
      </c>
      <c r="D223" s="145">
        <f aca="true" t="shared" si="54" ref="D223:I223">SUM(D224,D225,D231,D232)</f>
        <v>0</v>
      </c>
      <c r="E223" s="145">
        <f t="shared" si="54"/>
        <v>0</v>
      </c>
      <c r="F223" s="145">
        <f t="shared" si="54"/>
        <v>0</v>
      </c>
      <c r="G223" s="145">
        <f t="shared" si="54"/>
        <v>0</v>
      </c>
      <c r="H223" s="145">
        <f t="shared" si="54"/>
        <v>0</v>
      </c>
      <c r="I223" s="146">
        <f t="shared" si="54"/>
        <v>0</v>
      </c>
    </row>
    <row r="224" spans="1:9" s="56" customFormat="1" ht="24">
      <c r="A224" s="116">
        <v>6220</v>
      </c>
      <c r="B224" s="117" t="s">
        <v>235</v>
      </c>
      <c r="C224" s="119">
        <f t="shared" si="40"/>
        <v>0</v>
      </c>
      <c r="D224" s="124"/>
      <c r="E224" s="124"/>
      <c r="F224" s="124"/>
      <c r="G224" s="124"/>
      <c r="H224" s="124"/>
      <c r="I224" s="127"/>
    </row>
    <row r="225" spans="1:9" s="56" customFormat="1" ht="14.25" customHeight="1">
      <c r="A225" s="147">
        <v>6250</v>
      </c>
      <c r="B225" s="148" t="s">
        <v>236</v>
      </c>
      <c r="C225" s="149">
        <f t="shared" si="40"/>
        <v>0</v>
      </c>
      <c r="D225" s="149">
        <f aca="true" t="shared" si="55" ref="D225:I225">SUM(D226:D230)</f>
        <v>0</v>
      </c>
      <c r="E225" s="149">
        <f t="shared" si="55"/>
        <v>0</v>
      </c>
      <c r="F225" s="149">
        <f t="shared" si="55"/>
        <v>0</v>
      </c>
      <c r="G225" s="149">
        <f t="shared" si="55"/>
        <v>0</v>
      </c>
      <c r="H225" s="149">
        <f t="shared" si="55"/>
        <v>0</v>
      </c>
      <c r="I225" s="150">
        <f t="shared" si="55"/>
        <v>0</v>
      </c>
    </row>
    <row r="226" spans="1:9" s="56" customFormat="1" ht="14.25" customHeight="1">
      <c r="A226" s="151">
        <v>6252</v>
      </c>
      <c r="B226" s="148" t="s">
        <v>237</v>
      </c>
      <c r="C226" s="149">
        <f t="shared" si="40"/>
        <v>0</v>
      </c>
      <c r="D226" s="152"/>
      <c r="E226" s="152"/>
      <c r="F226" s="152"/>
      <c r="G226" s="152"/>
      <c r="H226" s="152"/>
      <c r="I226" s="153"/>
    </row>
    <row r="227" spans="1:9" s="56" customFormat="1" ht="14.25" customHeight="1">
      <c r="A227" s="151">
        <v>6253</v>
      </c>
      <c r="B227" s="148" t="s">
        <v>238</v>
      </c>
      <c r="C227" s="149">
        <f t="shared" si="40"/>
        <v>0</v>
      </c>
      <c r="D227" s="152"/>
      <c r="E227" s="152"/>
      <c r="F227" s="152"/>
      <c r="G227" s="152"/>
      <c r="H227" s="152"/>
      <c r="I227" s="153"/>
    </row>
    <row r="228" spans="1:9" s="56" customFormat="1" ht="24">
      <c r="A228" s="151">
        <v>6254</v>
      </c>
      <c r="B228" s="148" t="s">
        <v>239</v>
      </c>
      <c r="C228" s="149">
        <f t="shared" si="40"/>
        <v>0</v>
      </c>
      <c r="D228" s="152"/>
      <c r="E228" s="152"/>
      <c r="F228" s="152"/>
      <c r="G228" s="152"/>
      <c r="H228" s="152"/>
      <c r="I228" s="153"/>
    </row>
    <row r="229" spans="1:9" s="56" customFormat="1" ht="24">
      <c r="A229" s="151">
        <v>6255</v>
      </c>
      <c r="B229" s="148" t="s">
        <v>240</v>
      </c>
      <c r="C229" s="149">
        <f t="shared" si="40"/>
        <v>0</v>
      </c>
      <c r="D229" s="152"/>
      <c r="E229" s="152"/>
      <c r="F229" s="152"/>
      <c r="G229" s="152"/>
      <c r="H229" s="152"/>
      <c r="I229" s="153"/>
    </row>
    <row r="230" spans="1:9" s="56" customFormat="1" ht="24">
      <c r="A230" s="151">
        <v>6259</v>
      </c>
      <c r="B230" s="148" t="s">
        <v>241</v>
      </c>
      <c r="C230" s="149">
        <f t="shared" si="40"/>
        <v>0</v>
      </c>
      <c r="D230" s="152"/>
      <c r="E230" s="152"/>
      <c r="F230" s="152"/>
      <c r="G230" s="152"/>
      <c r="H230" s="152"/>
      <c r="I230" s="153"/>
    </row>
    <row r="231" spans="1:9" s="56" customFormat="1" ht="24">
      <c r="A231" s="147">
        <v>6260</v>
      </c>
      <c r="B231" s="148" t="s">
        <v>242</v>
      </c>
      <c r="C231" s="149">
        <f t="shared" si="40"/>
        <v>0</v>
      </c>
      <c r="D231" s="152"/>
      <c r="E231" s="152"/>
      <c r="F231" s="152"/>
      <c r="G231" s="152"/>
      <c r="H231" s="152"/>
      <c r="I231" s="153"/>
    </row>
    <row r="232" spans="1:9" s="56" customFormat="1" ht="12">
      <c r="A232" s="154">
        <v>6270</v>
      </c>
      <c r="B232" s="155" t="s">
        <v>243</v>
      </c>
      <c r="C232" s="156">
        <f t="shared" si="40"/>
        <v>0</v>
      </c>
      <c r="D232" s="157"/>
      <c r="E232" s="157"/>
      <c r="F232" s="157"/>
      <c r="G232" s="157"/>
      <c r="H232" s="157"/>
      <c r="I232" s="130"/>
    </row>
    <row r="233" spans="1:9" s="56" customFormat="1" ht="12">
      <c r="A233" s="71">
        <v>6300</v>
      </c>
      <c r="B233" s="113" t="s">
        <v>244</v>
      </c>
      <c r="C233" s="72">
        <f t="shared" si="40"/>
        <v>0</v>
      </c>
      <c r="D233" s="114">
        <f aca="true" t="shared" si="56" ref="D233:I233">SUM(D234,D240,D241)</f>
        <v>0</v>
      </c>
      <c r="E233" s="114">
        <f t="shared" si="56"/>
        <v>0</v>
      </c>
      <c r="F233" s="114">
        <f t="shared" si="56"/>
        <v>0</v>
      </c>
      <c r="G233" s="114">
        <f t="shared" si="56"/>
        <v>0</v>
      </c>
      <c r="H233" s="114">
        <f t="shared" si="56"/>
        <v>0</v>
      </c>
      <c r="I233" s="115">
        <f t="shared" si="56"/>
        <v>0</v>
      </c>
    </row>
    <row r="234" spans="1:9" s="56" customFormat="1" ht="24">
      <c r="A234" s="116">
        <v>6320</v>
      </c>
      <c r="B234" s="117" t="s">
        <v>245</v>
      </c>
      <c r="C234" s="119">
        <f t="shared" si="40"/>
        <v>0</v>
      </c>
      <c r="D234" s="119">
        <f aca="true" t="shared" si="57" ref="D234:I234">SUM(D235:D239)</f>
        <v>0</v>
      </c>
      <c r="E234" s="119">
        <f t="shared" si="57"/>
        <v>0</v>
      </c>
      <c r="F234" s="119">
        <f t="shared" si="57"/>
        <v>0</v>
      </c>
      <c r="G234" s="119">
        <f t="shared" si="57"/>
        <v>0</v>
      </c>
      <c r="H234" s="119">
        <f t="shared" si="57"/>
        <v>0</v>
      </c>
      <c r="I234" s="122">
        <f t="shared" si="57"/>
        <v>0</v>
      </c>
    </row>
    <row r="235" spans="1:9" s="56" customFormat="1" ht="12">
      <c r="A235" s="151">
        <v>6321</v>
      </c>
      <c r="B235" s="148" t="s">
        <v>246</v>
      </c>
      <c r="C235" s="149">
        <f t="shared" si="40"/>
        <v>0</v>
      </c>
      <c r="D235" s="152"/>
      <c r="E235" s="152"/>
      <c r="F235" s="152"/>
      <c r="G235" s="152"/>
      <c r="H235" s="152"/>
      <c r="I235" s="153"/>
    </row>
    <row r="236" spans="1:9" s="56" customFormat="1" ht="12">
      <c r="A236" s="151">
        <v>6322</v>
      </c>
      <c r="B236" s="148" t="s">
        <v>247</v>
      </c>
      <c r="C236" s="149">
        <f t="shared" si="40"/>
        <v>0</v>
      </c>
      <c r="D236" s="152"/>
      <c r="E236" s="152"/>
      <c r="F236" s="152"/>
      <c r="G236" s="152"/>
      <c r="H236" s="152"/>
      <c r="I236" s="153"/>
    </row>
    <row r="237" spans="1:9" s="56" customFormat="1" ht="24">
      <c r="A237" s="151">
        <v>6323</v>
      </c>
      <c r="B237" s="148" t="s">
        <v>248</v>
      </c>
      <c r="C237" s="149">
        <f t="shared" si="40"/>
        <v>0</v>
      </c>
      <c r="D237" s="152"/>
      <c r="E237" s="152"/>
      <c r="F237" s="152"/>
      <c r="G237" s="152"/>
      <c r="H237" s="152"/>
      <c r="I237" s="153"/>
    </row>
    <row r="238" spans="1:9" s="56" customFormat="1" ht="24">
      <c r="A238" s="151">
        <v>6324</v>
      </c>
      <c r="B238" s="148" t="s">
        <v>249</v>
      </c>
      <c r="C238" s="149">
        <f aca="true" t="shared" si="58" ref="C238:C290">SUM(D238:I238)</f>
        <v>0</v>
      </c>
      <c r="D238" s="152"/>
      <c r="E238" s="152"/>
      <c r="F238" s="152"/>
      <c r="G238" s="152"/>
      <c r="H238" s="152"/>
      <c r="I238" s="153"/>
    </row>
    <row r="239" spans="1:9" s="56" customFormat="1" ht="12">
      <c r="A239" s="151">
        <v>6329</v>
      </c>
      <c r="B239" s="148" t="s">
        <v>250</v>
      </c>
      <c r="C239" s="149">
        <f t="shared" si="58"/>
        <v>0</v>
      </c>
      <c r="D239" s="152"/>
      <c r="E239" s="152"/>
      <c r="F239" s="152"/>
      <c r="G239" s="152"/>
      <c r="H239" s="152"/>
      <c r="I239" s="153"/>
    </row>
    <row r="240" spans="1:9" s="56" customFormat="1" ht="24">
      <c r="A240" s="147">
        <v>6330</v>
      </c>
      <c r="B240" s="148" t="s">
        <v>251</v>
      </c>
      <c r="C240" s="149">
        <f t="shared" si="58"/>
        <v>0</v>
      </c>
      <c r="D240" s="152"/>
      <c r="E240" s="152"/>
      <c r="F240" s="152"/>
      <c r="G240" s="152"/>
      <c r="H240" s="152"/>
      <c r="I240" s="153"/>
    </row>
    <row r="241" spans="1:9" s="56" customFormat="1" ht="12">
      <c r="A241" s="154">
        <v>6360</v>
      </c>
      <c r="B241" s="155" t="s">
        <v>252</v>
      </c>
      <c r="C241" s="156">
        <f t="shared" si="58"/>
        <v>0</v>
      </c>
      <c r="D241" s="157"/>
      <c r="E241" s="157"/>
      <c r="F241" s="157"/>
      <c r="G241" s="157"/>
      <c r="H241" s="157"/>
      <c r="I241" s="130"/>
    </row>
    <row r="242" spans="1:9" s="56" customFormat="1" ht="36">
      <c r="A242" s="71">
        <v>6400</v>
      </c>
      <c r="B242" s="113" t="s">
        <v>253</v>
      </c>
      <c r="C242" s="72">
        <f t="shared" si="58"/>
        <v>0</v>
      </c>
      <c r="D242" s="114">
        <f aca="true" t="shared" si="59" ref="D242:I242">SUM(D243:D249)</f>
        <v>0</v>
      </c>
      <c r="E242" s="114">
        <f t="shared" si="59"/>
        <v>0</v>
      </c>
      <c r="F242" s="114">
        <f t="shared" si="59"/>
        <v>0</v>
      </c>
      <c r="G242" s="114">
        <f t="shared" si="59"/>
        <v>0</v>
      </c>
      <c r="H242" s="114">
        <f t="shared" si="59"/>
        <v>0</v>
      </c>
      <c r="I242" s="115">
        <f t="shared" si="59"/>
        <v>0</v>
      </c>
    </row>
    <row r="243" spans="1:9" s="56" customFormat="1" ht="12">
      <c r="A243" s="116">
        <v>6410</v>
      </c>
      <c r="B243" s="117" t="s">
        <v>254</v>
      </c>
      <c r="C243" s="119">
        <f t="shared" si="58"/>
        <v>0</v>
      </c>
      <c r="D243" s="124"/>
      <c r="E243" s="124"/>
      <c r="F243" s="124"/>
      <c r="G243" s="124"/>
      <c r="H243" s="124"/>
      <c r="I243" s="127"/>
    </row>
    <row r="244" spans="1:9" s="56" customFormat="1" ht="24">
      <c r="A244" s="147">
        <v>6420</v>
      </c>
      <c r="B244" s="148" t="s">
        <v>255</v>
      </c>
      <c r="C244" s="149">
        <f t="shared" si="58"/>
        <v>0</v>
      </c>
      <c r="D244" s="152"/>
      <c r="E244" s="152"/>
      <c r="F244" s="152"/>
      <c r="G244" s="152"/>
      <c r="H244" s="152"/>
      <c r="I244" s="153"/>
    </row>
    <row r="245" spans="1:9" s="56" customFormat="1" ht="12">
      <c r="A245" s="147">
        <v>6430</v>
      </c>
      <c r="B245" s="148" t="s">
        <v>256</v>
      </c>
      <c r="C245" s="149">
        <f t="shared" si="58"/>
        <v>0</v>
      </c>
      <c r="D245" s="152"/>
      <c r="E245" s="152"/>
      <c r="F245" s="152"/>
      <c r="G245" s="152"/>
      <c r="H245" s="152"/>
      <c r="I245" s="153"/>
    </row>
    <row r="246" spans="1:9" s="56" customFormat="1" ht="24">
      <c r="A246" s="147">
        <v>6440</v>
      </c>
      <c r="B246" s="148" t="s">
        <v>257</v>
      </c>
      <c r="C246" s="149">
        <f t="shared" si="58"/>
        <v>0</v>
      </c>
      <c r="D246" s="152"/>
      <c r="E246" s="152"/>
      <c r="F246" s="152"/>
      <c r="G246" s="152"/>
      <c r="H246" s="152"/>
      <c r="I246" s="153"/>
    </row>
    <row r="247" spans="1:9" s="56" customFormat="1" ht="36">
      <c r="A247" s="147">
        <v>6450</v>
      </c>
      <c r="B247" s="148" t="s">
        <v>258</v>
      </c>
      <c r="C247" s="149">
        <f t="shared" si="58"/>
        <v>0</v>
      </c>
      <c r="D247" s="152"/>
      <c r="E247" s="152"/>
      <c r="F247" s="152"/>
      <c r="G247" s="152"/>
      <c r="H247" s="152"/>
      <c r="I247" s="153"/>
    </row>
    <row r="248" spans="1:9" s="56" customFormat="1" ht="12">
      <c r="A248" s="147">
        <v>6460</v>
      </c>
      <c r="B248" s="148" t="s">
        <v>259</v>
      </c>
      <c r="C248" s="149">
        <f t="shared" si="58"/>
        <v>0</v>
      </c>
      <c r="D248" s="152"/>
      <c r="E248" s="152"/>
      <c r="F248" s="152"/>
      <c r="G248" s="152"/>
      <c r="H248" s="152"/>
      <c r="I248" s="153"/>
    </row>
    <row r="249" spans="1:9" s="56" customFormat="1" ht="36">
      <c r="A249" s="154">
        <v>6470</v>
      </c>
      <c r="B249" s="155" t="s">
        <v>260</v>
      </c>
      <c r="C249" s="156">
        <f t="shared" si="58"/>
        <v>0</v>
      </c>
      <c r="D249" s="157"/>
      <c r="E249" s="157"/>
      <c r="F249" s="157"/>
      <c r="G249" s="157"/>
      <c r="H249" s="157"/>
      <c r="I249" s="130"/>
    </row>
    <row r="250" spans="1:9" s="56" customFormat="1" ht="60">
      <c r="A250" s="158">
        <v>7000</v>
      </c>
      <c r="B250" s="158" t="s">
        <v>261</v>
      </c>
      <c r="C250" s="159">
        <f t="shared" si="58"/>
        <v>0</v>
      </c>
      <c r="D250" s="160">
        <f aca="true" t="shared" si="60" ref="D250:I250">SUM(D251,D264,D270)</f>
        <v>0</v>
      </c>
      <c r="E250" s="160">
        <f t="shared" si="60"/>
        <v>0</v>
      </c>
      <c r="F250" s="160">
        <f t="shared" si="60"/>
        <v>0</v>
      </c>
      <c r="G250" s="160">
        <f t="shared" si="60"/>
        <v>0</v>
      </c>
      <c r="H250" s="160">
        <f t="shared" si="60"/>
        <v>0</v>
      </c>
      <c r="I250" s="161">
        <f t="shared" si="60"/>
        <v>0</v>
      </c>
    </row>
    <row r="251" spans="1:9" s="56" customFormat="1" ht="24">
      <c r="A251" s="162">
        <v>7200</v>
      </c>
      <c r="B251" s="113" t="s">
        <v>262</v>
      </c>
      <c r="C251" s="72">
        <f t="shared" si="58"/>
        <v>0</v>
      </c>
      <c r="D251" s="114">
        <f aca="true" t="shared" si="61" ref="D251:I251">SUM(D252,D253,D256,D263)</f>
        <v>0</v>
      </c>
      <c r="E251" s="114">
        <f t="shared" si="61"/>
        <v>0</v>
      </c>
      <c r="F251" s="114">
        <f t="shared" si="61"/>
        <v>0</v>
      </c>
      <c r="G251" s="114">
        <f t="shared" si="61"/>
        <v>0</v>
      </c>
      <c r="H251" s="114">
        <f t="shared" si="61"/>
        <v>0</v>
      </c>
      <c r="I251" s="115">
        <f t="shared" si="61"/>
        <v>0</v>
      </c>
    </row>
    <row r="252" spans="1:9" s="56" customFormat="1" ht="36">
      <c r="A252" s="163">
        <v>7210</v>
      </c>
      <c r="B252" s="117" t="s">
        <v>263</v>
      </c>
      <c r="C252" s="118">
        <f t="shared" si="58"/>
        <v>0</v>
      </c>
      <c r="D252" s="124"/>
      <c r="E252" s="124"/>
      <c r="F252" s="124"/>
      <c r="G252" s="125"/>
      <c r="H252" s="126"/>
      <c r="I252" s="127"/>
    </row>
    <row r="253" spans="1:9" s="56" customFormat="1" ht="24">
      <c r="A253" s="163">
        <v>7220</v>
      </c>
      <c r="B253" s="117" t="s">
        <v>264</v>
      </c>
      <c r="C253" s="118">
        <f t="shared" si="58"/>
        <v>0</v>
      </c>
      <c r="D253" s="119">
        <f aca="true" t="shared" si="62" ref="D253:I253">SUM(D254:D255)</f>
        <v>0</v>
      </c>
      <c r="E253" s="119">
        <f t="shared" si="62"/>
        <v>0</v>
      </c>
      <c r="F253" s="119">
        <f t="shared" si="62"/>
        <v>0</v>
      </c>
      <c r="G253" s="120">
        <f t="shared" si="62"/>
        <v>0</v>
      </c>
      <c r="H253" s="121">
        <f t="shared" si="62"/>
        <v>0</v>
      </c>
      <c r="I253" s="122">
        <f t="shared" si="62"/>
        <v>0</v>
      </c>
    </row>
    <row r="254" spans="1:9" s="123" customFormat="1" ht="36">
      <c r="A254" s="164">
        <v>7221</v>
      </c>
      <c r="B254" s="23" t="s">
        <v>265</v>
      </c>
      <c r="C254" s="59">
        <f t="shared" si="58"/>
        <v>0</v>
      </c>
      <c r="D254" s="60"/>
      <c r="E254" s="60"/>
      <c r="F254" s="60"/>
      <c r="G254" s="61"/>
      <c r="H254" s="62"/>
      <c r="I254" s="63"/>
    </row>
    <row r="255" spans="1:9" s="123" customFormat="1" ht="36">
      <c r="A255" s="164">
        <v>7222</v>
      </c>
      <c r="B255" s="23" t="s">
        <v>266</v>
      </c>
      <c r="C255" s="59">
        <f t="shared" si="58"/>
        <v>0</v>
      </c>
      <c r="D255" s="60"/>
      <c r="E255" s="60"/>
      <c r="F255" s="60"/>
      <c r="G255" s="61"/>
      <c r="H255" s="62"/>
      <c r="I255" s="63"/>
    </row>
    <row r="256" spans="1:9" s="123" customFormat="1" ht="36">
      <c r="A256" s="165">
        <v>7240</v>
      </c>
      <c r="B256" s="23" t="s">
        <v>267</v>
      </c>
      <c r="C256" s="59">
        <f t="shared" si="58"/>
        <v>0</v>
      </c>
      <c r="D256" s="137">
        <f aca="true" t="shared" si="63" ref="D256:I256">SUM(D257:D262)</f>
        <v>0</v>
      </c>
      <c r="E256" s="137">
        <f t="shared" si="63"/>
        <v>0</v>
      </c>
      <c r="F256" s="137">
        <f t="shared" si="63"/>
        <v>0</v>
      </c>
      <c r="G256" s="137">
        <f t="shared" si="63"/>
        <v>0</v>
      </c>
      <c r="H256" s="137">
        <f t="shared" si="63"/>
        <v>0</v>
      </c>
      <c r="I256" s="138">
        <f t="shared" si="63"/>
        <v>0</v>
      </c>
    </row>
    <row r="257" spans="1:9" s="123" customFormat="1" ht="36">
      <c r="A257" s="164">
        <v>7241</v>
      </c>
      <c r="B257" s="23" t="s">
        <v>268</v>
      </c>
      <c r="C257" s="59">
        <f t="shared" si="58"/>
        <v>0</v>
      </c>
      <c r="D257" s="60"/>
      <c r="E257" s="60"/>
      <c r="F257" s="60"/>
      <c r="G257" s="61"/>
      <c r="H257" s="62"/>
      <c r="I257" s="63"/>
    </row>
    <row r="258" spans="1:9" s="123" customFormat="1" ht="36">
      <c r="A258" s="164">
        <v>7242</v>
      </c>
      <c r="B258" s="23" t="s">
        <v>269</v>
      </c>
      <c r="C258" s="59">
        <f t="shared" si="58"/>
        <v>0</v>
      </c>
      <c r="D258" s="60"/>
      <c r="E258" s="60"/>
      <c r="F258" s="60"/>
      <c r="G258" s="61"/>
      <c r="H258" s="62"/>
      <c r="I258" s="63"/>
    </row>
    <row r="259" spans="1:9" s="123" customFormat="1" ht="36">
      <c r="A259" s="164">
        <v>7243</v>
      </c>
      <c r="B259" s="23" t="s">
        <v>270</v>
      </c>
      <c r="C259" s="59">
        <f t="shared" si="58"/>
        <v>0</v>
      </c>
      <c r="D259" s="60"/>
      <c r="E259" s="60"/>
      <c r="F259" s="60"/>
      <c r="G259" s="61"/>
      <c r="H259" s="62"/>
      <c r="I259" s="63"/>
    </row>
    <row r="260" spans="1:9" s="123" customFormat="1" ht="36">
      <c r="A260" s="164">
        <v>7244</v>
      </c>
      <c r="B260" s="23" t="s">
        <v>271</v>
      </c>
      <c r="C260" s="59">
        <f t="shared" si="58"/>
        <v>0</v>
      </c>
      <c r="D260" s="60"/>
      <c r="E260" s="60"/>
      <c r="F260" s="60"/>
      <c r="G260" s="61"/>
      <c r="H260" s="62"/>
      <c r="I260" s="63"/>
    </row>
    <row r="261" spans="1:9" s="123" customFormat="1" ht="12">
      <c r="A261" s="164">
        <v>7245</v>
      </c>
      <c r="B261" s="23" t="s">
        <v>272</v>
      </c>
      <c r="C261" s="59">
        <f t="shared" si="58"/>
        <v>0</v>
      </c>
      <c r="D261" s="60"/>
      <c r="E261" s="60"/>
      <c r="F261" s="60"/>
      <c r="G261" s="61"/>
      <c r="H261" s="62"/>
      <c r="I261" s="63"/>
    </row>
    <row r="262" spans="1:9" s="123" customFormat="1" ht="72">
      <c r="A262" s="164">
        <v>7246</v>
      </c>
      <c r="B262" s="23" t="s">
        <v>273</v>
      </c>
      <c r="C262" s="59">
        <f t="shared" si="58"/>
        <v>0</v>
      </c>
      <c r="D262" s="60"/>
      <c r="E262" s="60"/>
      <c r="F262" s="60"/>
      <c r="G262" s="61"/>
      <c r="H262" s="62"/>
      <c r="I262" s="63"/>
    </row>
    <row r="263" spans="1:9" s="123" customFormat="1" ht="36">
      <c r="A263" s="165">
        <v>7260</v>
      </c>
      <c r="B263" s="23" t="s">
        <v>274</v>
      </c>
      <c r="C263" s="59">
        <f t="shared" si="58"/>
        <v>0</v>
      </c>
      <c r="D263" s="60"/>
      <c r="E263" s="60"/>
      <c r="F263" s="60"/>
      <c r="G263" s="61"/>
      <c r="H263" s="62"/>
      <c r="I263" s="63"/>
    </row>
    <row r="264" spans="1:9" s="123" customFormat="1" ht="24">
      <c r="A264" s="166">
        <v>7500</v>
      </c>
      <c r="B264" s="143" t="s">
        <v>275</v>
      </c>
      <c r="C264" s="144">
        <f t="shared" si="58"/>
        <v>0</v>
      </c>
      <c r="D264" s="145">
        <f aca="true" t="shared" si="64" ref="D264:I264">SUM(D265)</f>
        <v>0</v>
      </c>
      <c r="E264" s="145">
        <f t="shared" si="64"/>
        <v>0</v>
      </c>
      <c r="F264" s="145">
        <f t="shared" si="64"/>
        <v>0</v>
      </c>
      <c r="G264" s="167">
        <f t="shared" si="64"/>
        <v>0</v>
      </c>
      <c r="H264" s="167">
        <f t="shared" si="64"/>
        <v>0</v>
      </c>
      <c r="I264" s="146">
        <f t="shared" si="64"/>
        <v>0</v>
      </c>
    </row>
    <row r="265" spans="1:9" s="123" customFormat="1" ht="48">
      <c r="A265" s="168">
        <v>7510</v>
      </c>
      <c r="B265" s="23" t="s">
        <v>276</v>
      </c>
      <c r="C265" s="59">
        <f t="shared" si="58"/>
        <v>0</v>
      </c>
      <c r="D265" s="137">
        <f aca="true" t="shared" si="65" ref="D265:I265">SUM(D266:D269)</f>
        <v>0</v>
      </c>
      <c r="E265" s="137">
        <f t="shared" si="65"/>
        <v>0</v>
      </c>
      <c r="F265" s="137">
        <f t="shared" si="65"/>
        <v>0</v>
      </c>
      <c r="G265" s="137">
        <f t="shared" si="65"/>
        <v>0</v>
      </c>
      <c r="H265" s="137">
        <f t="shared" si="65"/>
        <v>0</v>
      </c>
      <c r="I265" s="138">
        <f t="shared" si="65"/>
        <v>0</v>
      </c>
    </row>
    <row r="266" spans="1:9" s="123" customFormat="1" ht="73.5" customHeight="1">
      <c r="A266" s="164">
        <v>7511</v>
      </c>
      <c r="B266" s="23" t="s">
        <v>277</v>
      </c>
      <c r="C266" s="59">
        <f t="shared" si="58"/>
        <v>0</v>
      </c>
      <c r="D266" s="60"/>
      <c r="E266" s="60"/>
      <c r="F266" s="60"/>
      <c r="G266" s="61"/>
      <c r="H266" s="62"/>
      <c r="I266" s="63"/>
    </row>
    <row r="267" spans="1:9" s="123" customFormat="1" ht="72">
      <c r="A267" s="164">
        <v>7512</v>
      </c>
      <c r="B267" s="23" t="s">
        <v>278</v>
      </c>
      <c r="C267" s="59">
        <f t="shared" si="58"/>
        <v>0</v>
      </c>
      <c r="D267" s="60"/>
      <c r="E267" s="60"/>
      <c r="F267" s="60"/>
      <c r="G267" s="61"/>
      <c r="H267" s="62"/>
      <c r="I267" s="63"/>
    </row>
    <row r="268" spans="1:9" s="123" customFormat="1" ht="72">
      <c r="A268" s="164">
        <v>7515</v>
      </c>
      <c r="B268" s="23" t="s">
        <v>279</v>
      </c>
      <c r="C268" s="59">
        <f t="shared" si="58"/>
        <v>0</v>
      </c>
      <c r="D268" s="60"/>
      <c r="E268" s="60"/>
      <c r="F268" s="60"/>
      <c r="G268" s="61"/>
      <c r="H268" s="62"/>
      <c r="I268" s="63"/>
    </row>
    <row r="269" spans="1:9" s="123" customFormat="1" ht="94.5" customHeight="1">
      <c r="A269" s="169">
        <v>7516</v>
      </c>
      <c r="B269" s="23" t="s">
        <v>280</v>
      </c>
      <c r="C269" s="59">
        <f t="shared" si="58"/>
        <v>0</v>
      </c>
      <c r="D269" s="60"/>
      <c r="E269" s="60"/>
      <c r="F269" s="60"/>
      <c r="G269" s="61"/>
      <c r="H269" s="62"/>
      <c r="I269" s="63"/>
    </row>
    <row r="270" spans="1:9" s="56" customFormat="1" ht="12">
      <c r="A270" s="162">
        <v>7700</v>
      </c>
      <c r="B270" s="143" t="s">
        <v>281</v>
      </c>
      <c r="C270" s="144">
        <f t="shared" si="58"/>
        <v>0</v>
      </c>
      <c r="D270" s="145">
        <f aca="true" t="shared" si="66" ref="D270:I270">SUM(D271,D274)</f>
        <v>0</v>
      </c>
      <c r="E270" s="145">
        <f t="shared" si="66"/>
        <v>0</v>
      </c>
      <c r="F270" s="145">
        <f t="shared" si="66"/>
        <v>0</v>
      </c>
      <c r="G270" s="145">
        <f t="shared" si="66"/>
        <v>0</v>
      </c>
      <c r="H270" s="145">
        <f t="shared" si="66"/>
        <v>0</v>
      </c>
      <c r="I270" s="146">
        <f t="shared" si="66"/>
        <v>0</v>
      </c>
    </row>
    <row r="271" spans="1:9" s="56" customFormat="1" ht="21" customHeight="1">
      <c r="A271" s="163">
        <v>7710</v>
      </c>
      <c r="B271" s="117" t="s">
        <v>282</v>
      </c>
      <c r="C271" s="118">
        <f t="shared" si="58"/>
        <v>0</v>
      </c>
      <c r="D271" s="119">
        <f aca="true" t="shared" si="67" ref="D271:I271">SUM(D272:D273)</f>
        <v>0</v>
      </c>
      <c r="E271" s="119">
        <f t="shared" si="67"/>
        <v>0</v>
      </c>
      <c r="F271" s="119">
        <f t="shared" si="67"/>
        <v>0</v>
      </c>
      <c r="G271" s="120">
        <f t="shared" si="67"/>
        <v>0</v>
      </c>
      <c r="H271" s="121">
        <f t="shared" si="67"/>
        <v>0</v>
      </c>
      <c r="I271" s="122">
        <f t="shared" si="67"/>
        <v>0</v>
      </c>
    </row>
    <row r="272" spans="1:9" s="123" customFormat="1" ht="36">
      <c r="A272" s="164">
        <v>7711</v>
      </c>
      <c r="B272" s="23" t="s">
        <v>283</v>
      </c>
      <c r="C272" s="59">
        <f t="shared" si="58"/>
        <v>0</v>
      </c>
      <c r="D272" s="60"/>
      <c r="E272" s="60"/>
      <c r="F272" s="60"/>
      <c r="G272" s="61"/>
      <c r="H272" s="62"/>
      <c r="I272" s="63"/>
    </row>
    <row r="273" spans="1:9" s="123" customFormat="1" ht="36">
      <c r="A273" s="164">
        <v>7712</v>
      </c>
      <c r="B273" s="23" t="s">
        <v>284</v>
      </c>
      <c r="C273" s="59">
        <f t="shared" si="58"/>
        <v>0</v>
      </c>
      <c r="D273" s="60"/>
      <c r="E273" s="60"/>
      <c r="F273" s="60"/>
      <c r="G273" s="61"/>
      <c r="H273" s="62"/>
      <c r="I273" s="63"/>
    </row>
    <row r="274" spans="1:9" s="123" customFormat="1" ht="12">
      <c r="A274" s="165">
        <v>7720</v>
      </c>
      <c r="B274" s="23" t="s">
        <v>285</v>
      </c>
      <c r="C274" s="59">
        <f t="shared" si="58"/>
        <v>0</v>
      </c>
      <c r="D274" s="60"/>
      <c r="E274" s="60"/>
      <c r="F274" s="60"/>
      <c r="G274" s="60"/>
      <c r="H274" s="60"/>
      <c r="I274" s="63"/>
    </row>
    <row r="275" spans="1:9" s="56" customFormat="1" ht="48">
      <c r="A275" s="170">
        <v>9000</v>
      </c>
      <c r="B275" s="171" t="s">
        <v>286</v>
      </c>
      <c r="C275" s="108">
        <f t="shared" si="58"/>
        <v>0</v>
      </c>
      <c r="D275" s="109">
        <f aca="true" t="shared" si="68" ref="D275:I275">SUM(D276,D279,D281,D283)</f>
        <v>0</v>
      </c>
      <c r="E275" s="109">
        <f t="shared" si="68"/>
        <v>0</v>
      </c>
      <c r="F275" s="109">
        <f t="shared" si="68"/>
        <v>0</v>
      </c>
      <c r="G275" s="109">
        <f t="shared" si="68"/>
        <v>0</v>
      </c>
      <c r="H275" s="109">
        <f t="shared" si="68"/>
        <v>0</v>
      </c>
      <c r="I275" s="112">
        <f t="shared" si="68"/>
        <v>0</v>
      </c>
    </row>
    <row r="276" spans="1:9" s="56" customFormat="1" ht="36">
      <c r="A276" s="172">
        <v>9200</v>
      </c>
      <c r="B276" s="173" t="s">
        <v>287</v>
      </c>
      <c r="C276" s="72">
        <f t="shared" si="58"/>
        <v>0</v>
      </c>
      <c r="D276" s="114">
        <f aca="true" t="shared" si="69" ref="D276:I276">SUM(D277:D278)</f>
        <v>0</v>
      </c>
      <c r="E276" s="114">
        <f t="shared" si="69"/>
        <v>0</v>
      </c>
      <c r="F276" s="114">
        <f t="shared" si="69"/>
        <v>0</v>
      </c>
      <c r="G276" s="128">
        <f t="shared" si="69"/>
        <v>0</v>
      </c>
      <c r="H276" s="78">
        <f t="shared" si="69"/>
        <v>0</v>
      </c>
      <c r="I276" s="115">
        <f t="shared" si="69"/>
        <v>0</v>
      </c>
    </row>
    <row r="277" spans="1:9" s="56" customFormat="1" ht="36">
      <c r="A277" s="174">
        <v>9210</v>
      </c>
      <c r="B277" s="175" t="s">
        <v>288</v>
      </c>
      <c r="C277" s="118">
        <f t="shared" si="58"/>
        <v>0</v>
      </c>
      <c r="D277" s="124"/>
      <c r="E277" s="124"/>
      <c r="F277" s="124"/>
      <c r="G277" s="125"/>
      <c r="H277" s="126"/>
      <c r="I277" s="127"/>
    </row>
    <row r="278" spans="1:9" s="56" customFormat="1" ht="36">
      <c r="A278" s="174">
        <v>9220</v>
      </c>
      <c r="B278" s="175" t="s">
        <v>289</v>
      </c>
      <c r="C278" s="118">
        <f t="shared" si="58"/>
        <v>0</v>
      </c>
      <c r="D278" s="124"/>
      <c r="E278" s="124"/>
      <c r="F278" s="124"/>
      <c r="G278" s="125"/>
      <c r="H278" s="126"/>
      <c r="I278" s="127"/>
    </row>
    <row r="279" spans="1:9" s="56" customFormat="1" ht="36">
      <c r="A279" s="172">
        <v>9300</v>
      </c>
      <c r="B279" s="176" t="s">
        <v>290</v>
      </c>
      <c r="C279" s="72">
        <f t="shared" si="58"/>
        <v>0</v>
      </c>
      <c r="D279" s="114">
        <f aca="true" t="shared" si="70" ref="D279:I279">SUM(D280)</f>
        <v>0</v>
      </c>
      <c r="E279" s="114">
        <f t="shared" si="70"/>
        <v>0</v>
      </c>
      <c r="F279" s="114">
        <f t="shared" si="70"/>
        <v>0</v>
      </c>
      <c r="G279" s="114">
        <f t="shared" si="70"/>
        <v>0</v>
      </c>
      <c r="H279" s="114">
        <f t="shared" si="70"/>
        <v>0</v>
      </c>
      <c r="I279" s="115">
        <f t="shared" si="70"/>
        <v>0</v>
      </c>
    </row>
    <row r="280" spans="1:9" s="56" customFormat="1" ht="48">
      <c r="A280" s="177">
        <v>9320</v>
      </c>
      <c r="B280" s="178" t="s">
        <v>291</v>
      </c>
      <c r="C280" s="59">
        <f t="shared" si="58"/>
        <v>0</v>
      </c>
      <c r="D280" s="60"/>
      <c r="E280" s="60"/>
      <c r="F280" s="60"/>
      <c r="G280" s="61"/>
      <c r="H280" s="62"/>
      <c r="I280" s="63"/>
    </row>
    <row r="281" spans="1:9" s="56" customFormat="1" ht="36">
      <c r="A281" s="172">
        <v>9400</v>
      </c>
      <c r="B281" s="176" t="s">
        <v>292</v>
      </c>
      <c r="C281" s="72">
        <f t="shared" si="58"/>
        <v>0</v>
      </c>
      <c r="D281" s="114">
        <f aca="true" t="shared" si="71" ref="D281:I281">SUM(D282:D282)</f>
        <v>0</v>
      </c>
      <c r="E281" s="114">
        <f t="shared" si="71"/>
        <v>0</v>
      </c>
      <c r="F281" s="114">
        <f t="shared" si="71"/>
        <v>0</v>
      </c>
      <c r="G281" s="128">
        <f t="shared" si="71"/>
        <v>0</v>
      </c>
      <c r="H281" s="78">
        <f t="shared" si="71"/>
        <v>0</v>
      </c>
      <c r="I281" s="115">
        <f t="shared" si="71"/>
        <v>0</v>
      </c>
    </row>
    <row r="282" spans="1:9" s="56" customFormat="1" ht="48">
      <c r="A282" s="174">
        <v>9420</v>
      </c>
      <c r="B282" s="175" t="s">
        <v>293</v>
      </c>
      <c r="C282" s="118">
        <f t="shared" si="58"/>
        <v>0</v>
      </c>
      <c r="D282" s="124"/>
      <c r="E282" s="124"/>
      <c r="F282" s="124"/>
      <c r="G282" s="125"/>
      <c r="H282" s="126"/>
      <c r="I282" s="127"/>
    </row>
    <row r="283" spans="1:9" s="56" customFormat="1" ht="36">
      <c r="A283" s="179">
        <v>9600</v>
      </c>
      <c r="B283" s="180" t="s">
        <v>294</v>
      </c>
      <c r="C283" s="181">
        <f t="shared" si="58"/>
        <v>0</v>
      </c>
      <c r="D283" s="181">
        <f aca="true" t="shared" si="72" ref="D283:I283">SUM(D284)</f>
        <v>0</v>
      </c>
      <c r="E283" s="181">
        <f t="shared" si="72"/>
        <v>0</v>
      </c>
      <c r="F283" s="181">
        <f t="shared" si="72"/>
        <v>0</v>
      </c>
      <c r="G283" s="181">
        <f t="shared" si="72"/>
        <v>0</v>
      </c>
      <c r="H283" s="181">
        <f t="shared" si="72"/>
        <v>0</v>
      </c>
      <c r="I283" s="182">
        <f t="shared" si="72"/>
        <v>0</v>
      </c>
    </row>
    <row r="284" spans="1:9" s="56" customFormat="1" ht="36">
      <c r="A284" s="174">
        <v>9610</v>
      </c>
      <c r="B284" s="175" t="s">
        <v>295</v>
      </c>
      <c r="C284" s="119">
        <f t="shared" si="58"/>
        <v>0</v>
      </c>
      <c r="D284" s="119">
        <f aca="true" t="shared" si="73" ref="D284:I284">SUM(D285:D287)</f>
        <v>0</v>
      </c>
      <c r="E284" s="119">
        <f t="shared" si="73"/>
        <v>0</v>
      </c>
      <c r="F284" s="119">
        <f t="shared" si="73"/>
        <v>0</v>
      </c>
      <c r="G284" s="119">
        <f t="shared" si="73"/>
        <v>0</v>
      </c>
      <c r="H284" s="119">
        <f t="shared" si="73"/>
        <v>0</v>
      </c>
      <c r="I284" s="122">
        <f t="shared" si="73"/>
        <v>0</v>
      </c>
    </row>
    <row r="285" spans="1:9" s="56" customFormat="1" ht="72">
      <c r="A285" s="183">
        <v>9611</v>
      </c>
      <c r="B285" s="184" t="s">
        <v>296</v>
      </c>
      <c r="C285" s="149">
        <f t="shared" si="58"/>
        <v>0</v>
      </c>
      <c r="D285" s="152"/>
      <c r="E285" s="152"/>
      <c r="F285" s="152"/>
      <c r="G285" s="152"/>
      <c r="H285" s="152"/>
      <c r="I285" s="153"/>
    </row>
    <row r="286" spans="1:9" s="56" customFormat="1" ht="60">
      <c r="A286" s="183">
        <v>9612</v>
      </c>
      <c r="B286" s="184" t="s">
        <v>297</v>
      </c>
      <c r="C286" s="149">
        <f t="shared" si="58"/>
        <v>0</v>
      </c>
      <c r="D286" s="152"/>
      <c r="E286" s="152"/>
      <c r="F286" s="152"/>
      <c r="G286" s="152"/>
      <c r="H286" s="152"/>
      <c r="I286" s="153"/>
    </row>
    <row r="287" spans="1:9" s="56" customFormat="1" ht="87" customHeight="1">
      <c r="A287" s="185">
        <v>9619</v>
      </c>
      <c r="B287" s="186" t="s">
        <v>298</v>
      </c>
      <c r="C287" s="149">
        <f t="shared" si="58"/>
        <v>0</v>
      </c>
      <c r="D287" s="157"/>
      <c r="E287" s="157"/>
      <c r="F287" s="157"/>
      <c r="G287" s="157"/>
      <c r="H287" s="157"/>
      <c r="I287" s="130"/>
    </row>
    <row r="288" spans="1:9" s="56" customFormat="1" ht="12">
      <c r="A288" s="187"/>
      <c r="B288" s="23" t="s">
        <v>299</v>
      </c>
      <c r="C288" s="59">
        <f t="shared" si="58"/>
        <v>0</v>
      </c>
      <c r="D288" s="137">
        <f aca="true" t="shared" si="74" ref="D288:I288">SUM(D289:D290)</f>
        <v>0</v>
      </c>
      <c r="E288" s="137">
        <f t="shared" si="74"/>
        <v>0</v>
      </c>
      <c r="F288" s="137">
        <f t="shared" si="74"/>
        <v>0</v>
      </c>
      <c r="G288" s="188">
        <f t="shared" si="74"/>
        <v>0</v>
      </c>
      <c r="H288" s="189">
        <f t="shared" si="74"/>
        <v>0</v>
      </c>
      <c r="I288" s="138">
        <f t="shared" si="74"/>
        <v>0</v>
      </c>
    </row>
    <row r="289" spans="1:9" s="56" customFormat="1" ht="12">
      <c r="A289" s="187"/>
      <c r="B289" s="58" t="s">
        <v>34</v>
      </c>
      <c r="C289" s="59">
        <f t="shared" si="58"/>
        <v>0</v>
      </c>
      <c r="D289" s="60"/>
      <c r="E289" s="60"/>
      <c r="F289" s="60"/>
      <c r="G289" s="61"/>
      <c r="H289" s="62"/>
      <c r="I289" s="63"/>
    </row>
    <row r="290" spans="1:9" s="56" customFormat="1" ht="12">
      <c r="A290" s="187"/>
      <c r="B290" s="190" t="s">
        <v>35</v>
      </c>
      <c r="C290" s="59">
        <f t="shared" si="58"/>
        <v>0</v>
      </c>
      <c r="D290" s="60"/>
      <c r="E290" s="60"/>
      <c r="F290" s="60"/>
      <c r="G290" s="61"/>
      <c r="H290" s="62"/>
      <c r="I290" s="63"/>
    </row>
    <row r="291" spans="1:9" s="198" customFormat="1" ht="12">
      <c r="A291" s="191"/>
      <c r="B291" s="192" t="s">
        <v>300</v>
      </c>
      <c r="C291" s="193">
        <f aca="true" t="shared" si="75" ref="C291:I291">SUM(C288,C275,C250,C222,C186,C178,C171,C73,C49)</f>
        <v>97661</v>
      </c>
      <c r="D291" s="194">
        <f t="shared" si="75"/>
        <v>72708</v>
      </c>
      <c r="E291" s="194">
        <f t="shared" si="75"/>
        <v>0</v>
      </c>
      <c r="F291" s="194">
        <f t="shared" si="75"/>
        <v>0</v>
      </c>
      <c r="G291" s="195">
        <f t="shared" si="75"/>
        <v>0</v>
      </c>
      <c r="H291" s="196">
        <f t="shared" si="75"/>
        <v>0</v>
      </c>
      <c r="I291" s="197">
        <f t="shared" si="75"/>
        <v>24953</v>
      </c>
    </row>
    <row r="292" spans="1:9" s="198" customFormat="1" ht="3" customHeight="1">
      <c r="A292" s="191"/>
      <c r="B292" s="191"/>
      <c r="C292" s="144"/>
      <c r="D292" s="145"/>
      <c r="E292" s="145"/>
      <c r="F292" s="145"/>
      <c r="G292" s="145"/>
      <c r="H292" s="145"/>
      <c r="I292" s="146"/>
    </row>
    <row r="293" spans="1:9" s="201" customFormat="1" ht="12">
      <c r="A293" s="497" t="s">
        <v>301</v>
      </c>
      <c r="B293" s="498"/>
      <c r="C293" s="199">
        <f>SUM(D293:I293)</f>
        <v>0</v>
      </c>
      <c r="D293" s="199">
        <f>D23-D47</f>
        <v>0</v>
      </c>
      <c r="E293" s="199">
        <f>E23-E47</f>
        <v>0</v>
      </c>
      <c r="F293" s="199">
        <f>F23-F47</f>
        <v>0</v>
      </c>
      <c r="G293" s="199">
        <f>SUM(G23:G24)-G47</f>
        <v>0</v>
      </c>
      <c r="H293" s="199">
        <f>H25-H47</f>
        <v>0</v>
      </c>
      <c r="I293" s="200">
        <f>SUM(I42:I44)-I47</f>
        <v>0</v>
      </c>
    </row>
    <row r="294" spans="1:9" s="198" customFormat="1" ht="3" customHeight="1">
      <c r="A294" s="202"/>
      <c r="B294" s="202"/>
      <c r="C294" s="144"/>
      <c r="D294" s="145"/>
      <c r="E294" s="145"/>
      <c r="F294" s="145"/>
      <c r="G294" s="145"/>
      <c r="H294" s="145"/>
      <c r="I294" s="146"/>
    </row>
    <row r="295" spans="1:9" s="201" customFormat="1" ht="12">
      <c r="A295" s="497" t="s">
        <v>302</v>
      </c>
      <c r="B295" s="498"/>
      <c r="C295" s="199">
        <f aca="true" t="shared" si="76" ref="C295:I295">SUM(C296,C298)-C306+C308</f>
        <v>0</v>
      </c>
      <c r="D295" s="199">
        <f t="shared" si="76"/>
        <v>0</v>
      </c>
      <c r="E295" s="199">
        <f t="shared" si="76"/>
        <v>0</v>
      </c>
      <c r="F295" s="199">
        <f t="shared" si="76"/>
        <v>0</v>
      </c>
      <c r="G295" s="199">
        <f t="shared" si="76"/>
        <v>0</v>
      </c>
      <c r="H295" s="199">
        <f t="shared" si="76"/>
        <v>0</v>
      </c>
      <c r="I295" s="200">
        <f t="shared" si="76"/>
        <v>0</v>
      </c>
    </row>
    <row r="296" spans="1:9" s="201" customFormat="1" ht="12">
      <c r="A296" s="203" t="s">
        <v>303</v>
      </c>
      <c r="B296" s="203" t="s">
        <v>304</v>
      </c>
      <c r="C296" s="199">
        <f aca="true" t="shared" si="77" ref="C296:I296">C20-C288</f>
        <v>0</v>
      </c>
      <c r="D296" s="199">
        <f t="shared" si="77"/>
        <v>0</v>
      </c>
      <c r="E296" s="199">
        <f t="shared" si="77"/>
        <v>0</v>
      </c>
      <c r="F296" s="199">
        <f t="shared" si="77"/>
        <v>0</v>
      </c>
      <c r="G296" s="199">
        <f t="shared" si="77"/>
        <v>0</v>
      </c>
      <c r="H296" s="199">
        <f t="shared" si="77"/>
        <v>0</v>
      </c>
      <c r="I296" s="200">
        <f t="shared" si="77"/>
        <v>0</v>
      </c>
    </row>
    <row r="297" spans="1:9" s="198" customFormat="1" ht="3" customHeight="1">
      <c r="A297" s="191"/>
      <c r="B297" s="191"/>
      <c r="C297" s="144"/>
      <c r="D297" s="145"/>
      <c r="E297" s="145"/>
      <c r="F297" s="145"/>
      <c r="G297" s="145"/>
      <c r="H297" s="145"/>
      <c r="I297" s="146"/>
    </row>
    <row r="298" spans="1:9" s="201" customFormat="1" ht="12">
      <c r="A298" s="204" t="s">
        <v>305</v>
      </c>
      <c r="B298" s="204" t="s">
        <v>306</v>
      </c>
      <c r="C298" s="199">
        <f aca="true" t="shared" si="78" ref="C298:I298">SUM(C299,C301,C303)-SUM(C300,C302,C304)</f>
        <v>0</v>
      </c>
      <c r="D298" s="199">
        <f t="shared" si="78"/>
        <v>0</v>
      </c>
      <c r="E298" s="199">
        <f t="shared" si="78"/>
        <v>0</v>
      </c>
      <c r="F298" s="199">
        <f t="shared" si="78"/>
        <v>0</v>
      </c>
      <c r="G298" s="199">
        <f t="shared" si="78"/>
        <v>0</v>
      </c>
      <c r="H298" s="199">
        <f t="shared" si="78"/>
        <v>0</v>
      </c>
      <c r="I298" s="200">
        <f t="shared" si="78"/>
        <v>0</v>
      </c>
    </row>
    <row r="299" spans="1:9" s="198" customFormat="1" ht="12">
      <c r="A299" s="205" t="s">
        <v>307</v>
      </c>
      <c r="B299" s="205" t="s">
        <v>308</v>
      </c>
      <c r="C299" s="206">
        <f aca="true" t="shared" si="79" ref="C299:C304">SUM(D299:I299)</f>
        <v>0</v>
      </c>
      <c r="D299" s="207"/>
      <c r="E299" s="207"/>
      <c r="F299" s="207"/>
      <c r="G299" s="207"/>
      <c r="H299" s="207"/>
      <c r="I299" s="208"/>
    </row>
    <row r="300" spans="1:9" s="198" customFormat="1" ht="12">
      <c r="A300" s="209" t="s">
        <v>309</v>
      </c>
      <c r="B300" s="209" t="s">
        <v>310</v>
      </c>
      <c r="C300" s="210">
        <f t="shared" si="79"/>
        <v>0</v>
      </c>
      <c r="D300" s="152"/>
      <c r="E300" s="152"/>
      <c r="F300" s="152"/>
      <c r="G300" s="152"/>
      <c r="H300" s="152"/>
      <c r="I300" s="153"/>
    </row>
    <row r="301" spans="1:9" s="198" customFormat="1" ht="12">
      <c r="A301" s="209" t="s">
        <v>311</v>
      </c>
      <c r="B301" s="209" t="s">
        <v>312</v>
      </c>
      <c r="C301" s="210">
        <f t="shared" si="79"/>
        <v>0</v>
      </c>
      <c r="D301" s="152"/>
      <c r="E301" s="152"/>
      <c r="F301" s="152"/>
      <c r="G301" s="152"/>
      <c r="H301" s="152"/>
      <c r="I301" s="153"/>
    </row>
    <row r="302" spans="1:9" s="198" customFormat="1" ht="12">
      <c r="A302" s="209" t="s">
        <v>313</v>
      </c>
      <c r="B302" s="209" t="s">
        <v>314</v>
      </c>
      <c r="C302" s="210">
        <f t="shared" si="79"/>
        <v>0</v>
      </c>
      <c r="D302" s="152"/>
      <c r="E302" s="152"/>
      <c r="F302" s="152"/>
      <c r="G302" s="152"/>
      <c r="H302" s="152"/>
      <c r="I302" s="153"/>
    </row>
    <row r="303" spans="1:9" s="198" customFormat="1" ht="12">
      <c r="A303" s="209" t="s">
        <v>315</v>
      </c>
      <c r="B303" s="209" t="s">
        <v>316</v>
      </c>
      <c r="C303" s="210">
        <f t="shared" si="79"/>
        <v>0</v>
      </c>
      <c r="D303" s="152"/>
      <c r="E303" s="152"/>
      <c r="F303" s="152"/>
      <c r="G303" s="152"/>
      <c r="H303" s="152"/>
      <c r="I303" s="153"/>
    </row>
    <row r="304" spans="1:9" s="198" customFormat="1" ht="12">
      <c r="A304" s="211" t="s">
        <v>317</v>
      </c>
      <c r="B304" s="211" t="s">
        <v>318</v>
      </c>
      <c r="C304" s="212">
        <f t="shared" si="79"/>
        <v>0</v>
      </c>
      <c r="D304" s="157"/>
      <c r="E304" s="157"/>
      <c r="F304" s="157"/>
      <c r="G304" s="157"/>
      <c r="H304" s="157"/>
      <c r="I304" s="130"/>
    </row>
    <row r="305" spans="1:9" s="198" customFormat="1" ht="3" customHeight="1">
      <c r="A305" s="191"/>
      <c r="B305" s="191"/>
      <c r="C305" s="144"/>
      <c r="D305" s="213"/>
      <c r="E305" s="213"/>
      <c r="F305" s="213"/>
      <c r="G305" s="213"/>
      <c r="H305" s="213"/>
      <c r="I305" s="214"/>
    </row>
    <row r="306" spans="1:9" s="201" customFormat="1" ht="12">
      <c r="A306" s="204" t="s">
        <v>319</v>
      </c>
      <c r="B306" s="204" t="s">
        <v>320</v>
      </c>
      <c r="C306" s="215">
        <f>SUM(D306:I306)</f>
        <v>0</v>
      </c>
      <c r="D306" s="216"/>
      <c r="E306" s="216"/>
      <c r="F306" s="216"/>
      <c r="G306" s="216"/>
      <c r="H306" s="216"/>
      <c r="I306" s="217"/>
    </row>
    <row r="307" spans="1:9" s="201" customFormat="1" ht="3" customHeight="1">
      <c r="A307" s="218"/>
      <c r="B307" s="219"/>
      <c r="C307" s="220"/>
      <c r="D307" s="221"/>
      <c r="E307" s="222"/>
      <c r="F307" s="222"/>
      <c r="G307" s="222"/>
      <c r="H307" s="222"/>
      <c r="I307" s="223"/>
    </row>
    <row r="308" spans="1:9" s="201" customFormat="1" ht="48">
      <c r="A308" s="218" t="s">
        <v>321</v>
      </c>
      <c r="B308" s="224" t="s">
        <v>322</v>
      </c>
      <c r="C308" s="225">
        <f>SUM(D308:I308)</f>
        <v>0</v>
      </c>
      <c r="D308" s="226"/>
      <c r="E308" s="227"/>
      <c r="F308" s="227"/>
      <c r="G308" s="227"/>
      <c r="H308" s="227"/>
      <c r="I308" s="228"/>
    </row>
    <row r="309" s="56" customFormat="1" ht="11.25"/>
    <row r="310" s="56" customFormat="1" ht="11.25"/>
    <row r="311" s="56" customFormat="1" ht="11.25"/>
    <row r="312" s="56" customFormat="1" ht="11.25"/>
    <row r="313" s="56" customFormat="1" ht="11.25"/>
    <row r="314" s="56" customFormat="1" ht="11.25"/>
    <row r="315" s="56" customFormat="1" ht="11.25"/>
    <row r="316" s="56" customFormat="1" ht="11.25"/>
    <row r="317" s="56" customFormat="1" ht="11.25"/>
    <row r="318" s="56" customFormat="1" ht="11.25"/>
    <row r="319" s="56" customFormat="1" ht="11.25"/>
    <row r="320" s="56" customFormat="1" ht="11.25"/>
    <row r="321" s="56" customFormat="1" ht="11.25"/>
    <row r="322" s="56" customFormat="1" ht="11.25"/>
    <row r="323" s="56" customFormat="1" ht="11.25"/>
    <row r="324" s="56" customFormat="1" ht="11.25"/>
    <row r="325" s="56" customFormat="1" ht="11.25"/>
    <row r="326" s="56" customFormat="1" ht="11.25"/>
    <row r="327" s="56" customFormat="1" ht="11.25"/>
    <row r="328" spans="1:9" s="56" customFormat="1" ht="11.25">
      <c r="A328" s="229"/>
      <c r="B328" s="229"/>
      <c r="C328" s="229"/>
      <c r="D328" s="229"/>
      <c r="E328" s="229"/>
      <c r="F328" s="229"/>
      <c r="G328" s="229"/>
      <c r="H328" s="229"/>
      <c r="I328" s="229"/>
    </row>
    <row r="329" spans="1:9" s="56" customFormat="1" ht="11.25">
      <c r="A329" s="229"/>
      <c r="B329" s="229"/>
      <c r="C329" s="229"/>
      <c r="D329" s="229"/>
      <c r="E329" s="229"/>
      <c r="F329" s="229"/>
      <c r="G329" s="229"/>
      <c r="H329" s="229"/>
      <c r="I329" s="229"/>
    </row>
    <row r="330" spans="1:9" s="56" customFormat="1" ht="11.25">
      <c r="A330" s="229"/>
      <c r="B330" s="229"/>
      <c r="C330" s="229"/>
      <c r="D330" s="229"/>
      <c r="E330" s="229"/>
      <c r="F330" s="229"/>
      <c r="G330" s="229"/>
      <c r="H330" s="229"/>
      <c r="I330" s="229"/>
    </row>
    <row r="331" spans="1:9" s="56" customFormat="1" ht="11.25">
      <c r="A331" s="229"/>
      <c r="B331" s="229"/>
      <c r="C331" s="229"/>
      <c r="D331" s="229"/>
      <c r="E331" s="229"/>
      <c r="F331" s="229"/>
      <c r="G331" s="229"/>
      <c r="H331" s="229"/>
      <c r="I331" s="229"/>
    </row>
    <row r="332" spans="1:9" s="56" customFormat="1" ht="11.25">
      <c r="A332" s="229"/>
      <c r="B332" s="229"/>
      <c r="C332" s="229"/>
      <c r="D332" s="229"/>
      <c r="E332" s="229"/>
      <c r="F332" s="229"/>
      <c r="G332" s="229"/>
      <c r="H332" s="229"/>
      <c r="I332" s="229"/>
    </row>
    <row r="333" spans="1:9" s="56" customFormat="1" ht="11.25">
      <c r="A333" s="229"/>
      <c r="B333" s="229"/>
      <c r="C333" s="229"/>
      <c r="D333" s="229"/>
      <c r="E333" s="229"/>
      <c r="F333" s="229"/>
      <c r="G333" s="229"/>
      <c r="H333" s="229"/>
      <c r="I333" s="229"/>
    </row>
    <row r="334" spans="1:9" s="56" customFormat="1" ht="11.25">
      <c r="A334" s="229"/>
      <c r="B334" s="229"/>
      <c r="C334" s="229"/>
      <c r="D334" s="229"/>
      <c r="E334" s="229"/>
      <c r="F334" s="229"/>
      <c r="G334" s="229"/>
      <c r="H334" s="229"/>
      <c r="I334" s="229"/>
    </row>
    <row r="335" spans="1:9" s="56" customFormat="1" ht="11.25">
      <c r="A335" s="229"/>
      <c r="B335" s="229"/>
      <c r="C335" s="229"/>
      <c r="D335" s="229"/>
      <c r="E335" s="229"/>
      <c r="F335" s="229"/>
      <c r="G335" s="229"/>
      <c r="H335" s="229"/>
      <c r="I335" s="229"/>
    </row>
    <row r="336" spans="1:9" s="56" customFormat="1" ht="11.25">
      <c r="A336" s="229"/>
      <c r="B336" s="229"/>
      <c r="C336" s="229"/>
      <c r="D336" s="229"/>
      <c r="E336" s="229"/>
      <c r="F336" s="229"/>
      <c r="G336" s="229"/>
      <c r="H336" s="229"/>
      <c r="I336" s="229"/>
    </row>
    <row r="337" spans="1:9" s="56" customFormat="1" ht="11.25">
      <c r="A337" s="229"/>
      <c r="B337" s="229"/>
      <c r="C337" s="229"/>
      <c r="D337" s="229"/>
      <c r="E337" s="229"/>
      <c r="F337" s="229"/>
      <c r="G337" s="229"/>
      <c r="H337" s="229"/>
      <c r="I337" s="229"/>
    </row>
    <row r="338" spans="1:9" s="56" customFormat="1" ht="11.25">
      <c r="A338" s="229"/>
      <c r="B338" s="229"/>
      <c r="C338" s="229"/>
      <c r="D338" s="229"/>
      <c r="E338" s="229"/>
      <c r="F338" s="229"/>
      <c r="G338" s="229"/>
      <c r="H338" s="229"/>
      <c r="I338" s="229"/>
    </row>
    <row r="339" spans="1:9" s="56" customFormat="1" ht="11.25">
      <c r="A339" s="229"/>
      <c r="B339" s="229"/>
      <c r="C339" s="229"/>
      <c r="D339" s="229"/>
      <c r="E339" s="229"/>
      <c r="F339" s="229"/>
      <c r="G339" s="229"/>
      <c r="H339" s="229"/>
      <c r="I339" s="229"/>
    </row>
    <row r="340" spans="1:9" s="56" customFormat="1" ht="11.25">
      <c r="A340" s="229"/>
      <c r="B340" s="229"/>
      <c r="C340" s="229"/>
      <c r="D340" s="229"/>
      <c r="E340" s="229"/>
      <c r="F340" s="229"/>
      <c r="G340" s="229"/>
      <c r="H340" s="229"/>
      <c r="I340" s="229"/>
    </row>
    <row r="341" spans="1:9" s="56" customFormat="1" ht="11.25">
      <c r="A341" s="229"/>
      <c r="B341" s="229"/>
      <c r="C341" s="229"/>
      <c r="D341" s="229"/>
      <c r="E341" s="229"/>
      <c r="F341" s="229"/>
      <c r="G341" s="229"/>
      <c r="H341" s="229"/>
      <c r="I341" s="229"/>
    </row>
    <row r="342" spans="1:9" s="56" customFormat="1" ht="11.25">
      <c r="A342" s="229"/>
      <c r="B342" s="229"/>
      <c r="C342" s="229"/>
      <c r="D342" s="229"/>
      <c r="E342" s="229"/>
      <c r="F342" s="229"/>
      <c r="G342" s="229"/>
      <c r="H342" s="229"/>
      <c r="I342" s="229"/>
    </row>
    <row r="343" spans="1:9" s="56" customFormat="1" ht="11.25">
      <c r="A343" s="229"/>
      <c r="B343" s="229"/>
      <c r="C343" s="229"/>
      <c r="D343" s="229"/>
      <c r="E343" s="229"/>
      <c r="F343" s="229"/>
      <c r="G343" s="229"/>
      <c r="H343" s="229"/>
      <c r="I343" s="229"/>
    </row>
    <row r="344" spans="1:9" s="56" customFormat="1" ht="11.25">
      <c r="A344" s="229"/>
      <c r="B344" s="229"/>
      <c r="C344" s="229"/>
      <c r="D344" s="229"/>
      <c r="E344" s="229"/>
      <c r="F344" s="229"/>
      <c r="G344" s="229"/>
      <c r="H344" s="229"/>
      <c r="I344" s="229"/>
    </row>
    <row r="345" spans="1:9" s="56" customFormat="1" ht="11.25">
      <c r="A345" s="229"/>
      <c r="B345" s="229"/>
      <c r="C345" s="229"/>
      <c r="D345" s="229"/>
      <c r="E345" s="229"/>
      <c r="F345" s="229"/>
      <c r="G345" s="229"/>
      <c r="H345" s="229"/>
      <c r="I345" s="229"/>
    </row>
    <row r="346" spans="1:9" s="56" customFormat="1" ht="11.25">
      <c r="A346" s="229"/>
      <c r="B346" s="229"/>
      <c r="C346" s="229"/>
      <c r="D346" s="229"/>
      <c r="E346" s="229"/>
      <c r="F346" s="229"/>
      <c r="G346" s="229"/>
      <c r="H346" s="229"/>
      <c r="I346" s="229"/>
    </row>
    <row r="347" spans="1:9" s="56" customFormat="1" ht="11.25">
      <c r="A347" s="229"/>
      <c r="B347" s="229"/>
      <c r="C347" s="229"/>
      <c r="D347" s="229"/>
      <c r="E347" s="229"/>
      <c r="F347" s="229"/>
      <c r="G347" s="229"/>
      <c r="H347" s="229"/>
      <c r="I347" s="229"/>
    </row>
    <row r="348" spans="1:9" s="56" customFormat="1" ht="11.25">
      <c r="A348" s="229"/>
      <c r="B348" s="229"/>
      <c r="C348" s="229"/>
      <c r="D348" s="229"/>
      <c r="E348" s="229"/>
      <c r="F348" s="229"/>
      <c r="G348" s="229"/>
      <c r="H348" s="229"/>
      <c r="I348" s="229"/>
    </row>
    <row r="349" spans="1:9" s="56" customFormat="1" ht="11.25">
      <c r="A349" s="229"/>
      <c r="B349" s="229"/>
      <c r="C349" s="229"/>
      <c r="D349" s="229"/>
      <c r="E349" s="229"/>
      <c r="F349" s="229"/>
      <c r="G349" s="229"/>
      <c r="H349" s="229"/>
      <c r="I349" s="229"/>
    </row>
    <row r="350" spans="1:9" s="56" customFormat="1" ht="11.25">
      <c r="A350" s="229"/>
      <c r="B350" s="229"/>
      <c r="C350" s="229"/>
      <c r="D350" s="229"/>
      <c r="E350" s="229"/>
      <c r="F350" s="229"/>
      <c r="G350" s="229"/>
      <c r="H350" s="229"/>
      <c r="I350" s="229"/>
    </row>
    <row r="351" spans="1:9" s="56" customFormat="1" ht="11.25">
      <c r="A351" s="229"/>
      <c r="B351" s="229"/>
      <c r="C351" s="229"/>
      <c r="D351" s="229"/>
      <c r="E351" s="229"/>
      <c r="F351" s="229"/>
      <c r="G351" s="229"/>
      <c r="H351" s="229"/>
      <c r="I351" s="229"/>
    </row>
    <row r="352" spans="1:9" s="56" customFormat="1" ht="11.25">
      <c r="A352" s="229"/>
      <c r="B352" s="229"/>
      <c r="C352" s="229"/>
      <c r="D352" s="229"/>
      <c r="E352" s="229"/>
      <c r="F352" s="229"/>
      <c r="G352" s="229"/>
      <c r="H352" s="229"/>
      <c r="I352" s="229"/>
    </row>
    <row r="353" spans="1:9" s="56" customFormat="1" ht="11.25">
      <c r="A353" s="229"/>
      <c r="B353" s="229"/>
      <c r="C353" s="229"/>
      <c r="D353" s="229"/>
      <c r="E353" s="229"/>
      <c r="F353" s="229"/>
      <c r="G353" s="229"/>
      <c r="H353" s="229"/>
      <c r="I353" s="229"/>
    </row>
    <row r="354" spans="1:9" s="56" customFormat="1" ht="11.25">
      <c r="A354" s="229"/>
      <c r="B354" s="229"/>
      <c r="C354" s="229"/>
      <c r="D354" s="229"/>
      <c r="E354" s="229"/>
      <c r="F354" s="229"/>
      <c r="G354" s="229"/>
      <c r="H354" s="229"/>
      <c r="I354" s="229"/>
    </row>
    <row r="355" spans="1:9" s="56" customFormat="1" ht="11.25">
      <c r="A355" s="229"/>
      <c r="B355" s="229"/>
      <c r="C355" s="229"/>
      <c r="D355" s="229"/>
      <c r="E355" s="229"/>
      <c r="F355" s="229"/>
      <c r="G355" s="229"/>
      <c r="H355" s="229"/>
      <c r="I355" s="229"/>
    </row>
    <row r="356" spans="1:9" s="56" customFormat="1" ht="11.25">
      <c r="A356" s="229"/>
      <c r="B356" s="229"/>
      <c r="C356" s="229"/>
      <c r="D356" s="229"/>
      <c r="E356" s="229"/>
      <c r="F356" s="229"/>
      <c r="G356" s="229"/>
      <c r="H356" s="229"/>
      <c r="I356" s="229"/>
    </row>
    <row r="357" spans="1:9" s="56" customFormat="1" ht="11.25">
      <c r="A357" s="229"/>
      <c r="B357" s="229"/>
      <c r="C357" s="229"/>
      <c r="D357" s="229"/>
      <c r="E357" s="229"/>
      <c r="F357" s="229"/>
      <c r="G357" s="229"/>
      <c r="H357" s="229"/>
      <c r="I357" s="229"/>
    </row>
    <row r="358" spans="1:9" s="56" customFormat="1" ht="11.25">
      <c r="A358" s="229"/>
      <c r="B358" s="229"/>
      <c r="C358" s="229"/>
      <c r="D358" s="229"/>
      <c r="E358" s="229"/>
      <c r="F358" s="229"/>
      <c r="G358" s="229"/>
      <c r="H358" s="229"/>
      <c r="I358" s="229"/>
    </row>
    <row r="359" spans="1:9" s="56" customFormat="1" ht="11.25">
      <c r="A359" s="229"/>
      <c r="B359" s="229"/>
      <c r="C359" s="229"/>
      <c r="D359" s="229"/>
      <c r="E359" s="229"/>
      <c r="F359" s="229"/>
      <c r="G359" s="229"/>
      <c r="H359" s="229"/>
      <c r="I359" s="229"/>
    </row>
    <row r="360" spans="1:9" s="56" customFormat="1" ht="11.25">
      <c r="A360" s="229"/>
      <c r="B360" s="229"/>
      <c r="C360" s="229"/>
      <c r="D360" s="229"/>
      <c r="E360" s="229"/>
      <c r="F360" s="229"/>
      <c r="G360" s="229"/>
      <c r="H360" s="229"/>
      <c r="I360" s="229"/>
    </row>
    <row r="361" spans="1:9" s="56" customFormat="1" ht="11.25">
      <c r="A361" s="229"/>
      <c r="B361" s="229"/>
      <c r="C361" s="229"/>
      <c r="D361" s="229"/>
      <c r="E361" s="229"/>
      <c r="F361" s="229"/>
      <c r="G361" s="229"/>
      <c r="H361" s="229"/>
      <c r="I361" s="229"/>
    </row>
    <row r="362" spans="1:9" s="56" customFormat="1" ht="11.25">
      <c r="A362" s="229"/>
      <c r="B362" s="229"/>
      <c r="C362" s="229"/>
      <c r="D362" s="229"/>
      <c r="E362" s="229"/>
      <c r="F362" s="229"/>
      <c r="G362" s="229"/>
      <c r="H362" s="229"/>
      <c r="I362" s="229"/>
    </row>
    <row r="363" spans="1:9" s="56" customFormat="1" ht="11.25">
      <c r="A363" s="229"/>
      <c r="B363" s="229"/>
      <c r="C363" s="229"/>
      <c r="D363" s="229"/>
      <c r="E363" s="229"/>
      <c r="F363" s="229"/>
      <c r="G363" s="229"/>
      <c r="H363" s="229"/>
      <c r="I363" s="229"/>
    </row>
    <row r="364" spans="1:9" s="56" customFormat="1" ht="11.25">
      <c r="A364" s="229"/>
      <c r="B364" s="229"/>
      <c r="C364" s="229"/>
      <c r="D364" s="229"/>
      <c r="E364" s="229"/>
      <c r="F364" s="229"/>
      <c r="G364" s="229"/>
      <c r="H364" s="229"/>
      <c r="I364" s="229"/>
    </row>
    <row r="365" spans="1:9" s="56" customFormat="1" ht="11.25">
      <c r="A365" s="229"/>
      <c r="B365" s="229"/>
      <c r="C365" s="229"/>
      <c r="D365" s="229"/>
      <c r="E365" s="229"/>
      <c r="F365" s="229"/>
      <c r="G365" s="229"/>
      <c r="H365" s="229"/>
      <c r="I365" s="229"/>
    </row>
    <row r="366" spans="1:9" s="56" customFormat="1" ht="11.25">
      <c r="A366" s="229"/>
      <c r="B366" s="229"/>
      <c r="C366" s="229"/>
      <c r="D366" s="229"/>
      <c r="E366" s="229"/>
      <c r="F366" s="229"/>
      <c r="G366" s="229"/>
      <c r="H366" s="229"/>
      <c r="I366" s="229"/>
    </row>
    <row r="367" spans="1:9" s="56" customFormat="1" ht="11.25">
      <c r="A367" s="229"/>
      <c r="B367" s="229"/>
      <c r="C367" s="229"/>
      <c r="D367" s="229"/>
      <c r="E367" s="229"/>
      <c r="F367" s="229"/>
      <c r="G367" s="229"/>
      <c r="H367" s="229"/>
      <c r="I367" s="229"/>
    </row>
    <row r="368" spans="1:9" s="56" customFormat="1" ht="11.25">
      <c r="A368" s="229"/>
      <c r="B368" s="229"/>
      <c r="C368" s="229"/>
      <c r="D368" s="229"/>
      <c r="E368" s="229"/>
      <c r="F368" s="229"/>
      <c r="G368" s="229"/>
      <c r="H368" s="229"/>
      <c r="I368" s="229"/>
    </row>
    <row r="369" spans="1:9" s="56" customFormat="1" ht="11.25">
      <c r="A369" s="229"/>
      <c r="B369" s="229"/>
      <c r="C369" s="229"/>
      <c r="D369" s="229"/>
      <c r="E369" s="229"/>
      <c r="F369" s="229"/>
      <c r="G369" s="229"/>
      <c r="H369" s="229"/>
      <c r="I369" s="229"/>
    </row>
    <row r="370" spans="1:9" s="56" customFormat="1" ht="11.25">
      <c r="A370" s="229"/>
      <c r="B370" s="229"/>
      <c r="C370" s="229"/>
      <c r="D370" s="229"/>
      <c r="E370" s="229"/>
      <c r="F370" s="229"/>
      <c r="G370" s="229"/>
      <c r="H370" s="229"/>
      <c r="I370" s="229"/>
    </row>
    <row r="371" spans="1:9" s="56" customFormat="1" ht="11.25">
      <c r="A371" s="229"/>
      <c r="B371" s="229"/>
      <c r="C371" s="229"/>
      <c r="D371" s="229"/>
      <c r="E371" s="229"/>
      <c r="F371" s="229"/>
      <c r="G371" s="229"/>
      <c r="H371" s="229"/>
      <c r="I371" s="229"/>
    </row>
    <row r="372" spans="1:9" s="56" customFormat="1" ht="11.25">
      <c r="A372" s="229"/>
      <c r="B372" s="229"/>
      <c r="C372" s="229"/>
      <c r="D372" s="229"/>
      <c r="E372" s="229"/>
      <c r="F372" s="229"/>
      <c r="G372" s="229"/>
      <c r="H372" s="229"/>
      <c r="I372" s="229"/>
    </row>
    <row r="373" spans="1:9" s="56" customFormat="1" ht="11.25">
      <c r="A373" s="229"/>
      <c r="B373" s="229"/>
      <c r="C373" s="229"/>
      <c r="D373" s="229"/>
      <c r="E373" s="229"/>
      <c r="F373" s="229"/>
      <c r="G373" s="229"/>
      <c r="H373" s="229"/>
      <c r="I373" s="229"/>
    </row>
    <row r="374" spans="1:9" s="56" customFormat="1" ht="11.25">
      <c r="A374" s="229"/>
      <c r="B374" s="229"/>
      <c r="C374" s="229"/>
      <c r="D374" s="229"/>
      <c r="E374" s="229"/>
      <c r="F374" s="229"/>
      <c r="G374" s="229"/>
      <c r="H374" s="229"/>
      <c r="I374" s="229"/>
    </row>
    <row r="375" spans="1:9" s="56" customFormat="1" ht="11.25">
      <c r="A375" s="229"/>
      <c r="B375" s="229"/>
      <c r="C375" s="229"/>
      <c r="D375" s="229"/>
      <c r="E375" s="229"/>
      <c r="F375" s="229"/>
      <c r="G375" s="229"/>
      <c r="H375" s="229"/>
      <c r="I375" s="229"/>
    </row>
    <row r="376" spans="1:9" s="56" customFormat="1" ht="11.25">
      <c r="A376" s="229"/>
      <c r="B376" s="229"/>
      <c r="C376" s="229"/>
      <c r="D376" s="229"/>
      <c r="E376" s="229"/>
      <c r="F376" s="229"/>
      <c r="G376" s="229"/>
      <c r="H376" s="229"/>
      <c r="I376" s="229"/>
    </row>
    <row r="377" spans="1:9" s="56" customFormat="1" ht="11.25">
      <c r="A377" s="229"/>
      <c r="B377" s="229"/>
      <c r="C377" s="229"/>
      <c r="D377" s="229"/>
      <c r="E377" s="229"/>
      <c r="F377" s="229"/>
      <c r="G377" s="229"/>
      <c r="H377" s="229"/>
      <c r="I377" s="229"/>
    </row>
    <row r="378" spans="1:9" s="56" customFormat="1" ht="11.25">
      <c r="A378" s="229"/>
      <c r="B378" s="229"/>
      <c r="C378" s="229"/>
      <c r="D378" s="229"/>
      <c r="E378" s="229"/>
      <c r="F378" s="229"/>
      <c r="G378" s="229"/>
      <c r="H378" s="229"/>
      <c r="I378" s="229"/>
    </row>
    <row r="379" spans="1:9" s="56" customFormat="1" ht="11.25">
      <c r="A379" s="229"/>
      <c r="B379" s="229"/>
      <c r="C379" s="229"/>
      <c r="D379" s="229"/>
      <c r="E379" s="229"/>
      <c r="F379" s="229"/>
      <c r="G379" s="229"/>
      <c r="H379" s="229"/>
      <c r="I379" s="229"/>
    </row>
    <row r="380" spans="1:9" s="56" customFormat="1" ht="11.25">
      <c r="A380" s="229"/>
      <c r="B380" s="229"/>
      <c r="C380" s="229"/>
      <c r="D380" s="229"/>
      <c r="E380" s="229"/>
      <c r="F380" s="229"/>
      <c r="G380" s="229"/>
      <c r="H380" s="229"/>
      <c r="I380" s="229"/>
    </row>
    <row r="381" spans="1:9" s="56" customFormat="1" ht="11.25">
      <c r="A381" s="229"/>
      <c r="B381" s="229"/>
      <c r="C381" s="229"/>
      <c r="D381" s="229"/>
      <c r="E381" s="229"/>
      <c r="F381" s="229"/>
      <c r="G381" s="229"/>
      <c r="H381" s="229"/>
      <c r="I381" s="229"/>
    </row>
    <row r="382" spans="1:9" s="56" customFormat="1" ht="11.25">
      <c r="A382" s="229"/>
      <c r="B382" s="229"/>
      <c r="C382" s="229"/>
      <c r="D382" s="229"/>
      <c r="E382" s="229"/>
      <c r="F382" s="229"/>
      <c r="G382" s="229"/>
      <c r="H382" s="229"/>
      <c r="I382" s="229"/>
    </row>
    <row r="383" spans="1:9" s="56" customFormat="1" ht="11.25">
      <c r="A383" s="229"/>
      <c r="B383" s="229"/>
      <c r="C383" s="229"/>
      <c r="D383" s="229"/>
      <c r="E383" s="229"/>
      <c r="F383" s="229"/>
      <c r="G383" s="229"/>
      <c r="H383" s="229"/>
      <c r="I383" s="229"/>
    </row>
    <row r="384" spans="1:9" s="56" customFormat="1" ht="11.25">
      <c r="A384" s="229"/>
      <c r="B384" s="229"/>
      <c r="C384" s="229"/>
      <c r="D384" s="229"/>
      <c r="E384" s="229"/>
      <c r="F384" s="229"/>
      <c r="G384" s="229"/>
      <c r="H384" s="229"/>
      <c r="I384" s="229"/>
    </row>
    <row r="385" spans="1:9" s="56" customFormat="1" ht="11.25">
      <c r="A385" s="229"/>
      <c r="B385" s="229"/>
      <c r="C385" s="229"/>
      <c r="D385" s="229"/>
      <c r="E385" s="229"/>
      <c r="F385" s="229"/>
      <c r="G385" s="229"/>
      <c r="H385" s="229"/>
      <c r="I385" s="229"/>
    </row>
    <row r="386" spans="1:9" s="56" customFormat="1" ht="11.25">
      <c r="A386" s="229"/>
      <c r="B386" s="229"/>
      <c r="C386" s="229"/>
      <c r="D386" s="229"/>
      <c r="E386" s="229"/>
      <c r="F386" s="229"/>
      <c r="G386" s="229"/>
      <c r="H386" s="229"/>
      <c r="I386" s="229"/>
    </row>
    <row r="387" spans="1:9" s="56" customFormat="1" ht="11.25">
      <c r="A387" s="229"/>
      <c r="B387" s="229"/>
      <c r="C387" s="229"/>
      <c r="D387" s="229"/>
      <c r="E387" s="229"/>
      <c r="F387" s="229"/>
      <c r="G387" s="229"/>
      <c r="H387" s="229"/>
      <c r="I387" s="229"/>
    </row>
    <row r="388" spans="1:9" s="56" customFormat="1" ht="11.25">
      <c r="A388" s="229"/>
      <c r="B388" s="229"/>
      <c r="C388" s="229"/>
      <c r="D388" s="229"/>
      <c r="E388" s="229"/>
      <c r="F388" s="229"/>
      <c r="G388" s="229"/>
      <c r="H388" s="229"/>
      <c r="I388" s="229"/>
    </row>
    <row r="389" spans="1:9" s="56" customFormat="1" ht="11.25">
      <c r="A389" s="229"/>
      <c r="B389" s="229"/>
      <c r="C389" s="229"/>
      <c r="D389" s="229"/>
      <c r="E389" s="229"/>
      <c r="F389" s="229"/>
      <c r="G389" s="229"/>
      <c r="H389" s="229"/>
      <c r="I389" s="229"/>
    </row>
    <row r="390" spans="1:9" s="56" customFormat="1" ht="11.25">
      <c r="A390" s="229"/>
      <c r="B390" s="229"/>
      <c r="C390" s="229"/>
      <c r="D390" s="229"/>
      <c r="E390" s="229"/>
      <c r="F390" s="229"/>
      <c r="G390" s="229"/>
      <c r="H390" s="229"/>
      <c r="I390" s="229"/>
    </row>
    <row r="391" spans="1:9" s="56" customFormat="1" ht="11.25">
      <c r="A391" s="229"/>
      <c r="B391" s="229"/>
      <c r="C391" s="229"/>
      <c r="D391" s="229"/>
      <c r="E391" s="229"/>
      <c r="F391" s="229"/>
      <c r="G391" s="229"/>
      <c r="H391" s="229"/>
      <c r="I391" s="229"/>
    </row>
    <row r="392" spans="1:9" s="56" customFormat="1" ht="11.25">
      <c r="A392" s="229"/>
      <c r="B392" s="229"/>
      <c r="C392" s="229"/>
      <c r="D392" s="229"/>
      <c r="E392" s="229"/>
      <c r="F392" s="229"/>
      <c r="G392" s="229"/>
      <c r="H392" s="229"/>
      <c r="I392" s="229"/>
    </row>
    <row r="393" spans="1:9" s="56" customFormat="1" ht="11.25">
      <c r="A393" s="229"/>
      <c r="B393" s="229"/>
      <c r="C393" s="229"/>
      <c r="D393" s="229"/>
      <c r="E393" s="229"/>
      <c r="F393" s="229"/>
      <c r="G393" s="229"/>
      <c r="H393" s="229"/>
      <c r="I393" s="229"/>
    </row>
    <row r="394" spans="1:9" s="56" customFormat="1" ht="11.25">
      <c r="A394" s="229"/>
      <c r="B394" s="229"/>
      <c r="C394" s="229"/>
      <c r="D394" s="229"/>
      <c r="E394" s="229"/>
      <c r="F394" s="229"/>
      <c r="G394" s="229"/>
      <c r="H394" s="229"/>
      <c r="I394" s="229"/>
    </row>
    <row r="395" spans="1:9" s="56" customFormat="1" ht="11.25">
      <c r="A395" s="229"/>
      <c r="B395" s="229"/>
      <c r="C395" s="229"/>
      <c r="D395" s="229"/>
      <c r="E395" s="229"/>
      <c r="F395" s="229"/>
      <c r="G395" s="229"/>
      <c r="H395" s="229"/>
      <c r="I395" s="229"/>
    </row>
    <row r="396" spans="1:9" s="56" customFormat="1" ht="11.25">
      <c r="A396" s="229"/>
      <c r="B396" s="229"/>
      <c r="C396" s="229"/>
      <c r="D396" s="229"/>
      <c r="E396" s="229"/>
      <c r="F396" s="229"/>
      <c r="G396" s="229"/>
      <c r="H396" s="229"/>
      <c r="I396" s="229"/>
    </row>
    <row r="397" spans="1:9" s="56" customFormat="1" ht="11.25">
      <c r="A397" s="229"/>
      <c r="B397" s="229"/>
      <c r="C397" s="229"/>
      <c r="D397" s="229"/>
      <c r="E397" s="229"/>
      <c r="F397" s="229"/>
      <c r="G397" s="229"/>
      <c r="H397" s="229"/>
      <c r="I397" s="229"/>
    </row>
    <row r="398" spans="1:9" s="56" customFormat="1" ht="11.25">
      <c r="A398" s="229"/>
      <c r="B398" s="229"/>
      <c r="C398" s="229"/>
      <c r="D398" s="229"/>
      <c r="E398" s="229"/>
      <c r="F398" s="229"/>
      <c r="G398" s="229"/>
      <c r="H398" s="229"/>
      <c r="I398" s="229"/>
    </row>
    <row r="399" spans="1:9" s="56" customFormat="1" ht="11.25">
      <c r="A399" s="229"/>
      <c r="B399" s="229"/>
      <c r="C399" s="229"/>
      <c r="D399" s="229"/>
      <c r="E399" s="229"/>
      <c r="F399" s="229"/>
      <c r="G399" s="229"/>
      <c r="H399" s="229"/>
      <c r="I399" s="229"/>
    </row>
    <row r="400" spans="1:9" s="56" customFormat="1" ht="11.25">
      <c r="A400" s="229"/>
      <c r="B400" s="229"/>
      <c r="C400" s="229"/>
      <c r="D400" s="229"/>
      <c r="E400" s="229"/>
      <c r="F400" s="229"/>
      <c r="G400" s="229"/>
      <c r="H400" s="229"/>
      <c r="I400" s="229"/>
    </row>
    <row r="401" spans="1:9" s="56" customFormat="1" ht="11.25">
      <c r="A401" s="229"/>
      <c r="B401" s="229"/>
      <c r="C401" s="229"/>
      <c r="D401" s="229"/>
      <c r="E401" s="229"/>
      <c r="F401" s="229"/>
      <c r="G401" s="229"/>
      <c r="H401" s="229"/>
      <c r="I401" s="229"/>
    </row>
    <row r="402" spans="1:9" s="56" customFormat="1" ht="11.25">
      <c r="A402" s="229"/>
      <c r="B402" s="229"/>
      <c r="C402" s="229"/>
      <c r="D402" s="229"/>
      <c r="E402" s="229"/>
      <c r="F402" s="229"/>
      <c r="G402" s="229"/>
      <c r="H402" s="229"/>
      <c r="I402" s="229"/>
    </row>
    <row r="403" spans="1:9" s="56" customFormat="1" ht="11.25">
      <c r="A403" s="229"/>
      <c r="B403" s="229"/>
      <c r="C403" s="229"/>
      <c r="D403" s="229"/>
      <c r="E403" s="229"/>
      <c r="F403" s="229"/>
      <c r="G403" s="229"/>
      <c r="H403" s="229"/>
      <c r="I403" s="229"/>
    </row>
    <row r="404" spans="1:9" s="56" customFormat="1" ht="11.25">
      <c r="A404" s="229"/>
      <c r="B404" s="229"/>
      <c r="C404" s="229"/>
      <c r="D404" s="229"/>
      <c r="E404" s="229"/>
      <c r="F404" s="229"/>
      <c r="G404" s="229"/>
      <c r="H404" s="229"/>
      <c r="I404" s="229"/>
    </row>
    <row r="405" spans="1:9" s="56" customFormat="1" ht="11.25">
      <c r="A405" s="229"/>
      <c r="B405" s="229"/>
      <c r="C405" s="229"/>
      <c r="D405" s="229"/>
      <c r="E405" s="229"/>
      <c r="F405" s="229"/>
      <c r="G405" s="229"/>
      <c r="H405" s="229"/>
      <c r="I405" s="229"/>
    </row>
    <row r="406" spans="1:9" s="56" customFormat="1" ht="11.25">
      <c r="A406" s="229"/>
      <c r="B406" s="229"/>
      <c r="C406" s="229"/>
      <c r="D406" s="229"/>
      <c r="E406" s="229"/>
      <c r="F406" s="229"/>
      <c r="G406" s="229"/>
      <c r="H406" s="229"/>
      <c r="I406" s="229"/>
    </row>
    <row r="407" spans="1:9" s="56" customFormat="1" ht="11.25">
      <c r="A407" s="229"/>
      <c r="B407" s="229"/>
      <c r="C407" s="229"/>
      <c r="D407" s="229"/>
      <c r="E407" s="229"/>
      <c r="F407" s="229"/>
      <c r="G407" s="229"/>
      <c r="H407" s="229"/>
      <c r="I407" s="229"/>
    </row>
    <row r="408" spans="1:9" s="56" customFormat="1" ht="11.25">
      <c r="A408" s="229"/>
      <c r="B408" s="229"/>
      <c r="C408" s="229"/>
      <c r="D408" s="229"/>
      <c r="E408" s="229"/>
      <c r="F408" s="229"/>
      <c r="G408" s="229"/>
      <c r="H408" s="229"/>
      <c r="I408" s="229"/>
    </row>
    <row r="409" spans="1:9" s="56" customFormat="1" ht="11.25">
      <c r="A409" s="229"/>
      <c r="B409" s="229"/>
      <c r="C409" s="229"/>
      <c r="D409" s="229"/>
      <c r="E409" s="229"/>
      <c r="F409" s="229"/>
      <c r="G409" s="229"/>
      <c r="H409" s="229"/>
      <c r="I409" s="229"/>
    </row>
    <row r="410" spans="1:9" s="56" customFormat="1" ht="11.25">
      <c r="A410" s="229"/>
      <c r="B410" s="229"/>
      <c r="C410" s="229"/>
      <c r="D410" s="229"/>
      <c r="E410" s="229"/>
      <c r="F410" s="229"/>
      <c r="G410" s="229"/>
      <c r="H410" s="229"/>
      <c r="I410" s="229"/>
    </row>
    <row r="411" spans="1:9" s="56" customFormat="1" ht="11.25">
      <c r="A411" s="229"/>
      <c r="B411" s="229"/>
      <c r="C411" s="229"/>
      <c r="D411" s="229"/>
      <c r="E411" s="229"/>
      <c r="F411" s="229"/>
      <c r="G411" s="229"/>
      <c r="H411" s="229"/>
      <c r="I411" s="229"/>
    </row>
    <row r="412" spans="1:9" s="56" customFormat="1" ht="11.25">
      <c r="A412" s="229"/>
      <c r="B412" s="229"/>
      <c r="C412" s="229"/>
      <c r="D412" s="229"/>
      <c r="E412" s="229"/>
      <c r="F412" s="229"/>
      <c r="G412" s="229"/>
      <c r="H412" s="229"/>
      <c r="I412" s="229"/>
    </row>
    <row r="413" spans="1:9" s="56" customFormat="1" ht="11.25">
      <c r="A413" s="229"/>
      <c r="B413" s="229"/>
      <c r="C413" s="229"/>
      <c r="D413" s="229"/>
      <c r="E413" s="229"/>
      <c r="F413" s="229"/>
      <c r="G413" s="229"/>
      <c r="H413" s="229"/>
      <c r="I413" s="229"/>
    </row>
    <row r="414" spans="1:9" s="56" customFormat="1" ht="11.25">
      <c r="A414" s="229"/>
      <c r="B414" s="229"/>
      <c r="C414" s="229"/>
      <c r="D414" s="229"/>
      <c r="E414" s="229"/>
      <c r="F414" s="229"/>
      <c r="G414" s="229"/>
      <c r="H414" s="229"/>
      <c r="I414" s="229"/>
    </row>
    <row r="415" spans="1:9" s="56" customFormat="1" ht="11.25">
      <c r="A415" s="229"/>
      <c r="B415" s="229"/>
      <c r="C415" s="229"/>
      <c r="D415" s="229"/>
      <c r="E415" s="229"/>
      <c r="F415" s="229"/>
      <c r="G415" s="229"/>
      <c r="H415" s="229"/>
      <c r="I415" s="229"/>
    </row>
    <row r="416" spans="1:9" s="56" customFormat="1" ht="11.25">
      <c r="A416" s="229"/>
      <c r="B416" s="229"/>
      <c r="C416" s="229"/>
      <c r="D416" s="229"/>
      <c r="E416" s="229"/>
      <c r="F416" s="229"/>
      <c r="G416" s="229"/>
      <c r="H416" s="229"/>
      <c r="I416" s="229"/>
    </row>
    <row r="417" spans="1:9" s="56" customFormat="1" ht="11.25">
      <c r="A417" s="229"/>
      <c r="B417" s="229"/>
      <c r="C417" s="229"/>
      <c r="D417" s="229"/>
      <c r="E417" s="229"/>
      <c r="F417" s="229"/>
      <c r="G417" s="229"/>
      <c r="H417" s="229"/>
      <c r="I417" s="229"/>
    </row>
    <row r="418" spans="1:9" s="56" customFormat="1" ht="11.25">
      <c r="A418" s="229"/>
      <c r="B418" s="229"/>
      <c r="C418" s="229"/>
      <c r="D418" s="229"/>
      <c r="E418" s="229"/>
      <c r="F418" s="229"/>
      <c r="G418" s="229"/>
      <c r="H418" s="229"/>
      <c r="I418" s="229"/>
    </row>
    <row r="419" spans="1:9" s="56" customFormat="1" ht="11.25">
      <c r="A419" s="229"/>
      <c r="B419" s="229"/>
      <c r="C419" s="229"/>
      <c r="D419" s="229"/>
      <c r="E419" s="229"/>
      <c r="F419" s="229"/>
      <c r="G419" s="229"/>
      <c r="H419" s="229"/>
      <c r="I419" s="229"/>
    </row>
    <row r="420" spans="1:9" s="56" customFormat="1" ht="11.25">
      <c r="A420" s="229"/>
      <c r="B420" s="229"/>
      <c r="C420" s="229"/>
      <c r="D420" s="229"/>
      <c r="E420" s="229"/>
      <c r="F420" s="229"/>
      <c r="G420" s="229"/>
      <c r="H420" s="229"/>
      <c r="I420" s="229"/>
    </row>
    <row r="421" spans="1:9" s="56" customFormat="1" ht="11.25">
      <c r="A421" s="229"/>
      <c r="B421" s="229"/>
      <c r="C421" s="229"/>
      <c r="D421" s="229"/>
      <c r="E421" s="229"/>
      <c r="F421" s="229"/>
      <c r="G421" s="229"/>
      <c r="H421" s="229"/>
      <c r="I421" s="229"/>
    </row>
    <row r="422" spans="1:9" s="56" customFormat="1" ht="11.25">
      <c r="A422" s="229"/>
      <c r="B422" s="229"/>
      <c r="C422" s="229"/>
      <c r="D422" s="229"/>
      <c r="E422" s="229"/>
      <c r="F422" s="229"/>
      <c r="G422" s="229"/>
      <c r="H422" s="229"/>
      <c r="I422" s="229"/>
    </row>
    <row r="423" spans="1:9" s="56" customFormat="1" ht="11.25">
      <c r="A423" s="229"/>
      <c r="B423" s="229"/>
      <c r="C423" s="229"/>
      <c r="D423" s="229"/>
      <c r="E423" s="229"/>
      <c r="F423" s="229"/>
      <c r="G423" s="229"/>
      <c r="H423" s="229"/>
      <c r="I423" s="229"/>
    </row>
    <row r="424" spans="1:9" s="56" customFormat="1" ht="11.25">
      <c r="A424" s="229"/>
      <c r="B424" s="229"/>
      <c r="C424" s="229"/>
      <c r="D424" s="229"/>
      <c r="E424" s="229"/>
      <c r="F424" s="229"/>
      <c r="G424" s="229"/>
      <c r="H424" s="229"/>
      <c r="I424" s="229"/>
    </row>
    <row r="425" spans="1:9" s="56" customFormat="1" ht="11.25">
      <c r="A425" s="229"/>
      <c r="B425" s="229"/>
      <c r="C425" s="229"/>
      <c r="D425" s="229"/>
      <c r="E425" s="229"/>
      <c r="F425" s="229"/>
      <c r="G425" s="229"/>
      <c r="H425" s="229"/>
      <c r="I425" s="229"/>
    </row>
    <row r="426" spans="1:9" s="56" customFormat="1" ht="11.25">
      <c r="A426" s="229"/>
      <c r="B426" s="229"/>
      <c r="C426" s="229"/>
      <c r="D426" s="229"/>
      <c r="E426" s="229"/>
      <c r="F426" s="229"/>
      <c r="G426" s="229"/>
      <c r="H426" s="229"/>
      <c r="I426" s="229"/>
    </row>
    <row r="427" spans="1:9" s="56" customFormat="1" ht="11.25">
      <c r="A427" s="229"/>
      <c r="B427" s="229"/>
      <c r="C427" s="229"/>
      <c r="D427" s="229"/>
      <c r="E427" s="229"/>
      <c r="F427" s="229"/>
      <c r="G427" s="229"/>
      <c r="H427" s="229"/>
      <c r="I427" s="229"/>
    </row>
    <row r="428" spans="1:9" s="56" customFormat="1" ht="11.25">
      <c r="A428" s="229"/>
      <c r="B428" s="229"/>
      <c r="C428" s="229"/>
      <c r="D428" s="229"/>
      <c r="E428" s="229"/>
      <c r="F428" s="229"/>
      <c r="G428" s="229"/>
      <c r="H428" s="229"/>
      <c r="I428" s="229"/>
    </row>
    <row r="429" spans="1:9" s="56" customFormat="1" ht="11.25">
      <c r="A429" s="229"/>
      <c r="B429" s="229"/>
      <c r="C429" s="229"/>
      <c r="D429" s="229"/>
      <c r="E429" s="229"/>
      <c r="F429" s="229"/>
      <c r="G429" s="229"/>
      <c r="H429" s="229"/>
      <c r="I429" s="229"/>
    </row>
    <row r="430" spans="1:9" s="56" customFormat="1" ht="11.25">
      <c r="A430" s="229"/>
      <c r="B430" s="229"/>
      <c r="C430" s="229"/>
      <c r="D430" s="229"/>
      <c r="E430" s="229"/>
      <c r="F430" s="229"/>
      <c r="G430" s="229"/>
      <c r="H430" s="229"/>
      <c r="I430" s="229"/>
    </row>
    <row r="431" spans="1:9" s="56" customFormat="1" ht="11.25">
      <c r="A431" s="229"/>
      <c r="B431" s="229"/>
      <c r="C431" s="229"/>
      <c r="D431" s="229"/>
      <c r="E431" s="229"/>
      <c r="F431" s="229"/>
      <c r="G431" s="229"/>
      <c r="H431" s="229"/>
      <c r="I431" s="229"/>
    </row>
    <row r="432" spans="1:9" s="56" customFormat="1" ht="11.25">
      <c r="A432" s="229"/>
      <c r="B432" s="229"/>
      <c r="C432" s="229"/>
      <c r="D432" s="229"/>
      <c r="E432" s="229"/>
      <c r="F432" s="229"/>
      <c r="G432" s="229"/>
      <c r="H432" s="229"/>
      <c r="I432" s="229"/>
    </row>
    <row r="433" spans="1:9" s="56" customFormat="1" ht="11.25">
      <c r="A433" s="229"/>
      <c r="B433" s="229"/>
      <c r="C433" s="229"/>
      <c r="D433" s="229"/>
      <c r="E433" s="229"/>
      <c r="F433" s="229"/>
      <c r="G433" s="229"/>
      <c r="H433" s="229"/>
      <c r="I433" s="229"/>
    </row>
    <row r="434" spans="1:9" s="56" customFormat="1" ht="11.25">
      <c r="A434" s="229"/>
      <c r="B434" s="229"/>
      <c r="C434" s="229"/>
      <c r="D434" s="229"/>
      <c r="E434" s="229"/>
      <c r="F434" s="229"/>
      <c r="G434" s="229"/>
      <c r="H434" s="229"/>
      <c r="I434" s="229"/>
    </row>
    <row r="435" spans="1:9" s="56" customFormat="1" ht="11.25">
      <c r="A435" s="229"/>
      <c r="B435" s="229"/>
      <c r="C435" s="229"/>
      <c r="D435" s="229"/>
      <c r="E435" s="229"/>
      <c r="F435" s="229"/>
      <c r="G435" s="229"/>
      <c r="H435" s="229"/>
      <c r="I435" s="229"/>
    </row>
    <row r="436" spans="1:9" s="56" customFormat="1" ht="11.25">
      <c r="A436" s="229"/>
      <c r="B436" s="229"/>
      <c r="C436" s="229"/>
      <c r="D436" s="229"/>
      <c r="E436" s="229"/>
      <c r="F436" s="229"/>
      <c r="G436" s="229"/>
      <c r="H436" s="229"/>
      <c r="I436" s="229"/>
    </row>
    <row r="437" spans="1:9" s="56" customFormat="1" ht="11.25">
      <c r="A437" s="229"/>
      <c r="B437" s="229"/>
      <c r="C437" s="229"/>
      <c r="D437" s="229"/>
      <c r="E437" s="229"/>
      <c r="F437" s="229"/>
      <c r="G437" s="229"/>
      <c r="H437" s="229"/>
      <c r="I437" s="229"/>
    </row>
    <row r="438" spans="1:9" s="56" customFormat="1" ht="11.25">
      <c r="A438" s="229"/>
      <c r="B438" s="229"/>
      <c r="C438" s="229"/>
      <c r="D438" s="229"/>
      <c r="E438" s="229"/>
      <c r="F438" s="229"/>
      <c r="G438" s="229"/>
      <c r="H438" s="229"/>
      <c r="I438" s="229"/>
    </row>
    <row r="439" spans="1:9" s="56" customFormat="1" ht="11.25">
      <c r="A439" s="229"/>
      <c r="B439" s="229"/>
      <c r="C439" s="229"/>
      <c r="D439" s="229"/>
      <c r="E439" s="229"/>
      <c r="F439" s="229"/>
      <c r="G439" s="229"/>
      <c r="H439" s="229"/>
      <c r="I439" s="229"/>
    </row>
    <row r="440" spans="1:9" s="56" customFormat="1" ht="11.25">
      <c r="A440" s="229"/>
      <c r="B440" s="229"/>
      <c r="C440" s="229"/>
      <c r="D440" s="229"/>
      <c r="E440" s="229"/>
      <c r="F440" s="229"/>
      <c r="G440" s="229"/>
      <c r="H440" s="229"/>
      <c r="I440" s="229"/>
    </row>
    <row r="441" spans="1:9" s="56" customFormat="1" ht="11.25">
      <c r="A441" s="229"/>
      <c r="B441" s="229"/>
      <c r="C441" s="229"/>
      <c r="D441" s="229"/>
      <c r="E441" s="229"/>
      <c r="F441" s="229"/>
      <c r="G441" s="229"/>
      <c r="H441" s="229"/>
      <c r="I441" s="229"/>
    </row>
    <row r="442" spans="1:9" s="56" customFormat="1" ht="11.25">
      <c r="A442" s="229"/>
      <c r="B442" s="229"/>
      <c r="C442" s="229"/>
      <c r="D442" s="229"/>
      <c r="E442" s="229"/>
      <c r="F442" s="229"/>
      <c r="G442" s="229"/>
      <c r="H442" s="229"/>
      <c r="I442" s="229"/>
    </row>
    <row r="443" spans="1:9" s="56" customFormat="1" ht="11.25">
      <c r="A443" s="229"/>
      <c r="B443" s="229"/>
      <c r="C443" s="229"/>
      <c r="D443" s="229"/>
      <c r="E443" s="229"/>
      <c r="F443" s="229"/>
      <c r="G443" s="229"/>
      <c r="H443" s="229"/>
      <c r="I443" s="229"/>
    </row>
    <row r="444" spans="1:9" s="56" customFormat="1" ht="11.25">
      <c r="A444" s="229"/>
      <c r="B444" s="229"/>
      <c r="C444" s="229"/>
      <c r="D444" s="229"/>
      <c r="E444" s="229"/>
      <c r="F444" s="229"/>
      <c r="G444" s="229"/>
      <c r="H444" s="229"/>
      <c r="I444" s="229"/>
    </row>
    <row r="445" spans="1:9" s="56" customFormat="1" ht="11.25">
      <c r="A445" s="229"/>
      <c r="B445" s="229"/>
      <c r="C445" s="229"/>
      <c r="D445" s="229"/>
      <c r="E445" s="229"/>
      <c r="F445" s="229"/>
      <c r="G445" s="229"/>
      <c r="H445" s="229"/>
      <c r="I445" s="229"/>
    </row>
    <row r="446" spans="1:9" s="56" customFormat="1" ht="11.25">
      <c r="A446" s="229"/>
      <c r="B446" s="229"/>
      <c r="C446" s="229"/>
      <c r="D446" s="229"/>
      <c r="E446" s="229"/>
      <c r="F446" s="229"/>
      <c r="G446" s="229"/>
      <c r="H446" s="229"/>
      <c r="I446" s="229"/>
    </row>
    <row r="447" spans="1:9" s="56" customFormat="1" ht="11.25">
      <c r="A447" s="229"/>
      <c r="B447" s="229"/>
      <c r="C447" s="229"/>
      <c r="D447" s="229"/>
      <c r="E447" s="229"/>
      <c r="F447" s="229"/>
      <c r="G447" s="229"/>
      <c r="H447" s="229"/>
      <c r="I447" s="229"/>
    </row>
    <row r="448" spans="1:9" s="56" customFormat="1" ht="11.25">
      <c r="A448" s="229"/>
      <c r="B448" s="229"/>
      <c r="C448" s="229"/>
      <c r="D448" s="229"/>
      <c r="E448" s="229"/>
      <c r="F448" s="229"/>
      <c r="G448" s="229"/>
      <c r="H448" s="229"/>
      <c r="I448" s="229"/>
    </row>
    <row r="449" spans="1:9" s="56" customFormat="1" ht="11.25">
      <c r="A449" s="229"/>
      <c r="B449" s="229"/>
      <c r="C449" s="229"/>
      <c r="D449" s="229"/>
      <c r="E449" s="229"/>
      <c r="F449" s="229"/>
      <c r="G449" s="229"/>
      <c r="H449" s="229"/>
      <c r="I449" s="229"/>
    </row>
    <row r="450" spans="1:9" s="56" customFormat="1" ht="11.25">
      <c r="A450" s="229"/>
      <c r="B450" s="229"/>
      <c r="C450" s="229"/>
      <c r="D450" s="229"/>
      <c r="E450" s="229"/>
      <c r="F450" s="229"/>
      <c r="G450" s="229"/>
      <c r="H450" s="229"/>
      <c r="I450" s="229"/>
    </row>
    <row r="451" spans="1:9" s="56" customFormat="1" ht="11.25">
      <c r="A451" s="229"/>
      <c r="B451" s="229"/>
      <c r="C451" s="229"/>
      <c r="D451" s="229"/>
      <c r="E451" s="229"/>
      <c r="F451" s="229"/>
      <c r="G451" s="229"/>
      <c r="H451" s="229"/>
      <c r="I451" s="229"/>
    </row>
    <row r="452" spans="1:9" s="56" customFormat="1" ht="11.25">
      <c r="A452" s="229"/>
      <c r="B452" s="229"/>
      <c r="C452" s="229"/>
      <c r="D452" s="229"/>
      <c r="E452" s="229"/>
      <c r="F452" s="229"/>
      <c r="G452" s="229"/>
      <c r="H452" s="229"/>
      <c r="I452" s="229"/>
    </row>
    <row r="453" spans="1:9" s="56" customFormat="1" ht="11.25">
      <c r="A453" s="229"/>
      <c r="B453" s="229"/>
      <c r="C453" s="229"/>
      <c r="D453" s="229"/>
      <c r="E453" s="229"/>
      <c r="F453" s="229"/>
      <c r="G453" s="229"/>
      <c r="H453" s="229"/>
      <c r="I453" s="229"/>
    </row>
    <row r="454" spans="1:9" s="56" customFormat="1" ht="11.25">
      <c r="A454" s="229"/>
      <c r="B454" s="229"/>
      <c r="C454" s="229"/>
      <c r="D454" s="229"/>
      <c r="E454" s="229"/>
      <c r="F454" s="229"/>
      <c r="G454" s="229"/>
      <c r="H454" s="229"/>
      <c r="I454" s="229"/>
    </row>
    <row r="455" spans="1:9" s="56" customFormat="1" ht="11.25">
      <c r="A455" s="229"/>
      <c r="B455" s="229"/>
      <c r="C455" s="229"/>
      <c r="D455" s="229"/>
      <c r="E455" s="229"/>
      <c r="F455" s="229"/>
      <c r="G455" s="229"/>
      <c r="H455" s="229"/>
      <c r="I455" s="229"/>
    </row>
    <row r="456" spans="1:9" s="56" customFormat="1" ht="11.25">
      <c r="A456" s="229"/>
      <c r="B456" s="229"/>
      <c r="C456" s="229"/>
      <c r="D456" s="229"/>
      <c r="E456" s="229"/>
      <c r="F456" s="229"/>
      <c r="G456" s="229"/>
      <c r="H456" s="229"/>
      <c r="I456" s="229"/>
    </row>
    <row r="457" spans="1:9" s="56" customFormat="1" ht="11.25">
      <c r="A457" s="229"/>
      <c r="B457" s="229"/>
      <c r="C457" s="229"/>
      <c r="D457" s="229"/>
      <c r="E457" s="229"/>
      <c r="F457" s="229"/>
      <c r="G457" s="229"/>
      <c r="H457" s="229"/>
      <c r="I457" s="229"/>
    </row>
    <row r="458" spans="1:9" s="56" customFormat="1" ht="11.25">
      <c r="A458" s="229"/>
      <c r="B458" s="229"/>
      <c r="C458" s="229"/>
      <c r="D458" s="229"/>
      <c r="E458" s="229"/>
      <c r="F458" s="229"/>
      <c r="G458" s="229"/>
      <c r="H458" s="229"/>
      <c r="I458" s="229"/>
    </row>
    <row r="459" spans="1:9" s="56" customFormat="1" ht="11.25">
      <c r="A459" s="229"/>
      <c r="B459" s="229"/>
      <c r="C459" s="229"/>
      <c r="D459" s="229"/>
      <c r="E459" s="229"/>
      <c r="F459" s="229"/>
      <c r="G459" s="229"/>
      <c r="H459" s="229"/>
      <c r="I459" s="229"/>
    </row>
    <row r="460" spans="1:9" s="56" customFormat="1" ht="11.25">
      <c r="A460" s="229"/>
      <c r="B460" s="229"/>
      <c r="C460" s="229"/>
      <c r="D460" s="229"/>
      <c r="E460" s="229"/>
      <c r="F460" s="229"/>
      <c r="G460" s="229"/>
      <c r="H460" s="229"/>
      <c r="I460" s="229"/>
    </row>
    <row r="461" spans="1:9" s="56" customFormat="1" ht="11.25">
      <c r="A461" s="229"/>
      <c r="B461" s="229"/>
      <c r="C461" s="229"/>
      <c r="D461" s="229"/>
      <c r="E461" s="229"/>
      <c r="F461" s="229"/>
      <c r="G461" s="229"/>
      <c r="H461" s="229"/>
      <c r="I461" s="229"/>
    </row>
    <row r="462" spans="1:9" s="56" customFormat="1" ht="11.25">
      <c r="A462" s="229"/>
      <c r="B462" s="229"/>
      <c r="C462" s="229"/>
      <c r="D462" s="229"/>
      <c r="E462" s="229"/>
      <c r="F462" s="229"/>
      <c r="G462" s="229"/>
      <c r="H462" s="229"/>
      <c r="I462" s="229"/>
    </row>
    <row r="463" spans="1:9" s="56" customFormat="1" ht="11.25">
      <c r="A463" s="229"/>
      <c r="B463" s="229"/>
      <c r="C463" s="229"/>
      <c r="D463" s="229"/>
      <c r="E463" s="229"/>
      <c r="F463" s="229"/>
      <c r="G463" s="229"/>
      <c r="H463" s="229"/>
      <c r="I463" s="229"/>
    </row>
    <row r="464" spans="1:9" s="56" customFormat="1" ht="11.25">
      <c r="A464" s="229"/>
      <c r="B464" s="229"/>
      <c r="C464" s="229"/>
      <c r="D464" s="229"/>
      <c r="E464" s="229"/>
      <c r="F464" s="229"/>
      <c r="G464" s="229"/>
      <c r="H464" s="229"/>
      <c r="I464" s="229"/>
    </row>
    <row r="465" spans="1:9" s="56" customFormat="1" ht="11.25">
      <c r="A465" s="229"/>
      <c r="B465" s="229"/>
      <c r="C465" s="229"/>
      <c r="D465" s="229"/>
      <c r="E465" s="229"/>
      <c r="F465" s="229"/>
      <c r="G465" s="229"/>
      <c r="H465" s="229"/>
      <c r="I465" s="229"/>
    </row>
    <row r="466" spans="1:9" s="56" customFormat="1" ht="11.25">
      <c r="A466" s="229"/>
      <c r="B466" s="229"/>
      <c r="C466" s="229"/>
      <c r="D466" s="229"/>
      <c r="E466" s="229"/>
      <c r="F466" s="229"/>
      <c r="G466" s="229"/>
      <c r="H466" s="229"/>
      <c r="I466" s="229"/>
    </row>
    <row r="467" spans="1:9" s="56" customFormat="1" ht="11.25">
      <c r="A467" s="229"/>
      <c r="B467" s="229"/>
      <c r="C467" s="229"/>
      <c r="D467" s="229"/>
      <c r="E467" s="229"/>
      <c r="F467" s="229"/>
      <c r="G467" s="229"/>
      <c r="H467" s="229"/>
      <c r="I467" s="229"/>
    </row>
    <row r="468" spans="1:9" s="56" customFormat="1" ht="11.25">
      <c r="A468" s="229"/>
      <c r="B468" s="229"/>
      <c r="C468" s="229"/>
      <c r="D468" s="229"/>
      <c r="E468" s="229"/>
      <c r="F468" s="229"/>
      <c r="G468" s="229"/>
      <c r="H468" s="229"/>
      <c r="I468" s="229"/>
    </row>
  </sheetData>
  <sheetProtection/>
  <mergeCells count="13">
    <mergeCell ref="C14:I14"/>
    <mergeCell ref="I15:I16"/>
    <mergeCell ref="A293:B293"/>
    <mergeCell ref="A295:B295"/>
    <mergeCell ref="G1:H1"/>
    <mergeCell ref="B14:B16"/>
    <mergeCell ref="A2:I2"/>
    <mergeCell ref="C15:C16"/>
    <mergeCell ref="D15:D16"/>
    <mergeCell ref="F15:F16"/>
    <mergeCell ref="G15:H15"/>
    <mergeCell ref="A14:A16"/>
    <mergeCell ref="E15:E16"/>
  </mergeCells>
  <printOptions gridLines="1"/>
  <pageMargins left="1.7716535433070868" right="0.03937007874015748" top="0.31496062992125984" bottom="0.35433070866141736" header="0.2362204724409449" footer="0.1968503937007874"/>
  <pageSetup horizontalDpi="300" verticalDpi="300" orientation="portrait" paperSize="9" scale="75" r:id="rId1"/>
  <headerFooter alignWithMargins="0">
    <oddHeader xml:space="preserve">&amp;C                               &amp;R             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>
    <tabColor indexed="51"/>
  </sheetPr>
  <dimension ref="A1:G458"/>
  <sheetViews>
    <sheetView workbookViewId="0" topLeftCell="A1">
      <selection activeCell="A1" sqref="A1"/>
    </sheetView>
  </sheetViews>
  <sheetFormatPr defaultColWidth="9.140625" defaultRowHeight="12.75"/>
  <cols>
    <col min="1" max="1" width="10.8515625" style="230" customWidth="1"/>
    <col min="2" max="2" width="24.28125" style="230" customWidth="1"/>
    <col min="3" max="6" width="8.7109375" style="230" customWidth="1"/>
    <col min="7" max="7" width="7.57421875" style="230" customWidth="1"/>
    <col min="8" max="16384" width="9.140625" style="4" customWidth="1"/>
  </cols>
  <sheetData>
    <row r="1" spans="1:7" ht="12.75">
      <c r="A1" s="1"/>
      <c r="B1" s="2"/>
      <c r="C1" s="2"/>
      <c r="D1" s="2"/>
      <c r="E1" s="499" t="s">
        <v>0</v>
      </c>
      <c r="F1" s="499"/>
      <c r="G1" s="231" t="s">
        <v>323</v>
      </c>
    </row>
    <row r="2" spans="1:7" ht="18" customHeight="1">
      <c r="A2" s="502" t="s">
        <v>2</v>
      </c>
      <c r="B2" s="503"/>
      <c r="C2" s="503"/>
      <c r="D2" s="503"/>
      <c r="E2" s="503"/>
      <c r="F2" s="503"/>
      <c r="G2" s="504"/>
    </row>
    <row r="3" spans="1:7" ht="12.75">
      <c r="A3" s="5" t="s">
        <v>3</v>
      </c>
      <c r="B3" s="8"/>
      <c r="C3" s="9" t="s">
        <v>4</v>
      </c>
      <c r="D3" s="9"/>
      <c r="E3" s="9"/>
      <c r="F3" s="9"/>
      <c r="G3" s="10"/>
    </row>
    <row r="4" spans="1:7" ht="12.75">
      <c r="A4" s="5" t="s">
        <v>5</v>
      </c>
      <c r="B4" s="6"/>
      <c r="C4" s="11" t="s">
        <v>6</v>
      </c>
      <c r="D4" s="11"/>
      <c r="E4" s="11"/>
      <c r="F4" s="11"/>
      <c r="G4" s="12"/>
    </row>
    <row r="5" spans="1:7" ht="12.75">
      <c r="A5" s="5" t="s">
        <v>7</v>
      </c>
      <c r="B5" s="6"/>
      <c r="C5" s="9" t="s">
        <v>8</v>
      </c>
      <c r="D5" s="9"/>
      <c r="E5" s="9"/>
      <c r="F5" s="9"/>
      <c r="G5" s="10"/>
    </row>
    <row r="6" spans="1:7" ht="12.75">
      <c r="A6" s="13" t="s">
        <v>9</v>
      </c>
      <c r="B6" s="6"/>
      <c r="C6" s="6"/>
      <c r="D6" s="6"/>
      <c r="E6" s="6"/>
      <c r="F6" s="6"/>
      <c r="G6" s="7"/>
    </row>
    <row r="7" spans="1:7" ht="12.75">
      <c r="A7" s="5"/>
      <c r="B7" s="6" t="s">
        <v>324</v>
      </c>
      <c r="C7" s="14"/>
      <c r="D7" s="14"/>
      <c r="E7" s="14"/>
      <c r="F7" s="14"/>
      <c r="G7" s="15"/>
    </row>
    <row r="8" spans="1:7" ht="12.75">
      <c r="A8" s="5"/>
      <c r="B8" s="6" t="s">
        <v>325</v>
      </c>
      <c r="C8" s="521"/>
      <c r="D8" s="521"/>
      <c r="E8" s="521"/>
      <c r="F8" s="521"/>
      <c r="G8" s="522"/>
    </row>
    <row r="9" spans="1:7" ht="12.75">
      <c r="A9" s="5"/>
      <c r="B9" s="6" t="s">
        <v>17</v>
      </c>
      <c r="C9" s="14" t="s">
        <v>18</v>
      </c>
      <c r="D9" s="14"/>
      <c r="E9" s="14"/>
      <c r="F9" s="14"/>
      <c r="G9" s="15"/>
    </row>
    <row r="10" spans="1:7" ht="12.75">
      <c r="A10" s="5"/>
      <c r="B10" s="6" t="s">
        <v>326</v>
      </c>
      <c r="C10" s="16"/>
      <c r="D10" s="14"/>
      <c r="E10" s="14"/>
      <c r="F10" s="14"/>
      <c r="G10" s="15"/>
    </row>
    <row r="11" spans="1:7" ht="12.75">
      <c r="A11" s="5"/>
      <c r="B11" s="6" t="s">
        <v>327</v>
      </c>
      <c r="C11" s="14"/>
      <c r="D11" s="14"/>
      <c r="E11" s="14"/>
      <c r="F11" s="14"/>
      <c r="G11" s="15"/>
    </row>
    <row r="12" spans="1:7" ht="12.75">
      <c r="A12" s="5"/>
      <c r="B12" s="6" t="s">
        <v>328</v>
      </c>
      <c r="C12" s="6"/>
      <c r="D12" s="6"/>
      <c r="E12" s="6"/>
      <c r="F12" s="6"/>
      <c r="G12" s="7"/>
    </row>
    <row r="13" spans="1:7" s="22" customFormat="1" ht="30" customHeight="1">
      <c r="A13" s="510" t="s">
        <v>19</v>
      </c>
      <c r="B13" s="500" t="s">
        <v>20</v>
      </c>
      <c r="C13" s="514" t="s">
        <v>21</v>
      </c>
      <c r="D13" s="515"/>
      <c r="E13" s="515"/>
      <c r="F13" s="515"/>
      <c r="G13" s="516"/>
    </row>
    <row r="14" spans="1:7" s="22" customFormat="1" ht="30" customHeight="1">
      <c r="A14" s="511"/>
      <c r="B14" s="501"/>
      <c r="C14" s="505" t="s">
        <v>22</v>
      </c>
      <c r="D14" s="518" t="s">
        <v>17</v>
      </c>
      <c r="E14" s="496" t="s">
        <v>56</v>
      </c>
      <c r="F14" s="495"/>
      <c r="G14" s="520"/>
    </row>
    <row r="15" spans="1:7" s="26" customFormat="1" ht="30" customHeight="1" thickBot="1">
      <c r="A15" s="511"/>
      <c r="B15" s="501"/>
      <c r="C15" s="505"/>
      <c r="D15" s="518"/>
      <c r="E15" s="519"/>
      <c r="F15" s="495"/>
      <c r="G15" s="520"/>
    </row>
    <row r="16" spans="1:7" s="26" customFormat="1" ht="13.5" customHeight="1" thickTop="1">
      <c r="A16" s="27" t="s">
        <v>30</v>
      </c>
      <c r="B16" s="27">
        <v>2</v>
      </c>
      <c r="C16" s="28">
        <v>3</v>
      </c>
      <c r="D16" s="29">
        <v>4</v>
      </c>
      <c r="E16" s="29">
        <v>5</v>
      </c>
      <c r="F16" s="29">
        <v>6</v>
      </c>
      <c r="G16" s="32">
        <v>7</v>
      </c>
    </row>
    <row r="17" spans="1:7" s="40" customFormat="1" ht="16.5">
      <c r="A17" s="33"/>
      <c r="B17" s="34" t="s">
        <v>31</v>
      </c>
      <c r="C17" s="35"/>
      <c r="D17" s="36"/>
      <c r="E17" s="36"/>
      <c r="F17" s="36"/>
      <c r="G17" s="39"/>
    </row>
    <row r="18" spans="1:7" s="48" customFormat="1" ht="32.25" customHeight="1" thickBot="1">
      <c r="A18" s="41"/>
      <c r="B18" s="42" t="s">
        <v>32</v>
      </c>
      <c r="C18" s="43">
        <f aca="true" t="shared" si="0" ref="C18:C34">SUM(D18:G18)</f>
        <v>24953</v>
      </c>
      <c r="D18" s="44">
        <f>SUM(D19,D22:D34)</f>
        <v>3515</v>
      </c>
      <c r="E18" s="44">
        <f>SUM(E19,E22:E34)</f>
        <v>21438</v>
      </c>
      <c r="F18" s="44">
        <f>SUM(F19,F22:F34)</f>
        <v>0</v>
      </c>
      <c r="G18" s="47">
        <f>SUM(G19,G22:G34)</f>
        <v>0</v>
      </c>
    </row>
    <row r="19" spans="1:7" s="56" customFormat="1" ht="21.75" customHeight="1" thickTop="1">
      <c r="A19" s="49"/>
      <c r="B19" s="50" t="s">
        <v>33</v>
      </c>
      <c r="C19" s="51">
        <f t="shared" si="0"/>
        <v>0</v>
      </c>
      <c r="D19" s="52">
        <f>SUM(D20:D21)</f>
        <v>0</v>
      </c>
      <c r="E19" s="52">
        <f>SUM(E20:E21)</f>
        <v>0</v>
      </c>
      <c r="F19" s="52">
        <f>SUM(F20:F21)</f>
        <v>0</v>
      </c>
      <c r="G19" s="55">
        <f>SUM(G20:G21)</f>
        <v>0</v>
      </c>
    </row>
    <row r="20" spans="1:7" s="56" customFormat="1" ht="12">
      <c r="A20" s="57"/>
      <c r="B20" s="58" t="s">
        <v>34</v>
      </c>
      <c r="C20" s="59">
        <f t="shared" si="0"/>
        <v>0</v>
      </c>
      <c r="D20" s="60"/>
      <c r="E20" s="60"/>
      <c r="F20" s="60"/>
      <c r="G20" s="63"/>
    </row>
    <row r="21" spans="1:7" s="56" customFormat="1" ht="12.75" thickBot="1">
      <c r="A21" s="232"/>
      <c r="B21" s="233" t="s">
        <v>35</v>
      </c>
      <c r="C21" s="65">
        <f t="shared" si="0"/>
        <v>0</v>
      </c>
      <c r="D21" s="66"/>
      <c r="E21" s="66"/>
      <c r="F21" s="66"/>
      <c r="G21" s="234"/>
    </row>
    <row r="22" spans="1:7" s="70" customFormat="1" ht="12.75" thickTop="1">
      <c r="A22" s="235">
        <v>5530</v>
      </c>
      <c r="B22" s="23" t="s">
        <v>327</v>
      </c>
      <c r="C22" s="59">
        <f t="shared" si="0"/>
        <v>0</v>
      </c>
      <c r="D22" s="90"/>
      <c r="E22" s="90"/>
      <c r="F22" s="92"/>
      <c r="G22" s="236"/>
    </row>
    <row r="23" spans="1:7" s="70" customFormat="1" ht="24">
      <c r="A23" s="237">
        <v>9410</v>
      </c>
      <c r="B23" s="148" t="s">
        <v>329</v>
      </c>
      <c r="C23" s="210">
        <f t="shared" si="0"/>
        <v>0</v>
      </c>
      <c r="D23" s="238"/>
      <c r="E23" s="238"/>
      <c r="F23" s="239"/>
      <c r="G23" s="240"/>
    </row>
    <row r="24" spans="1:7" s="70" customFormat="1" ht="48">
      <c r="A24" s="237">
        <v>12230</v>
      </c>
      <c r="B24" s="148" t="s">
        <v>330</v>
      </c>
      <c r="C24" s="210">
        <f t="shared" si="0"/>
        <v>3515</v>
      </c>
      <c r="D24" s="238">
        <v>3515</v>
      </c>
      <c r="E24" s="238"/>
      <c r="F24" s="239"/>
      <c r="G24" s="240"/>
    </row>
    <row r="25" spans="1:7" s="56" customFormat="1" ht="12">
      <c r="A25" s="237">
        <v>12310</v>
      </c>
      <c r="B25" s="148" t="s">
        <v>331</v>
      </c>
      <c r="C25" s="210">
        <f t="shared" si="0"/>
        <v>0</v>
      </c>
      <c r="D25" s="238"/>
      <c r="E25" s="238"/>
      <c r="F25" s="239"/>
      <c r="G25" s="240"/>
    </row>
    <row r="26" spans="1:7" s="56" customFormat="1" ht="24">
      <c r="A26" s="237">
        <v>12390</v>
      </c>
      <c r="B26" s="148" t="s">
        <v>56</v>
      </c>
      <c r="C26" s="210">
        <f t="shared" si="0"/>
        <v>21438</v>
      </c>
      <c r="D26" s="238"/>
      <c r="E26" s="238">
        <v>21438</v>
      </c>
      <c r="F26" s="239"/>
      <c r="G26" s="240"/>
    </row>
    <row r="27" spans="1:7" s="56" customFormat="1" ht="12">
      <c r="A27" s="237">
        <v>18910</v>
      </c>
      <c r="B27" s="148" t="s">
        <v>325</v>
      </c>
      <c r="C27" s="210">
        <f t="shared" si="0"/>
        <v>0</v>
      </c>
      <c r="D27" s="238"/>
      <c r="E27" s="238"/>
      <c r="F27" s="239"/>
      <c r="G27" s="240"/>
    </row>
    <row r="28" spans="1:7" s="70" customFormat="1" ht="24.75" customHeight="1">
      <c r="A28" s="241">
        <v>18920</v>
      </c>
      <c r="B28" s="242" t="s">
        <v>332</v>
      </c>
      <c r="C28" s="210">
        <f t="shared" si="0"/>
        <v>0</v>
      </c>
      <c r="D28" s="238"/>
      <c r="E28" s="238"/>
      <c r="F28" s="239"/>
      <c r="G28" s="240"/>
    </row>
    <row r="29" spans="1:7" s="56" customFormat="1" ht="24">
      <c r="A29" s="237">
        <v>23400</v>
      </c>
      <c r="B29" s="148" t="s">
        <v>333</v>
      </c>
      <c r="C29" s="210">
        <f t="shared" si="0"/>
        <v>0</v>
      </c>
      <c r="D29" s="238"/>
      <c r="E29" s="238"/>
      <c r="F29" s="239"/>
      <c r="G29" s="240"/>
    </row>
    <row r="30" spans="1:7" s="70" customFormat="1" ht="24">
      <c r="A30" s="237">
        <v>23500</v>
      </c>
      <c r="B30" s="148" t="s">
        <v>334</v>
      </c>
      <c r="C30" s="210">
        <f t="shared" si="0"/>
        <v>0</v>
      </c>
      <c r="D30" s="238"/>
      <c r="E30" s="238"/>
      <c r="F30" s="239"/>
      <c r="G30" s="240"/>
    </row>
    <row r="31" spans="1:7" s="56" customFormat="1" ht="12">
      <c r="A31" s="243"/>
      <c r="B31" s="89"/>
      <c r="C31" s="210">
        <f t="shared" si="0"/>
        <v>0</v>
      </c>
      <c r="D31" s="238"/>
      <c r="E31" s="238"/>
      <c r="F31" s="239"/>
      <c r="G31" s="240"/>
    </row>
    <row r="32" spans="1:7" s="56" customFormat="1" ht="12">
      <c r="A32" s="243"/>
      <c r="B32" s="89"/>
      <c r="C32" s="210">
        <f t="shared" si="0"/>
        <v>0</v>
      </c>
      <c r="D32" s="238"/>
      <c r="E32" s="238"/>
      <c r="F32" s="239"/>
      <c r="G32" s="240"/>
    </row>
    <row r="33" spans="1:7" s="70" customFormat="1" ht="12">
      <c r="A33" s="244"/>
      <c r="B33" s="245"/>
      <c r="C33" s="246">
        <f t="shared" si="0"/>
        <v>0</v>
      </c>
      <c r="D33" s="238"/>
      <c r="E33" s="238"/>
      <c r="F33" s="239"/>
      <c r="G33" s="247"/>
    </row>
    <row r="34" spans="1:7" s="56" customFormat="1" ht="12">
      <c r="A34" s="248"/>
      <c r="B34" s="249"/>
      <c r="C34" s="250">
        <f t="shared" si="0"/>
        <v>0</v>
      </c>
      <c r="D34" s="251"/>
      <c r="E34" s="251"/>
      <c r="F34" s="252"/>
      <c r="G34" s="253"/>
    </row>
    <row r="35" spans="1:7" s="40" customFormat="1" ht="16.5">
      <c r="A35" s="93"/>
      <c r="B35" s="94" t="s">
        <v>58</v>
      </c>
      <c r="C35" s="95"/>
      <c r="D35" s="96"/>
      <c r="E35" s="96"/>
      <c r="F35" s="96"/>
      <c r="G35" s="99"/>
    </row>
    <row r="36" spans="1:7" s="48" customFormat="1" ht="16.5" thickBot="1">
      <c r="A36" s="100"/>
      <c r="B36" s="41" t="s">
        <v>59</v>
      </c>
      <c r="C36" s="43">
        <f aca="true" t="shared" si="1" ref="C36:C99">SUM(D36:G36)</f>
        <v>24953</v>
      </c>
      <c r="D36" s="44">
        <f>SUM(D37,D278)</f>
        <v>3515</v>
      </c>
      <c r="E36" s="44">
        <f>SUM(E37,E278)</f>
        <v>21438</v>
      </c>
      <c r="F36" s="44">
        <f>SUM(F37,F278)</f>
        <v>0</v>
      </c>
      <c r="G36" s="47">
        <f>SUM(G37,G278)</f>
        <v>0</v>
      </c>
    </row>
    <row r="37" spans="1:7" s="48" customFormat="1" ht="36.75" thickTop="1">
      <c r="A37" s="101"/>
      <c r="B37" s="33" t="s">
        <v>60</v>
      </c>
      <c r="C37" s="102">
        <f t="shared" si="1"/>
        <v>24953</v>
      </c>
      <c r="D37" s="103">
        <f>SUM(D38,D175)</f>
        <v>3515</v>
      </c>
      <c r="E37" s="103">
        <f>SUM(E38,E175)</f>
        <v>21438</v>
      </c>
      <c r="F37" s="103">
        <f>SUM(F38,F175)</f>
        <v>0</v>
      </c>
      <c r="G37" s="106">
        <f>SUM(G38,G175)</f>
        <v>0</v>
      </c>
    </row>
    <row r="38" spans="1:7" s="48" customFormat="1" ht="24">
      <c r="A38" s="101"/>
      <c r="B38" s="33" t="s">
        <v>61</v>
      </c>
      <c r="C38" s="102">
        <f t="shared" si="1"/>
        <v>24953</v>
      </c>
      <c r="D38" s="103">
        <f>SUM(D39,D63,D161,D168)</f>
        <v>3515</v>
      </c>
      <c r="E38" s="103">
        <f>SUM(E39,E63,E161,E168)</f>
        <v>21438</v>
      </c>
      <c r="F38" s="103">
        <f>SUM(F39,F63,F161,F168)</f>
        <v>0</v>
      </c>
      <c r="G38" s="106">
        <f>SUM(G39,G63,G161,G168)</f>
        <v>0</v>
      </c>
    </row>
    <row r="39" spans="1:7" s="70" customFormat="1" ht="12">
      <c r="A39" s="107">
        <v>1000</v>
      </c>
      <c r="B39" s="107" t="s">
        <v>62</v>
      </c>
      <c r="C39" s="108">
        <f t="shared" si="1"/>
        <v>1054</v>
      </c>
      <c r="D39" s="109">
        <f>SUM(D40,D55)</f>
        <v>1054</v>
      </c>
      <c r="E39" s="109">
        <f>SUM(E40,E55)</f>
        <v>0</v>
      </c>
      <c r="F39" s="109">
        <f>SUM(F40,F55)</f>
        <v>0</v>
      </c>
      <c r="G39" s="112">
        <f>SUM(G40,G55)</f>
        <v>0</v>
      </c>
    </row>
    <row r="40" spans="1:7" s="56" customFormat="1" ht="12">
      <c r="A40" s="71">
        <v>1100</v>
      </c>
      <c r="B40" s="113" t="s">
        <v>63</v>
      </c>
      <c r="C40" s="72">
        <f t="shared" si="1"/>
        <v>850</v>
      </c>
      <c r="D40" s="114">
        <f>SUM(D41,D45,D53,D54)</f>
        <v>850</v>
      </c>
      <c r="E40" s="114">
        <f>SUM(E41,E45,E53,E54)</f>
        <v>0</v>
      </c>
      <c r="F40" s="114">
        <f>SUM(F41,F45,F53,F54)</f>
        <v>0</v>
      </c>
      <c r="G40" s="115">
        <f>SUM(G41,G45,G53,G54)</f>
        <v>0</v>
      </c>
    </row>
    <row r="41" spans="1:7" s="123" customFormat="1" ht="12">
      <c r="A41" s="116">
        <v>1110</v>
      </c>
      <c r="B41" s="117" t="s">
        <v>64</v>
      </c>
      <c r="C41" s="118">
        <f t="shared" si="1"/>
        <v>0</v>
      </c>
      <c r="D41" s="119">
        <f>SUM(D42:D44)</f>
        <v>0</v>
      </c>
      <c r="E41" s="119">
        <f>SUM(E42:E44)</f>
        <v>0</v>
      </c>
      <c r="F41" s="119">
        <f>SUM(F42:F44)</f>
        <v>0</v>
      </c>
      <c r="G41" s="122">
        <f>SUM(G42:G44)</f>
        <v>0</v>
      </c>
    </row>
    <row r="42" spans="1:7" s="123" customFormat="1" ht="12">
      <c r="A42" s="58">
        <v>1111</v>
      </c>
      <c r="B42" s="23" t="s">
        <v>65</v>
      </c>
      <c r="C42" s="59">
        <f t="shared" si="1"/>
        <v>0</v>
      </c>
      <c r="D42" s="60"/>
      <c r="E42" s="60"/>
      <c r="F42" s="60"/>
      <c r="G42" s="63"/>
    </row>
    <row r="43" spans="1:7" s="123" customFormat="1" ht="36">
      <c r="A43" s="58">
        <v>1112</v>
      </c>
      <c r="B43" s="23" t="s">
        <v>66</v>
      </c>
      <c r="C43" s="59">
        <f t="shared" si="1"/>
        <v>0</v>
      </c>
      <c r="D43" s="60"/>
      <c r="E43" s="60"/>
      <c r="F43" s="60"/>
      <c r="G43" s="63"/>
    </row>
    <row r="44" spans="1:7" s="123" customFormat="1" ht="13.5" customHeight="1">
      <c r="A44" s="58">
        <v>1119</v>
      </c>
      <c r="B44" s="23" t="s">
        <v>67</v>
      </c>
      <c r="C44" s="59">
        <f t="shared" si="1"/>
        <v>0</v>
      </c>
      <c r="D44" s="60"/>
      <c r="E44" s="60"/>
      <c r="F44" s="60"/>
      <c r="G44" s="63"/>
    </row>
    <row r="45" spans="1:7" s="123" customFormat="1" ht="12">
      <c r="A45" s="116">
        <v>1140</v>
      </c>
      <c r="B45" s="117" t="s">
        <v>68</v>
      </c>
      <c r="C45" s="118">
        <f t="shared" si="1"/>
        <v>850</v>
      </c>
      <c r="D45" s="119">
        <f>SUM(D46:D52)</f>
        <v>850</v>
      </c>
      <c r="E45" s="119">
        <f>SUM(E46:E52)</f>
        <v>0</v>
      </c>
      <c r="F45" s="119">
        <f>SUM(F46:F52)</f>
        <v>0</v>
      </c>
      <c r="G45" s="122">
        <f>SUM(G46:G52)</f>
        <v>0</v>
      </c>
    </row>
    <row r="46" spans="1:7" s="123" customFormat="1" ht="12">
      <c r="A46" s="58">
        <v>1141</v>
      </c>
      <c r="B46" s="23" t="s">
        <v>69</v>
      </c>
      <c r="C46" s="59">
        <f t="shared" si="1"/>
        <v>0</v>
      </c>
      <c r="D46" s="60"/>
      <c r="E46" s="60"/>
      <c r="F46" s="60"/>
      <c r="G46" s="63"/>
    </row>
    <row r="47" spans="1:7" s="123" customFormat="1" ht="12">
      <c r="A47" s="58">
        <v>1142</v>
      </c>
      <c r="B47" s="23" t="s">
        <v>70</v>
      </c>
      <c r="C47" s="59">
        <f t="shared" si="1"/>
        <v>0</v>
      </c>
      <c r="D47" s="60"/>
      <c r="E47" s="60"/>
      <c r="F47" s="60"/>
      <c r="G47" s="63"/>
    </row>
    <row r="48" spans="1:7" s="123" customFormat="1" ht="24">
      <c r="A48" s="58">
        <v>1145</v>
      </c>
      <c r="B48" s="23" t="s">
        <v>71</v>
      </c>
      <c r="C48" s="59">
        <f t="shared" si="1"/>
        <v>0</v>
      </c>
      <c r="D48" s="60"/>
      <c r="E48" s="60"/>
      <c r="F48" s="60"/>
      <c r="G48" s="63"/>
    </row>
    <row r="49" spans="1:7" s="123" customFormat="1" ht="27.75" customHeight="1">
      <c r="A49" s="58">
        <v>1146</v>
      </c>
      <c r="B49" s="23" t="s">
        <v>72</v>
      </c>
      <c r="C49" s="59">
        <f t="shared" si="1"/>
        <v>0</v>
      </c>
      <c r="D49" s="60"/>
      <c r="E49" s="60"/>
      <c r="F49" s="60"/>
      <c r="G49" s="63"/>
    </row>
    <row r="50" spans="1:7" s="123" customFormat="1" ht="12">
      <c r="A50" s="58">
        <v>1147</v>
      </c>
      <c r="B50" s="23" t="s">
        <v>73</v>
      </c>
      <c r="C50" s="59">
        <f t="shared" si="1"/>
        <v>0</v>
      </c>
      <c r="D50" s="60"/>
      <c r="E50" s="60"/>
      <c r="F50" s="60"/>
      <c r="G50" s="63"/>
    </row>
    <row r="51" spans="1:7" s="123" customFormat="1" ht="24">
      <c r="A51" s="58">
        <v>1148</v>
      </c>
      <c r="B51" s="23" t="s">
        <v>74</v>
      </c>
      <c r="C51" s="59">
        <f t="shared" si="1"/>
        <v>850</v>
      </c>
      <c r="D51" s="60">
        <v>850</v>
      </c>
      <c r="E51" s="60"/>
      <c r="F51" s="60"/>
      <c r="G51" s="63"/>
    </row>
    <row r="52" spans="1:7" s="123" customFormat="1" ht="24">
      <c r="A52" s="58">
        <v>1149</v>
      </c>
      <c r="B52" s="23" t="s">
        <v>75</v>
      </c>
      <c r="C52" s="59">
        <f t="shared" si="1"/>
        <v>0</v>
      </c>
      <c r="D52" s="60"/>
      <c r="E52" s="60"/>
      <c r="F52" s="60"/>
      <c r="G52" s="63"/>
    </row>
    <row r="53" spans="1:7" s="123" customFormat="1" ht="36">
      <c r="A53" s="116">
        <v>1150</v>
      </c>
      <c r="B53" s="117" t="s">
        <v>76</v>
      </c>
      <c r="C53" s="118">
        <f t="shared" si="1"/>
        <v>0</v>
      </c>
      <c r="D53" s="124"/>
      <c r="E53" s="124"/>
      <c r="F53" s="124"/>
      <c r="G53" s="127"/>
    </row>
    <row r="54" spans="1:7" s="123" customFormat="1" ht="24">
      <c r="A54" s="116">
        <v>1170</v>
      </c>
      <c r="B54" s="117" t="s">
        <v>77</v>
      </c>
      <c r="C54" s="118">
        <f t="shared" si="1"/>
        <v>0</v>
      </c>
      <c r="D54" s="124"/>
      <c r="E54" s="124"/>
      <c r="F54" s="124"/>
      <c r="G54" s="127"/>
    </row>
    <row r="55" spans="1:7" s="56" customFormat="1" ht="36">
      <c r="A55" s="71">
        <v>1200</v>
      </c>
      <c r="B55" s="113" t="s">
        <v>78</v>
      </c>
      <c r="C55" s="72">
        <f t="shared" si="1"/>
        <v>204</v>
      </c>
      <c r="D55" s="114">
        <f>SUM(D56:D57)</f>
        <v>204</v>
      </c>
      <c r="E55" s="114">
        <f>SUM(E56:E57)</f>
        <v>0</v>
      </c>
      <c r="F55" s="114">
        <f>SUM(F56:F57)</f>
        <v>0</v>
      </c>
      <c r="G55" s="115">
        <f>SUM(G56:G57)</f>
        <v>0</v>
      </c>
    </row>
    <row r="56" spans="1:7" s="56" customFormat="1" ht="24">
      <c r="A56" s="116">
        <v>1210</v>
      </c>
      <c r="B56" s="117" t="s">
        <v>79</v>
      </c>
      <c r="C56" s="118">
        <f t="shared" si="1"/>
        <v>204</v>
      </c>
      <c r="D56" s="124">
        <v>204</v>
      </c>
      <c r="E56" s="124"/>
      <c r="F56" s="124"/>
      <c r="G56" s="127"/>
    </row>
    <row r="57" spans="1:7" s="56" customFormat="1" ht="24">
      <c r="A57" s="116">
        <v>1220</v>
      </c>
      <c r="B57" s="117" t="s">
        <v>80</v>
      </c>
      <c r="C57" s="118">
        <f t="shared" si="1"/>
        <v>0</v>
      </c>
      <c r="D57" s="119">
        <f>SUM(D58:D62)</f>
        <v>0</v>
      </c>
      <c r="E57" s="119">
        <f>SUM(E58:E62)</f>
        <v>0</v>
      </c>
      <c r="F57" s="119">
        <f>SUM(F58:F62)</f>
        <v>0</v>
      </c>
      <c r="G57" s="122">
        <f>SUM(G58:G62)</f>
        <v>0</v>
      </c>
    </row>
    <row r="58" spans="1:7" s="56" customFormat="1" ht="24">
      <c r="A58" s="58">
        <v>1221</v>
      </c>
      <c r="B58" s="23" t="s">
        <v>81</v>
      </c>
      <c r="C58" s="59">
        <f t="shared" si="1"/>
        <v>0</v>
      </c>
      <c r="D58" s="60"/>
      <c r="E58" s="60"/>
      <c r="F58" s="60"/>
      <c r="G58" s="63"/>
    </row>
    <row r="59" spans="1:7" s="56" customFormat="1" ht="12">
      <c r="A59" s="58">
        <v>1223</v>
      </c>
      <c r="B59" s="23" t="s">
        <v>82</v>
      </c>
      <c r="C59" s="59">
        <f t="shared" si="1"/>
        <v>0</v>
      </c>
      <c r="D59" s="60"/>
      <c r="E59" s="60"/>
      <c r="F59" s="60"/>
      <c r="G59" s="63"/>
    </row>
    <row r="60" spans="1:7" s="56" customFormat="1" ht="36">
      <c r="A60" s="58">
        <v>1227</v>
      </c>
      <c r="B60" s="23" t="s">
        <v>83</v>
      </c>
      <c r="C60" s="59">
        <f t="shared" si="1"/>
        <v>0</v>
      </c>
      <c r="D60" s="60"/>
      <c r="E60" s="60"/>
      <c r="F60" s="60"/>
      <c r="G60" s="63"/>
    </row>
    <row r="61" spans="1:7" s="56" customFormat="1" ht="60">
      <c r="A61" s="58">
        <v>1228</v>
      </c>
      <c r="B61" s="23" t="s">
        <v>84</v>
      </c>
      <c r="C61" s="59">
        <f t="shared" si="1"/>
        <v>0</v>
      </c>
      <c r="D61" s="60"/>
      <c r="E61" s="60"/>
      <c r="F61" s="60"/>
      <c r="G61" s="63"/>
    </row>
    <row r="62" spans="1:7" s="56" customFormat="1" ht="36">
      <c r="A62" s="58">
        <v>1229</v>
      </c>
      <c r="B62" s="23" t="s">
        <v>85</v>
      </c>
      <c r="C62" s="59">
        <f t="shared" si="1"/>
        <v>0</v>
      </c>
      <c r="D62" s="60"/>
      <c r="E62" s="60"/>
      <c r="F62" s="60"/>
      <c r="G62" s="63"/>
    </row>
    <row r="63" spans="1:7" s="56" customFormat="1" ht="15" customHeight="1">
      <c r="A63" s="107">
        <v>2000</v>
      </c>
      <c r="B63" s="107" t="s">
        <v>86</v>
      </c>
      <c r="C63" s="108">
        <f t="shared" si="1"/>
        <v>23899</v>
      </c>
      <c r="D63" s="109">
        <f>SUM(D64,D71,D115,D150,D154,D160)</f>
        <v>2461</v>
      </c>
      <c r="E63" s="109">
        <f>SUM(E64,E71,E115,E150,E154,E160)</f>
        <v>21438</v>
      </c>
      <c r="F63" s="109">
        <f>SUM(F64,F71,F115,F150,F154,F160)</f>
        <v>0</v>
      </c>
      <c r="G63" s="112">
        <f>SUM(G64,G71,G115,G150,G154,G160)</f>
        <v>0</v>
      </c>
    </row>
    <row r="64" spans="1:7" s="56" customFormat="1" ht="24">
      <c r="A64" s="71">
        <v>2100</v>
      </c>
      <c r="B64" s="113" t="s">
        <v>87</v>
      </c>
      <c r="C64" s="72">
        <f t="shared" si="1"/>
        <v>0</v>
      </c>
      <c r="D64" s="114">
        <f>SUM(D65,D68)</f>
        <v>0</v>
      </c>
      <c r="E64" s="114">
        <f>SUM(E65,E68)</f>
        <v>0</v>
      </c>
      <c r="F64" s="114">
        <f>SUM(F65,F68)</f>
        <v>0</v>
      </c>
      <c r="G64" s="115">
        <f>SUM(G65,G68)</f>
        <v>0</v>
      </c>
    </row>
    <row r="65" spans="1:7" s="123" customFormat="1" ht="24">
      <c r="A65" s="116">
        <v>2110</v>
      </c>
      <c r="B65" s="117" t="s">
        <v>88</v>
      </c>
      <c r="C65" s="118">
        <f t="shared" si="1"/>
        <v>0</v>
      </c>
      <c r="D65" s="119">
        <f>SUM(D66:D67)</f>
        <v>0</v>
      </c>
      <c r="E65" s="119">
        <f>SUM(E66:E67)</f>
        <v>0</v>
      </c>
      <c r="F65" s="119">
        <f>SUM(F66:F67)</f>
        <v>0</v>
      </c>
      <c r="G65" s="122">
        <f>SUM(G66:G67)</f>
        <v>0</v>
      </c>
    </row>
    <row r="66" spans="1:7" s="123" customFormat="1" ht="12">
      <c r="A66" s="58">
        <v>2111</v>
      </c>
      <c r="B66" s="23" t="s">
        <v>89</v>
      </c>
      <c r="C66" s="59">
        <f t="shared" si="1"/>
        <v>0</v>
      </c>
      <c r="D66" s="60"/>
      <c r="E66" s="60"/>
      <c r="F66" s="60"/>
      <c r="G66" s="63"/>
    </row>
    <row r="67" spans="1:7" s="123" customFormat="1" ht="24">
      <c r="A67" s="58">
        <v>2112</v>
      </c>
      <c r="B67" s="23" t="s">
        <v>90</v>
      </c>
      <c r="C67" s="59">
        <f t="shared" si="1"/>
        <v>0</v>
      </c>
      <c r="D67" s="60"/>
      <c r="E67" s="60"/>
      <c r="F67" s="60"/>
      <c r="G67" s="63"/>
    </row>
    <row r="68" spans="1:7" s="123" customFormat="1" ht="24">
      <c r="A68" s="116">
        <v>2120</v>
      </c>
      <c r="B68" s="117" t="s">
        <v>91</v>
      </c>
      <c r="C68" s="118">
        <f t="shared" si="1"/>
        <v>0</v>
      </c>
      <c r="D68" s="119">
        <f>SUM(D69:D70)</f>
        <v>0</v>
      </c>
      <c r="E68" s="119">
        <f>SUM(E69:E70)</f>
        <v>0</v>
      </c>
      <c r="F68" s="119">
        <f>SUM(F69:F70)</f>
        <v>0</v>
      </c>
      <c r="G68" s="122">
        <f>SUM(G69:G70)</f>
        <v>0</v>
      </c>
    </row>
    <row r="69" spans="1:7" s="123" customFormat="1" ht="12">
      <c r="A69" s="58">
        <v>2121</v>
      </c>
      <c r="B69" s="23" t="s">
        <v>89</v>
      </c>
      <c r="C69" s="59">
        <f t="shared" si="1"/>
        <v>0</v>
      </c>
      <c r="D69" s="60"/>
      <c r="E69" s="60"/>
      <c r="F69" s="60"/>
      <c r="G69" s="63"/>
    </row>
    <row r="70" spans="1:7" s="123" customFormat="1" ht="12">
      <c r="A70" s="58">
        <v>2122</v>
      </c>
      <c r="B70" s="23" t="s">
        <v>92</v>
      </c>
      <c r="C70" s="59">
        <f t="shared" si="1"/>
        <v>0</v>
      </c>
      <c r="D70" s="60"/>
      <c r="E70" s="60"/>
      <c r="F70" s="60"/>
      <c r="G70" s="63"/>
    </row>
    <row r="71" spans="1:7" s="56" customFormat="1" ht="12">
      <c r="A71" s="71">
        <v>2200</v>
      </c>
      <c r="B71" s="113" t="s">
        <v>93</v>
      </c>
      <c r="C71" s="72">
        <f t="shared" si="1"/>
        <v>23899</v>
      </c>
      <c r="D71" s="114">
        <f>SUM(D72,D78,D84,D92,D100,D104,D110)</f>
        <v>2461</v>
      </c>
      <c r="E71" s="114">
        <f>SUM(E72,E78,E84,E92,E100,E104,E110)</f>
        <v>21438</v>
      </c>
      <c r="F71" s="114">
        <f>SUM(F72,F78,F84,F92,F100,F104,F110)</f>
        <v>0</v>
      </c>
      <c r="G71" s="115">
        <f>SUM(G72,G78,G84,G92,G100,G104,G110)</f>
        <v>0</v>
      </c>
    </row>
    <row r="72" spans="1:7" s="123" customFormat="1" ht="24">
      <c r="A72" s="116">
        <v>2210</v>
      </c>
      <c r="B72" s="117" t="s">
        <v>94</v>
      </c>
      <c r="C72" s="118">
        <f t="shared" si="1"/>
        <v>0</v>
      </c>
      <c r="D72" s="119">
        <f>SUM(D73:D77)</f>
        <v>0</v>
      </c>
      <c r="E72" s="119">
        <f>SUM(E73:E77)</f>
        <v>0</v>
      </c>
      <c r="F72" s="119">
        <f>SUM(F73:F77)</f>
        <v>0</v>
      </c>
      <c r="G72" s="122">
        <f>SUM(G73:G77)</f>
        <v>0</v>
      </c>
    </row>
    <row r="73" spans="1:7" s="123" customFormat="1" ht="24">
      <c r="A73" s="58">
        <v>2211</v>
      </c>
      <c r="B73" s="23" t="s">
        <v>95</v>
      </c>
      <c r="C73" s="59">
        <f t="shared" si="1"/>
        <v>0</v>
      </c>
      <c r="D73" s="60"/>
      <c r="E73" s="60"/>
      <c r="F73" s="60"/>
      <c r="G73" s="63"/>
    </row>
    <row r="74" spans="1:7" s="123" customFormat="1" ht="24">
      <c r="A74" s="58">
        <v>2212</v>
      </c>
      <c r="B74" s="23" t="s">
        <v>96</v>
      </c>
      <c r="C74" s="59">
        <f t="shared" si="1"/>
        <v>0</v>
      </c>
      <c r="D74" s="60"/>
      <c r="E74" s="60"/>
      <c r="F74" s="60"/>
      <c r="G74" s="63"/>
    </row>
    <row r="75" spans="1:7" s="123" customFormat="1" ht="24">
      <c r="A75" s="58">
        <v>2213</v>
      </c>
      <c r="B75" s="23" t="s">
        <v>97</v>
      </c>
      <c r="C75" s="59">
        <f t="shared" si="1"/>
        <v>0</v>
      </c>
      <c r="D75" s="60"/>
      <c r="E75" s="60"/>
      <c r="F75" s="60"/>
      <c r="G75" s="63"/>
    </row>
    <row r="76" spans="1:7" s="123" customFormat="1" ht="24">
      <c r="A76" s="58">
        <v>2214</v>
      </c>
      <c r="B76" s="23" t="s">
        <v>98</v>
      </c>
      <c r="C76" s="59">
        <f t="shared" si="1"/>
        <v>0</v>
      </c>
      <c r="D76" s="60"/>
      <c r="E76" s="60"/>
      <c r="F76" s="60"/>
      <c r="G76" s="63"/>
    </row>
    <row r="77" spans="1:7" s="123" customFormat="1" ht="12">
      <c r="A77" s="58">
        <v>2219</v>
      </c>
      <c r="B77" s="23" t="s">
        <v>99</v>
      </c>
      <c r="C77" s="59">
        <f t="shared" si="1"/>
        <v>0</v>
      </c>
      <c r="D77" s="60"/>
      <c r="E77" s="60"/>
      <c r="F77" s="60"/>
      <c r="G77" s="63"/>
    </row>
    <row r="78" spans="1:7" s="123" customFormat="1" ht="24">
      <c r="A78" s="116">
        <v>2220</v>
      </c>
      <c r="B78" s="117" t="s">
        <v>100</v>
      </c>
      <c r="C78" s="118">
        <f t="shared" si="1"/>
        <v>0</v>
      </c>
      <c r="D78" s="119">
        <f>SUM(D79:D83)</f>
        <v>0</v>
      </c>
      <c r="E78" s="119">
        <f>SUM(E79:E83)</f>
        <v>0</v>
      </c>
      <c r="F78" s="119">
        <f>SUM(F79:F83)</f>
        <v>0</v>
      </c>
      <c r="G78" s="122">
        <f>SUM(G79:G83)</f>
        <v>0</v>
      </c>
    </row>
    <row r="79" spans="1:7" s="123" customFormat="1" ht="12">
      <c r="A79" s="58">
        <v>2221</v>
      </c>
      <c r="B79" s="23" t="s">
        <v>101</v>
      </c>
      <c r="C79" s="59">
        <f t="shared" si="1"/>
        <v>0</v>
      </c>
      <c r="D79" s="60"/>
      <c r="E79" s="60"/>
      <c r="F79" s="60"/>
      <c r="G79" s="63"/>
    </row>
    <row r="80" spans="1:7" s="123" customFormat="1" ht="24">
      <c r="A80" s="58">
        <v>2222</v>
      </c>
      <c r="B80" s="23" t="s">
        <v>102</v>
      </c>
      <c r="C80" s="59">
        <f t="shared" si="1"/>
        <v>0</v>
      </c>
      <c r="D80" s="60"/>
      <c r="E80" s="60"/>
      <c r="F80" s="60"/>
      <c r="G80" s="63"/>
    </row>
    <row r="81" spans="1:7" s="123" customFormat="1" ht="12">
      <c r="A81" s="58">
        <v>2223</v>
      </c>
      <c r="B81" s="23" t="s">
        <v>103</v>
      </c>
      <c r="C81" s="59">
        <f t="shared" si="1"/>
        <v>0</v>
      </c>
      <c r="D81" s="60"/>
      <c r="E81" s="60"/>
      <c r="F81" s="60"/>
      <c r="G81" s="63"/>
    </row>
    <row r="82" spans="1:7" s="123" customFormat="1" ht="11.25" customHeight="1">
      <c r="A82" s="58">
        <v>2224</v>
      </c>
      <c r="B82" s="23" t="s">
        <v>104</v>
      </c>
      <c r="C82" s="59">
        <f t="shared" si="1"/>
        <v>0</v>
      </c>
      <c r="D82" s="60"/>
      <c r="E82" s="60"/>
      <c r="F82" s="60"/>
      <c r="G82" s="63"/>
    </row>
    <row r="83" spans="1:7" s="123" customFormat="1" ht="24">
      <c r="A83" s="58">
        <v>2229</v>
      </c>
      <c r="B83" s="23" t="s">
        <v>105</v>
      </c>
      <c r="C83" s="59">
        <f t="shared" si="1"/>
        <v>0</v>
      </c>
      <c r="D83" s="60"/>
      <c r="E83" s="60"/>
      <c r="F83" s="60"/>
      <c r="G83" s="63"/>
    </row>
    <row r="84" spans="1:7" s="123" customFormat="1" ht="36">
      <c r="A84" s="116">
        <v>2230</v>
      </c>
      <c r="B84" s="117" t="s">
        <v>106</v>
      </c>
      <c r="C84" s="118">
        <f t="shared" si="1"/>
        <v>0</v>
      </c>
      <c r="D84" s="119">
        <f>SUM(D85:D91)</f>
        <v>0</v>
      </c>
      <c r="E84" s="119">
        <f>SUM(E85:E91)</f>
        <v>0</v>
      </c>
      <c r="F84" s="119">
        <f>SUM(F85:F91)</f>
        <v>0</v>
      </c>
      <c r="G84" s="122">
        <f>SUM(G85:G91)</f>
        <v>0</v>
      </c>
    </row>
    <row r="85" spans="1:7" s="123" customFormat="1" ht="36">
      <c r="A85" s="58">
        <v>2231</v>
      </c>
      <c r="B85" s="23" t="s">
        <v>107</v>
      </c>
      <c r="C85" s="59">
        <f t="shared" si="1"/>
        <v>0</v>
      </c>
      <c r="D85" s="60"/>
      <c r="E85" s="60"/>
      <c r="F85" s="60"/>
      <c r="G85" s="63"/>
    </row>
    <row r="86" spans="1:7" s="123" customFormat="1" ht="24">
      <c r="A86" s="58">
        <v>2232</v>
      </c>
      <c r="B86" s="23" t="s">
        <v>108</v>
      </c>
      <c r="C86" s="59">
        <f t="shared" si="1"/>
        <v>0</v>
      </c>
      <c r="D86" s="60"/>
      <c r="E86" s="60"/>
      <c r="F86" s="60"/>
      <c r="G86" s="63"/>
    </row>
    <row r="87" spans="1:7" s="123" customFormat="1" ht="24">
      <c r="A87" s="58">
        <v>2233</v>
      </c>
      <c r="B87" s="23" t="s">
        <v>109</v>
      </c>
      <c r="C87" s="59">
        <f t="shared" si="1"/>
        <v>0</v>
      </c>
      <c r="D87" s="60"/>
      <c r="E87" s="60"/>
      <c r="F87" s="60"/>
      <c r="G87" s="63"/>
    </row>
    <row r="88" spans="1:7" s="123" customFormat="1" ht="36">
      <c r="A88" s="58">
        <v>2234</v>
      </c>
      <c r="B88" s="23" t="s">
        <v>110</v>
      </c>
      <c r="C88" s="59">
        <f t="shared" si="1"/>
        <v>0</v>
      </c>
      <c r="D88" s="60"/>
      <c r="E88" s="60"/>
      <c r="F88" s="60"/>
      <c r="G88" s="63"/>
    </row>
    <row r="89" spans="1:7" s="123" customFormat="1" ht="24">
      <c r="A89" s="58">
        <v>2235</v>
      </c>
      <c r="B89" s="23" t="s">
        <v>111</v>
      </c>
      <c r="C89" s="59">
        <f t="shared" si="1"/>
        <v>0</v>
      </c>
      <c r="D89" s="60"/>
      <c r="E89" s="60"/>
      <c r="F89" s="60"/>
      <c r="G89" s="63"/>
    </row>
    <row r="90" spans="1:7" s="123" customFormat="1" ht="12">
      <c r="A90" s="58">
        <v>2236</v>
      </c>
      <c r="B90" s="23" t="s">
        <v>112</v>
      </c>
      <c r="C90" s="59">
        <f t="shared" si="1"/>
        <v>0</v>
      </c>
      <c r="D90" s="60"/>
      <c r="E90" s="60"/>
      <c r="F90" s="60"/>
      <c r="G90" s="63"/>
    </row>
    <row r="91" spans="1:7" s="123" customFormat="1" ht="36">
      <c r="A91" s="58">
        <v>2239</v>
      </c>
      <c r="B91" s="23" t="s">
        <v>113</v>
      </c>
      <c r="C91" s="59">
        <f t="shared" si="1"/>
        <v>0</v>
      </c>
      <c r="D91" s="60"/>
      <c r="E91" s="60"/>
      <c r="F91" s="60"/>
      <c r="G91" s="63"/>
    </row>
    <row r="92" spans="1:7" s="123" customFormat="1" ht="48">
      <c r="A92" s="116">
        <v>2240</v>
      </c>
      <c r="B92" s="117" t="s">
        <v>114</v>
      </c>
      <c r="C92" s="118">
        <f t="shared" si="1"/>
        <v>21438</v>
      </c>
      <c r="D92" s="119">
        <f>SUM(D93:D99)</f>
        <v>0</v>
      </c>
      <c r="E92" s="119">
        <f>SUM(E93:E99)</f>
        <v>21438</v>
      </c>
      <c r="F92" s="119">
        <f>SUM(F93:F99)</f>
        <v>0</v>
      </c>
      <c r="G92" s="122">
        <f>SUM(G93:G99)</f>
        <v>0</v>
      </c>
    </row>
    <row r="93" spans="1:7" s="123" customFormat="1" ht="12">
      <c r="A93" s="58">
        <v>2241</v>
      </c>
      <c r="B93" s="23" t="s">
        <v>115</v>
      </c>
      <c r="C93" s="59">
        <f t="shared" si="1"/>
        <v>0</v>
      </c>
      <c r="D93" s="60"/>
      <c r="E93" s="60"/>
      <c r="F93" s="60"/>
      <c r="G93" s="63"/>
    </row>
    <row r="94" spans="1:7" s="123" customFormat="1" ht="24">
      <c r="A94" s="58">
        <v>2242</v>
      </c>
      <c r="B94" s="23" t="s">
        <v>116</v>
      </c>
      <c r="C94" s="59">
        <f t="shared" si="1"/>
        <v>0</v>
      </c>
      <c r="D94" s="60"/>
      <c r="E94" s="60"/>
      <c r="F94" s="60"/>
      <c r="G94" s="63"/>
    </row>
    <row r="95" spans="1:7" s="123" customFormat="1" ht="24">
      <c r="A95" s="58">
        <v>2243</v>
      </c>
      <c r="B95" s="23" t="s">
        <v>117</v>
      </c>
      <c r="C95" s="59">
        <f t="shared" si="1"/>
        <v>0</v>
      </c>
      <c r="D95" s="60"/>
      <c r="E95" s="60"/>
      <c r="F95" s="60"/>
      <c r="G95" s="63"/>
    </row>
    <row r="96" spans="1:7" s="123" customFormat="1" ht="12">
      <c r="A96" s="58">
        <v>2244</v>
      </c>
      <c r="B96" s="23" t="s">
        <v>118</v>
      </c>
      <c r="C96" s="59">
        <f t="shared" si="1"/>
        <v>21438</v>
      </c>
      <c r="D96" s="60"/>
      <c r="E96" s="60">
        <f>11438+10000</f>
        <v>21438</v>
      </c>
      <c r="F96" s="60"/>
      <c r="G96" s="63"/>
    </row>
    <row r="97" spans="1:7" s="123" customFormat="1" ht="36.75" customHeight="1">
      <c r="A97" s="58">
        <v>2245</v>
      </c>
      <c r="B97" s="23" t="s">
        <v>119</v>
      </c>
      <c r="C97" s="59">
        <f t="shared" si="1"/>
        <v>0</v>
      </c>
      <c r="D97" s="60"/>
      <c r="E97" s="60"/>
      <c r="F97" s="60"/>
      <c r="G97" s="63"/>
    </row>
    <row r="98" spans="1:7" s="123" customFormat="1" ht="12">
      <c r="A98" s="58">
        <v>2246</v>
      </c>
      <c r="B98" s="23" t="s">
        <v>120</v>
      </c>
      <c r="C98" s="59">
        <f t="shared" si="1"/>
        <v>0</v>
      </c>
      <c r="D98" s="60"/>
      <c r="E98" s="60"/>
      <c r="F98" s="60"/>
      <c r="G98" s="63"/>
    </row>
    <row r="99" spans="1:7" s="123" customFormat="1" ht="24">
      <c r="A99" s="58">
        <v>2249</v>
      </c>
      <c r="B99" s="23" t="s">
        <v>121</v>
      </c>
      <c r="C99" s="59">
        <f t="shared" si="1"/>
        <v>0</v>
      </c>
      <c r="D99" s="60"/>
      <c r="E99" s="60"/>
      <c r="F99" s="60"/>
      <c r="G99" s="63"/>
    </row>
    <row r="100" spans="1:7" s="123" customFormat="1" ht="24">
      <c r="A100" s="116">
        <v>2250</v>
      </c>
      <c r="B100" s="117" t="s">
        <v>122</v>
      </c>
      <c r="C100" s="118">
        <f aca="true" t="shared" si="2" ref="C100:C163">SUM(D100:G100)</f>
        <v>0</v>
      </c>
      <c r="D100" s="119">
        <f>SUM(D101:D103)</f>
        <v>0</v>
      </c>
      <c r="E100" s="119">
        <f>SUM(E101:E103)</f>
        <v>0</v>
      </c>
      <c r="F100" s="119">
        <f>SUM(F101:F103)</f>
        <v>0</v>
      </c>
      <c r="G100" s="122">
        <f>SUM(G101:G103)</f>
        <v>0</v>
      </c>
    </row>
    <row r="101" spans="1:7" s="123" customFormat="1" ht="12">
      <c r="A101" s="129">
        <v>2251</v>
      </c>
      <c r="B101" s="117" t="s">
        <v>123</v>
      </c>
      <c r="C101" s="118">
        <f t="shared" si="2"/>
        <v>0</v>
      </c>
      <c r="D101" s="124"/>
      <c r="E101" s="124"/>
      <c r="F101" s="124"/>
      <c r="G101" s="127"/>
    </row>
    <row r="102" spans="1:7" s="123" customFormat="1" ht="24">
      <c r="A102" s="129">
        <v>2252</v>
      </c>
      <c r="B102" s="117" t="s">
        <v>124</v>
      </c>
      <c r="C102" s="118">
        <f t="shared" si="2"/>
        <v>0</v>
      </c>
      <c r="D102" s="124"/>
      <c r="E102" s="124"/>
      <c r="F102" s="124"/>
      <c r="G102" s="127"/>
    </row>
    <row r="103" spans="1:7" s="123" customFormat="1" ht="24">
      <c r="A103" s="129">
        <v>2259</v>
      </c>
      <c r="B103" s="117" t="s">
        <v>125</v>
      </c>
      <c r="C103" s="118">
        <f t="shared" si="2"/>
        <v>0</v>
      </c>
      <c r="D103" s="124"/>
      <c r="E103" s="124"/>
      <c r="F103" s="124"/>
      <c r="G103" s="127"/>
    </row>
    <row r="104" spans="1:7" s="123" customFormat="1" ht="12">
      <c r="A104" s="116">
        <v>2260</v>
      </c>
      <c r="B104" s="117" t="s">
        <v>126</v>
      </c>
      <c r="C104" s="118">
        <f t="shared" si="2"/>
        <v>0</v>
      </c>
      <c r="D104" s="119">
        <f>SUM(D105:D109)</f>
        <v>0</v>
      </c>
      <c r="E104" s="119">
        <f>SUM(E105:E109)</f>
        <v>0</v>
      </c>
      <c r="F104" s="119">
        <f>SUM(F105:F109)</f>
        <v>0</v>
      </c>
      <c r="G104" s="122">
        <f>SUM(G105:G109)</f>
        <v>0</v>
      </c>
    </row>
    <row r="105" spans="1:7" s="123" customFormat="1" ht="12">
      <c r="A105" s="58">
        <v>2261</v>
      </c>
      <c r="B105" s="23" t="s">
        <v>127</v>
      </c>
      <c r="C105" s="59">
        <f t="shared" si="2"/>
        <v>0</v>
      </c>
      <c r="D105" s="60"/>
      <c r="E105" s="60"/>
      <c r="F105" s="60"/>
      <c r="G105" s="130"/>
    </row>
    <row r="106" spans="1:7" s="123" customFormat="1" ht="12">
      <c r="A106" s="58">
        <v>2262</v>
      </c>
      <c r="B106" s="23" t="s">
        <v>128</v>
      </c>
      <c r="C106" s="59">
        <f t="shared" si="2"/>
        <v>0</v>
      </c>
      <c r="D106" s="60"/>
      <c r="E106" s="60"/>
      <c r="F106" s="60"/>
      <c r="G106" s="63"/>
    </row>
    <row r="107" spans="1:7" s="123" customFormat="1" ht="12">
      <c r="A107" s="58">
        <v>2263</v>
      </c>
      <c r="B107" s="23" t="s">
        <v>129</v>
      </c>
      <c r="C107" s="59">
        <f t="shared" si="2"/>
        <v>0</v>
      </c>
      <c r="D107" s="60"/>
      <c r="E107" s="60"/>
      <c r="F107" s="60"/>
      <c r="G107" s="63"/>
    </row>
    <row r="108" spans="1:7" s="123" customFormat="1" ht="12">
      <c r="A108" s="58">
        <v>2264</v>
      </c>
      <c r="B108" s="23" t="s">
        <v>130</v>
      </c>
      <c r="C108" s="59">
        <f t="shared" si="2"/>
        <v>0</v>
      </c>
      <c r="D108" s="60"/>
      <c r="E108" s="60"/>
      <c r="F108" s="60"/>
      <c r="G108" s="63"/>
    </row>
    <row r="109" spans="1:7" s="123" customFormat="1" ht="12">
      <c r="A109" s="58">
        <v>2269</v>
      </c>
      <c r="B109" s="23" t="s">
        <v>131</v>
      </c>
      <c r="C109" s="59">
        <f t="shared" si="2"/>
        <v>0</v>
      </c>
      <c r="D109" s="60"/>
      <c r="E109" s="60"/>
      <c r="F109" s="60"/>
      <c r="G109" s="63"/>
    </row>
    <row r="110" spans="1:7" s="123" customFormat="1" ht="12">
      <c r="A110" s="116">
        <v>2270</v>
      </c>
      <c r="B110" s="117" t="s">
        <v>132</v>
      </c>
      <c r="C110" s="118">
        <f t="shared" si="2"/>
        <v>2461</v>
      </c>
      <c r="D110" s="119">
        <f>SUM(D111:D114)</f>
        <v>2461</v>
      </c>
      <c r="E110" s="119">
        <f>SUM(E111:E114)</f>
        <v>0</v>
      </c>
      <c r="F110" s="119">
        <f>SUM(F111:F114)</f>
        <v>0</v>
      </c>
      <c r="G110" s="122">
        <f>SUM(G111:G114)</f>
        <v>0</v>
      </c>
    </row>
    <row r="111" spans="1:7" s="123" customFormat="1" ht="24">
      <c r="A111" s="58">
        <v>2275</v>
      </c>
      <c r="B111" s="23" t="s">
        <v>133</v>
      </c>
      <c r="C111" s="59">
        <f t="shared" si="2"/>
        <v>0</v>
      </c>
      <c r="D111" s="60"/>
      <c r="E111" s="60"/>
      <c r="F111" s="60"/>
      <c r="G111" s="63"/>
    </row>
    <row r="112" spans="1:7" s="123" customFormat="1" ht="24">
      <c r="A112" s="58">
        <v>2276</v>
      </c>
      <c r="B112" s="23" t="s">
        <v>134</v>
      </c>
      <c r="C112" s="59">
        <f t="shared" si="2"/>
        <v>0</v>
      </c>
      <c r="D112" s="60"/>
      <c r="E112" s="60"/>
      <c r="F112" s="60"/>
      <c r="G112" s="63"/>
    </row>
    <row r="113" spans="1:7" s="123" customFormat="1" ht="24" customHeight="1">
      <c r="A113" s="58">
        <v>2278</v>
      </c>
      <c r="B113" s="23" t="s">
        <v>135</v>
      </c>
      <c r="C113" s="59">
        <f t="shared" si="2"/>
        <v>0</v>
      </c>
      <c r="D113" s="60"/>
      <c r="E113" s="60"/>
      <c r="F113" s="60"/>
      <c r="G113" s="63"/>
    </row>
    <row r="114" spans="1:7" s="123" customFormat="1" ht="24">
      <c r="A114" s="58">
        <v>2279</v>
      </c>
      <c r="B114" s="23" t="s">
        <v>136</v>
      </c>
      <c r="C114" s="59">
        <f t="shared" si="2"/>
        <v>2461</v>
      </c>
      <c r="D114" s="60">
        <v>2461</v>
      </c>
      <c r="E114" s="60"/>
      <c r="F114" s="60"/>
      <c r="G114" s="63"/>
    </row>
    <row r="115" spans="1:7" s="56" customFormat="1" ht="38.25" customHeight="1">
      <c r="A115" s="71">
        <v>2300</v>
      </c>
      <c r="B115" s="113" t="s">
        <v>137</v>
      </c>
      <c r="C115" s="72">
        <f t="shared" si="2"/>
        <v>0</v>
      </c>
      <c r="D115" s="114">
        <f>SUM(D116,D120,D124,D125,D128,D135,D145,D146,D149)</f>
        <v>0</v>
      </c>
      <c r="E115" s="114">
        <f>SUM(E116,E120,E124,E125,E128,E135,E145,E146,E149)</f>
        <v>0</v>
      </c>
      <c r="F115" s="114">
        <f>SUM(F116,F120,F124,F125,F128,F135,F145,F146,F149)</f>
        <v>0</v>
      </c>
      <c r="G115" s="115">
        <f>SUM(G116,G120,G124,G125,G128,G135,G145,G146,G149)</f>
        <v>0</v>
      </c>
    </row>
    <row r="116" spans="1:7" s="123" customFormat="1" ht="12">
      <c r="A116" s="116">
        <v>2310</v>
      </c>
      <c r="B116" s="117" t="s">
        <v>138</v>
      </c>
      <c r="C116" s="118">
        <f t="shared" si="2"/>
        <v>0</v>
      </c>
      <c r="D116" s="119">
        <f>SUM(D117:D119)</f>
        <v>0</v>
      </c>
      <c r="E116" s="119">
        <f>SUM(E117:E119)</f>
        <v>0</v>
      </c>
      <c r="F116" s="119">
        <f>SUM(F117:F119)</f>
        <v>0</v>
      </c>
      <c r="G116" s="122">
        <f>SUM(G117:G119)</f>
        <v>0</v>
      </c>
    </row>
    <row r="117" spans="1:7" s="123" customFormat="1" ht="12">
      <c r="A117" s="58">
        <v>2311</v>
      </c>
      <c r="B117" s="23" t="s">
        <v>139</v>
      </c>
      <c r="C117" s="59">
        <f t="shared" si="2"/>
        <v>0</v>
      </c>
      <c r="D117" s="60"/>
      <c r="E117" s="60"/>
      <c r="F117" s="60"/>
      <c r="G117" s="63"/>
    </row>
    <row r="118" spans="1:7" s="123" customFormat="1" ht="12">
      <c r="A118" s="58">
        <v>2312</v>
      </c>
      <c r="B118" s="23" t="s">
        <v>140</v>
      </c>
      <c r="C118" s="59">
        <f t="shared" si="2"/>
        <v>0</v>
      </c>
      <c r="D118" s="60"/>
      <c r="E118" s="60"/>
      <c r="F118" s="60"/>
      <c r="G118" s="63"/>
    </row>
    <row r="119" spans="1:7" s="123" customFormat="1" ht="12">
      <c r="A119" s="58">
        <v>2313</v>
      </c>
      <c r="B119" s="23" t="s">
        <v>141</v>
      </c>
      <c r="C119" s="59">
        <f t="shared" si="2"/>
        <v>0</v>
      </c>
      <c r="D119" s="60"/>
      <c r="E119" s="60"/>
      <c r="F119" s="60"/>
      <c r="G119" s="63"/>
    </row>
    <row r="120" spans="1:7" s="123" customFormat="1" ht="24">
      <c r="A120" s="116">
        <v>2320</v>
      </c>
      <c r="B120" s="117" t="s">
        <v>142</v>
      </c>
      <c r="C120" s="118">
        <f t="shared" si="2"/>
        <v>0</v>
      </c>
      <c r="D120" s="119">
        <f>SUM(D121:D123)</f>
        <v>0</v>
      </c>
      <c r="E120" s="119">
        <f>SUM(E121:E123)</f>
        <v>0</v>
      </c>
      <c r="F120" s="119">
        <f>SUM(F121:F123)</f>
        <v>0</v>
      </c>
      <c r="G120" s="122">
        <f>SUM(G121:G123)</f>
        <v>0</v>
      </c>
    </row>
    <row r="121" spans="1:7" s="123" customFormat="1" ht="12">
      <c r="A121" s="58">
        <v>2321</v>
      </c>
      <c r="B121" s="23" t="s">
        <v>143</v>
      </c>
      <c r="C121" s="59">
        <f t="shared" si="2"/>
        <v>0</v>
      </c>
      <c r="D121" s="60"/>
      <c r="E121" s="60"/>
      <c r="F121" s="60"/>
      <c r="G121" s="63"/>
    </row>
    <row r="122" spans="1:7" s="123" customFormat="1" ht="12">
      <c r="A122" s="58">
        <v>2322</v>
      </c>
      <c r="B122" s="23" t="s">
        <v>144</v>
      </c>
      <c r="C122" s="59">
        <f t="shared" si="2"/>
        <v>0</v>
      </c>
      <c r="D122" s="60"/>
      <c r="E122" s="60"/>
      <c r="F122" s="60"/>
      <c r="G122" s="63"/>
    </row>
    <row r="123" spans="1:7" s="123" customFormat="1" ht="10.5" customHeight="1">
      <c r="A123" s="58">
        <v>2329</v>
      </c>
      <c r="B123" s="23" t="s">
        <v>145</v>
      </c>
      <c r="C123" s="59">
        <f t="shared" si="2"/>
        <v>0</v>
      </c>
      <c r="D123" s="60"/>
      <c r="E123" s="60"/>
      <c r="F123" s="60"/>
      <c r="G123" s="63"/>
    </row>
    <row r="124" spans="1:7" s="123" customFormat="1" ht="24">
      <c r="A124" s="116">
        <v>2330</v>
      </c>
      <c r="B124" s="117" t="s">
        <v>146</v>
      </c>
      <c r="C124" s="118">
        <f t="shared" si="2"/>
        <v>0</v>
      </c>
      <c r="D124" s="124"/>
      <c r="E124" s="124"/>
      <c r="F124" s="124"/>
      <c r="G124" s="127"/>
    </row>
    <row r="125" spans="1:7" s="123" customFormat="1" ht="48">
      <c r="A125" s="116">
        <v>2340</v>
      </c>
      <c r="B125" s="117" t="s">
        <v>147</v>
      </c>
      <c r="C125" s="118">
        <f t="shared" si="2"/>
        <v>0</v>
      </c>
      <c r="D125" s="119">
        <f>SUM(D126:D127)</f>
        <v>0</v>
      </c>
      <c r="E125" s="119">
        <f>SUM(E126:E127)</f>
        <v>0</v>
      </c>
      <c r="F125" s="119">
        <f>SUM(F126:F127)</f>
        <v>0</v>
      </c>
      <c r="G125" s="122">
        <f>SUM(G126:G127)</f>
        <v>0</v>
      </c>
    </row>
    <row r="126" spans="1:7" s="123" customFormat="1" ht="24">
      <c r="A126" s="58">
        <v>2341</v>
      </c>
      <c r="B126" s="23" t="s">
        <v>148</v>
      </c>
      <c r="C126" s="59">
        <f t="shared" si="2"/>
        <v>0</v>
      </c>
      <c r="D126" s="60"/>
      <c r="E126" s="60"/>
      <c r="F126" s="60"/>
      <c r="G126" s="63"/>
    </row>
    <row r="127" spans="1:7" s="123" customFormat="1" ht="36">
      <c r="A127" s="58">
        <v>2344</v>
      </c>
      <c r="B127" s="23" t="s">
        <v>149</v>
      </c>
      <c r="C127" s="59">
        <f t="shared" si="2"/>
        <v>0</v>
      </c>
      <c r="D127" s="60"/>
      <c r="E127" s="60"/>
      <c r="F127" s="60"/>
      <c r="G127" s="63"/>
    </row>
    <row r="128" spans="1:7" s="123" customFormat="1" ht="24">
      <c r="A128" s="116">
        <v>2350</v>
      </c>
      <c r="B128" s="117" t="s">
        <v>150</v>
      </c>
      <c r="C128" s="118">
        <f t="shared" si="2"/>
        <v>0</v>
      </c>
      <c r="D128" s="119">
        <f>SUM(D129:D134)</f>
        <v>0</v>
      </c>
      <c r="E128" s="119">
        <f>SUM(E129:E134)</f>
        <v>0</v>
      </c>
      <c r="F128" s="119">
        <f>SUM(F129:F134)</f>
        <v>0</v>
      </c>
      <c r="G128" s="122">
        <f>SUM(G129:G134)</f>
        <v>0</v>
      </c>
    </row>
    <row r="129" spans="1:7" s="123" customFormat="1" ht="12">
      <c r="A129" s="58">
        <v>2351</v>
      </c>
      <c r="B129" s="23" t="s">
        <v>151</v>
      </c>
      <c r="C129" s="59">
        <f t="shared" si="2"/>
        <v>0</v>
      </c>
      <c r="D129" s="60"/>
      <c r="E129" s="60"/>
      <c r="F129" s="60"/>
      <c r="G129" s="63"/>
    </row>
    <row r="130" spans="1:7" s="123" customFormat="1" ht="12">
      <c r="A130" s="58">
        <v>2352</v>
      </c>
      <c r="B130" s="23" t="s">
        <v>152</v>
      </c>
      <c r="C130" s="59">
        <f t="shared" si="2"/>
        <v>0</v>
      </c>
      <c r="D130" s="60"/>
      <c r="E130" s="60"/>
      <c r="F130" s="60"/>
      <c r="G130" s="63"/>
    </row>
    <row r="131" spans="1:7" s="123" customFormat="1" ht="24">
      <c r="A131" s="58">
        <v>2353</v>
      </c>
      <c r="B131" s="23" t="s">
        <v>153</v>
      </c>
      <c r="C131" s="59">
        <f t="shared" si="2"/>
        <v>0</v>
      </c>
      <c r="D131" s="60"/>
      <c r="E131" s="60"/>
      <c r="F131" s="60"/>
      <c r="G131" s="63"/>
    </row>
    <row r="132" spans="1:7" s="123" customFormat="1" ht="24">
      <c r="A132" s="58">
        <v>2354</v>
      </c>
      <c r="B132" s="23" t="s">
        <v>154</v>
      </c>
      <c r="C132" s="59">
        <f t="shared" si="2"/>
        <v>0</v>
      </c>
      <c r="D132" s="60"/>
      <c r="E132" s="60"/>
      <c r="F132" s="60"/>
      <c r="G132" s="63"/>
    </row>
    <row r="133" spans="1:7" s="123" customFormat="1" ht="24">
      <c r="A133" s="58">
        <v>2355</v>
      </c>
      <c r="B133" s="23" t="s">
        <v>155</v>
      </c>
      <c r="C133" s="59">
        <f t="shared" si="2"/>
        <v>0</v>
      </c>
      <c r="D133" s="60"/>
      <c r="E133" s="60"/>
      <c r="F133" s="60"/>
      <c r="G133" s="63"/>
    </row>
    <row r="134" spans="1:7" s="123" customFormat="1" ht="24">
      <c r="A134" s="58">
        <v>2359</v>
      </c>
      <c r="B134" s="23" t="s">
        <v>156</v>
      </c>
      <c r="C134" s="59">
        <f t="shared" si="2"/>
        <v>0</v>
      </c>
      <c r="D134" s="60"/>
      <c r="E134" s="60"/>
      <c r="F134" s="60"/>
      <c r="G134" s="63"/>
    </row>
    <row r="135" spans="1:7" s="123" customFormat="1" ht="24.75" customHeight="1">
      <c r="A135" s="116">
        <v>2360</v>
      </c>
      <c r="B135" s="117" t="s">
        <v>157</v>
      </c>
      <c r="C135" s="118">
        <f t="shared" si="2"/>
        <v>0</v>
      </c>
      <c r="D135" s="119">
        <f>SUM(D136:D144)</f>
        <v>0</v>
      </c>
      <c r="E135" s="119">
        <f>SUM(E136:E144)</f>
        <v>0</v>
      </c>
      <c r="F135" s="119">
        <f>SUM(F136:F144)</f>
        <v>0</v>
      </c>
      <c r="G135" s="122">
        <f>SUM(G136:G144)</f>
        <v>0</v>
      </c>
    </row>
    <row r="136" spans="1:7" s="123" customFormat="1" ht="12">
      <c r="A136" s="57">
        <v>2361</v>
      </c>
      <c r="B136" s="23" t="s">
        <v>158</v>
      </c>
      <c r="C136" s="59">
        <f t="shared" si="2"/>
        <v>0</v>
      </c>
      <c r="D136" s="60"/>
      <c r="E136" s="60"/>
      <c r="F136" s="60"/>
      <c r="G136" s="63"/>
    </row>
    <row r="137" spans="1:7" s="123" customFormat="1" ht="24">
      <c r="A137" s="57">
        <v>2362</v>
      </c>
      <c r="B137" s="23" t="s">
        <v>159</v>
      </c>
      <c r="C137" s="59">
        <f t="shared" si="2"/>
        <v>0</v>
      </c>
      <c r="D137" s="60"/>
      <c r="E137" s="60"/>
      <c r="F137" s="60"/>
      <c r="G137" s="63"/>
    </row>
    <row r="138" spans="1:7" s="123" customFormat="1" ht="12">
      <c r="A138" s="57">
        <v>2363</v>
      </c>
      <c r="B138" s="23" t="s">
        <v>160</v>
      </c>
      <c r="C138" s="59">
        <f t="shared" si="2"/>
        <v>0</v>
      </c>
      <c r="D138" s="60"/>
      <c r="E138" s="60"/>
      <c r="F138" s="60"/>
      <c r="G138" s="63"/>
    </row>
    <row r="139" spans="1:7" s="123" customFormat="1" ht="12">
      <c r="A139" s="57">
        <v>2364</v>
      </c>
      <c r="B139" s="23" t="s">
        <v>161</v>
      </c>
      <c r="C139" s="59">
        <f t="shared" si="2"/>
        <v>0</v>
      </c>
      <c r="D139" s="60"/>
      <c r="E139" s="60"/>
      <c r="F139" s="60"/>
      <c r="G139" s="63"/>
    </row>
    <row r="140" spans="1:7" s="123" customFormat="1" ht="12.75" customHeight="1">
      <c r="A140" s="57">
        <v>2365</v>
      </c>
      <c r="B140" s="23" t="s">
        <v>162</v>
      </c>
      <c r="C140" s="59">
        <f t="shared" si="2"/>
        <v>0</v>
      </c>
      <c r="D140" s="60"/>
      <c r="E140" s="60"/>
      <c r="F140" s="60"/>
      <c r="G140" s="63"/>
    </row>
    <row r="141" spans="1:7" s="123" customFormat="1" ht="12.75" customHeight="1">
      <c r="A141" s="57">
        <v>2366</v>
      </c>
      <c r="B141" s="23" t="s">
        <v>163</v>
      </c>
      <c r="C141" s="59">
        <f t="shared" si="2"/>
        <v>0</v>
      </c>
      <c r="D141" s="60"/>
      <c r="E141" s="60"/>
      <c r="F141" s="60"/>
      <c r="G141" s="63"/>
    </row>
    <row r="142" spans="1:7" s="123" customFormat="1" ht="12">
      <c r="A142" s="57">
        <v>2367</v>
      </c>
      <c r="B142" s="23" t="s">
        <v>164</v>
      </c>
      <c r="C142" s="59">
        <f t="shared" si="2"/>
        <v>0</v>
      </c>
      <c r="D142" s="60"/>
      <c r="E142" s="60"/>
      <c r="F142" s="60"/>
      <c r="G142" s="63"/>
    </row>
    <row r="143" spans="1:7" s="123" customFormat="1" ht="12">
      <c r="A143" s="57">
        <v>2368</v>
      </c>
      <c r="B143" s="23" t="s">
        <v>165</v>
      </c>
      <c r="C143" s="59">
        <f t="shared" si="2"/>
        <v>0</v>
      </c>
      <c r="D143" s="60"/>
      <c r="E143" s="60"/>
      <c r="F143" s="60"/>
      <c r="G143" s="63"/>
    </row>
    <row r="144" spans="1:7" s="123" customFormat="1" ht="36">
      <c r="A144" s="57">
        <v>2369</v>
      </c>
      <c r="B144" s="23" t="s">
        <v>166</v>
      </c>
      <c r="C144" s="59">
        <f t="shared" si="2"/>
        <v>0</v>
      </c>
      <c r="D144" s="60"/>
      <c r="E144" s="60"/>
      <c r="F144" s="60"/>
      <c r="G144" s="63"/>
    </row>
    <row r="145" spans="1:7" s="123" customFormat="1" ht="12">
      <c r="A145" s="116">
        <v>2370</v>
      </c>
      <c r="B145" s="117" t="s">
        <v>167</v>
      </c>
      <c r="C145" s="118">
        <f t="shared" si="2"/>
        <v>0</v>
      </c>
      <c r="D145" s="124"/>
      <c r="E145" s="124"/>
      <c r="F145" s="124"/>
      <c r="G145" s="127"/>
    </row>
    <row r="146" spans="1:7" s="123" customFormat="1" ht="12">
      <c r="A146" s="116">
        <v>2380</v>
      </c>
      <c r="B146" s="117" t="s">
        <v>168</v>
      </c>
      <c r="C146" s="118">
        <f t="shared" si="2"/>
        <v>0</v>
      </c>
      <c r="D146" s="119">
        <f>SUM(D147:D148)</f>
        <v>0</v>
      </c>
      <c r="E146" s="119">
        <f>SUM(E147:E148)</f>
        <v>0</v>
      </c>
      <c r="F146" s="119">
        <f>SUM(F147:F148)</f>
        <v>0</v>
      </c>
      <c r="G146" s="122">
        <f>SUM(G147:G148)</f>
        <v>0</v>
      </c>
    </row>
    <row r="147" spans="1:7" s="123" customFormat="1" ht="12">
      <c r="A147" s="57">
        <v>2381</v>
      </c>
      <c r="B147" s="23" t="s">
        <v>169</v>
      </c>
      <c r="C147" s="59">
        <f t="shared" si="2"/>
        <v>0</v>
      </c>
      <c r="D147" s="60"/>
      <c r="E147" s="60"/>
      <c r="F147" s="60"/>
      <c r="G147" s="63"/>
    </row>
    <row r="148" spans="1:7" s="123" customFormat="1" ht="24">
      <c r="A148" s="57">
        <v>2389</v>
      </c>
      <c r="B148" s="23" t="s">
        <v>170</v>
      </c>
      <c r="C148" s="59">
        <f t="shared" si="2"/>
        <v>0</v>
      </c>
      <c r="D148" s="60"/>
      <c r="E148" s="60"/>
      <c r="F148" s="60"/>
      <c r="G148" s="63"/>
    </row>
    <row r="149" spans="1:7" s="123" customFormat="1" ht="12">
      <c r="A149" s="116">
        <v>2390</v>
      </c>
      <c r="B149" s="117" t="s">
        <v>171</v>
      </c>
      <c r="C149" s="118">
        <f t="shared" si="2"/>
        <v>0</v>
      </c>
      <c r="D149" s="124"/>
      <c r="E149" s="124"/>
      <c r="F149" s="124"/>
      <c r="G149" s="127"/>
    </row>
    <row r="150" spans="1:7" s="56" customFormat="1" ht="12">
      <c r="A150" s="71">
        <v>2400</v>
      </c>
      <c r="B150" s="113" t="s">
        <v>172</v>
      </c>
      <c r="C150" s="72">
        <f t="shared" si="2"/>
        <v>0</v>
      </c>
      <c r="D150" s="114">
        <f>SUM(D151:D153)</f>
        <v>0</v>
      </c>
      <c r="E150" s="114">
        <f>SUM(E151:E153)</f>
        <v>0</v>
      </c>
      <c r="F150" s="114">
        <f>SUM(F151:F153)</f>
        <v>0</v>
      </c>
      <c r="G150" s="115">
        <f>SUM(G151:G153)</f>
        <v>0</v>
      </c>
    </row>
    <row r="151" spans="1:7" s="123" customFormat="1" ht="12">
      <c r="A151" s="116">
        <v>2410</v>
      </c>
      <c r="B151" s="117" t="s">
        <v>173</v>
      </c>
      <c r="C151" s="118">
        <f t="shared" si="2"/>
        <v>0</v>
      </c>
      <c r="D151" s="124"/>
      <c r="E151" s="124"/>
      <c r="F151" s="124"/>
      <c r="G151" s="127"/>
    </row>
    <row r="152" spans="1:7" s="123" customFormat="1" ht="24">
      <c r="A152" s="116">
        <v>2420</v>
      </c>
      <c r="B152" s="117" t="s">
        <v>174</v>
      </c>
      <c r="C152" s="118">
        <f t="shared" si="2"/>
        <v>0</v>
      </c>
      <c r="D152" s="124"/>
      <c r="E152" s="124"/>
      <c r="F152" s="124"/>
      <c r="G152" s="127"/>
    </row>
    <row r="153" spans="1:7" s="123" customFormat="1" ht="24">
      <c r="A153" s="116">
        <v>2490</v>
      </c>
      <c r="B153" s="117" t="s">
        <v>175</v>
      </c>
      <c r="C153" s="118">
        <f t="shared" si="2"/>
        <v>0</v>
      </c>
      <c r="D153" s="124"/>
      <c r="E153" s="124"/>
      <c r="F153" s="124"/>
      <c r="G153" s="127"/>
    </row>
    <row r="154" spans="1:7" s="56" customFormat="1" ht="24">
      <c r="A154" s="71">
        <v>2500</v>
      </c>
      <c r="B154" s="113" t="s">
        <v>176</v>
      </c>
      <c r="C154" s="72">
        <f t="shared" si="2"/>
        <v>0</v>
      </c>
      <c r="D154" s="114">
        <f>D155</f>
        <v>0</v>
      </c>
      <c r="E154" s="114">
        <f>E155</f>
        <v>0</v>
      </c>
      <c r="F154" s="114">
        <f>F155</f>
        <v>0</v>
      </c>
      <c r="G154" s="115">
        <f>G155</f>
        <v>0</v>
      </c>
    </row>
    <row r="155" spans="1:7" s="56" customFormat="1" ht="24">
      <c r="A155" s="116">
        <v>2510</v>
      </c>
      <c r="B155" s="117" t="s">
        <v>176</v>
      </c>
      <c r="C155" s="118">
        <f t="shared" si="2"/>
        <v>0</v>
      </c>
      <c r="D155" s="119">
        <f>SUM(D156:D159)</f>
        <v>0</v>
      </c>
      <c r="E155" s="119">
        <f>SUM(E156:E159)</f>
        <v>0</v>
      </c>
      <c r="F155" s="119">
        <f>SUM(F156:F159)</f>
        <v>0</v>
      </c>
      <c r="G155" s="122">
        <f>SUM(G156:G159)</f>
        <v>0</v>
      </c>
    </row>
    <row r="156" spans="1:7" s="56" customFormat="1" ht="24">
      <c r="A156" s="58">
        <v>2512</v>
      </c>
      <c r="B156" s="23" t="s">
        <v>177</v>
      </c>
      <c r="C156" s="59">
        <f t="shared" si="2"/>
        <v>0</v>
      </c>
      <c r="D156" s="60"/>
      <c r="E156" s="60"/>
      <c r="F156" s="60"/>
      <c r="G156" s="63"/>
    </row>
    <row r="157" spans="1:7" s="56" customFormat="1" ht="48">
      <c r="A157" s="58">
        <v>2513</v>
      </c>
      <c r="B157" s="23" t="s">
        <v>178</v>
      </c>
      <c r="C157" s="59">
        <f t="shared" si="2"/>
        <v>0</v>
      </c>
      <c r="D157" s="60"/>
      <c r="E157" s="60"/>
      <c r="F157" s="60"/>
      <c r="G157" s="63"/>
    </row>
    <row r="158" spans="1:7" s="56" customFormat="1" ht="24">
      <c r="A158" s="58">
        <v>2515</v>
      </c>
      <c r="B158" s="23" t="s">
        <v>179</v>
      </c>
      <c r="C158" s="59">
        <f t="shared" si="2"/>
        <v>0</v>
      </c>
      <c r="D158" s="60"/>
      <c r="E158" s="60"/>
      <c r="F158" s="60"/>
      <c r="G158" s="63"/>
    </row>
    <row r="159" spans="1:7" s="56" customFormat="1" ht="24">
      <c r="A159" s="58">
        <v>2519</v>
      </c>
      <c r="B159" s="23" t="s">
        <v>180</v>
      </c>
      <c r="C159" s="59">
        <f t="shared" si="2"/>
        <v>0</v>
      </c>
      <c r="D159" s="60"/>
      <c r="E159" s="60"/>
      <c r="F159" s="60"/>
      <c r="G159" s="63"/>
    </row>
    <row r="160" spans="1:7" s="135" customFormat="1" ht="48">
      <c r="A160" s="34">
        <v>2800</v>
      </c>
      <c r="B160" s="23" t="s">
        <v>181</v>
      </c>
      <c r="C160" s="59">
        <f t="shared" si="2"/>
        <v>0</v>
      </c>
      <c r="D160" s="131"/>
      <c r="E160" s="131"/>
      <c r="F160" s="131"/>
      <c r="G160" s="134"/>
    </row>
    <row r="161" spans="1:7" s="56" customFormat="1" ht="12">
      <c r="A161" s="107">
        <v>3000</v>
      </c>
      <c r="B161" s="107" t="s">
        <v>182</v>
      </c>
      <c r="C161" s="108">
        <f t="shared" si="2"/>
        <v>0</v>
      </c>
      <c r="D161" s="109">
        <f>SUM(D162,D167)</f>
        <v>0</v>
      </c>
      <c r="E161" s="109">
        <f>SUM(E162,E167)</f>
        <v>0</v>
      </c>
      <c r="F161" s="109">
        <f>SUM(F162,F167)</f>
        <v>0</v>
      </c>
      <c r="G161" s="112">
        <f>SUM(G162,G167)</f>
        <v>0</v>
      </c>
    </row>
    <row r="162" spans="1:7" s="56" customFormat="1" ht="48">
      <c r="A162" s="71">
        <v>3200</v>
      </c>
      <c r="B162" s="113" t="s">
        <v>183</v>
      </c>
      <c r="C162" s="72">
        <f t="shared" si="2"/>
        <v>0</v>
      </c>
      <c r="D162" s="114">
        <f>SUM(D163)</f>
        <v>0</v>
      </c>
      <c r="E162" s="114">
        <f>SUM(E163)</f>
        <v>0</v>
      </c>
      <c r="F162" s="114">
        <f>SUM(F163)</f>
        <v>0</v>
      </c>
      <c r="G162" s="115">
        <f>SUM(G163)</f>
        <v>0</v>
      </c>
    </row>
    <row r="163" spans="1:7" s="56" customFormat="1" ht="36">
      <c r="A163" s="136">
        <v>3260</v>
      </c>
      <c r="B163" s="23" t="s">
        <v>184</v>
      </c>
      <c r="C163" s="59">
        <f t="shared" si="2"/>
        <v>0</v>
      </c>
      <c r="D163" s="137">
        <f>SUM(D164:D166)</f>
        <v>0</v>
      </c>
      <c r="E163" s="137">
        <f>SUM(E164:E166)</f>
        <v>0</v>
      </c>
      <c r="F163" s="137">
        <f>SUM(F164:F166)</f>
        <v>0</v>
      </c>
      <c r="G163" s="138">
        <f>SUM(G164:G166)</f>
        <v>0</v>
      </c>
    </row>
    <row r="164" spans="1:7" s="56" customFormat="1" ht="36">
      <c r="A164" s="58">
        <v>3261</v>
      </c>
      <c r="B164" s="23" t="s">
        <v>185</v>
      </c>
      <c r="C164" s="59">
        <f aca="true" t="shared" si="3" ref="C164:C227">SUM(D164:G164)</f>
        <v>0</v>
      </c>
      <c r="D164" s="60"/>
      <c r="E164" s="60"/>
      <c r="F164" s="60"/>
      <c r="G164" s="63"/>
    </row>
    <row r="165" spans="1:7" s="56" customFormat="1" ht="24">
      <c r="A165" s="58">
        <v>3262</v>
      </c>
      <c r="B165" s="23" t="s">
        <v>186</v>
      </c>
      <c r="C165" s="59">
        <f t="shared" si="3"/>
        <v>0</v>
      </c>
      <c r="D165" s="60"/>
      <c r="E165" s="60"/>
      <c r="F165" s="60"/>
      <c r="G165" s="63"/>
    </row>
    <row r="166" spans="1:7" s="56" customFormat="1" ht="36">
      <c r="A166" s="58">
        <v>3263</v>
      </c>
      <c r="B166" s="23" t="s">
        <v>187</v>
      </c>
      <c r="C166" s="59">
        <f t="shared" si="3"/>
        <v>0</v>
      </c>
      <c r="D166" s="60"/>
      <c r="E166" s="60"/>
      <c r="F166" s="60"/>
      <c r="G166" s="63"/>
    </row>
    <row r="167" spans="1:7" s="56" customFormat="1" ht="60">
      <c r="A167" s="34">
        <v>3300</v>
      </c>
      <c r="B167" s="23" t="s">
        <v>188</v>
      </c>
      <c r="C167" s="59">
        <f t="shared" si="3"/>
        <v>0</v>
      </c>
      <c r="D167" s="60"/>
      <c r="E167" s="60"/>
      <c r="F167" s="60"/>
      <c r="G167" s="63"/>
    </row>
    <row r="168" spans="1:7" s="56" customFormat="1" ht="12">
      <c r="A168" s="139">
        <v>4000</v>
      </c>
      <c r="B168" s="107" t="s">
        <v>189</v>
      </c>
      <c r="C168" s="108">
        <f t="shared" si="3"/>
        <v>0</v>
      </c>
      <c r="D168" s="109">
        <f>SUM(D169,D172)</f>
        <v>0</v>
      </c>
      <c r="E168" s="109">
        <f>SUM(E169,E172)</f>
        <v>0</v>
      </c>
      <c r="F168" s="109">
        <f>SUM(F169,F172)</f>
        <v>0</v>
      </c>
      <c r="G168" s="112">
        <f>SUM(G169,G172)</f>
        <v>0</v>
      </c>
    </row>
    <row r="169" spans="1:7" s="56" customFormat="1" ht="24">
      <c r="A169" s="140">
        <v>4200</v>
      </c>
      <c r="B169" s="113" t="s">
        <v>190</v>
      </c>
      <c r="C169" s="72">
        <f t="shared" si="3"/>
        <v>0</v>
      </c>
      <c r="D169" s="114">
        <f>SUM(D170,D171)</f>
        <v>0</v>
      </c>
      <c r="E169" s="114">
        <f>SUM(E170,E171)</f>
        <v>0</v>
      </c>
      <c r="F169" s="114">
        <f>SUM(F170,F171)</f>
        <v>0</v>
      </c>
      <c r="G169" s="115">
        <f>SUM(G170,G171)</f>
        <v>0</v>
      </c>
    </row>
    <row r="170" spans="1:7" s="56" customFormat="1" ht="24">
      <c r="A170" s="136">
        <v>4240</v>
      </c>
      <c r="B170" s="23" t="s">
        <v>191</v>
      </c>
      <c r="C170" s="59">
        <f t="shared" si="3"/>
        <v>0</v>
      </c>
      <c r="D170" s="60"/>
      <c r="E170" s="60"/>
      <c r="F170" s="60"/>
      <c r="G170" s="63"/>
    </row>
    <row r="171" spans="1:7" s="56" customFormat="1" ht="24">
      <c r="A171" s="136">
        <v>4250</v>
      </c>
      <c r="B171" s="23" t="s">
        <v>192</v>
      </c>
      <c r="C171" s="59">
        <f t="shared" si="3"/>
        <v>0</v>
      </c>
      <c r="D171" s="60"/>
      <c r="E171" s="60"/>
      <c r="F171" s="60"/>
      <c r="G171" s="63"/>
    </row>
    <row r="172" spans="1:7" s="56" customFormat="1" ht="12">
      <c r="A172" s="71">
        <v>4300</v>
      </c>
      <c r="B172" s="113" t="s">
        <v>193</v>
      </c>
      <c r="C172" s="72">
        <f t="shared" si="3"/>
        <v>0</v>
      </c>
      <c r="D172" s="114">
        <f>SUM(D173)</f>
        <v>0</v>
      </c>
      <c r="E172" s="114">
        <f>SUM(E173)</f>
        <v>0</v>
      </c>
      <c r="F172" s="114">
        <f>SUM(F173)</f>
        <v>0</v>
      </c>
      <c r="G172" s="115">
        <f>SUM(G173)</f>
        <v>0</v>
      </c>
    </row>
    <row r="173" spans="1:7" s="56" customFormat="1" ht="24">
      <c r="A173" s="116">
        <v>4310</v>
      </c>
      <c r="B173" s="23" t="s">
        <v>194</v>
      </c>
      <c r="C173" s="118">
        <f t="shared" si="3"/>
        <v>0</v>
      </c>
      <c r="D173" s="137">
        <f>SUM(D174:D174)</f>
        <v>0</v>
      </c>
      <c r="E173" s="137">
        <f>SUM(E174:E174)</f>
        <v>0</v>
      </c>
      <c r="F173" s="137">
        <f>SUM(F174:F174)</f>
        <v>0</v>
      </c>
      <c r="G173" s="138">
        <f>SUM(G174:G174)</f>
        <v>0</v>
      </c>
    </row>
    <row r="174" spans="1:7" s="56" customFormat="1" ht="48">
      <c r="A174" s="58">
        <v>4311</v>
      </c>
      <c r="B174" s="23" t="s">
        <v>195</v>
      </c>
      <c r="C174" s="118">
        <f t="shared" si="3"/>
        <v>0</v>
      </c>
      <c r="D174" s="60"/>
      <c r="E174" s="60"/>
      <c r="F174" s="60"/>
      <c r="G174" s="63"/>
    </row>
    <row r="175" spans="1:7" s="70" customFormat="1" ht="24">
      <c r="A175" s="141"/>
      <c r="B175" s="34" t="s">
        <v>196</v>
      </c>
      <c r="C175" s="102">
        <f t="shared" si="3"/>
        <v>0</v>
      </c>
      <c r="D175" s="103">
        <f>SUM(D176,D212,D240,D265)</f>
        <v>0</v>
      </c>
      <c r="E175" s="103">
        <f>SUM(E176,E212,E240,E265)</f>
        <v>0</v>
      </c>
      <c r="F175" s="103">
        <f>SUM(F176,F212,F240,F265)</f>
        <v>0</v>
      </c>
      <c r="G175" s="106">
        <f>SUM(G176,G212,G240,G265)</f>
        <v>0</v>
      </c>
    </row>
    <row r="176" spans="1:7" s="56" customFormat="1" ht="12">
      <c r="A176" s="107">
        <v>5000</v>
      </c>
      <c r="B176" s="107" t="s">
        <v>197</v>
      </c>
      <c r="C176" s="108">
        <f t="shared" si="3"/>
        <v>0</v>
      </c>
      <c r="D176" s="109">
        <f>D177+D185</f>
        <v>0</v>
      </c>
      <c r="E176" s="109">
        <f>E177+E185</f>
        <v>0</v>
      </c>
      <c r="F176" s="109">
        <f>F177+F185</f>
        <v>0</v>
      </c>
      <c r="G176" s="112">
        <f>G177+G185</f>
        <v>0</v>
      </c>
    </row>
    <row r="177" spans="1:7" s="56" customFormat="1" ht="12">
      <c r="A177" s="71">
        <v>5100</v>
      </c>
      <c r="B177" s="113" t="s">
        <v>198</v>
      </c>
      <c r="C177" s="72">
        <f t="shared" si="3"/>
        <v>0</v>
      </c>
      <c r="D177" s="114">
        <f>D178+D179+D182+D183+D184</f>
        <v>0</v>
      </c>
      <c r="E177" s="114">
        <f>E178+E179+E182+E183+E184</f>
        <v>0</v>
      </c>
      <c r="F177" s="114">
        <f>F178+F179+F182+F183+F184</f>
        <v>0</v>
      </c>
      <c r="G177" s="115">
        <f>G178+G179+G182+G183+G184</f>
        <v>0</v>
      </c>
    </row>
    <row r="178" spans="1:7" s="56" customFormat="1" ht="24">
      <c r="A178" s="116">
        <v>5110</v>
      </c>
      <c r="B178" s="117" t="s">
        <v>199</v>
      </c>
      <c r="C178" s="118">
        <f t="shared" si="3"/>
        <v>0</v>
      </c>
      <c r="D178" s="124"/>
      <c r="E178" s="124"/>
      <c r="F178" s="124"/>
      <c r="G178" s="127"/>
    </row>
    <row r="179" spans="1:7" s="56" customFormat="1" ht="24">
      <c r="A179" s="116">
        <v>5120</v>
      </c>
      <c r="B179" s="117" t="s">
        <v>200</v>
      </c>
      <c r="C179" s="118">
        <f t="shared" si="3"/>
        <v>0</v>
      </c>
      <c r="D179" s="119">
        <f>D180+D181</f>
        <v>0</v>
      </c>
      <c r="E179" s="119">
        <f>E180+E181</f>
        <v>0</v>
      </c>
      <c r="F179" s="119">
        <f>F180+F181</f>
        <v>0</v>
      </c>
      <c r="G179" s="122">
        <f>G180+G181</f>
        <v>0</v>
      </c>
    </row>
    <row r="180" spans="1:7" s="56" customFormat="1" ht="12">
      <c r="A180" s="58">
        <v>5121</v>
      </c>
      <c r="B180" s="23" t="s">
        <v>201</v>
      </c>
      <c r="C180" s="59">
        <f t="shared" si="3"/>
        <v>0</v>
      </c>
      <c r="D180" s="60"/>
      <c r="E180" s="60"/>
      <c r="F180" s="60"/>
      <c r="G180" s="63"/>
    </row>
    <row r="181" spans="1:7" s="56" customFormat="1" ht="36">
      <c r="A181" s="58">
        <v>5129</v>
      </c>
      <c r="B181" s="23" t="s">
        <v>202</v>
      </c>
      <c r="C181" s="59">
        <f t="shared" si="3"/>
        <v>0</v>
      </c>
      <c r="D181" s="60"/>
      <c r="E181" s="60"/>
      <c r="F181" s="60"/>
      <c r="G181" s="63"/>
    </row>
    <row r="182" spans="1:7" s="56" customFormat="1" ht="12">
      <c r="A182" s="116">
        <v>5130</v>
      </c>
      <c r="B182" s="117" t="s">
        <v>203</v>
      </c>
      <c r="C182" s="118">
        <f t="shared" si="3"/>
        <v>0</v>
      </c>
      <c r="D182" s="124"/>
      <c r="E182" s="124"/>
      <c r="F182" s="124"/>
      <c r="G182" s="127"/>
    </row>
    <row r="183" spans="1:7" s="56" customFormat="1" ht="24">
      <c r="A183" s="116">
        <v>5140</v>
      </c>
      <c r="B183" s="117" t="s">
        <v>204</v>
      </c>
      <c r="C183" s="118">
        <f t="shared" si="3"/>
        <v>0</v>
      </c>
      <c r="D183" s="124"/>
      <c r="E183" s="124"/>
      <c r="F183" s="124"/>
      <c r="G183" s="127"/>
    </row>
    <row r="184" spans="1:7" s="56" customFormat="1" ht="36">
      <c r="A184" s="116">
        <v>5170</v>
      </c>
      <c r="B184" s="117" t="s">
        <v>205</v>
      </c>
      <c r="C184" s="118">
        <f t="shared" si="3"/>
        <v>0</v>
      </c>
      <c r="D184" s="124"/>
      <c r="E184" s="124"/>
      <c r="F184" s="124"/>
      <c r="G184" s="127"/>
    </row>
    <row r="185" spans="1:7" s="56" customFormat="1" ht="12">
      <c r="A185" s="71">
        <v>5200</v>
      </c>
      <c r="B185" s="113" t="s">
        <v>206</v>
      </c>
      <c r="C185" s="72">
        <f t="shared" si="3"/>
        <v>0</v>
      </c>
      <c r="D185" s="114">
        <f>D186+D196+D197+D207+D208+D209+D211</f>
        <v>0</v>
      </c>
      <c r="E185" s="114">
        <f>E186+E196+E197+E207+E208+E209+E211</f>
        <v>0</v>
      </c>
      <c r="F185" s="114">
        <f>F186+F196+F197+F207+F208+F209+F211</f>
        <v>0</v>
      </c>
      <c r="G185" s="115">
        <f>G186+G196+G197+G207+G208+G209+G211</f>
        <v>0</v>
      </c>
    </row>
    <row r="186" spans="1:7" s="56" customFormat="1" ht="12">
      <c r="A186" s="116">
        <v>5210</v>
      </c>
      <c r="B186" s="117" t="s">
        <v>207</v>
      </c>
      <c r="C186" s="118">
        <f t="shared" si="3"/>
        <v>0</v>
      </c>
      <c r="D186" s="119">
        <f>SUM(D187:D195)</f>
        <v>0</v>
      </c>
      <c r="E186" s="119">
        <f>SUM(E187:E195)</f>
        <v>0</v>
      </c>
      <c r="F186" s="119">
        <f>SUM(F187:F195)</f>
        <v>0</v>
      </c>
      <c r="G186" s="122">
        <f>SUM(G187:G195)</f>
        <v>0</v>
      </c>
    </row>
    <row r="187" spans="1:7" s="56" customFormat="1" ht="12">
      <c r="A187" s="58">
        <v>5211</v>
      </c>
      <c r="B187" s="23" t="s">
        <v>208</v>
      </c>
      <c r="C187" s="59">
        <f t="shared" si="3"/>
        <v>0</v>
      </c>
      <c r="D187" s="60"/>
      <c r="E187" s="60"/>
      <c r="F187" s="60"/>
      <c r="G187" s="63"/>
    </row>
    <row r="188" spans="1:7" s="56" customFormat="1" ht="12">
      <c r="A188" s="58">
        <v>5212</v>
      </c>
      <c r="B188" s="23" t="s">
        <v>209</v>
      </c>
      <c r="C188" s="59">
        <f t="shared" si="3"/>
        <v>0</v>
      </c>
      <c r="D188" s="60"/>
      <c r="E188" s="60"/>
      <c r="F188" s="60"/>
      <c r="G188" s="63"/>
    </row>
    <row r="189" spans="1:7" s="56" customFormat="1" ht="12">
      <c r="A189" s="58">
        <v>5213</v>
      </c>
      <c r="B189" s="23" t="s">
        <v>210</v>
      </c>
      <c r="C189" s="59">
        <f t="shared" si="3"/>
        <v>0</v>
      </c>
      <c r="D189" s="60"/>
      <c r="E189" s="60"/>
      <c r="F189" s="60"/>
      <c r="G189" s="63"/>
    </row>
    <row r="190" spans="1:7" s="56" customFormat="1" ht="12">
      <c r="A190" s="58">
        <v>5214</v>
      </c>
      <c r="B190" s="23" t="s">
        <v>211</v>
      </c>
      <c r="C190" s="59">
        <f t="shared" si="3"/>
        <v>0</v>
      </c>
      <c r="D190" s="60"/>
      <c r="E190" s="60"/>
      <c r="F190" s="60"/>
      <c r="G190" s="63"/>
    </row>
    <row r="191" spans="1:7" s="56" customFormat="1" ht="12">
      <c r="A191" s="58">
        <v>5215</v>
      </c>
      <c r="B191" s="23" t="s">
        <v>212</v>
      </c>
      <c r="C191" s="59">
        <f t="shared" si="3"/>
        <v>0</v>
      </c>
      <c r="D191" s="60"/>
      <c r="E191" s="60"/>
      <c r="F191" s="60"/>
      <c r="G191" s="63"/>
    </row>
    <row r="192" spans="1:7" s="56" customFormat="1" ht="24">
      <c r="A192" s="58">
        <v>5216</v>
      </c>
      <c r="B192" s="23" t="s">
        <v>213</v>
      </c>
      <c r="C192" s="59">
        <f t="shared" si="3"/>
        <v>0</v>
      </c>
      <c r="D192" s="60"/>
      <c r="E192" s="60"/>
      <c r="F192" s="60"/>
      <c r="G192" s="63"/>
    </row>
    <row r="193" spans="1:7" s="56" customFormat="1" ht="12">
      <c r="A193" s="58">
        <v>5217</v>
      </c>
      <c r="B193" s="23" t="s">
        <v>214</v>
      </c>
      <c r="C193" s="59">
        <f t="shared" si="3"/>
        <v>0</v>
      </c>
      <c r="D193" s="60"/>
      <c r="E193" s="60"/>
      <c r="F193" s="60"/>
      <c r="G193" s="63"/>
    </row>
    <row r="194" spans="1:7" s="56" customFormat="1" ht="12">
      <c r="A194" s="58">
        <v>5218</v>
      </c>
      <c r="B194" s="23" t="s">
        <v>215</v>
      </c>
      <c r="C194" s="59">
        <f t="shared" si="3"/>
        <v>0</v>
      </c>
      <c r="D194" s="60"/>
      <c r="E194" s="60"/>
      <c r="F194" s="60"/>
      <c r="G194" s="63"/>
    </row>
    <row r="195" spans="1:7" s="56" customFormat="1" ht="12">
      <c r="A195" s="58">
        <v>5219</v>
      </c>
      <c r="B195" s="23" t="s">
        <v>216</v>
      </c>
      <c r="C195" s="59">
        <f t="shared" si="3"/>
        <v>0</v>
      </c>
      <c r="D195" s="60"/>
      <c r="E195" s="60"/>
      <c r="F195" s="60"/>
      <c r="G195" s="63"/>
    </row>
    <row r="196" spans="1:7" s="56" customFormat="1" ht="13.5" customHeight="1">
      <c r="A196" s="116">
        <v>5220</v>
      </c>
      <c r="B196" s="117" t="s">
        <v>217</v>
      </c>
      <c r="C196" s="118">
        <f t="shared" si="3"/>
        <v>0</v>
      </c>
      <c r="D196" s="124"/>
      <c r="E196" s="124"/>
      <c r="F196" s="124"/>
      <c r="G196" s="127"/>
    </row>
    <row r="197" spans="1:7" s="56" customFormat="1" ht="12">
      <c r="A197" s="116">
        <v>5230</v>
      </c>
      <c r="B197" s="117" t="s">
        <v>218</v>
      </c>
      <c r="C197" s="118">
        <f t="shared" si="3"/>
        <v>0</v>
      </c>
      <c r="D197" s="119">
        <f>SUM(D198:D206)</f>
        <v>0</v>
      </c>
      <c r="E197" s="119">
        <f>SUM(E198:E206)</f>
        <v>0</v>
      </c>
      <c r="F197" s="119">
        <f>SUM(F198:F206)</f>
        <v>0</v>
      </c>
      <c r="G197" s="122">
        <f>SUM(G198:G206)</f>
        <v>0</v>
      </c>
    </row>
    <row r="198" spans="1:7" s="56" customFormat="1" ht="12">
      <c r="A198" s="58">
        <v>5231</v>
      </c>
      <c r="B198" s="23" t="s">
        <v>219</v>
      </c>
      <c r="C198" s="59">
        <f t="shared" si="3"/>
        <v>0</v>
      </c>
      <c r="D198" s="60"/>
      <c r="E198" s="60"/>
      <c r="F198" s="60"/>
      <c r="G198" s="63"/>
    </row>
    <row r="199" spans="1:7" s="56" customFormat="1" ht="12">
      <c r="A199" s="58">
        <v>5232</v>
      </c>
      <c r="B199" s="23" t="s">
        <v>220</v>
      </c>
      <c r="C199" s="59">
        <f t="shared" si="3"/>
        <v>0</v>
      </c>
      <c r="D199" s="60"/>
      <c r="E199" s="60"/>
      <c r="F199" s="60"/>
      <c r="G199" s="63"/>
    </row>
    <row r="200" spans="1:7" s="56" customFormat="1" ht="12">
      <c r="A200" s="58">
        <v>5233</v>
      </c>
      <c r="B200" s="23" t="s">
        <v>221</v>
      </c>
      <c r="C200" s="59">
        <f t="shared" si="3"/>
        <v>0</v>
      </c>
      <c r="D200" s="60"/>
      <c r="E200" s="60"/>
      <c r="F200" s="60"/>
      <c r="G200" s="63"/>
    </row>
    <row r="201" spans="1:7" s="56" customFormat="1" ht="24">
      <c r="A201" s="58">
        <v>5234</v>
      </c>
      <c r="B201" s="23" t="s">
        <v>222</v>
      </c>
      <c r="C201" s="59">
        <f t="shared" si="3"/>
        <v>0</v>
      </c>
      <c r="D201" s="60"/>
      <c r="E201" s="60"/>
      <c r="F201" s="60"/>
      <c r="G201" s="63"/>
    </row>
    <row r="202" spans="1:7" s="56" customFormat="1" ht="12">
      <c r="A202" s="58">
        <v>5235</v>
      </c>
      <c r="B202" s="23" t="s">
        <v>223</v>
      </c>
      <c r="C202" s="59">
        <f t="shared" si="3"/>
        <v>0</v>
      </c>
      <c r="D202" s="60"/>
      <c r="E202" s="60"/>
      <c r="F202" s="60"/>
      <c r="G202" s="63"/>
    </row>
    <row r="203" spans="1:7" s="56" customFormat="1" ht="14.25" customHeight="1">
      <c r="A203" s="58">
        <v>5236</v>
      </c>
      <c r="B203" s="23" t="s">
        <v>224</v>
      </c>
      <c r="C203" s="59">
        <f t="shared" si="3"/>
        <v>0</v>
      </c>
      <c r="D203" s="60"/>
      <c r="E203" s="60"/>
      <c r="F203" s="60"/>
      <c r="G203" s="63"/>
    </row>
    <row r="204" spans="1:7" s="56" customFormat="1" ht="14.25" customHeight="1">
      <c r="A204" s="58">
        <v>5237</v>
      </c>
      <c r="B204" s="23" t="s">
        <v>225</v>
      </c>
      <c r="C204" s="59">
        <f t="shared" si="3"/>
        <v>0</v>
      </c>
      <c r="D204" s="60"/>
      <c r="E204" s="60"/>
      <c r="F204" s="60"/>
      <c r="G204" s="63"/>
    </row>
    <row r="205" spans="1:7" s="56" customFormat="1" ht="24">
      <c r="A205" s="58">
        <v>5238</v>
      </c>
      <c r="B205" s="23" t="s">
        <v>226</v>
      </c>
      <c r="C205" s="59">
        <f t="shared" si="3"/>
        <v>0</v>
      </c>
      <c r="D205" s="60"/>
      <c r="E205" s="60"/>
      <c r="F205" s="60"/>
      <c r="G205" s="63"/>
    </row>
    <row r="206" spans="1:7" s="56" customFormat="1" ht="24">
      <c r="A206" s="58">
        <v>5239</v>
      </c>
      <c r="B206" s="23" t="s">
        <v>227</v>
      </c>
      <c r="C206" s="59">
        <f t="shared" si="3"/>
        <v>0</v>
      </c>
      <c r="D206" s="60"/>
      <c r="E206" s="60"/>
      <c r="F206" s="60"/>
      <c r="G206" s="63"/>
    </row>
    <row r="207" spans="1:7" s="56" customFormat="1" ht="24">
      <c r="A207" s="116">
        <v>5240</v>
      </c>
      <c r="B207" s="117" t="s">
        <v>228</v>
      </c>
      <c r="C207" s="118">
        <f t="shared" si="3"/>
        <v>0</v>
      </c>
      <c r="D207" s="124"/>
      <c r="E207" s="124"/>
      <c r="F207" s="124"/>
      <c r="G207" s="127"/>
    </row>
    <row r="208" spans="1:7" s="56" customFormat="1" ht="22.5" customHeight="1">
      <c r="A208" s="116">
        <v>5250</v>
      </c>
      <c r="B208" s="117" t="s">
        <v>229</v>
      </c>
      <c r="C208" s="118">
        <f t="shared" si="3"/>
        <v>0</v>
      </c>
      <c r="D208" s="124"/>
      <c r="E208" s="124"/>
      <c r="F208" s="124"/>
      <c r="G208" s="127"/>
    </row>
    <row r="209" spans="1:7" s="56" customFormat="1" ht="12">
      <c r="A209" s="116">
        <v>5260</v>
      </c>
      <c r="B209" s="117" t="s">
        <v>230</v>
      </c>
      <c r="C209" s="118">
        <f t="shared" si="3"/>
        <v>0</v>
      </c>
      <c r="D209" s="119">
        <f>SUM(D210)</f>
        <v>0</v>
      </c>
      <c r="E209" s="119">
        <f>SUM(E210)</f>
        <v>0</v>
      </c>
      <c r="F209" s="119">
        <f>SUM(F210)</f>
        <v>0</v>
      </c>
      <c r="G209" s="122">
        <f>SUM(G210)</f>
        <v>0</v>
      </c>
    </row>
    <row r="210" spans="1:7" s="56" customFormat="1" ht="24">
      <c r="A210" s="58">
        <v>5269</v>
      </c>
      <c r="B210" s="23" t="s">
        <v>231</v>
      </c>
      <c r="C210" s="59">
        <f t="shared" si="3"/>
        <v>0</v>
      </c>
      <c r="D210" s="60"/>
      <c r="E210" s="60"/>
      <c r="F210" s="60"/>
      <c r="G210" s="63"/>
    </row>
    <row r="211" spans="1:7" s="56" customFormat="1" ht="24">
      <c r="A211" s="116">
        <v>5270</v>
      </c>
      <c r="B211" s="117" t="s">
        <v>232</v>
      </c>
      <c r="C211" s="118">
        <f t="shared" si="3"/>
        <v>0</v>
      </c>
      <c r="D211" s="124"/>
      <c r="E211" s="124"/>
      <c r="F211" s="124"/>
      <c r="G211" s="127"/>
    </row>
    <row r="212" spans="1:7" s="56" customFormat="1" ht="12">
      <c r="A212" s="107">
        <v>6000</v>
      </c>
      <c r="B212" s="107" t="s">
        <v>233</v>
      </c>
      <c r="C212" s="108">
        <f t="shared" si="3"/>
        <v>0</v>
      </c>
      <c r="D212" s="109">
        <f>D213+D223+D232</f>
        <v>0</v>
      </c>
      <c r="E212" s="109">
        <f>E213+E223+E232</f>
        <v>0</v>
      </c>
      <c r="F212" s="109">
        <f>F213+F223+F232</f>
        <v>0</v>
      </c>
      <c r="G212" s="112">
        <f>G213+G223+G232</f>
        <v>0</v>
      </c>
    </row>
    <row r="213" spans="1:7" s="56" customFormat="1" ht="14.25" customHeight="1">
      <c r="A213" s="142">
        <v>6200</v>
      </c>
      <c r="B213" s="143" t="s">
        <v>234</v>
      </c>
      <c r="C213" s="144">
        <f t="shared" si="3"/>
        <v>0</v>
      </c>
      <c r="D213" s="145">
        <f>SUM(D214,D215,D221,D222)</f>
        <v>0</v>
      </c>
      <c r="E213" s="145">
        <f>SUM(E214,E215,E221,E222)</f>
        <v>0</v>
      </c>
      <c r="F213" s="145">
        <f>SUM(F214,F215,F221,F222)</f>
        <v>0</v>
      </c>
      <c r="G213" s="146">
        <f>SUM(G214,G215,G221,G222)</f>
        <v>0</v>
      </c>
    </row>
    <row r="214" spans="1:7" s="56" customFormat="1" ht="24">
      <c r="A214" s="116">
        <v>6220</v>
      </c>
      <c r="B214" s="117" t="s">
        <v>235</v>
      </c>
      <c r="C214" s="119">
        <f t="shared" si="3"/>
        <v>0</v>
      </c>
      <c r="D214" s="124"/>
      <c r="E214" s="124"/>
      <c r="F214" s="124"/>
      <c r="G214" s="127"/>
    </row>
    <row r="215" spans="1:7" s="56" customFormat="1" ht="14.25" customHeight="1">
      <c r="A215" s="147">
        <v>6250</v>
      </c>
      <c r="B215" s="148" t="s">
        <v>236</v>
      </c>
      <c r="C215" s="149">
        <f t="shared" si="3"/>
        <v>0</v>
      </c>
      <c r="D215" s="149">
        <f>SUM(D216:D220)</f>
        <v>0</v>
      </c>
      <c r="E215" s="149">
        <f>SUM(E216:E220)</f>
        <v>0</v>
      </c>
      <c r="F215" s="149">
        <f>SUM(F216:F220)</f>
        <v>0</v>
      </c>
      <c r="G215" s="150">
        <f>SUM(G216:G220)</f>
        <v>0</v>
      </c>
    </row>
    <row r="216" spans="1:7" s="56" customFormat="1" ht="14.25" customHeight="1">
      <c r="A216" s="151">
        <v>6252</v>
      </c>
      <c r="B216" s="148" t="s">
        <v>237</v>
      </c>
      <c r="C216" s="149">
        <f t="shared" si="3"/>
        <v>0</v>
      </c>
      <c r="D216" s="152"/>
      <c r="E216" s="152"/>
      <c r="F216" s="152"/>
      <c r="G216" s="153"/>
    </row>
    <row r="217" spans="1:7" s="56" customFormat="1" ht="14.25" customHeight="1">
      <c r="A217" s="151">
        <v>6253</v>
      </c>
      <c r="B217" s="148" t="s">
        <v>238</v>
      </c>
      <c r="C217" s="149">
        <f t="shared" si="3"/>
        <v>0</v>
      </c>
      <c r="D217" s="152"/>
      <c r="E217" s="152"/>
      <c r="F217" s="152"/>
      <c r="G217" s="153"/>
    </row>
    <row r="218" spans="1:7" s="56" customFormat="1" ht="24">
      <c r="A218" s="151">
        <v>6254</v>
      </c>
      <c r="B218" s="148" t="s">
        <v>239</v>
      </c>
      <c r="C218" s="149">
        <f t="shared" si="3"/>
        <v>0</v>
      </c>
      <c r="D218" s="152"/>
      <c r="E218" s="152"/>
      <c r="F218" s="152"/>
      <c r="G218" s="153"/>
    </row>
    <row r="219" spans="1:7" s="56" customFormat="1" ht="24">
      <c r="A219" s="151">
        <v>6255</v>
      </c>
      <c r="B219" s="148" t="s">
        <v>240</v>
      </c>
      <c r="C219" s="149">
        <f t="shared" si="3"/>
        <v>0</v>
      </c>
      <c r="D219" s="152"/>
      <c r="E219" s="152"/>
      <c r="F219" s="152"/>
      <c r="G219" s="153"/>
    </row>
    <row r="220" spans="1:7" s="56" customFormat="1" ht="24">
      <c r="A220" s="151">
        <v>6259</v>
      </c>
      <c r="B220" s="148" t="s">
        <v>241</v>
      </c>
      <c r="C220" s="149">
        <f t="shared" si="3"/>
        <v>0</v>
      </c>
      <c r="D220" s="152"/>
      <c r="E220" s="152"/>
      <c r="F220" s="152"/>
      <c r="G220" s="153"/>
    </row>
    <row r="221" spans="1:7" s="56" customFormat="1" ht="24">
      <c r="A221" s="147">
        <v>6260</v>
      </c>
      <c r="B221" s="148" t="s">
        <v>242</v>
      </c>
      <c r="C221" s="149">
        <f t="shared" si="3"/>
        <v>0</v>
      </c>
      <c r="D221" s="152"/>
      <c r="E221" s="152"/>
      <c r="F221" s="152"/>
      <c r="G221" s="153"/>
    </row>
    <row r="222" spans="1:7" s="56" customFormat="1" ht="12">
      <c r="A222" s="154">
        <v>6270</v>
      </c>
      <c r="B222" s="155" t="s">
        <v>243</v>
      </c>
      <c r="C222" s="156">
        <f t="shared" si="3"/>
        <v>0</v>
      </c>
      <c r="D222" s="157"/>
      <c r="E222" s="157"/>
      <c r="F222" s="157"/>
      <c r="G222" s="130"/>
    </row>
    <row r="223" spans="1:7" s="56" customFormat="1" ht="12">
      <c r="A223" s="71">
        <v>6300</v>
      </c>
      <c r="B223" s="113" t="s">
        <v>244</v>
      </c>
      <c r="C223" s="72">
        <f t="shared" si="3"/>
        <v>0</v>
      </c>
      <c r="D223" s="114">
        <f>SUM(D224,D230,D231)</f>
        <v>0</v>
      </c>
      <c r="E223" s="114">
        <f>SUM(E224,E230,E231)</f>
        <v>0</v>
      </c>
      <c r="F223" s="114">
        <f>SUM(F224,F230,F231)</f>
        <v>0</v>
      </c>
      <c r="G223" s="115">
        <f>SUM(G224,G230,G231)</f>
        <v>0</v>
      </c>
    </row>
    <row r="224" spans="1:7" s="56" customFormat="1" ht="24">
      <c r="A224" s="116">
        <v>6320</v>
      </c>
      <c r="B224" s="117" t="s">
        <v>245</v>
      </c>
      <c r="C224" s="119">
        <f t="shared" si="3"/>
        <v>0</v>
      </c>
      <c r="D224" s="119">
        <f>SUM(D225:D229)</f>
        <v>0</v>
      </c>
      <c r="E224" s="119">
        <f>SUM(E225:E229)</f>
        <v>0</v>
      </c>
      <c r="F224" s="119">
        <f>SUM(F225:F229)</f>
        <v>0</v>
      </c>
      <c r="G224" s="122">
        <f>SUM(G225:G229)</f>
        <v>0</v>
      </c>
    </row>
    <row r="225" spans="1:7" s="56" customFormat="1" ht="12">
      <c r="A225" s="151">
        <v>6321</v>
      </c>
      <c r="B225" s="148" t="s">
        <v>246</v>
      </c>
      <c r="C225" s="149">
        <f t="shared" si="3"/>
        <v>0</v>
      </c>
      <c r="D225" s="152"/>
      <c r="E225" s="152"/>
      <c r="F225" s="152"/>
      <c r="G225" s="153"/>
    </row>
    <row r="226" spans="1:7" s="56" customFormat="1" ht="12">
      <c r="A226" s="151">
        <v>6322</v>
      </c>
      <c r="B226" s="148" t="s">
        <v>247</v>
      </c>
      <c r="C226" s="149">
        <f t="shared" si="3"/>
        <v>0</v>
      </c>
      <c r="D226" s="152"/>
      <c r="E226" s="152"/>
      <c r="F226" s="152"/>
      <c r="G226" s="153"/>
    </row>
    <row r="227" spans="1:7" s="56" customFormat="1" ht="24">
      <c r="A227" s="151">
        <v>6323</v>
      </c>
      <c r="B227" s="148" t="s">
        <v>248</v>
      </c>
      <c r="C227" s="149">
        <f t="shared" si="3"/>
        <v>0</v>
      </c>
      <c r="D227" s="152"/>
      <c r="E227" s="152"/>
      <c r="F227" s="152"/>
      <c r="G227" s="153"/>
    </row>
    <row r="228" spans="1:7" s="56" customFormat="1" ht="24">
      <c r="A228" s="151">
        <v>6324</v>
      </c>
      <c r="B228" s="148" t="s">
        <v>249</v>
      </c>
      <c r="C228" s="149">
        <f aca="true" t="shared" si="4" ref="C228:C280">SUM(D228:G228)</f>
        <v>0</v>
      </c>
      <c r="D228" s="152"/>
      <c r="E228" s="152"/>
      <c r="F228" s="152"/>
      <c r="G228" s="153"/>
    </row>
    <row r="229" spans="1:7" s="56" customFormat="1" ht="12">
      <c r="A229" s="151">
        <v>6329</v>
      </c>
      <c r="B229" s="148" t="s">
        <v>250</v>
      </c>
      <c r="C229" s="149">
        <f t="shared" si="4"/>
        <v>0</v>
      </c>
      <c r="D229" s="152"/>
      <c r="E229" s="152"/>
      <c r="F229" s="152"/>
      <c r="G229" s="153"/>
    </row>
    <row r="230" spans="1:7" s="56" customFormat="1" ht="24">
      <c r="A230" s="147">
        <v>6330</v>
      </c>
      <c r="B230" s="148" t="s">
        <v>251</v>
      </c>
      <c r="C230" s="149">
        <f t="shared" si="4"/>
        <v>0</v>
      </c>
      <c r="D230" s="152"/>
      <c r="E230" s="152"/>
      <c r="F230" s="152"/>
      <c r="G230" s="153"/>
    </row>
    <row r="231" spans="1:7" s="56" customFormat="1" ht="12">
      <c r="A231" s="154">
        <v>6360</v>
      </c>
      <c r="B231" s="155" t="s">
        <v>252</v>
      </c>
      <c r="C231" s="156">
        <f t="shared" si="4"/>
        <v>0</v>
      </c>
      <c r="D231" s="157"/>
      <c r="E231" s="157"/>
      <c r="F231" s="157"/>
      <c r="G231" s="130"/>
    </row>
    <row r="232" spans="1:7" s="56" customFormat="1" ht="36">
      <c r="A232" s="71">
        <v>6400</v>
      </c>
      <c r="B232" s="113" t="s">
        <v>253</v>
      </c>
      <c r="C232" s="72">
        <f t="shared" si="4"/>
        <v>0</v>
      </c>
      <c r="D232" s="114">
        <f>SUM(D233:D239)</f>
        <v>0</v>
      </c>
      <c r="E232" s="114">
        <f>SUM(E233:E239)</f>
        <v>0</v>
      </c>
      <c r="F232" s="114">
        <f>SUM(F233:F239)</f>
        <v>0</v>
      </c>
      <c r="G232" s="115">
        <f>SUM(G233:G239)</f>
        <v>0</v>
      </c>
    </row>
    <row r="233" spans="1:7" s="56" customFormat="1" ht="12">
      <c r="A233" s="116">
        <v>6410</v>
      </c>
      <c r="B233" s="117" t="s">
        <v>254</v>
      </c>
      <c r="C233" s="119">
        <f t="shared" si="4"/>
        <v>0</v>
      </c>
      <c r="D233" s="124"/>
      <c r="E233" s="124"/>
      <c r="F233" s="124"/>
      <c r="G233" s="127"/>
    </row>
    <row r="234" spans="1:7" s="56" customFormat="1" ht="24">
      <c r="A234" s="147">
        <v>6420</v>
      </c>
      <c r="B234" s="148" t="s">
        <v>255</v>
      </c>
      <c r="C234" s="149">
        <f t="shared" si="4"/>
        <v>0</v>
      </c>
      <c r="D234" s="152"/>
      <c r="E234" s="152"/>
      <c r="F234" s="152"/>
      <c r="G234" s="153"/>
    </row>
    <row r="235" spans="1:7" s="56" customFormat="1" ht="12">
      <c r="A235" s="147">
        <v>6430</v>
      </c>
      <c r="B235" s="148" t="s">
        <v>256</v>
      </c>
      <c r="C235" s="149">
        <f t="shared" si="4"/>
        <v>0</v>
      </c>
      <c r="D235" s="152"/>
      <c r="E235" s="152"/>
      <c r="F235" s="152"/>
      <c r="G235" s="153"/>
    </row>
    <row r="236" spans="1:7" s="56" customFormat="1" ht="24">
      <c r="A236" s="147">
        <v>6440</v>
      </c>
      <c r="B236" s="148" t="s">
        <v>257</v>
      </c>
      <c r="C236" s="149">
        <f t="shared" si="4"/>
        <v>0</v>
      </c>
      <c r="D236" s="152"/>
      <c r="E236" s="152"/>
      <c r="F236" s="152"/>
      <c r="G236" s="153"/>
    </row>
    <row r="237" spans="1:7" s="56" customFormat="1" ht="36">
      <c r="A237" s="147">
        <v>6450</v>
      </c>
      <c r="B237" s="148" t="s">
        <v>258</v>
      </c>
      <c r="C237" s="149">
        <f t="shared" si="4"/>
        <v>0</v>
      </c>
      <c r="D237" s="152"/>
      <c r="E237" s="152"/>
      <c r="F237" s="152"/>
      <c r="G237" s="153"/>
    </row>
    <row r="238" spans="1:7" s="56" customFormat="1" ht="12">
      <c r="A238" s="147">
        <v>6460</v>
      </c>
      <c r="B238" s="148" t="s">
        <v>259</v>
      </c>
      <c r="C238" s="149">
        <f t="shared" si="4"/>
        <v>0</v>
      </c>
      <c r="D238" s="152"/>
      <c r="E238" s="152"/>
      <c r="F238" s="152"/>
      <c r="G238" s="153"/>
    </row>
    <row r="239" spans="1:7" s="56" customFormat="1" ht="36">
      <c r="A239" s="154">
        <v>6470</v>
      </c>
      <c r="B239" s="155" t="s">
        <v>260</v>
      </c>
      <c r="C239" s="156">
        <f t="shared" si="4"/>
        <v>0</v>
      </c>
      <c r="D239" s="157"/>
      <c r="E239" s="157"/>
      <c r="F239" s="157"/>
      <c r="G239" s="130"/>
    </row>
    <row r="240" spans="1:7" s="56" customFormat="1" ht="60">
      <c r="A240" s="158">
        <v>7000</v>
      </c>
      <c r="B240" s="158" t="s">
        <v>261</v>
      </c>
      <c r="C240" s="159">
        <f t="shared" si="4"/>
        <v>0</v>
      </c>
      <c r="D240" s="160">
        <f>SUM(D241,D254,D260)</f>
        <v>0</v>
      </c>
      <c r="E240" s="160">
        <f>SUM(E241,E254,E260)</f>
        <v>0</v>
      </c>
      <c r="F240" s="160">
        <f>SUM(F241,F254,F260)</f>
        <v>0</v>
      </c>
      <c r="G240" s="161">
        <f>SUM(G241,G254,G260)</f>
        <v>0</v>
      </c>
    </row>
    <row r="241" spans="1:7" s="56" customFormat="1" ht="24">
      <c r="A241" s="162">
        <v>7200</v>
      </c>
      <c r="B241" s="113" t="s">
        <v>262</v>
      </c>
      <c r="C241" s="72">
        <f t="shared" si="4"/>
        <v>0</v>
      </c>
      <c r="D241" s="114">
        <f>SUM(D242,D243,D246,D253)</f>
        <v>0</v>
      </c>
      <c r="E241" s="114">
        <f>SUM(E242,E243,E246,E253)</f>
        <v>0</v>
      </c>
      <c r="F241" s="114">
        <f>SUM(F242,F243,F246,F253)</f>
        <v>0</v>
      </c>
      <c r="G241" s="115">
        <f>SUM(G242,G243,G246,G253)</f>
        <v>0</v>
      </c>
    </row>
    <row r="242" spans="1:7" s="56" customFormat="1" ht="36">
      <c r="A242" s="163">
        <v>7210</v>
      </c>
      <c r="B242" s="117" t="s">
        <v>263</v>
      </c>
      <c r="C242" s="118">
        <f t="shared" si="4"/>
        <v>0</v>
      </c>
      <c r="D242" s="124"/>
      <c r="E242" s="124"/>
      <c r="F242" s="124"/>
      <c r="G242" s="127"/>
    </row>
    <row r="243" spans="1:7" s="56" customFormat="1" ht="24">
      <c r="A243" s="163">
        <v>7220</v>
      </c>
      <c r="B243" s="117" t="s">
        <v>264</v>
      </c>
      <c r="C243" s="118">
        <f t="shared" si="4"/>
        <v>0</v>
      </c>
      <c r="D243" s="119">
        <f>SUM(D244:D245)</f>
        <v>0</v>
      </c>
      <c r="E243" s="119">
        <f>SUM(E244:E245)</f>
        <v>0</v>
      </c>
      <c r="F243" s="119">
        <f>SUM(F244:F245)</f>
        <v>0</v>
      </c>
      <c r="G243" s="122">
        <f>SUM(G244:G245)</f>
        <v>0</v>
      </c>
    </row>
    <row r="244" spans="1:7" s="123" customFormat="1" ht="36">
      <c r="A244" s="164">
        <v>7221</v>
      </c>
      <c r="B244" s="23" t="s">
        <v>265</v>
      </c>
      <c r="C244" s="59">
        <f t="shared" si="4"/>
        <v>0</v>
      </c>
      <c r="D244" s="60"/>
      <c r="E244" s="60"/>
      <c r="F244" s="60"/>
      <c r="G244" s="63"/>
    </row>
    <row r="245" spans="1:7" s="123" customFormat="1" ht="36">
      <c r="A245" s="164">
        <v>7222</v>
      </c>
      <c r="B245" s="23" t="s">
        <v>266</v>
      </c>
      <c r="C245" s="59">
        <f t="shared" si="4"/>
        <v>0</v>
      </c>
      <c r="D245" s="60"/>
      <c r="E245" s="60"/>
      <c r="F245" s="60"/>
      <c r="G245" s="63"/>
    </row>
    <row r="246" spans="1:7" s="123" customFormat="1" ht="36">
      <c r="A246" s="165">
        <v>7240</v>
      </c>
      <c r="B246" s="23" t="s">
        <v>267</v>
      </c>
      <c r="C246" s="59">
        <f t="shared" si="4"/>
        <v>0</v>
      </c>
      <c r="D246" s="137">
        <f>SUM(D247:D252)</f>
        <v>0</v>
      </c>
      <c r="E246" s="137">
        <f>SUM(E247:E252)</f>
        <v>0</v>
      </c>
      <c r="F246" s="137">
        <f>SUM(F247:F252)</f>
        <v>0</v>
      </c>
      <c r="G246" s="138">
        <f>SUM(G247:G252)</f>
        <v>0</v>
      </c>
    </row>
    <row r="247" spans="1:7" s="123" customFormat="1" ht="36">
      <c r="A247" s="164">
        <v>7241</v>
      </c>
      <c r="B247" s="23" t="s">
        <v>268</v>
      </c>
      <c r="C247" s="59">
        <f t="shared" si="4"/>
        <v>0</v>
      </c>
      <c r="D247" s="60"/>
      <c r="E247" s="60"/>
      <c r="F247" s="60"/>
      <c r="G247" s="63"/>
    </row>
    <row r="248" spans="1:7" s="123" customFormat="1" ht="36">
      <c r="A248" s="164">
        <v>7242</v>
      </c>
      <c r="B248" s="23" t="s">
        <v>269</v>
      </c>
      <c r="C248" s="59">
        <f t="shared" si="4"/>
        <v>0</v>
      </c>
      <c r="D248" s="60"/>
      <c r="E248" s="60"/>
      <c r="F248" s="60"/>
      <c r="G248" s="63"/>
    </row>
    <row r="249" spans="1:7" s="123" customFormat="1" ht="36">
      <c r="A249" s="164">
        <v>7243</v>
      </c>
      <c r="B249" s="23" t="s">
        <v>270</v>
      </c>
      <c r="C249" s="59">
        <f t="shared" si="4"/>
        <v>0</v>
      </c>
      <c r="D249" s="60"/>
      <c r="E249" s="60"/>
      <c r="F249" s="60"/>
      <c r="G249" s="63"/>
    </row>
    <row r="250" spans="1:7" s="123" customFormat="1" ht="36">
      <c r="A250" s="164">
        <v>7244</v>
      </c>
      <c r="B250" s="23" t="s">
        <v>271</v>
      </c>
      <c r="C250" s="59">
        <f t="shared" si="4"/>
        <v>0</v>
      </c>
      <c r="D250" s="60"/>
      <c r="E250" s="60"/>
      <c r="F250" s="60"/>
      <c r="G250" s="63"/>
    </row>
    <row r="251" spans="1:7" s="123" customFormat="1" ht="12">
      <c r="A251" s="164">
        <v>7245</v>
      </c>
      <c r="B251" s="23" t="s">
        <v>272</v>
      </c>
      <c r="C251" s="59">
        <f t="shared" si="4"/>
        <v>0</v>
      </c>
      <c r="D251" s="60"/>
      <c r="E251" s="60"/>
      <c r="F251" s="60"/>
      <c r="G251" s="63"/>
    </row>
    <row r="252" spans="1:7" s="123" customFormat="1" ht="72">
      <c r="A252" s="164">
        <v>7246</v>
      </c>
      <c r="B252" s="23" t="s">
        <v>273</v>
      </c>
      <c r="C252" s="59">
        <f t="shared" si="4"/>
        <v>0</v>
      </c>
      <c r="D252" s="60"/>
      <c r="E252" s="60"/>
      <c r="F252" s="60"/>
      <c r="G252" s="63"/>
    </row>
    <row r="253" spans="1:7" s="123" customFormat="1" ht="36">
      <c r="A253" s="165">
        <v>7260</v>
      </c>
      <c r="B253" s="23" t="s">
        <v>274</v>
      </c>
      <c r="C253" s="59">
        <f t="shared" si="4"/>
        <v>0</v>
      </c>
      <c r="D253" s="60"/>
      <c r="E253" s="60"/>
      <c r="F253" s="60"/>
      <c r="G253" s="63"/>
    </row>
    <row r="254" spans="1:7" s="123" customFormat="1" ht="24">
      <c r="A254" s="166">
        <v>7500</v>
      </c>
      <c r="B254" s="143" t="s">
        <v>275</v>
      </c>
      <c r="C254" s="144">
        <f t="shared" si="4"/>
        <v>0</v>
      </c>
      <c r="D254" s="145">
        <f>SUM(D255)</f>
        <v>0</v>
      </c>
      <c r="E254" s="145">
        <f>SUM(E255)</f>
        <v>0</v>
      </c>
      <c r="F254" s="145">
        <f>SUM(F255)</f>
        <v>0</v>
      </c>
      <c r="G254" s="146">
        <f>SUM(G255)</f>
        <v>0</v>
      </c>
    </row>
    <row r="255" spans="1:7" s="123" customFormat="1" ht="48">
      <c r="A255" s="168">
        <v>7510</v>
      </c>
      <c r="B255" s="23" t="s">
        <v>276</v>
      </c>
      <c r="C255" s="59">
        <f t="shared" si="4"/>
        <v>0</v>
      </c>
      <c r="D255" s="137">
        <f>SUM(D256:D259)</f>
        <v>0</v>
      </c>
      <c r="E255" s="137">
        <f>SUM(E256:E259)</f>
        <v>0</v>
      </c>
      <c r="F255" s="137">
        <f>SUM(F256:F259)</f>
        <v>0</v>
      </c>
      <c r="G255" s="138">
        <f>SUM(G256:G259)</f>
        <v>0</v>
      </c>
    </row>
    <row r="256" spans="1:7" s="123" customFormat="1" ht="73.5" customHeight="1">
      <c r="A256" s="164">
        <v>7511</v>
      </c>
      <c r="B256" s="23" t="s">
        <v>277</v>
      </c>
      <c r="C256" s="59">
        <f t="shared" si="4"/>
        <v>0</v>
      </c>
      <c r="D256" s="60"/>
      <c r="E256" s="60"/>
      <c r="F256" s="60"/>
      <c r="G256" s="63"/>
    </row>
    <row r="257" spans="1:7" s="123" customFormat="1" ht="72">
      <c r="A257" s="164">
        <v>7512</v>
      </c>
      <c r="B257" s="23" t="s">
        <v>278</v>
      </c>
      <c r="C257" s="59">
        <f t="shared" si="4"/>
        <v>0</v>
      </c>
      <c r="D257" s="60"/>
      <c r="E257" s="60"/>
      <c r="F257" s="60"/>
      <c r="G257" s="63"/>
    </row>
    <row r="258" spans="1:7" s="123" customFormat="1" ht="72">
      <c r="A258" s="164">
        <v>7515</v>
      </c>
      <c r="B258" s="23" t="s">
        <v>279</v>
      </c>
      <c r="C258" s="59">
        <f t="shared" si="4"/>
        <v>0</v>
      </c>
      <c r="D258" s="60"/>
      <c r="E258" s="60"/>
      <c r="F258" s="60"/>
      <c r="G258" s="63"/>
    </row>
    <row r="259" spans="1:7" s="123" customFormat="1" ht="94.5" customHeight="1">
      <c r="A259" s="169">
        <v>7516</v>
      </c>
      <c r="B259" s="23" t="s">
        <v>280</v>
      </c>
      <c r="C259" s="59">
        <f t="shared" si="4"/>
        <v>0</v>
      </c>
      <c r="D259" s="60"/>
      <c r="E259" s="60"/>
      <c r="F259" s="60"/>
      <c r="G259" s="63"/>
    </row>
    <row r="260" spans="1:7" s="56" customFormat="1" ht="12">
      <c r="A260" s="162">
        <v>7700</v>
      </c>
      <c r="B260" s="143" t="s">
        <v>281</v>
      </c>
      <c r="C260" s="144">
        <f t="shared" si="4"/>
        <v>0</v>
      </c>
      <c r="D260" s="145">
        <f>SUM(D261,D264)</f>
        <v>0</v>
      </c>
      <c r="E260" s="145">
        <f>SUM(E261,E264)</f>
        <v>0</v>
      </c>
      <c r="F260" s="145">
        <f>SUM(F261,F264)</f>
        <v>0</v>
      </c>
      <c r="G260" s="146">
        <f>SUM(G261,G264)</f>
        <v>0</v>
      </c>
    </row>
    <row r="261" spans="1:7" s="56" customFormat="1" ht="21" customHeight="1">
      <c r="A261" s="163">
        <v>7710</v>
      </c>
      <c r="B261" s="117" t="s">
        <v>282</v>
      </c>
      <c r="C261" s="118">
        <f t="shared" si="4"/>
        <v>0</v>
      </c>
      <c r="D261" s="119">
        <f>SUM(D262:D263)</f>
        <v>0</v>
      </c>
      <c r="E261" s="119">
        <f>SUM(E262:E263)</f>
        <v>0</v>
      </c>
      <c r="F261" s="119">
        <f>SUM(F262:F263)</f>
        <v>0</v>
      </c>
      <c r="G261" s="122">
        <f>SUM(G262:G263)</f>
        <v>0</v>
      </c>
    </row>
    <row r="262" spans="1:7" s="123" customFormat="1" ht="36">
      <c r="A262" s="164">
        <v>7711</v>
      </c>
      <c r="B262" s="23" t="s">
        <v>283</v>
      </c>
      <c r="C262" s="59">
        <f t="shared" si="4"/>
        <v>0</v>
      </c>
      <c r="D262" s="60"/>
      <c r="E262" s="60"/>
      <c r="F262" s="60"/>
      <c r="G262" s="63"/>
    </row>
    <row r="263" spans="1:7" s="123" customFormat="1" ht="36">
      <c r="A263" s="164">
        <v>7712</v>
      </c>
      <c r="B263" s="23" t="s">
        <v>284</v>
      </c>
      <c r="C263" s="59">
        <f t="shared" si="4"/>
        <v>0</v>
      </c>
      <c r="D263" s="60"/>
      <c r="E263" s="60"/>
      <c r="F263" s="60"/>
      <c r="G263" s="63"/>
    </row>
    <row r="264" spans="1:7" s="123" customFormat="1" ht="12">
      <c r="A264" s="165">
        <v>7720</v>
      </c>
      <c r="B264" s="23" t="s">
        <v>285</v>
      </c>
      <c r="C264" s="59">
        <f t="shared" si="4"/>
        <v>0</v>
      </c>
      <c r="D264" s="60"/>
      <c r="E264" s="60"/>
      <c r="F264" s="60"/>
      <c r="G264" s="63"/>
    </row>
    <row r="265" spans="1:7" s="56" customFormat="1" ht="48">
      <c r="A265" s="170">
        <v>9000</v>
      </c>
      <c r="B265" s="171" t="s">
        <v>286</v>
      </c>
      <c r="C265" s="108">
        <f t="shared" si="4"/>
        <v>0</v>
      </c>
      <c r="D265" s="109">
        <f>SUM(D266,D269,D271,D273)</f>
        <v>0</v>
      </c>
      <c r="E265" s="109">
        <f>SUM(E266,E269,E271,E273)</f>
        <v>0</v>
      </c>
      <c r="F265" s="109">
        <f>SUM(F266,F269,F271,F273)</f>
        <v>0</v>
      </c>
      <c r="G265" s="112">
        <f>SUM(G266,G269,G271,G273)</f>
        <v>0</v>
      </c>
    </row>
    <row r="266" spans="1:7" s="56" customFormat="1" ht="36">
      <c r="A266" s="172">
        <v>9200</v>
      </c>
      <c r="B266" s="173" t="s">
        <v>287</v>
      </c>
      <c r="C266" s="72">
        <f t="shared" si="4"/>
        <v>0</v>
      </c>
      <c r="D266" s="114">
        <f>SUM(D267:D268)</f>
        <v>0</v>
      </c>
      <c r="E266" s="114">
        <f>SUM(E267:E268)</f>
        <v>0</v>
      </c>
      <c r="F266" s="114">
        <f>SUM(F267:F268)</f>
        <v>0</v>
      </c>
      <c r="G266" s="115">
        <f>SUM(G267:G268)</f>
        <v>0</v>
      </c>
    </row>
    <row r="267" spans="1:7" s="56" customFormat="1" ht="36">
      <c r="A267" s="174">
        <v>9210</v>
      </c>
      <c r="B267" s="175" t="s">
        <v>288</v>
      </c>
      <c r="C267" s="118">
        <f t="shared" si="4"/>
        <v>0</v>
      </c>
      <c r="D267" s="124"/>
      <c r="E267" s="124"/>
      <c r="F267" s="124"/>
      <c r="G267" s="127"/>
    </row>
    <row r="268" spans="1:7" s="56" customFormat="1" ht="36">
      <c r="A268" s="174">
        <v>9220</v>
      </c>
      <c r="B268" s="175" t="s">
        <v>289</v>
      </c>
      <c r="C268" s="118">
        <f t="shared" si="4"/>
        <v>0</v>
      </c>
      <c r="D268" s="124"/>
      <c r="E268" s="124"/>
      <c r="F268" s="124"/>
      <c r="G268" s="127"/>
    </row>
    <row r="269" spans="1:7" s="56" customFormat="1" ht="36">
      <c r="A269" s="172">
        <v>9300</v>
      </c>
      <c r="B269" s="176" t="s">
        <v>290</v>
      </c>
      <c r="C269" s="72">
        <f t="shared" si="4"/>
        <v>0</v>
      </c>
      <c r="D269" s="114">
        <f>SUM(D270)</f>
        <v>0</v>
      </c>
      <c r="E269" s="114">
        <f>SUM(E270)</f>
        <v>0</v>
      </c>
      <c r="F269" s="114">
        <f>SUM(F270)</f>
        <v>0</v>
      </c>
      <c r="G269" s="115">
        <f>SUM(G270)</f>
        <v>0</v>
      </c>
    </row>
    <row r="270" spans="1:7" s="56" customFormat="1" ht="48">
      <c r="A270" s="177">
        <v>9320</v>
      </c>
      <c r="B270" s="178" t="s">
        <v>291</v>
      </c>
      <c r="C270" s="59">
        <f t="shared" si="4"/>
        <v>0</v>
      </c>
      <c r="D270" s="60"/>
      <c r="E270" s="60"/>
      <c r="F270" s="60"/>
      <c r="G270" s="63"/>
    </row>
    <row r="271" spans="1:7" s="56" customFormat="1" ht="36">
      <c r="A271" s="172">
        <v>9400</v>
      </c>
      <c r="B271" s="176" t="s">
        <v>292</v>
      </c>
      <c r="C271" s="72">
        <f t="shared" si="4"/>
        <v>0</v>
      </c>
      <c r="D271" s="114">
        <f>SUM(D272:D272)</f>
        <v>0</v>
      </c>
      <c r="E271" s="114">
        <f>SUM(E272:E272)</f>
        <v>0</v>
      </c>
      <c r="F271" s="114">
        <f>SUM(F272:F272)</f>
        <v>0</v>
      </c>
      <c r="G271" s="115">
        <f>SUM(G272:G272)</f>
        <v>0</v>
      </c>
    </row>
    <row r="272" spans="1:7" s="56" customFormat="1" ht="48">
      <c r="A272" s="174">
        <v>9420</v>
      </c>
      <c r="B272" s="175" t="s">
        <v>293</v>
      </c>
      <c r="C272" s="118">
        <f t="shared" si="4"/>
        <v>0</v>
      </c>
      <c r="D272" s="124"/>
      <c r="E272" s="124"/>
      <c r="F272" s="124"/>
      <c r="G272" s="127"/>
    </row>
    <row r="273" spans="1:7" s="56" customFormat="1" ht="36">
      <c r="A273" s="179">
        <v>9600</v>
      </c>
      <c r="B273" s="180" t="s">
        <v>294</v>
      </c>
      <c r="C273" s="181">
        <f t="shared" si="4"/>
        <v>0</v>
      </c>
      <c r="D273" s="181">
        <f>SUM(D274)</f>
        <v>0</v>
      </c>
      <c r="E273" s="181">
        <f>SUM(E274)</f>
        <v>0</v>
      </c>
      <c r="F273" s="181">
        <f>SUM(F274)</f>
        <v>0</v>
      </c>
      <c r="G273" s="182">
        <f>SUM(G274)</f>
        <v>0</v>
      </c>
    </row>
    <row r="274" spans="1:7" s="56" customFormat="1" ht="36">
      <c r="A274" s="174">
        <v>9610</v>
      </c>
      <c r="B274" s="175" t="s">
        <v>295</v>
      </c>
      <c r="C274" s="119">
        <f t="shared" si="4"/>
        <v>0</v>
      </c>
      <c r="D274" s="119">
        <f>SUM(D275:D277)</f>
        <v>0</v>
      </c>
      <c r="E274" s="119">
        <f>SUM(E275:E277)</f>
        <v>0</v>
      </c>
      <c r="F274" s="119">
        <f>SUM(F275:F277)</f>
        <v>0</v>
      </c>
      <c r="G274" s="122">
        <f>SUM(G275:G277)</f>
        <v>0</v>
      </c>
    </row>
    <row r="275" spans="1:7" s="56" customFormat="1" ht="72">
      <c r="A275" s="183">
        <v>9611</v>
      </c>
      <c r="B275" s="184" t="s">
        <v>296</v>
      </c>
      <c r="C275" s="149">
        <f t="shared" si="4"/>
        <v>0</v>
      </c>
      <c r="D275" s="152"/>
      <c r="E275" s="152"/>
      <c r="F275" s="152"/>
      <c r="G275" s="153"/>
    </row>
    <row r="276" spans="1:7" s="56" customFormat="1" ht="60">
      <c r="A276" s="183">
        <v>9612</v>
      </c>
      <c r="B276" s="184" t="s">
        <v>297</v>
      </c>
      <c r="C276" s="149">
        <f t="shared" si="4"/>
        <v>0</v>
      </c>
      <c r="D276" s="152"/>
      <c r="E276" s="152"/>
      <c r="F276" s="152"/>
      <c r="G276" s="153"/>
    </row>
    <row r="277" spans="1:7" s="56" customFormat="1" ht="87" customHeight="1">
      <c r="A277" s="185">
        <v>9619</v>
      </c>
      <c r="B277" s="186" t="s">
        <v>298</v>
      </c>
      <c r="C277" s="149">
        <f t="shared" si="4"/>
        <v>0</v>
      </c>
      <c r="D277" s="157"/>
      <c r="E277" s="157"/>
      <c r="F277" s="157"/>
      <c r="G277" s="130"/>
    </row>
    <row r="278" spans="1:7" s="56" customFormat="1" ht="12">
      <c r="A278" s="187"/>
      <c r="B278" s="23" t="s">
        <v>299</v>
      </c>
      <c r="C278" s="59">
        <f t="shared" si="4"/>
        <v>0</v>
      </c>
      <c r="D278" s="137">
        <f>SUM(D279:D280)</f>
        <v>0</v>
      </c>
      <c r="E278" s="137">
        <f>SUM(E279:E280)</f>
        <v>0</v>
      </c>
      <c r="F278" s="137">
        <f>SUM(F279:F280)</f>
        <v>0</v>
      </c>
      <c r="G278" s="138">
        <f>SUM(G279:G280)</f>
        <v>0</v>
      </c>
    </row>
    <row r="279" spans="1:7" s="56" customFormat="1" ht="12">
      <c r="A279" s="187"/>
      <c r="B279" s="58" t="s">
        <v>34</v>
      </c>
      <c r="C279" s="59">
        <f t="shared" si="4"/>
        <v>0</v>
      </c>
      <c r="D279" s="60"/>
      <c r="E279" s="60"/>
      <c r="F279" s="60"/>
      <c r="G279" s="63"/>
    </row>
    <row r="280" spans="1:7" s="56" customFormat="1" ht="12">
      <c r="A280" s="187"/>
      <c r="B280" s="190" t="s">
        <v>35</v>
      </c>
      <c r="C280" s="59">
        <f t="shared" si="4"/>
        <v>0</v>
      </c>
      <c r="D280" s="60"/>
      <c r="E280" s="60"/>
      <c r="F280" s="60"/>
      <c r="G280" s="63"/>
    </row>
    <row r="281" spans="1:7" s="198" customFormat="1" ht="12">
      <c r="A281" s="191"/>
      <c r="B281" s="192" t="s">
        <v>300</v>
      </c>
      <c r="C281" s="193">
        <f>SUM(C278,C265,C240,C212,C176,C168,C161,C63,C39)</f>
        <v>24953</v>
      </c>
      <c r="D281" s="194">
        <f>SUM(D278,D265,D240,D212,D176,D168,D161,D63,D39)</f>
        <v>3515</v>
      </c>
      <c r="E281" s="194">
        <f>SUM(E278,E265,E240,E212,E176,E168,E161,E63,E39)</f>
        <v>21438</v>
      </c>
      <c r="F281" s="194">
        <f>SUM(F278,F265,F240,F212,F176,F168,F161,F63,F39)</f>
        <v>0</v>
      </c>
      <c r="G281" s="197">
        <f>SUM(G278,G265,G240,G212,G176,G168,G161,G63,G39)</f>
        <v>0</v>
      </c>
    </row>
    <row r="282" spans="1:7" s="198" customFormat="1" ht="3" customHeight="1">
      <c r="A282" s="191"/>
      <c r="B282" s="191"/>
      <c r="C282" s="144"/>
      <c r="D282" s="145"/>
      <c r="E282" s="145"/>
      <c r="F282" s="145"/>
      <c r="G282" s="146"/>
    </row>
    <row r="283" spans="1:7" s="201" customFormat="1" ht="12">
      <c r="A283" s="497" t="s">
        <v>301</v>
      </c>
      <c r="B283" s="498"/>
      <c r="C283" s="199">
        <f>SUM(D283:G283)</f>
        <v>-24953</v>
      </c>
      <c r="D283" s="199">
        <f>D22-D37</f>
        <v>-3515</v>
      </c>
      <c r="E283" s="199">
        <f>E22-E37</f>
        <v>-21438</v>
      </c>
      <c r="F283" s="199">
        <f>F22-F37</f>
        <v>0</v>
      </c>
      <c r="G283" s="200">
        <f>SUM(G22:G34)-G37</f>
        <v>0</v>
      </c>
    </row>
    <row r="284" spans="1:7" s="198" customFormat="1" ht="3" customHeight="1">
      <c r="A284" s="202"/>
      <c r="B284" s="202"/>
      <c r="C284" s="144"/>
      <c r="D284" s="145"/>
      <c r="E284" s="145"/>
      <c r="F284" s="145"/>
      <c r="G284" s="146"/>
    </row>
    <row r="285" spans="1:7" s="201" customFormat="1" ht="12">
      <c r="A285" s="497" t="s">
        <v>302</v>
      </c>
      <c r="B285" s="498"/>
      <c r="C285" s="199">
        <f>SUM(C286,C288)-C296+C298</f>
        <v>0</v>
      </c>
      <c r="D285" s="199">
        <f>SUM(D286,D288)-D296+D298</f>
        <v>0</v>
      </c>
      <c r="E285" s="199">
        <f>SUM(E286,E288)-E296+E298</f>
        <v>0</v>
      </c>
      <c r="F285" s="199">
        <f>SUM(F286,F288)-F296+F298</f>
        <v>0</v>
      </c>
      <c r="G285" s="200">
        <f>SUM(G286,G288)-G296+G298</f>
        <v>0</v>
      </c>
    </row>
    <row r="286" spans="1:7" s="201" customFormat="1" ht="12">
      <c r="A286" s="203" t="s">
        <v>303</v>
      </c>
      <c r="B286" s="203" t="s">
        <v>304</v>
      </c>
      <c r="C286" s="199">
        <f>C19-C278</f>
        <v>0</v>
      </c>
      <c r="D286" s="199">
        <f>D19-D278</f>
        <v>0</v>
      </c>
      <c r="E286" s="199">
        <f>E19-E278</f>
        <v>0</v>
      </c>
      <c r="F286" s="199">
        <f>F19-F278</f>
        <v>0</v>
      </c>
      <c r="G286" s="200">
        <f>G19-G278</f>
        <v>0</v>
      </c>
    </row>
    <row r="287" spans="1:7" s="198" customFormat="1" ht="3" customHeight="1">
      <c r="A287" s="191"/>
      <c r="B287" s="191"/>
      <c r="C287" s="144"/>
      <c r="D287" s="145"/>
      <c r="E287" s="145"/>
      <c r="F287" s="145"/>
      <c r="G287" s="146"/>
    </row>
    <row r="288" spans="1:7" s="201" customFormat="1" ht="12">
      <c r="A288" s="204" t="s">
        <v>305</v>
      </c>
      <c r="B288" s="204" t="s">
        <v>306</v>
      </c>
      <c r="C288" s="199">
        <f>SUM(C289,C291,C293)-SUM(C290,C292,C294)</f>
        <v>0</v>
      </c>
      <c r="D288" s="199">
        <f>SUM(D289,D291,D293)-SUM(D290,D292,D294)</f>
        <v>0</v>
      </c>
      <c r="E288" s="199">
        <f>SUM(E289,E291,E293)-SUM(E290,E292,E294)</f>
        <v>0</v>
      </c>
      <c r="F288" s="199">
        <f>SUM(F289,F291,F293)-SUM(F290,F292,F294)</f>
        <v>0</v>
      </c>
      <c r="G288" s="200">
        <f>SUM(G289,G291,G293)-SUM(G290,G292,G294)</f>
        <v>0</v>
      </c>
    </row>
    <row r="289" spans="1:7" s="198" customFormat="1" ht="12">
      <c r="A289" s="205" t="s">
        <v>307</v>
      </c>
      <c r="B289" s="205" t="s">
        <v>308</v>
      </c>
      <c r="C289" s="206">
        <f aca="true" t="shared" si="5" ref="C289:C294">SUM(D289:G289)</f>
        <v>0</v>
      </c>
      <c r="D289" s="207"/>
      <c r="E289" s="207"/>
      <c r="F289" s="207"/>
      <c r="G289" s="208"/>
    </row>
    <row r="290" spans="1:7" s="198" customFormat="1" ht="12">
      <c r="A290" s="209" t="s">
        <v>309</v>
      </c>
      <c r="B290" s="209" t="s">
        <v>310</v>
      </c>
      <c r="C290" s="210">
        <f t="shared" si="5"/>
        <v>0</v>
      </c>
      <c r="D290" s="152"/>
      <c r="E290" s="152"/>
      <c r="F290" s="152"/>
      <c r="G290" s="153"/>
    </row>
    <row r="291" spans="1:7" s="198" customFormat="1" ht="12">
      <c r="A291" s="209" t="s">
        <v>311</v>
      </c>
      <c r="B291" s="209" t="s">
        <v>312</v>
      </c>
      <c r="C291" s="210">
        <f t="shared" si="5"/>
        <v>0</v>
      </c>
      <c r="D291" s="152"/>
      <c r="E291" s="152"/>
      <c r="F291" s="152"/>
      <c r="G291" s="153"/>
    </row>
    <row r="292" spans="1:7" s="198" customFormat="1" ht="12">
      <c r="A292" s="209" t="s">
        <v>313</v>
      </c>
      <c r="B292" s="209" t="s">
        <v>314</v>
      </c>
      <c r="C292" s="210">
        <f t="shared" si="5"/>
        <v>0</v>
      </c>
      <c r="D292" s="152"/>
      <c r="E292" s="152"/>
      <c r="F292" s="152"/>
      <c r="G292" s="153"/>
    </row>
    <row r="293" spans="1:7" s="198" customFormat="1" ht="12">
      <c r="A293" s="209" t="s">
        <v>315</v>
      </c>
      <c r="B293" s="209" t="s">
        <v>316</v>
      </c>
      <c r="C293" s="210">
        <f t="shared" si="5"/>
        <v>0</v>
      </c>
      <c r="D293" s="152"/>
      <c r="E293" s="152"/>
      <c r="F293" s="152"/>
      <c r="G293" s="153"/>
    </row>
    <row r="294" spans="1:7" s="198" customFormat="1" ht="12">
      <c r="A294" s="211" t="s">
        <v>317</v>
      </c>
      <c r="B294" s="211" t="s">
        <v>318</v>
      </c>
      <c r="C294" s="212">
        <f t="shared" si="5"/>
        <v>0</v>
      </c>
      <c r="D294" s="157"/>
      <c r="E294" s="157"/>
      <c r="F294" s="157"/>
      <c r="G294" s="130"/>
    </row>
    <row r="295" spans="1:7" s="198" customFormat="1" ht="3" customHeight="1">
      <c r="A295" s="191"/>
      <c r="B295" s="191"/>
      <c r="C295" s="144"/>
      <c r="D295" s="213"/>
      <c r="E295" s="213"/>
      <c r="F295" s="213"/>
      <c r="G295" s="214"/>
    </row>
    <row r="296" spans="1:7" s="201" customFormat="1" ht="12">
      <c r="A296" s="204" t="s">
        <v>319</v>
      </c>
      <c r="B296" s="204" t="s">
        <v>320</v>
      </c>
      <c r="C296" s="215">
        <f>SUM(D296:G296)</f>
        <v>0</v>
      </c>
      <c r="D296" s="216"/>
      <c r="E296" s="216"/>
      <c r="F296" s="216"/>
      <c r="G296" s="217"/>
    </row>
    <row r="297" spans="1:7" s="201" customFormat="1" ht="3" customHeight="1">
      <c r="A297" s="218"/>
      <c r="B297" s="219"/>
      <c r="C297" s="220"/>
      <c r="D297" s="221"/>
      <c r="E297" s="222"/>
      <c r="F297" s="222"/>
      <c r="G297" s="223"/>
    </row>
    <row r="298" spans="1:7" s="201" customFormat="1" ht="48">
      <c r="A298" s="218" t="s">
        <v>321</v>
      </c>
      <c r="B298" s="224" t="s">
        <v>322</v>
      </c>
      <c r="C298" s="225">
        <f>SUM(D298:G298)</f>
        <v>0</v>
      </c>
      <c r="D298" s="226"/>
      <c r="E298" s="227"/>
      <c r="F298" s="227"/>
      <c r="G298" s="228"/>
    </row>
    <row r="299" s="56" customFormat="1" ht="11.25"/>
    <row r="300" s="56" customFormat="1" ht="11.25"/>
    <row r="301" s="56" customFormat="1" ht="11.25"/>
    <row r="302" s="56" customFormat="1" ht="11.25"/>
    <row r="303" s="56" customFormat="1" ht="11.25"/>
    <row r="304" s="56" customFormat="1" ht="11.25"/>
    <row r="305" s="56" customFormat="1" ht="11.25"/>
    <row r="306" s="56" customFormat="1" ht="11.25"/>
    <row r="307" s="56" customFormat="1" ht="11.25"/>
    <row r="308" s="56" customFormat="1" ht="11.25"/>
    <row r="309" s="56" customFormat="1" ht="11.25"/>
    <row r="310" s="56" customFormat="1" ht="11.25"/>
    <row r="311" s="56" customFormat="1" ht="11.25"/>
    <row r="312" s="56" customFormat="1" ht="11.25"/>
    <row r="313" s="56" customFormat="1" ht="11.25"/>
    <row r="314" s="56" customFormat="1" ht="11.25"/>
    <row r="315" s="56" customFormat="1" ht="11.25"/>
    <row r="316" s="56" customFormat="1" ht="11.25"/>
    <row r="317" s="56" customFormat="1" ht="11.25"/>
    <row r="318" spans="1:7" s="56" customFormat="1" ht="11.25">
      <c r="A318" s="229"/>
      <c r="B318" s="229"/>
      <c r="C318" s="229"/>
      <c r="D318" s="229"/>
      <c r="E318" s="229"/>
      <c r="F318" s="229"/>
      <c r="G318" s="229"/>
    </row>
    <row r="319" spans="1:7" s="56" customFormat="1" ht="11.25">
      <c r="A319" s="229"/>
      <c r="B319" s="229"/>
      <c r="C319" s="229"/>
      <c r="D319" s="229"/>
      <c r="E319" s="229"/>
      <c r="F319" s="229"/>
      <c r="G319" s="229"/>
    </row>
    <row r="320" spans="1:7" s="56" customFormat="1" ht="11.25">
      <c r="A320" s="229"/>
      <c r="B320" s="229"/>
      <c r="C320" s="229"/>
      <c r="D320" s="229"/>
      <c r="E320" s="229"/>
      <c r="F320" s="229"/>
      <c r="G320" s="229"/>
    </row>
    <row r="321" spans="1:7" s="56" customFormat="1" ht="11.25">
      <c r="A321" s="229"/>
      <c r="B321" s="229"/>
      <c r="C321" s="229"/>
      <c r="D321" s="229"/>
      <c r="E321" s="229"/>
      <c r="F321" s="229"/>
      <c r="G321" s="229"/>
    </row>
    <row r="322" spans="1:7" s="56" customFormat="1" ht="11.25">
      <c r="A322" s="229"/>
      <c r="B322" s="229"/>
      <c r="C322" s="229"/>
      <c r="D322" s="229"/>
      <c r="E322" s="229"/>
      <c r="F322" s="229"/>
      <c r="G322" s="229"/>
    </row>
    <row r="323" spans="1:7" s="56" customFormat="1" ht="11.25">
      <c r="A323" s="229"/>
      <c r="B323" s="229"/>
      <c r="C323" s="229"/>
      <c r="D323" s="229"/>
      <c r="E323" s="229"/>
      <c r="F323" s="229"/>
      <c r="G323" s="229"/>
    </row>
    <row r="324" spans="1:7" s="56" customFormat="1" ht="11.25">
      <c r="A324" s="229"/>
      <c r="B324" s="229"/>
      <c r="C324" s="229"/>
      <c r="D324" s="229"/>
      <c r="E324" s="229"/>
      <c r="F324" s="229"/>
      <c r="G324" s="229"/>
    </row>
    <row r="325" spans="1:7" s="56" customFormat="1" ht="11.25">
      <c r="A325" s="229"/>
      <c r="B325" s="229"/>
      <c r="C325" s="229"/>
      <c r="D325" s="229"/>
      <c r="E325" s="229"/>
      <c r="F325" s="229"/>
      <c r="G325" s="229"/>
    </row>
    <row r="326" spans="1:7" s="56" customFormat="1" ht="11.25">
      <c r="A326" s="229"/>
      <c r="B326" s="229"/>
      <c r="C326" s="229"/>
      <c r="D326" s="229"/>
      <c r="E326" s="229"/>
      <c r="F326" s="229"/>
      <c r="G326" s="229"/>
    </row>
    <row r="327" spans="1:7" s="56" customFormat="1" ht="11.25">
      <c r="A327" s="229"/>
      <c r="B327" s="229"/>
      <c r="C327" s="229"/>
      <c r="D327" s="229"/>
      <c r="E327" s="229"/>
      <c r="F327" s="229"/>
      <c r="G327" s="229"/>
    </row>
    <row r="328" spans="1:7" s="56" customFormat="1" ht="11.25">
      <c r="A328" s="229"/>
      <c r="B328" s="229"/>
      <c r="C328" s="229"/>
      <c r="D328" s="229"/>
      <c r="E328" s="229"/>
      <c r="F328" s="229"/>
      <c r="G328" s="229"/>
    </row>
    <row r="329" spans="1:7" s="56" customFormat="1" ht="11.25">
      <c r="A329" s="229"/>
      <c r="B329" s="229"/>
      <c r="C329" s="229"/>
      <c r="D329" s="229"/>
      <c r="E329" s="229"/>
      <c r="F329" s="229"/>
      <c r="G329" s="229"/>
    </row>
    <row r="330" spans="1:7" s="56" customFormat="1" ht="11.25">
      <c r="A330" s="229"/>
      <c r="B330" s="229"/>
      <c r="C330" s="229"/>
      <c r="D330" s="229"/>
      <c r="E330" s="229"/>
      <c r="F330" s="229"/>
      <c r="G330" s="229"/>
    </row>
    <row r="331" spans="1:7" s="56" customFormat="1" ht="11.25">
      <c r="A331" s="229"/>
      <c r="B331" s="229"/>
      <c r="C331" s="229"/>
      <c r="D331" s="229"/>
      <c r="E331" s="229"/>
      <c r="F331" s="229"/>
      <c r="G331" s="229"/>
    </row>
    <row r="332" spans="1:7" s="56" customFormat="1" ht="11.25">
      <c r="A332" s="229"/>
      <c r="B332" s="229"/>
      <c r="C332" s="229"/>
      <c r="D332" s="229"/>
      <c r="E332" s="229"/>
      <c r="F332" s="229"/>
      <c r="G332" s="229"/>
    </row>
    <row r="333" spans="1:7" s="56" customFormat="1" ht="11.25">
      <c r="A333" s="229"/>
      <c r="B333" s="229"/>
      <c r="C333" s="229"/>
      <c r="D333" s="229"/>
      <c r="E333" s="229"/>
      <c r="F333" s="229"/>
      <c r="G333" s="229"/>
    </row>
    <row r="334" spans="1:7" s="56" customFormat="1" ht="11.25">
      <c r="A334" s="229"/>
      <c r="B334" s="229"/>
      <c r="C334" s="229"/>
      <c r="D334" s="229"/>
      <c r="E334" s="229"/>
      <c r="F334" s="229"/>
      <c r="G334" s="229"/>
    </row>
    <row r="335" spans="1:7" s="56" customFormat="1" ht="11.25">
      <c r="A335" s="229"/>
      <c r="B335" s="229"/>
      <c r="C335" s="229"/>
      <c r="D335" s="229"/>
      <c r="E335" s="229"/>
      <c r="F335" s="229"/>
      <c r="G335" s="229"/>
    </row>
    <row r="336" spans="1:7" s="56" customFormat="1" ht="11.25">
      <c r="A336" s="229"/>
      <c r="B336" s="229"/>
      <c r="C336" s="229"/>
      <c r="D336" s="229"/>
      <c r="E336" s="229"/>
      <c r="F336" s="229"/>
      <c r="G336" s="229"/>
    </row>
    <row r="337" spans="1:7" s="56" customFormat="1" ht="11.25">
      <c r="A337" s="229"/>
      <c r="B337" s="229"/>
      <c r="C337" s="229"/>
      <c r="D337" s="229"/>
      <c r="E337" s="229"/>
      <c r="F337" s="229"/>
      <c r="G337" s="229"/>
    </row>
    <row r="338" spans="1:7" s="56" customFormat="1" ht="11.25">
      <c r="A338" s="229"/>
      <c r="B338" s="229"/>
      <c r="C338" s="229"/>
      <c r="D338" s="229"/>
      <c r="E338" s="229"/>
      <c r="F338" s="229"/>
      <c r="G338" s="229"/>
    </row>
    <row r="339" spans="1:7" s="56" customFormat="1" ht="11.25">
      <c r="A339" s="229"/>
      <c r="B339" s="229"/>
      <c r="C339" s="229"/>
      <c r="D339" s="229"/>
      <c r="E339" s="229"/>
      <c r="F339" s="229"/>
      <c r="G339" s="229"/>
    </row>
    <row r="340" spans="1:7" s="56" customFormat="1" ht="11.25">
      <c r="A340" s="229"/>
      <c r="B340" s="229"/>
      <c r="C340" s="229"/>
      <c r="D340" s="229"/>
      <c r="E340" s="229"/>
      <c r="F340" s="229"/>
      <c r="G340" s="229"/>
    </row>
    <row r="341" spans="1:7" s="56" customFormat="1" ht="11.25">
      <c r="A341" s="229"/>
      <c r="B341" s="229"/>
      <c r="C341" s="229"/>
      <c r="D341" s="229"/>
      <c r="E341" s="229"/>
      <c r="F341" s="229"/>
      <c r="G341" s="229"/>
    </row>
    <row r="342" spans="1:7" s="56" customFormat="1" ht="11.25">
      <c r="A342" s="229"/>
      <c r="B342" s="229"/>
      <c r="C342" s="229"/>
      <c r="D342" s="229"/>
      <c r="E342" s="229"/>
      <c r="F342" s="229"/>
      <c r="G342" s="229"/>
    </row>
    <row r="343" spans="1:7" s="56" customFormat="1" ht="11.25">
      <c r="A343" s="229"/>
      <c r="B343" s="229"/>
      <c r="C343" s="229"/>
      <c r="D343" s="229"/>
      <c r="E343" s="229"/>
      <c r="F343" s="229"/>
      <c r="G343" s="229"/>
    </row>
    <row r="344" spans="1:7" s="56" customFormat="1" ht="11.25">
      <c r="A344" s="229"/>
      <c r="B344" s="229"/>
      <c r="C344" s="229"/>
      <c r="D344" s="229"/>
      <c r="E344" s="229"/>
      <c r="F344" s="229"/>
      <c r="G344" s="229"/>
    </row>
    <row r="345" spans="1:7" s="56" customFormat="1" ht="11.25">
      <c r="A345" s="229"/>
      <c r="B345" s="229"/>
      <c r="C345" s="229"/>
      <c r="D345" s="229"/>
      <c r="E345" s="229"/>
      <c r="F345" s="229"/>
      <c r="G345" s="229"/>
    </row>
    <row r="346" spans="1:7" s="56" customFormat="1" ht="11.25">
      <c r="A346" s="229"/>
      <c r="B346" s="229"/>
      <c r="C346" s="229"/>
      <c r="D346" s="229"/>
      <c r="E346" s="229"/>
      <c r="F346" s="229"/>
      <c r="G346" s="229"/>
    </row>
    <row r="347" spans="1:7" s="56" customFormat="1" ht="11.25">
      <c r="A347" s="229"/>
      <c r="B347" s="229"/>
      <c r="C347" s="229"/>
      <c r="D347" s="229"/>
      <c r="E347" s="229"/>
      <c r="F347" s="229"/>
      <c r="G347" s="229"/>
    </row>
    <row r="348" spans="1:7" s="56" customFormat="1" ht="11.25">
      <c r="A348" s="229"/>
      <c r="B348" s="229"/>
      <c r="C348" s="229"/>
      <c r="D348" s="229"/>
      <c r="E348" s="229"/>
      <c r="F348" s="229"/>
      <c r="G348" s="229"/>
    </row>
    <row r="349" spans="1:7" s="56" customFormat="1" ht="11.25">
      <c r="A349" s="229"/>
      <c r="B349" s="229"/>
      <c r="C349" s="229"/>
      <c r="D349" s="229"/>
      <c r="E349" s="229"/>
      <c r="F349" s="229"/>
      <c r="G349" s="229"/>
    </row>
    <row r="350" spans="1:7" s="56" customFormat="1" ht="11.25">
      <c r="A350" s="229"/>
      <c r="B350" s="229"/>
      <c r="C350" s="229"/>
      <c r="D350" s="229"/>
      <c r="E350" s="229"/>
      <c r="F350" s="229"/>
      <c r="G350" s="229"/>
    </row>
    <row r="351" spans="1:7" s="56" customFormat="1" ht="11.25">
      <c r="A351" s="229"/>
      <c r="B351" s="229"/>
      <c r="C351" s="229"/>
      <c r="D351" s="229"/>
      <c r="E351" s="229"/>
      <c r="F351" s="229"/>
      <c r="G351" s="229"/>
    </row>
    <row r="352" spans="1:7" s="56" customFormat="1" ht="11.25">
      <c r="A352" s="229"/>
      <c r="B352" s="229"/>
      <c r="C352" s="229"/>
      <c r="D352" s="229"/>
      <c r="E352" s="229"/>
      <c r="F352" s="229"/>
      <c r="G352" s="229"/>
    </row>
    <row r="353" spans="1:7" s="56" customFormat="1" ht="11.25">
      <c r="A353" s="229"/>
      <c r="B353" s="229"/>
      <c r="C353" s="229"/>
      <c r="D353" s="229"/>
      <c r="E353" s="229"/>
      <c r="F353" s="229"/>
      <c r="G353" s="229"/>
    </row>
    <row r="354" spans="1:7" s="56" customFormat="1" ht="11.25">
      <c r="A354" s="229"/>
      <c r="B354" s="229"/>
      <c r="C354" s="229"/>
      <c r="D354" s="229"/>
      <c r="E354" s="229"/>
      <c r="F354" s="229"/>
      <c r="G354" s="229"/>
    </row>
    <row r="355" spans="1:7" s="56" customFormat="1" ht="11.25">
      <c r="A355" s="229"/>
      <c r="B355" s="229"/>
      <c r="C355" s="229"/>
      <c r="D355" s="229"/>
      <c r="E355" s="229"/>
      <c r="F355" s="229"/>
      <c r="G355" s="229"/>
    </row>
    <row r="356" spans="1:7" s="56" customFormat="1" ht="11.25">
      <c r="A356" s="229"/>
      <c r="B356" s="229"/>
      <c r="C356" s="229"/>
      <c r="D356" s="229"/>
      <c r="E356" s="229"/>
      <c r="F356" s="229"/>
      <c r="G356" s="229"/>
    </row>
    <row r="357" spans="1:7" s="56" customFormat="1" ht="11.25">
      <c r="A357" s="229"/>
      <c r="B357" s="229"/>
      <c r="C357" s="229"/>
      <c r="D357" s="229"/>
      <c r="E357" s="229"/>
      <c r="F357" s="229"/>
      <c r="G357" s="229"/>
    </row>
    <row r="358" spans="1:7" s="56" customFormat="1" ht="11.25">
      <c r="A358" s="229"/>
      <c r="B358" s="229"/>
      <c r="C358" s="229"/>
      <c r="D358" s="229"/>
      <c r="E358" s="229"/>
      <c r="F358" s="229"/>
      <c r="G358" s="229"/>
    </row>
    <row r="359" spans="1:7" s="56" customFormat="1" ht="11.25">
      <c r="A359" s="229"/>
      <c r="B359" s="229"/>
      <c r="C359" s="229"/>
      <c r="D359" s="229"/>
      <c r="E359" s="229"/>
      <c r="F359" s="229"/>
      <c r="G359" s="229"/>
    </row>
    <row r="360" spans="1:7" s="56" customFormat="1" ht="11.25">
      <c r="A360" s="229"/>
      <c r="B360" s="229"/>
      <c r="C360" s="229"/>
      <c r="D360" s="229"/>
      <c r="E360" s="229"/>
      <c r="F360" s="229"/>
      <c r="G360" s="229"/>
    </row>
    <row r="361" spans="1:7" s="56" customFormat="1" ht="11.25">
      <c r="A361" s="229"/>
      <c r="B361" s="229"/>
      <c r="C361" s="229"/>
      <c r="D361" s="229"/>
      <c r="E361" s="229"/>
      <c r="F361" s="229"/>
      <c r="G361" s="229"/>
    </row>
    <row r="362" spans="1:7" s="56" customFormat="1" ht="11.25">
      <c r="A362" s="229"/>
      <c r="B362" s="229"/>
      <c r="C362" s="229"/>
      <c r="D362" s="229"/>
      <c r="E362" s="229"/>
      <c r="F362" s="229"/>
      <c r="G362" s="229"/>
    </row>
    <row r="363" spans="1:7" s="56" customFormat="1" ht="11.25">
      <c r="A363" s="229"/>
      <c r="B363" s="229"/>
      <c r="C363" s="229"/>
      <c r="D363" s="229"/>
      <c r="E363" s="229"/>
      <c r="F363" s="229"/>
      <c r="G363" s="229"/>
    </row>
    <row r="364" spans="1:7" s="56" customFormat="1" ht="11.25">
      <c r="A364" s="229"/>
      <c r="B364" s="229"/>
      <c r="C364" s="229"/>
      <c r="D364" s="229"/>
      <c r="E364" s="229"/>
      <c r="F364" s="229"/>
      <c r="G364" s="229"/>
    </row>
    <row r="365" spans="1:7" s="56" customFormat="1" ht="11.25">
      <c r="A365" s="229"/>
      <c r="B365" s="229"/>
      <c r="C365" s="229"/>
      <c r="D365" s="229"/>
      <c r="E365" s="229"/>
      <c r="F365" s="229"/>
      <c r="G365" s="229"/>
    </row>
    <row r="366" spans="1:7" s="56" customFormat="1" ht="11.25">
      <c r="A366" s="229"/>
      <c r="B366" s="229"/>
      <c r="C366" s="229"/>
      <c r="D366" s="229"/>
      <c r="E366" s="229"/>
      <c r="F366" s="229"/>
      <c r="G366" s="229"/>
    </row>
    <row r="367" spans="1:7" s="56" customFormat="1" ht="11.25">
      <c r="A367" s="229"/>
      <c r="B367" s="229"/>
      <c r="C367" s="229"/>
      <c r="D367" s="229"/>
      <c r="E367" s="229"/>
      <c r="F367" s="229"/>
      <c r="G367" s="229"/>
    </row>
    <row r="368" spans="1:7" s="56" customFormat="1" ht="11.25">
      <c r="A368" s="229"/>
      <c r="B368" s="229"/>
      <c r="C368" s="229"/>
      <c r="D368" s="229"/>
      <c r="E368" s="229"/>
      <c r="F368" s="229"/>
      <c r="G368" s="229"/>
    </row>
    <row r="369" spans="1:7" s="56" customFormat="1" ht="11.25">
      <c r="A369" s="229"/>
      <c r="B369" s="229"/>
      <c r="C369" s="229"/>
      <c r="D369" s="229"/>
      <c r="E369" s="229"/>
      <c r="F369" s="229"/>
      <c r="G369" s="229"/>
    </row>
    <row r="370" spans="1:7" s="56" customFormat="1" ht="11.25">
      <c r="A370" s="229"/>
      <c r="B370" s="229"/>
      <c r="C370" s="229"/>
      <c r="D370" s="229"/>
      <c r="E370" s="229"/>
      <c r="F370" s="229"/>
      <c r="G370" s="229"/>
    </row>
    <row r="371" spans="1:7" s="56" customFormat="1" ht="11.25">
      <c r="A371" s="229"/>
      <c r="B371" s="229"/>
      <c r="C371" s="229"/>
      <c r="D371" s="229"/>
      <c r="E371" s="229"/>
      <c r="F371" s="229"/>
      <c r="G371" s="229"/>
    </row>
    <row r="372" spans="1:7" s="56" customFormat="1" ht="11.25">
      <c r="A372" s="229"/>
      <c r="B372" s="229"/>
      <c r="C372" s="229"/>
      <c r="D372" s="229"/>
      <c r="E372" s="229"/>
      <c r="F372" s="229"/>
      <c r="G372" s="229"/>
    </row>
    <row r="373" spans="1:7" s="56" customFormat="1" ht="11.25">
      <c r="A373" s="229"/>
      <c r="B373" s="229"/>
      <c r="C373" s="229"/>
      <c r="D373" s="229"/>
      <c r="E373" s="229"/>
      <c r="F373" s="229"/>
      <c r="G373" s="229"/>
    </row>
    <row r="374" spans="1:7" s="56" customFormat="1" ht="11.25">
      <c r="A374" s="229"/>
      <c r="B374" s="229"/>
      <c r="C374" s="229"/>
      <c r="D374" s="229"/>
      <c r="E374" s="229"/>
      <c r="F374" s="229"/>
      <c r="G374" s="229"/>
    </row>
    <row r="375" spans="1:7" s="56" customFormat="1" ht="11.25">
      <c r="A375" s="229"/>
      <c r="B375" s="229"/>
      <c r="C375" s="229"/>
      <c r="D375" s="229"/>
      <c r="E375" s="229"/>
      <c r="F375" s="229"/>
      <c r="G375" s="229"/>
    </row>
    <row r="376" spans="1:7" s="56" customFormat="1" ht="11.25">
      <c r="A376" s="229"/>
      <c r="B376" s="229"/>
      <c r="C376" s="229"/>
      <c r="D376" s="229"/>
      <c r="E376" s="229"/>
      <c r="F376" s="229"/>
      <c r="G376" s="229"/>
    </row>
    <row r="377" spans="1:7" s="56" customFormat="1" ht="11.25">
      <c r="A377" s="229"/>
      <c r="B377" s="229"/>
      <c r="C377" s="229"/>
      <c r="D377" s="229"/>
      <c r="E377" s="229"/>
      <c r="F377" s="229"/>
      <c r="G377" s="229"/>
    </row>
    <row r="378" spans="1:7" s="56" customFormat="1" ht="11.25">
      <c r="A378" s="229"/>
      <c r="B378" s="229"/>
      <c r="C378" s="229"/>
      <c r="D378" s="229"/>
      <c r="E378" s="229"/>
      <c r="F378" s="229"/>
      <c r="G378" s="229"/>
    </row>
    <row r="379" spans="1:7" s="56" customFormat="1" ht="11.25">
      <c r="A379" s="229"/>
      <c r="B379" s="229"/>
      <c r="C379" s="229"/>
      <c r="D379" s="229"/>
      <c r="E379" s="229"/>
      <c r="F379" s="229"/>
      <c r="G379" s="229"/>
    </row>
    <row r="380" spans="1:7" s="56" customFormat="1" ht="11.25">
      <c r="A380" s="229"/>
      <c r="B380" s="229"/>
      <c r="C380" s="229"/>
      <c r="D380" s="229"/>
      <c r="E380" s="229"/>
      <c r="F380" s="229"/>
      <c r="G380" s="229"/>
    </row>
    <row r="381" spans="1:7" s="56" customFormat="1" ht="11.25">
      <c r="A381" s="229"/>
      <c r="B381" s="229"/>
      <c r="C381" s="229"/>
      <c r="D381" s="229"/>
      <c r="E381" s="229"/>
      <c r="F381" s="229"/>
      <c r="G381" s="229"/>
    </row>
    <row r="382" spans="1:7" s="56" customFormat="1" ht="11.25">
      <c r="A382" s="229"/>
      <c r="B382" s="229"/>
      <c r="C382" s="229"/>
      <c r="D382" s="229"/>
      <c r="E382" s="229"/>
      <c r="F382" s="229"/>
      <c r="G382" s="229"/>
    </row>
    <row r="383" spans="1:7" s="56" customFormat="1" ht="11.25">
      <c r="A383" s="229"/>
      <c r="B383" s="229"/>
      <c r="C383" s="229"/>
      <c r="D383" s="229"/>
      <c r="E383" s="229"/>
      <c r="F383" s="229"/>
      <c r="G383" s="229"/>
    </row>
    <row r="384" spans="1:7" s="56" customFormat="1" ht="11.25">
      <c r="A384" s="229"/>
      <c r="B384" s="229"/>
      <c r="C384" s="229"/>
      <c r="D384" s="229"/>
      <c r="E384" s="229"/>
      <c r="F384" s="229"/>
      <c r="G384" s="229"/>
    </row>
    <row r="385" spans="1:7" s="56" customFormat="1" ht="11.25">
      <c r="A385" s="229"/>
      <c r="B385" s="229"/>
      <c r="C385" s="229"/>
      <c r="D385" s="229"/>
      <c r="E385" s="229"/>
      <c r="F385" s="229"/>
      <c r="G385" s="229"/>
    </row>
    <row r="386" spans="1:7" s="56" customFormat="1" ht="11.25">
      <c r="A386" s="229"/>
      <c r="B386" s="229"/>
      <c r="C386" s="229"/>
      <c r="D386" s="229"/>
      <c r="E386" s="229"/>
      <c r="F386" s="229"/>
      <c r="G386" s="229"/>
    </row>
    <row r="387" spans="1:7" s="56" customFormat="1" ht="11.25">
      <c r="A387" s="229"/>
      <c r="B387" s="229"/>
      <c r="C387" s="229"/>
      <c r="D387" s="229"/>
      <c r="E387" s="229"/>
      <c r="F387" s="229"/>
      <c r="G387" s="229"/>
    </row>
    <row r="388" spans="1:7" s="56" customFormat="1" ht="11.25">
      <c r="A388" s="229"/>
      <c r="B388" s="229"/>
      <c r="C388" s="229"/>
      <c r="D388" s="229"/>
      <c r="E388" s="229"/>
      <c r="F388" s="229"/>
      <c r="G388" s="229"/>
    </row>
    <row r="389" spans="1:7" s="56" customFormat="1" ht="11.25">
      <c r="A389" s="229"/>
      <c r="B389" s="229"/>
      <c r="C389" s="229"/>
      <c r="D389" s="229"/>
      <c r="E389" s="229"/>
      <c r="F389" s="229"/>
      <c r="G389" s="229"/>
    </row>
    <row r="390" spans="1:7" s="56" customFormat="1" ht="11.25">
      <c r="A390" s="229"/>
      <c r="B390" s="229"/>
      <c r="C390" s="229"/>
      <c r="D390" s="229"/>
      <c r="E390" s="229"/>
      <c r="F390" s="229"/>
      <c r="G390" s="229"/>
    </row>
    <row r="391" spans="1:7" s="56" customFormat="1" ht="11.25">
      <c r="A391" s="229"/>
      <c r="B391" s="229"/>
      <c r="C391" s="229"/>
      <c r="D391" s="229"/>
      <c r="E391" s="229"/>
      <c r="F391" s="229"/>
      <c r="G391" s="229"/>
    </row>
    <row r="392" spans="1:7" s="56" customFormat="1" ht="11.25">
      <c r="A392" s="229"/>
      <c r="B392" s="229"/>
      <c r="C392" s="229"/>
      <c r="D392" s="229"/>
      <c r="E392" s="229"/>
      <c r="F392" s="229"/>
      <c r="G392" s="229"/>
    </row>
    <row r="393" spans="1:7" s="56" customFormat="1" ht="11.25">
      <c r="A393" s="229"/>
      <c r="B393" s="229"/>
      <c r="C393" s="229"/>
      <c r="D393" s="229"/>
      <c r="E393" s="229"/>
      <c r="F393" s="229"/>
      <c r="G393" s="229"/>
    </row>
    <row r="394" spans="1:7" s="56" customFormat="1" ht="11.25">
      <c r="A394" s="229"/>
      <c r="B394" s="229"/>
      <c r="C394" s="229"/>
      <c r="D394" s="229"/>
      <c r="E394" s="229"/>
      <c r="F394" s="229"/>
      <c r="G394" s="229"/>
    </row>
    <row r="395" spans="1:7" s="56" customFormat="1" ht="11.25">
      <c r="A395" s="229"/>
      <c r="B395" s="229"/>
      <c r="C395" s="229"/>
      <c r="D395" s="229"/>
      <c r="E395" s="229"/>
      <c r="F395" s="229"/>
      <c r="G395" s="229"/>
    </row>
    <row r="396" spans="1:7" s="56" customFormat="1" ht="11.25">
      <c r="A396" s="229"/>
      <c r="B396" s="229"/>
      <c r="C396" s="229"/>
      <c r="D396" s="229"/>
      <c r="E396" s="229"/>
      <c r="F396" s="229"/>
      <c r="G396" s="229"/>
    </row>
    <row r="397" spans="1:7" s="56" customFormat="1" ht="11.25">
      <c r="A397" s="229"/>
      <c r="B397" s="229"/>
      <c r="C397" s="229"/>
      <c r="D397" s="229"/>
      <c r="E397" s="229"/>
      <c r="F397" s="229"/>
      <c r="G397" s="229"/>
    </row>
    <row r="398" spans="1:7" s="56" customFormat="1" ht="11.25">
      <c r="A398" s="229"/>
      <c r="B398" s="229"/>
      <c r="C398" s="229"/>
      <c r="D398" s="229"/>
      <c r="E398" s="229"/>
      <c r="F398" s="229"/>
      <c r="G398" s="229"/>
    </row>
    <row r="399" spans="1:7" s="56" customFormat="1" ht="11.25">
      <c r="A399" s="229"/>
      <c r="B399" s="229"/>
      <c r="C399" s="229"/>
      <c r="D399" s="229"/>
      <c r="E399" s="229"/>
      <c r="F399" s="229"/>
      <c r="G399" s="229"/>
    </row>
    <row r="400" spans="1:7" s="56" customFormat="1" ht="11.25">
      <c r="A400" s="229"/>
      <c r="B400" s="229"/>
      <c r="C400" s="229"/>
      <c r="D400" s="229"/>
      <c r="E400" s="229"/>
      <c r="F400" s="229"/>
      <c r="G400" s="229"/>
    </row>
    <row r="401" spans="1:7" s="56" customFormat="1" ht="11.25">
      <c r="A401" s="229"/>
      <c r="B401" s="229"/>
      <c r="C401" s="229"/>
      <c r="D401" s="229"/>
      <c r="E401" s="229"/>
      <c r="F401" s="229"/>
      <c r="G401" s="229"/>
    </row>
    <row r="402" spans="1:7" s="56" customFormat="1" ht="11.25">
      <c r="A402" s="229"/>
      <c r="B402" s="229"/>
      <c r="C402" s="229"/>
      <c r="D402" s="229"/>
      <c r="E402" s="229"/>
      <c r="F402" s="229"/>
      <c r="G402" s="229"/>
    </row>
    <row r="403" spans="1:7" s="56" customFormat="1" ht="11.25">
      <c r="A403" s="229"/>
      <c r="B403" s="229"/>
      <c r="C403" s="229"/>
      <c r="D403" s="229"/>
      <c r="E403" s="229"/>
      <c r="F403" s="229"/>
      <c r="G403" s="229"/>
    </row>
    <row r="404" spans="1:7" s="56" customFormat="1" ht="11.25">
      <c r="A404" s="229"/>
      <c r="B404" s="229"/>
      <c r="C404" s="229"/>
      <c r="D404" s="229"/>
      <c r="E404" s="229"/>
      <c r="F404" s="229"/>
      <c r="G404" s="229"/>
    </row>
    <row r="405" spans="1:7" s="56" customFormat="1" ht="11.25">
      <c r="A405" s="229"/>
      <c r="B405" s="229"/>
      <c r="C405" s="229"/>
      <c r="D405" s="229"/>
      <c r="E405" s="229"/>
      <c r="F405" s="229"/>
      <c r="G405" s="229"/>
    </row>
    <row r="406" spans="1:7" s="56" customFormat="1" ht="11.25">
      <c r="A406" s="229"/>
      <c r="B406" s="229"/>
      <c r="C406" s="229"/>
      <c r="D406" s="229"/>
      <c r="E406" s="229"/>
      <c r="F406" s="229"/>
      <c r="G406" s="229"/>
    </row>
    <row r="407" spans="1:7" s="56" customFormat="1" ht="11.25">
      <c r="A407" s="229"/>
      <c r="B407" s="229"/>
      <c r="C407" s="229"/>
      <c r="D407" s="229"/>
      <c r="E407" s="229"/>
      <c r="F407" s="229"/>
      <c r="G407" s="229"/>
    </row>
    <row r="408" spans="1:7" s="56" customFormat="1" ht="11.25">
      <c r="A408" s="229"/>
      <c r="B408" s="229"/>
      <c r="C408" s="229"/>
      <c r="D408" s="229"/>
      <c r="E408" s="229"/>
      <c r="F408" s="229"/>
      <c r="G408" s="229"/>
    </row>
    <row r="409" spans="1:7" s="56" customFormat="1" ht="11.25">
      <c r="A409" s="229"/>
      <c r="B409" s="229"/>
      <c r="C409" s="229"/>
      <c r="D409" s="229"/>
      <c r="E409" s="229"/>
      <c r="F409" s="229"/>
      <c r="G409" s="229"/>
    </row>
    <row r="410" spans="1:7" s="56" customFormat="1" ht="11.25">
      <c r="A410" s="229"/>
      <c r="B410" s="229"/>
      <c r="C410" s="229"/>
      <c r="D410" s="229"/>
      <c r="E410" s="229"/>
      <c r="F410" s="229"/>
      <c r="G410" s="229"/>
    </row>
    <row r="411" spans="1:7" s="56" customFormat="1" ht="11.25">
      <c r="A411" s="229"/>
      <c r="B411" s="229"/>
      <c r="C411" s="229"/>
      <c r="D411" s="229"/>
      <c r="E411" s="229"/>
      <c r="F411" s="229"/>
      <c r="G411" s="229"/>
    </row>
    <row r="412" spans="1:7" s="56" customFormat="1" ht="11.25">
      <c r="A412" s="229"/>
      <c r="B412" s="229"/>
      <c r="C412" s="229"/>
      <c r="D412" s="229"/>
      <c r="E412" s="229"/>
      <c r="F412" s="229"/>
      <c r="G412" s="229"/>
    </row>
    <row r="413" spans="1:7" s="56" customFormat="1" ht="11.25">
      <c r="A413" s="229"/>
      <c r="B413" s="229"/>
      <c r="C413" s="229"/>
      <c r="D413" s="229"/>
      <c r="E413" s="229"/>
      <c r="F413" s="229"/>
      <c r="G413" s="229"/>
    </row>
    <row r="414" spans="1:7" s="56" customFormat="1" ht="11.25">
      <c r="A414" s="229"/>
      <c r="B414" s="229"/>
      <c r="C414" s="229"/>
      <c r="D414" s="229"/>
      <c r="E414" s="229"/>
      <c r="F414" s="229"/>
      <c r="G414" s="229"/>
    </row>
    <row r="415" spans="1:7" s="56" customFormat="1" ht="11.25">
      <c r="A415" s="229"/>
      <c r="B415" s="229"/>
      <c r="C415" s="229"/>
      <c r="D415" s="229"/>
      <c r="E415" s="229"/>
      <c r="F415" s="229"/>
      <c r="G415" s="229"/>
    </row>
    <row r="416" spans="1:7" s="56" customFormat="1" ht="11.25">
      <c r="A416" s="229"/>
      <c r="B416" s="229"/>
      <c r="C416" s="229"/>
      <c r="D416" s="229"/>
      <c r="E416" s="229"/>
      <c r="F416" s="229"/>
      <c r="G416" s="229"/>
    </row>
    <row r="417" spans="1:7" s="56" customFormat="1" ht="11.25">
      <c r="A417" s="229"/>
      <c r="B417" s="229"/>
      <c r="C417" s="229"/>
      <c r="D417" s="229"/>
      <c r="E417" s="229"/>
      <c r="F417" s="229"/>
      <c r="G417" s="229"/>
    </row>
    <row r="418" spans="1:7" s="56" customFormat="1" ht="11.25">
      <c r="A418" s="229"/>
      <c r="B418" s="229"/>
      <c r="C418" s="229"/>
      <c r="D418" s="229"/>
      <c r="E418" s="229"/>
      <c r="F418" s="229"/>
      <c r="G418" s="229"/>
    </row>
    <row r="419" spans="1:7" s="56" customFormat="1" ht="11.25">
      <c r="A419" s="229"/>
      <c r="B419" s="229"/>
      <c r="C419" s="229"/>
      <c r="D419" s="229"/>
      <c r="E419" s="229"/>
      <c r="F419" s="229"/>
      <c r="G419" s="229"/>
    </row>
    <row r="420" spans="1:7" s="56" customFormat="1" ht="11.25">
      <c r="A420" s="229"/>
      <c r="B420" s="229"/>
      <c r="C420" s="229"/>
      <c r="D420" s="229"/>
      <c r="E420" s="229"/>
      <c r="F420" s="229"/>
      <c r="G420" s="229"/>
    </row>
    <row r="421" spans="1:7" s="56" customFormat="1" ht="11.25">
      <c r="A421" s="229"/>
      <c r="B421" s="229"/>
      <c r="C421" s="229"/>
      <c r="D421" s="229"/>
      <c r="E421" s="229"/>
      <c r="F421" s="229"/>
      <c r="G421" s="229"/>
    </row>
    <row r="422" spans="1:7" s="56" customFormat="1" ht="11.25">
      <c r="A422" s="229"/>
      <c r="B422" s="229"/>
      <c r="C422" s="229"/>
      <c r="D422" s="229"/>
      <c r="E422" s="229"/>
      <c r="F422" s="229"/>
      <c r="G422" s="229"/>
    </row>
    <row r="423" spans="1:7" s="56" customFormat="1" ht="11.25">
      <c r="A423" s="229"/>
      <c r="B423" s="229"/>
      <c r="C423" s="229"/>
      <c r="D423" s="229"/>
      <c r="E423" s="229"/>
      <c r="F423" s="229"/>
      <c r="G423" s="229"/>
    </row>
    <row r="424" spans="1:7" s="56" customFormat="1" ht="11.25">
      <c r="A424" s="229"/>
      <c r="B424" s="229"/>
      <c r="C424" s="229"/>
      <c r="D424" s="229"/>
      <c r="E424" s="229"/>
      <c r="F424" s="229"/>
      <c r="G424" s="229"/>
    </row>
    <row r="425" spans="1:7" s="56" customFormat="1" ht="11.25">
      <c r="A425" s="229"/>
      <c r="B425" s="229"/>
      <c r="C425" s="229"/>
      <c r="D425" s="229"/>
      <c r="E425" s="229"/>
      <c r="F425" s="229"/>
      <c r="G425" s="229"/>
    </row>
    <row r="426" spans="1:7" s="56" customFormat="1" ht="11.25">
      <c r="A426" s="229"/>
      <c r="B426" s="229"/>
      <c r="C426" s="229"/>
      <c r="D426" s="229"/>
      <c r="E426" s="229"/>
      <c r="F426" s="229"/>
      <c r="G426" s="229"/>
    </row>
    <row r="427" spans="1:7" s="56" customFormat="1" ht="11.25">
      <c r="A427" s="229"/>
      <c r="B427" s="229"/>
      <c r="C427" s="229"/>
      <c r="D427" s="229"/>
      <c r="E427" s="229"/>
      <c r="F427" s="229"/>
      <c r="G427" s="229"/>
    </row>
    <row r="428" spans="1:7" s="56" customFormat="1" ht="11.25">
      <c r="A428" s="229"/>
      <c r="B428" s="229"/>
      <c r="C428" s="229"/>
      <c r="D428" s="229"/>
      <c r="E428" s="229"/>
      <c r="F428" s="229"/>
      <c r="G428" s="229"/>
    </row>
    <row r="429" spans="1:7" s="56" customFormat="1" ht="11.25">
      <c r="A429" s="229"/>
      <c r="B429" s="229"/>
      <c r="C429" s="229"/>
      <c r="D429" s="229"/>
      <c r="E429" s="229"/>
      <c r="F429" s="229"/>
      <c r="G429" s="229"/>
    </row>
    <row r="430" spans="1:7" s="56" customFormat="1" ht="11.25">
      <c r="A430" s="229"/>
      <c r="B430" s="229"/>
      <c r="C430" s="229"/>
      <c r="D430" s="229"/>
      <c r="E430" s="229"/>
      <c r="F430" s="229"/>
      <c r="G430" s="229"/>
    </row>
    <row r="431" spans="1:7" s="56" customFormat="1" ht="11.25">
      <c r="A431" s="229"/>
      <c r="B431" s="229"/>
      <c r="C431" s="229"/>
      <c r="D431" s="229"/>
      <c r="E431" s="229"/>
      <c r="F431" s="229"/>
      <c r="G431" s="229"/>
    </row>
    <row r="432" spans="1:7" s="56" customFormat="1" ht="11.25">
      <c r="A432" s="229"/>
      <c r="B432" s="229"/>
      <c r="C432" s="229"/>
      <c r="D432" s="229"/>
      <c r="E432" s="229"/>
      <c r="F432" s="229"/>
      <c r="G432" s="229"/>
    </row>
    <row r="433" spans="1:7" s="56" customFormat="1" ht="11.25">
      <c r="A433" s="229"/>
      <c r="B433" s="229"/>
      <c r="C433" s="229"/>
      <c r="D433" s="229"/>
      <c r="E433" s="229"/>
      <c r="F433" s="229"/>
      <c r="G433" s="229"/>
    </row>
    <row r="434" spans="1:7" s="56" customFormat="1" ht="11.25">
      <c r="A434" s="229"/>
      <c r="B434" s="229"/>
      <c r="C434" s="229"/>
      <c r="D434" s="229"/>
      <c r="E434" s="229"/>
      <c r="F434" s="229"/>
      <c r="G434" s="229"/>
    </row>
    <row r="435" spans="1:7" s="56" customFormat="1" ht="11.25">
      <c r="A435" s="229"/>
      <c r="B435" s="229"/>
      <c r="C435" s="229"/>
      <c r="D435" s="229"/>
      <c r="E435" s="229"/>
      <c r="F435" s="229"/>
      <c r="G435" s="229"/>
    </row>
    <row r="436" spans="1:7" s="56" customFormat="1" ht="11.25">
      <c r="A436" s="229"/>
      <c r="B436" s="229"/>
      <c r="C436" s="229"/>
      <c r="D436" s="229"/>
      <c r="E436" s="229"/>
      <c r="F436" s="229"/>
      <c r="G436" s="229"/>
    </row>
    <row r="437" spans="1:7" s="56" customFormat="1" ht="11.25">
      <c r="A437" s="229"/>
      <c r="B437" s="229"/>
      <c r="C437" s="229"/>
      <c r="D437" s="229"/>
      <c r="E437" s="229"/>
      <c r="F437" s="229"/>
      <c r="G437" s="229"/>
    </row>
    <row r="438" spans="1:7" s="56" customFormat="1" ht="11.25">
      <c r="A438" s="229"/>
      <c r="B438" s="229"/>
      <c r="C438" s="229"/>
      <c r="D438" s="229"/>
      <c r="E438" s="229"/>
      <c r="F438" s="229"/>
      <c r="G438" s="229"/>
    </row>
    <row r="439" spans="1:7" s="56" customFormat="1" ht="11.25">
      <c r="A439" s="229"/>
      <c r="B439" s="229"/>
      <c r="C439" s="229"/>
      <c r="D439" s="229"/>
      <c r="E439" s="229"/>
      <c r="F439" s="229"/>
      <c r="G439" s="229"/>
    </row>
    <row r="440" spans="1:7" s="56" customFormat="1" ht="11.25">
      <c r="A440" s="229"/>
      <c r="B440" s="229"/>
      <c r="C440" s="229"/>
      <c r="D440" s="229"/>
      <c r="E440" s="229"/>
      <c r="F440" s="229"/>
      <c r="G440" s="229"/>
    </row>
    <row r="441" spans="1:7" s="56" customFormat="1" ht="11.25">
      <c r="A441" s="229"/>
      <c r="B441" s="229"/>
      <c r="C441" s="229"/>
      <c r="D441" s="229"/>
      <c r="E441" s="229"/>
      <c r="F441" s="229"/>
      <c r="G441" s="229"/>
    </row>
    <row r="442" spans="1:7" s="56" customFormat="1" ht="11.25">
      <c r="A442" s="229"/>
      <c r="B442" s="229"/>
      <c r="C442" s="229"/>
      <c r="D442" s="229"/>
      <c r="E442" s="229"/>
      <c r="F442" s="229"/>
      <c r="G442" s="229"/>
    </row>
    <row r="443" spans="1:7" s="56" customFormat="1" ht="11.25">
      <c r="A443" s="229"/>
      <c r="B443" s="229"/>
      <c r="C443" s="229"/>
      <c r="D443" s="229"/>
      <c r="E443" s="229"/>
      <c r="F443" s="229"/>
      <c r="G443" s="229"/>
    </row>
    <row r="444" spans="1:7" s="56" customFormat="1" ht="11.25">
      <c r="A444" s="229"/>
      <c r="B444" s="229"/>
      <c r="C444" s="229"/>
      <c r="D444" s="229"/>
      <c r="E444" s="229"/>
      <c r="F444" s="229"/>
      <c r="G444" s="229"/>
    </row>
    <row r="445" spans="1:7" s="56" customFormat="1" ht="11.25">
      <c r="A445" s="229"/>
      <c r="B445" s="229"/>
      <c r="C445" s="229"/>
      <c r="D445" s="229"/>
      <c r="E445" s="229"/>
      <c r="F445" s="229"/>
      <c r="G445" s="229"/>
    </row>
    <row r="446" spans="1:7" s="56" customFormat="1" ht="11.25">
      <c r="A446" s="229"/>
      <c r="B446" s="229"/>
      <c r="C446" s="229"/>
      <c r="D446" s="229"/>
      <c r="E446" s="229"/>
      <c r="F446" s="229"/>
      <c r="G446" s="229"/>
    </row>
    <row r="447" spans="1:7" s="56" customFormat="1" ht="11.25">
      <c r="A447" s="229"/>
      <c r="B447" s="229"/>
      <c r="C447" s="229"/>
      <c r="D447" s="229"/>
      <c r="E447" s="229"/>
      <c r="F447" s="229"/>
      <c r="G447" s="229"/>
    </row>
    <row r="448" spans="1:7" s="56" customFormat="1" ht="11.25">
      <c r="A448" s="229"/>
      <c r="B448" s="229"/>
      <c r="C448" s="229"/>
      <c r="D448" s="229"/>
      <c r="E448" s="229"/>
      <c r="F448" s="229"/>
      <c r="G448" s="229"/>
    </row>
    <row r="449" spans="1:7" s="56" customFormat="1" ht="11.25">
      <c r="A449" s="229"/>
      <c r="B449" s="229"/>
      <c r="C449" s="229"/>
      <c r="D449" s="229"/>
      <c r="E449" s="229"/>
      <c r="F449" s="229"/>
      <c r="G449" s="229"/>
    </row>
    <row r="450" spans="1:7" s="56" customFormat="1" ht="11.25">
      <c r="A450" s="229"/>
      <c r="B450" s="229"/>
      <c r="C450" s="229"/>
      <c r="D450" s="229"/>
      <c r="E450" s="229"/>
      <c r="F450" s="229"/>
      <c r="G450" s="229"/>
    </row>
    <row r="451" spans="1:7" s="56" customFormat="1" ht="11.25">
      <c r="A451" s="229"/>
      <c r="B451" s="229"/>
      <c r="C451" s="229"/>
      <c r="D451" s="229"/>
      <c r="E451" s="229"/>
      <c r="F451" s="229"/>
      <c r="G451" s="229"/>
    </row>
    <row r="452" spans="1:7" s="56" customFormat="1" ht="11.25">
      <c r="A452" s="229"/>
      <c r="B452" s="229"/>
      <c r="C452" s="229"/>
      <c r="D452" s="229"/>
      <c r="E452" s="229"/>
      <c r="F452" s="229"/>
      <c r="G452" s="229"/>
    </row>
    <row r="453" spans="1:7" s="56" customFormat="1" ht="11.25">
      <c r="A453" s="229"/>
      <c r="B453" s="229"/>
      <c r="C453" s="229"/>
      <c r="D453" s="229"/>
      <c r="E453" s="229"/>
      <c r="F453" s="229"/>
      <c r="G453" s="229"/>
    </row>
    <row r="454" spans="1:7" s="56" customFormat="1" ht="11.25">
      <c r="A454" s="229"/>
      <c r="B454" s="229"/>
      <c r="C454" s="229"/>
      <c r="D454" s="229"/>
      <c r="E454" s="229"/>
      <c r="F454" s="229"/>
      <c r="G454" s="229"/>
    </row>
    <row r="455" spans="1:7" s="56" customFormat="1" ht="11.25">
      <c r="A455" s="229"/>
      <c r="B455" s="229"/>
      <c r="C455" s="229"/>
      <c r="D455" s="229"/>
      <c r="E455" s="229"/>
      <c r="F455" s="229"/>
      <c r="G455" s="229"/>
    </row>
    <row r="456" spans="1:7" s="56" customFormat="1" ht="11.25">
      <c r="A456" s="229"/>
      <c r="B456" s="229"/>
      <c r="C456" s="229"/>
      <c r="D456" s="229"/>
      <c r="E456" s="229"/>
      <c r="F456" s="229"/>
      <c r="G456" s="229"/>
    </row>
    <row r="457" spans="1:7" s="56" customFormat="1" ht="11.25">
      <c r="A457" s="229"/>
      <c r="B457" s="229"/>
      <c r="C457" s="229"/>
      <c r="D457" s="229"/>
      <c r="E457" s="229"/>
      <c r="F457" s="229"/>
      <c r="G457" s="229"/>
    </row>
    <row r="458" spans="1:7" s="56" customFormat="1" ht="11.25">
      <c r="A458" s="229"/>
      <c r="B458" s="229"/>
      <c r="C458" s="229"/>
      <c r="D458" s="229"/>
      <c r="E458" s="229"/>
      <c r="F458" s="229"/>
      <c r="G458" s="229"/>
    </row>
  </sheetData>
  <sheetProtection/>
  <mergeCells count="13">
    <mergeCell ref="G14:G15"/>
    <mergeCell ref="C14:C15"/>
    <mergeCell ref="C8:G8"/>
    <mergeCell ref="A283:B283"/>
    <mergeCell ref="A285:B285"/>
    <mergeCell ref="E1:F1"/>
    <mergeCell ref="B13:B15"/>
    <mergeCell ref="A2:G2"/>
    <mergeCell ref="D14:D15"/>
    <mergeCell ref="F14:F15"/>
    <mergeCell ref="E14:E15"/>
    <mergeCell ref="A13:A15"/>
    <mergeCell ref="C13:G13"/>
  </mergeCells>
  <printOptions gridLines="1"/>
  <pageMargins left="1.7716535433070868" right="0.03937007874015748" top="0.31496062992125984" bottom="0.35433070866141736" header="0.2362204724409449" footer="0.1968503937007874"/>
  <pageSetup horizontalDpi="300" verticalDpi="300" orientation="portrait" paperSize="9" scale="75" r:id="rId1"/>
  <headerFooter alignWithMargins="0">
    <oddHeader xml:space="preserve">&amp;C                               &amp;R             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4">
    <tabColor indexed="51"/>
  </sheetPr>
  <dimension ref="A1:I468"/>
  <sheetViews>
    <sheetView workbookViewId="0" topLeftCell="A1">
      <pane xSplit="2" topLeftCell="C1" activePane="topRight" state="frozen"/>
      <selection pane="topLeft" activeCell="C14" sqref="C14:S14"/>
      <selection pane="topRight" activeCell="C1" sqref="C1"/>
    </sheetView>
  </sheetViews>
  <sheetFormatPr defaultColWidth="9.140625" defaultRowHeight="12.75"/>
  <cols>
    <col min="1" max="1" width="10.8515625" style="230" customWidth="1"/>
    <col min="2" max="2" width="24.28125" style="230" customWidth="1"/>
    <col min="3" max="8" width="8.7109375" style="230" customWidth="1"/>
    <col min="9" max="9" width="9.28125" style="230" customWidth="1"/>
    <col min="10" max="16384" width="9.140625" style="4" customWidth="1"/>
  </cols>
  <sheetData>
    <row r="1" spans="1:9" ht="12.75">
      <c r="A1" s="1"/>
      <c r="B1" s="2"/>
      <c r="C1" s="2"/>
      <c r="D1" s="2"/>
      <c r="E1" s="2"/>
      <c r="F1" s="2"/>
      <c r="G1" s="499" t="s">
        <v>0</v>
      </c>
      <c r="H1" s="499"/>
      <c r="I1" s="3" t="s">
        <v>335</v>
      </c>
    </row>
    <row r="2" spans="1:9" ht="18" customHeight="1">
      <c r="A2" s="502" t="s">
        <v>2</v>
      </c>
      <c r="B2" s="503"/>
      <c r="C2" s="503"/>
      <c r="D2" s="503"/>
      <c r="E2" s="503"/>
      <c r="F2" s="503"/>
      <c r="G2" s="503"/>
      <c r="H2" s="503"/>
      <c r="I2" s="504"/>
    </row>
    <row r="3" spans="1:9" ht="12.75">
      <c r="A3" s="5" t="s">
        <v>3</v>
      </c>
      <c r="B3" s="8"/>
      <c r="C3" s="9" t="s">
        <v>4</v>
      </c>
      <c r="D3" s="9"/>
      <c r="E3" s="9"/>
      <c r="F3" s="9"/>
      <c r="G3" s="9"/>
      <c r="H3" s="9"/>
      <c r="I3" s="10"/>
    </row>
    <row r="4" spans="1:9" ht="12.75">
      <c r="A4" s="5" t="s">
        <v>5</v>
      </c>
      <c r="B4" s="6"/>
      <c r="C4" s="11" t="s">
        <v>6</v>
      </c>
      <c r="D4" s="11"/>
      <c r="E4" s="11"/>
      <c r="F4" s="11"/>
      <c r="G4" s="11"/>
      <c r="H4" s="11"/>
      <c r="I4" s="12"/>
    </row>
    <row r="5" spans="1:9" ht="12.75">
      <c r="A5" s="5" t="s">
        <v>7</v>
      </c>
      <c r="B5" s="6"/>
      <c r="C5" s="9" t="s">
        <v>336</v>
      </c>
      <c r="D5" s="9"/>
      <c r="E5" s="9"/>
      <c r="F5" s="9"/>
      <c r="G5" s="9"/>
      <c r="H5" s="9"/>
      <c r="I5" s="10"/>
    </row>
    <row r="6" spans="1:9" ht="12.75">
      <c r="A6" s="13" t="s">
        <v>9</v>
      </c>
      <c r="B6" s="6"/>
      <c r="C6" s="6"/>
      <c r="D6" s="6"/>
      <c r="E6" s="6"/>
      <c r="F6" s="6"/>
      <c r="G6" s="6"/>
      <c r="H6" s="6"/>
      <c r="I6" s="7"/>
    </row>
    <row r="7" spans="1:9" ht="12.75">
      <c r="A7" s="5"/>
      <c r="B7" s="6" t="s">
        <v>10</v>
      </c>
      <c r="C7" s="14" t="s">
        <v>11</v>
      </c>
      <c r="D7" s="14"/>
      <c r="E7" s="14"/>
      <c r="F7" s="14"/>
      <c r="G7" s="14"/>
      <c r="H7" s="14"/>
      <c r="I7" s="15"/>
    </row>
    <row r="8" spans="1:9" ht="12.75">
      <c r="A8" s="5"/>
      <c r="B8" s="6" t="s">
        <v>12</v>
      </c>
      <c r="C8" s="16"/>
      <c r="D8" s="16"/>
      <c r="E8" s="16"/>
      <c r="F8" s="16"/>
      <c r="G8" s="16"/>
      <c r="H8" s="16"/>
      <c r="I8" s="17"/>
    </row>
    <row r="9" spans="1:9" ht="12.75">
      <c r="A9" s="5"/>
      <c r="B9" s="6" t="s">
        <v>13</v>
      </c>
      <c r="C9" s="14"/>
      <c r="D9" s="14"/>
      <c r="E9" s="14"/>
      <c r="F9" s="14"/>
      <c r="G9" s="14"/>
      <c r="H9" s="14"/>
      <c r="I9" s="15"/>
    </row>
    <row r="10" spans="1:9" ht="12.75">
      <c r="A10" s="5"/>
      <c r="B10" s="6" t="s">
        <v>14</v>
      </c>
      <c r="C10" s="14"/>
      <c r="D10" s="14"/>
      <c r="E10" s="14"/>
      <c r="F10" s="14"/>
      <c r="G10" s="14"/>
      <c r="H10" s="14"/>
      <c r="I10" s="15"/>
    </row>
    <row r="11" spans="1:9" ht="12.75">
      <c r="A11" s="5"/>
      <c r="B11" s="6" t="s">
        <v>15</v>
      </c>
      <c r="C11" s="14"/>
      <c r="D11" s="14"/>
      <c r="E11" s="14"/>
      <c r="F11" s="14"/>
      <c r="G11" s="14"/>
      <c r="H11" s="14"/>
      <c r="I11" s="15"/>
    </row>
    <row r="12" spans="1:9" ht="12.75">
      <c r="A12" s="5"/>
      <c r="B12" s="6" t="s">
        <v>337</v>
      </c>
      <c r="C12" s="6"/>
      <c r="D12" s="6"/>
      <c r="E12" s="6"/>
      <c r="F12" s="6"/>
      <c r="G12" s="6"/>
      <c r="H12" s="6"/>
      <c r="I12" s="7"/>
    </row>
    <row r="13" spans="1:9" ht="12.75">
      <c r="A13" s="18"/>
      <c r="B13" s="19" t="s">
        <v>338</v>
      </c>
      <c r="C13" s="523" t="s">
        <v>339</v>
      </c>
      <c r="D13" s="523"/>
      <c r="E13" s="523"/>
      <c r="F13" s="19"/>
      <c r="G13" s="19"/>
      <c r="H13" s="19"/>
      <c r="I13" s="21"/>
    </row>
    <row r="14" spans="1:9" s="22" customFormat="1" ht="12.75" customHeight="1">
      <c r="A14" s="510" t="s">
        <v>19</v>
      </c>
      <c r="B14" s="500" t="s">
        <v>20</v>
      </c>
      <c r="C14" s="514" t="s">
        <v>21</v>
      </c>
      <c r="D14" s="515"/>
      <c r="E14" s="515"/>
      <c r="F14" s="515"/>
      <c r="G14" s="515"/>
      <c r="H14" s="515"/>
      <c r="I14" s="516"/>
    </row>
    <row r="15" spans="1:9" s="22" customFormat="1" ht="12.75" customHeight="1">
      <c r="A15" s="511"/>
      <c r="B15" s="501"/>
      <c r="C15" s="505" t="s">
        <v>22</v>
      </c>
      <c r="D15" s="506" t="s">
        <v>23</v>
      </c>
      <c r="E15" s="512" t="s">
        <v>24</v>
      </c>
      <c r="F15" s="507" t="s">
        <v>25</v>
      </c>
      <c r="G15" s="508" t="s">
        <v>26</v>
      </c>
      <c r="H15" s="509"/>
      <c r="I15" s="517" t="s">
        <v>27</v>
      </c>
    </row>
    <row r="16" spans="1:9" s="26" customFormat="1" ht="35.25" thickBot="1">
      <c r="A16" s="511"/>
      <c r="B16" s="501"/>
      <c r="C16" s="505"/>
      <c r="D16" s="506"/>
      <c r="E16" s="513"/>
      <c r="F16" s="507"/>
      <c r="G16" s="24" t="s">
        <v>28</v>
      </c>
      <c r="H16" s="25" t="s">
        <v>29</v>
      </c>
      <c r="I16" s="517"/>
    </row>
    <row r="17" spans="1:9" s="26" customFormat="1" ht="13.5" customHeight="1" thickTop="1">
      <c r="A17" s="27" t="s">
        <v>30</v>
      </c>
      <c r="B17" s="27">
        <v>2</v>
      </c>
      <c r="C17" s="28">
        <v>3</v>
      </c>
      <c r="D17" s="29">
        <v>4</v>
      </c>
      <c r="E17" s="29">
        <v>5</v>
      </c>
      <c r="F17" s="29">
        <v>6</v>
      </c>
      <c r="G17" s="30">
        <v>7</v>
      </c>
      <c r="H17" s="31">
        <v>8</v>
      </c>
      <c r="I17" s="32">
        <v>9</v>
      </c>
    </row>
    <row r="18" spans="1:9" s="40" customFormat="1" ht="16.5">
      <c r="A18" s="33"/>
      <c r="B18" s="34" t="s">
        <v>31</v>
      </c>
      <c r="C18" s="35"/>
      <c r="D18" s="36"/>
      <c r="E18" s="36"/>
      <c r="F18" s="36"/>
      <c r="G18" s="37"/>
      <c r="H18" s="38"/>
      <c r="I18" s="39"/>
    </row>
    <row r="19" spans="1:9" s="48" customFormat="1" ht="32.25" customHeight="1" thickBot="1">
      <c r="A19" s="41"/>
      <c r="B19" s="42" t="s">
        <v>32</v>
      </c>
      <c r="C19" s="43">
        <f aca="true" t="shared" si="0" ref="C19:C44">SUM(D19:I19)</f>
        <v>6186739</v>
      </c>
      <c r="D19" s="44">
        <f>SUM(D20,D23,D40)</f>
        <v>4971337</v>
      </c>
      <c r="E19" s="44">
        <f>SUM(E20,E23,E40)</f>
        <v>0</v>
      </c>
      <c r="F19" s="44">
        <f>SUM(F20,F23,F40)</f>
        <v>0</v>
      </c>
      <c r="G19" s="45">
        <f>SUM(G20,G23,G24,G40)</f>
        <v>0</v>
      </c>
      <c r="H19" s="46">
        <f>SUM(H20,H25,H40)</f>
        <v>0</v>
      </c>
      <c r="I19" s="47">
        <f>SUM(I20,I40)</f>
        <v>1215402</v>
      </c>
    </row>
    <row r="20" spans="1:9" s="56" customFormat="1" ht="21.75" customHeight="1" thickTop="1">
      <c r="A20" s="49"/>
      <c r="B20" s="50" t="s">
        <v>33</v>
      </c>
      <c r="C20" s="51">
        <f t="shared" si="0"/>
        <v>0</v>
      </c>
      <c r="D20" s="52">
        <f aca="true" t="shared" si="1" ref="D20:I20">SUM(D21:D22)</f>
        <v>0</v>
      </c>
      <c r="E20" s="52">
        <f t="shared" si="1"/>
        <v>0</v>
      </c>
      <c r="F20" s="52">
        <f t="shared" si="1"/>
        <v>0</v>
      </c>
      <c r="G20" s="53">
        <f t="shared" si="1"/>
        <v>0</v>
      </c>
      <c r="H20" s="54">
        <f t="shared" si="1"/>
        <v>0</v>
      </c>
      <c r="I20" s="55">
        <f t="shared" si="1"/>
        <v>0</v>
      </c>
    </row>
    <row r="21" spans="1:9" s="56" customFormat="1" ht="12">
      <c r="A21" s="57"/>
      <c r="B21" s="58" t="s">
        <v>34</v>
      </c>
      <c r="C21" s="59">
        <f t="shared" si="0"/>
        <v>0</v>
      </c>
      <c r="D21" s="60"/>
      <c r="E21" s="60"/>
      <c r="F21" s="60"/>
      <c r="G21" s="61"/>
      <c r="H21" s="62"/>
      <c r="I21" s="63"/>
    </row>
    <row r="22" spans="1:9" s="56" customFormat="1" ht="12">
      <c r="A22" s="57"/>
      <c r="B22" s="58" t="s">
        <v>35</v>
      </c>
      <c r="C22" s="59">
        <f t="shared" si="0"/>
        <v>0</v>
      </c>
      <c r="D22" s="60"/>
      <c r="E22" s="60"/>
      <c r="F22" s="60"/>
      <c r="G22" s="61"/>
      <c r="H22" s="62"/>
      <c r="I22" s="63"/>
    </row>
    <row r="23" spans="1:9" s="70" customFormat="1" ht="24.75" thickBot="1">
      <c r="A23" s="64">
        <v>21700</v>
      </c>
      <c r="B23" s="64" t="s">
        <v>36</v>
      </c>
      <c r="C23" s="65">
        <f t="shared" si="0"/>
        <v>4971337</v>
      </c>
      <c r="D23" s="66">
        <v>4971337</v>
      </c>
      <c r="E23" s="66"/>
      <c r="F23" s="66"/>
      <c r="G23" s="67"/>
      <c r="H23" s="68" t="s">
        <v>37</v>
      </c>
      <c r="I23" s="69" t="s">
        <v>37</v>
      </c>
    </row>
    <row r="24" spans="1:9" s="70" customFormat="1" ht="36.75" thickTop="1">
      <c r="A24" s="71">
        <v>21190</v>
      </c>
      <c r="B24" s="71" t="s">
        <v>38</v>
      </c>
      <c r="C24" s="72">
        <f t="shared" si="0"/>
        <v>0</v>
      </c>
      <c r="D24" s="73" t="s">
        <v>37</v>
      </c>
      <c r="E24" s="73" t="s">
        <v>37</v>
      </c>
      <c r="F24" s="73" t="s">
        <v>37</v>
      </c>
      <c r="G24" s="74"/>
      <c r="H24" s="75" t="s">
        <v>37</v>
      </c>
      <c r="I24" s="76" t="s">
        <v>37</v>
      </c>
    </row>
    <row r="25" spans="1:9" s="70" customFormat="1" ht="36">
      <c r="A25" s="71">
        <v>21300</v>
      </c>
      <c r="B25" s="71" t="s">
        <v>39</v>
      </c>
      <c r="C25" s="72">
        <f t="shared" si="0"/>
        <v>0</v>
      </c>
      <c r="D25" s="73" t="s">
        <v>37</v>
      </c>
      <c r="E25" s="73" t="s">
        <v>37</v>
      </c>
      <c r="F25" s="73" t="s">
        <v>37</v>
      </c>
      <c r="G25" s="77" t="s">
        <v>37</v>
      </c>
      <c r="H25" s="78">
        <f>SUM(H26,H30,H32,H35)</f>
        <v>0</v>
      </c>
      <c r="I25" s="76" t="s">
        <v>37</v>
      </c>
    </row>
    <row r="26" spans="1:9" s="70" customFormat="1" ht="24">
      <c r="A26" s="79">
        <v>21350</v>
      </c>
      <c r="B26" s="71" t="s">
        <v>40</v>
      </c>
      <c r="C26" s="72">
        <f t="shared" si="0"/>
        <v>0</v>
      </c>
      <c r="D26" s="73" t="s">
        <v>37</v>
      </c>
      <c r="E26" s="73" t="s">
        <v>37</v>
      </c>
      <c r="F26" s="73" t="s">
        <v>37</v>
      </c>
      <c r="G26" s="77" t="s">
        <v>37</v>
      </c>
      <c r="H26" s="78">
        <f>SUM(H27:H29)</f>
        <v>0</v>
      </c>
      <c r="I26" s="76" t="s">
        <v>37</v>
      </c>
    </row>
    <row r="27" spans="1:9" s="56" customFormat="1" ht="12">
      <c r="A27" s="57">
        <v>21351</v>
      </c>
      <c r="B27" s="23" t="s">
        <v>41</v>
      </c>
      <c r="C27" s="59">
        <f t="shared" si="0"/>
        <v>0</v>
      </c>
      <c r="D27" s="80" t="s">
        <v>37</v>
      </c>
      <c r="E27" s="80" t="s">
        <v>37</v>
      </c>
      <c r="F27" s="80" t="s">
        <v>37</v>
      </c>
      <c r="G27" s="81" t="s">
        <v>37</v>
      </c>
      <c r="H27" s="62"/>
      <c r="I27" s="82" t="s">
        <v>37</v>
      </c>
    </row>
    <row r="28" spans="1:9" s="56" customFormat="1" ht="12">
      <c r="A28" s="57">
        <v>21352</v>
      </c>
      <c r="B28" s="23" t="s">
        <v>42</v>
      </c>
      <c r="C28" s="59">
        <f t="shared" si="0"/>
        <v>0</v>
      </c>
      <c r="D28" s="80" t="s">
        <v>37</v>
      </c>
      <c r="E28" s="80" t="s">
        <v>37</v>
      </c>
      <c r="F28" s="80" t="s">
        <v>37</v>
      </c>
      <c r="G28" s="81" t="s">
        <v>37</v>
      </c>
      <c r="H28" s="62"/>
      <c r="I28" s="82" t="s">
        <v>37</v>
      </c>
    </row>
    <row r="29" spans="1:9" s="56" customFormat="1" ht="24">
      <c r="A29" s="57">
        <v>21359</v>
      </c>
      <c r="B29" s="23" t="s">
        <v>43</v>
      </c>
      <c r="C29" s="59">
        <f t="shared" si="0"/>
        <v>0</v>
      </c>
      <c r="D29" s="80" t="s">
        <v>37</v>
      </c>
      <c r="E29" s="80" t="s">
        <v>37</v>
      </c>
      <c r="F29" s="80" t="s">
        <v>37</v>
      </c>
      <c r="G29" s="81" t="s">
        <v>37</v>
      </c>
      <c r="H29" s="62"/>
      <c r="I29" s="82" t="s">
        <v>37</v>
      </c>
    </row>
    <row r="30" spans="1:9" s="70" customFormat="1" ht="36">
      <c r="A30" s="79">
        <v>21370</v>
      </c>
      <c r="B30" s="71" t="s">
        <v>44</v>
      </c>
      <c r="C30" s="72">
        <f t="shared" si="0"/>
        <v>0</v>
      </c>
      <c r="D30" s="73" t="s">
        <v>37</v>
      </c>
      <c r="E30" s="73" t="s">
        <v>37</v>
      </c>
      <c r="F30" s="73" t="s">
        <v>37</v>
      </c>
      <c r="G30" s="77" t="s">
        <v>37</v>
      </c>
      <c r="H30" s="78">
        <f>SUM(H31)</f>
        <v>0</v>
      </c>
      <c r="I30" s="76" t="s">
        <v>37</v>
      </c>
    </row>
    <row r="31" spans="1:9" s="56" customFormat="1" ht="36">
      <c r="A31" s="58">
        <v>21379</v>
      </c>
      <c r="B31" s="23" t="s">
        <v>45</v>
      </c>
      <c r="C31" s="59">
        <f t="shared" si="0"/>
        <v>0</v>
      </c>
      <c r="D31" s="80" t="s">
        <v>37</v>
      </c>
      <c r="E31" s="80" t="s">
        <v>37</v>
      </c>
      <c r="F31" s="80" t="s">
        <v>37</v>
      </c>
      <c r="G31" s="81" t="s">
        <v>37</v>
      </c>
      <c r="H31" s="62"/>
      <c r="I31" s="82" t="s">
        <v>37</v>
      </c>
    </row>
    <row r="32" spans="1:9" s="70" customFormat="1" ht="12">
      <c r="A32" s="79">
        <v>21380</v>
      </c>
      <c r="B32" s="71" t="s">
        <v>46</v>
      </c>
      <c r="C32" s="72">
        <f t="shared" si="0"/>
        <v>0</v>
      </c>
      <c r="D32" s="73" t="s">
        <v>37</v>
      </c>
      <c r="E32" s="73" t="s">
        <v>37</v>
      </c>
      <c r="F32" s="73" t="s">
        <v>37</v>
      </c>
      <c r="G32" s="77" t="s">
        <v>37</v>
      </c>
      <c r="H32" s="78">
        <f>SUM(H33:H34)</f>
        <v>0</v>
      </c>
      <c r="I32" s="76" t="s">
        <v>37</v>
      </c>
    </row>
    <row r="33" spans="1:9" s="56" customFormat="1" ht="12">
      <c r="A33" s="58">
        <v>21381</v>
      </c>
      <c r="B33" s="23" t="s">
        <v>47</v>
      </c>
      <c r="C33" s="59">
        <f t="shared" si="0"/>
        <v>0</v>
      </c>
      <c r="D33" s="80" t="s">
        <v>37</v>
      </c>
      <c r="E33" s="80" t="s">
        <v>37</v>
      </c>
      <c r="F33" s="80" t="s">
        <v>37</v>
      </c>
      <c r="G33" s="81" t="s">
        <v>37</v>
      </c>
      <c r="H33" s="62"/>
      <c r="I33" s="82" t="s">
        <v>37</v>
      </c>
    </row>
    <row r="34" spans="1:9" s="56" customFormat="1" ht="24">
      <c r="A34" s="58">
        <v>21383</v>
      </c>
      <c r="B34" s="23" t="s">
        <v>48</v>
      </c>
      <c r="C34" s="59">
        <f t="shared" si="0"/>
        <v>0</v>
      </c>
      <c r="D34" s="80" t="s">
        <v>37</v>
      </c>
      <c r="E34" s="80" t="s">
        <v>37</v>
      </c>
      <c r="F34" s="80" t="s">
        <v>37</v>
      </c>
      <c r="G34" s="81" t="s">
        <v>37</v>
      </c>
      <c r="H34" s="62"/>
      <c r="I34" s="82" t="s">
        <v>37</v>
      </c>
    </row>
    <row r="35" spans="1:9" s="70" customFormat="1" ht="36">
      <c r="A35" s="79">
        <v>21390</v>
      </c>
      <c r="B35" s="71" t="s">
        <v>49</v>
      </c>
      <c r="C35" s="72">
        <f t="shared" si="0"/>
        <v>0</v>
      </c>
      <c r="D35" s="73" t="s">
        <v>37</v>
      </c>
      <c r="E35" s="73" t="s">
        <v>37</v>
      </c>
      <c r="F35" s="73" t="s">
        <v>37</v>
      </c>
      <c r="G35" s="77" t="s">
        <v>37</v>
      </c>
      <c r="H35" s="78">
        <f>SUM(H36:H39)</f>
        <v>0</v>
      </c>
      <c r="I35" s="76" t="s">
        <v>37</v>
      </c>
    </row>
    <row r="36" spans="1:9" s="56" customFormat="1" ht="24">
      <c r="A36" s="58">
        <v>21391</v>
      </c>
      <c r="B36" s="23" t="s">
        <v>50</v>
      </c>
      <c r="C36" s="59">
        <f t="shared" si="0"/>
        <v>0</v>
      </c>
      <c r="D36" s="80" t="s">
        <v>37</v>
      </c>
      <c r="E36" s="80" t="s">
        <v>37</v>
      </c>
      <c r="F36" s="80" t="s">
        <v>37</v>
      </c>
      <c r="G36" s="81" t="s">
        <v>37</v>
      </c>
      <c r="H36" s="62"/>
      <c r="I36" s="82" t="s">
        <v>37</v>
      </c>
    </row>
    <row r="37" spans="1:9" s="56" customFormat="1" ht="12">
      <c r="A37" s="58">
        <v>21393</v>
      </c>
      <c r="B37" s="23" t="s">
        <v>51</v>
      </c>
      <c r="C37" s="59">
        <f t="shared" si="0"/>
        <v>0</v>
      </c>
      <c r="D37" s="80" t="s">
        <v>37</v>
      </c>
      <c r="E37" s="80" t="s">
        <v>37</v>
      </c>
      <c r="F37" s="80" t="s">
        <v>37</v>
      </c>
      <c r="G37" s="81" t="s">
        <v>37</v>
      </c>
      <c r="H37" s="62"/>
      <c r="I37" s="82" t="s">
        <v>37</v>
      </c>
    </row>
    <row r="38" spans="1:9" s="56" customFormat="1" ht="24">
      <c r="A38" s="58">
        <v>21395</v>
      </c>
      <c r="B38" s="23" t="s">
        <v>52</v>
      </c>
      <c r="C38" s="59">
        <f t="shared" si="0"/>
        <v>0</v>
      </c>
      <c r="D38" s="80" t="s">
        <v>37</v>
      </c>
      <c r="E38" s="80" t="s">
        <v>37</v>
      </c>
      <c r="F38" s="80" t="s">
        <v>37</v>
      </c>
      <c r="G38" s="81" t="s">
        <v>37</v>
      </c>
      <c r="H38" s="62"/>
      <c r="I38" s="82" t="s">
        <v>37</v>
      </c>
    </row>
    <row r="39" spans="1:9" s="56" customFormat="1" ht="24">
      <c r="A39" s="58">
        <v>21399</v>
      </c>
      <c r="B39" s="23" t="s">
        <v>53</v>
      </c>
      <c r="C39" s="59">
        <f t="shared" si="0"/>
        <v>0</v>
      </c>
      <c r="D39" s="80" t="s">
        <v>37</v>
      </c>
      <c r="E39" s="80" t="s">
        <v>37</v>
      </c>
      <c r="F39" s="80" t="s">
        <v>37</v>
      </c>
      <c r="G39" s="81" t="s">
        <v>37</v>
      </c>
      <c r="H39" s="62"/>
      <c r="I39" s="82" t="s">
        <v>37</v>
      </c>
    </row>
    <row r="40" spans="1:9" s="70" customFormat="1" ht="36">
      <c r="A40" s="79">
        <v>21420</v>
      </c>
      <c r="B40" s="71" t="s">
        <v>54</v>
      </c>
      <c r="C40" s="72">
        <f t="shared" si="0"/>
        <v>1215402</v>
      </c>
      <c r="D40" s="73">
        <f aca="true" t="shared" si="2" ref="D40:I40">SUM(D41)</f>
        <v>0</v>
      </c>
      <c r="E40" s="73">
        <f t="shared" si="2"/>
        <v>0</v>
      </c>
      <c r="F40" s="73">
        <f t="shared" si="2"/>
        <v>0</v>
      </c>
      <c r="G40" s="83">
        <f t="shared" si="2"/>
        <v>0</v>
      </c>
      <c r="H40" s="84">
        <f t="shared" si="2"/>
        <v>0</v>
      </c>
      <c r="I40" s="85">
        <f t="shared" si="2"/>
        <v>1215402</v>
      </c>
    </row>
    <row r="41" spans="1:9" s="56" customFormat="1" ht="36">
      <c r="A41" s="57">
        <v>21422</v>
      </c>
      <c r="B41" s="23" t="s">
        <v>55</v>
      </c>
      <c r="C41" s="59">
        <f t="shared" si="0"/>
        <v>1215402</v>
      </c>
      <c r="D41" s="80">
        <f aca="true" t="shared" si="3" ref="D41:I41">SUM(D42:D44)</f>
        <v>0</v>
      </c>
      <c r="E41" s="80">
        <f t="shared" si="3"/>
        <v>0</v>
      </c>
      <c r="F41" s="80">
        <f t="shared" si="3"/>
        <v>0</v>
      </c>
      <c r="G41" s="86">
        <f t="shared" si="3"/>
        <v>0</v>
      </c>
      <c r="H41" s="87">
        <f t="shared" si="3"/>
        <v>0</v>
      </c>
      <c r="I41" s="88">
        <f t="shared" si="3"/>
        <v>1215402</v>
      </c>
    </row>
    <row r="42" spans="1:9" s="56" customFormat="1" ht="24">
      <c r="A42" s="57"/>
      <c r="B42" s="89" t="s">
        <v>340</v>
      </c>
      <c r="C42" s="59">
        <f t="shared" si="0"/>
        <v>273175</v>
      </c>
      <c r="D42" s="90"/>
      <c r="E42" s="90"/>
      <c r="F42" s="90"/>
      <c r="G42" s="91"/>
      <c r="H42" s="92"/>
      <c r="I42" s="63">
        <v>273175</v>
      </c>
    </row>
    <row r="43" spans="1:9" s="56" customFormat="1" ht="12">
      <c r="A43" s="57"/>
      <c r="B43" s="89" t="s">
        <v>341</v>
      </c>
      <c r="C43" s="59">
        <f t="shared" si="0"/>
        <v>942227</v>
      </c>
      <c r="D43" s="90"/>
      <c r="E43" s="90"/>
      <c r="F43" s="90"/>
      <c r="G43" s="91"/>
      <c r="H43" s="92"/>
      <c r="I43" s="63">
        <f>942227</f>
        <v>942227</v>
      </c>
    </row>
    <row r="44" spans="1:9" s="56" customFormat="1" ht="12">
      <c r="A44" s="57"/>
      <c r="B44" s="89" t="s">
        <v>57</v>
      </c>
      <c r="C44" s="59">
        <f t="shared" si="0"/>
        <v>0</v>
      </c>
      <c r="D44" s="90"/>
      <c r="E44" s="90"/>
      <c r="F44" s="90"/>
      <c r="G44" s="91"/>
      <c r="H44" s="92"/>
      <c r="I44" s="63"/>
    </row>
    <row r="45" spans="1:9" s="40" customFormat="1" ht="16.5">
      <c r="A45" s="93"/>
      <c r="B45" s="94" t="s">
        <v>58</v>
      </c>
      <c r="C45" s="95"/>
      <c r="D45" s="96"/>
      <c r="E45" s="96"/>
      <c r="F45" s="96"/>
      <c r="G45" s="97"/>
      <c r="H45" s="98"/>
      <c r="I45" s="99"/>
    </row>
    <row r="46" spans="1:9" s="48" customFormat="1" ht="16.5" thickBot="1">
      <c r="A46" s="100"/>
      <c r="B46" s="41" t="s">
        <v>59</v>
      </c>
      <c r="C46" s="43">
        <f aca="true" t="shared" si="4" ref="C46:C109">SUM(D46:I46)</f>
        <v>6186739</v>
      </c>
      <c r="D46" s="44">
        <f aca="true" t="shared" si="5" ref="D46:I46">SUM(D47,D288)</f>
        <v>4971337</v>
      </c>
      <c r="E46" s="44">
        <f t="shared" si="5"/>
        <v>0</v>
      </c>
      <c r="F46" s="44">
        <f t="shared" si="5"/>
        <v>0</v>
      </c>
      <c r="G46" s="45">
        <f t="shared" si="5"/>
        <v>0</v>
      </c>
      <c r="H46" s="46">
        <f t="shared" si="5"/>
        <v>0</v>
      </c>
      <c r="I46" s="47">
        <f t="shared" si="5"/>
        <v>1215402</v>
      </c>
    </row>
    <row r="47" spans="1:9" s="48" customFormat="1" ht="36.75" thickTop="1">
      <c r="A47" s="101"/>
      <c r="B47" s="33" t="s">
        <v>60</v>
      </c>
      <c r="C47" s="102">
        <f t="shared" si="4"/>
        <v>6186739</v>
      </c>
      <c r="D47" s="103">
        <f aca="true" t="shared" si="6" ref="D47:I47">SUM(D48,D185)</f>
        <v>4971337</v>
      </c>
      <c r="E47" s="103">
        <f t="shared" si="6"/>
        <v>0</v>
      </c>
      <c r="F47" s="103">
        <f t="shared" si="6"/>
        <v>0</v>
      </c>
      <c r="G47" s="104">
        <f t="shared" si="6"/>
        <v>0</v>
      </c>
      <c r="H47" s="105">
        <f t="shared" si="6"/>
        <v>0</v>
      </c>
      <c r="I47" s="106">
        <f t="shared" si="6"/>
        <v>1215402</v>
      </c>
    </row>
    <row r="48" spans="1:9" s="48" customFormat="1" ht="24">
      <c r="A48" s="101"/>
      <c r="B48" s="33" t="s">
        <v>61</v>
      </c>
      <c r="C48" s="102">
        <f t="shared" si="4"/>
        <v>1037425</v>
      </c>
      <c r="D48" s="103">
        <f aca="true" t="shared" si="7" ref="D48:I48">SUM(D49,D73,D171,D178)</f>
        <v>499250</v>
      </c>
      <c r="E48" s="103">
        <f t="shared" si="7"/>
        <v>0</v>
      </c>
      <c r="F48" s="103">
        <f t="shared" si="7"/>
        <v>0</v>
      </c>
      <c r="G48" s="104">
        <f t="shared" si="7"/>
        <v>0</v>
      </c>
      <c r="H48" s="105">
        <f t="shared" si="7"/>
        <v>0</v>
      </c>
      <c r="I48" s="106">
        <f t="shared" si="7"/>
        <v>538175</v>
      </c>
    </row>
    <row r="49" spans="1:9" s="70" customFormat="1" ht="12">
      <c r="A49" s="107">
        <v>1000</v>
      </c>
      <c r="B49" s="107" t="s">
        <v>62</v>
      </c>
      <c r="C49" s="108">
        <f t="shared" si="4"/>
        <v>10000</v>
      </c>
      <c r="D49" s="109">
        <f aca="true" t="shared" si="8" ref="D49:I49">SUM(D50,D65)</f>
        <v>10000</v>
      </c>
      <c r="E49" s="109">
        <f t="shared" si="8"/>
        <v>0</v>
      </c>
      <c r="F49" s="109">
        <f t="shared" si="8"/>
        <v>0</v>
      </c>
      <c r="G49" s="110">
        <f t="shared" si="8"/>
        <v>0</v>
      </c>
      <c r="H49" s="111">
        <f t="shared" si="8"/>
        <v>0</v>
      </c>
      <c r="I49" s="112">
        <f t="shared" si="8"/>
        <v>0</v>
      </c>
    </row>
    <row r="50" spans="1:9" s="56" customFormat="1" ht="12">
      <c r="A50" s="71">
        <v>1100</v>
      </c>
      <c r="B50" s="113" t="s">
        <v>63</v>
      </c>
      <c r="C50" s="72">
        <f t="shared" si="4"/>
        <v>8059</v>
      </c>
      <c r="D50" s="114">
        <f aca="true" t="shared" si="9" ref="D50:I50">SUM(D51,D55,D63,D64)</f>
        <v>8059</v>
      </c>
      <c r="E50" s="114">
        <f t="shared" si="9"/>
        <v>0</v>
      </c>
      <c r="F50" s="114">
        <f t="shared" si="9"/>
        <v>0</v>
      </c>
      <c r="G50" s="114">
        <f t="shared" si="9"/>
        <v>0</v>
      </c>
      <c r="H50" s="114">
        <f t="shared" si="9"/>
        <v>0</v>
      </c>
      <c r="I50" s="115">
        <f t="shared" si="9"/>
        <v>0</v>
      </c>
    </row>
    <row r="51" spans="1:9" s="123" customFormat="1" ht="12">
      <c r="A51" s="116">
        <v>1110</v>
      </c>
      <c r="B51" s="117" t="s">
        <v>64</v>
      </c>
      <c r="C51" s="118">
        <f t="shared" si="4"/>
        <v>0</v>
      </c>
      <c r="D51" s="119">
        <f aca="true" t="shared" si="10" ref="D51:I51">SUM(D52:D54)</f>
        <v>0</v>
      </c>
      <c r="E51" s="119">
        <f t="shared" si="10"/>
        <v>0</v>
      </c>
      <c r="F51" s="119">
        <f t="shared" si="10"/>
        <v>0</v>
      </c>
      <c r="G51" s="120">
        <f t="shared" si="10"/>
        <v>0</v>
      </c>
      <c r="H51" s="121">
        <f t="shared" si="10"/>
        <v>0</v>
      </c>
      <c r="I51" s="122">
        <f t="shared" si="10"/>
        <v>0</v>
      </c>
    </row>
    <row r="52" spans="1:9" s="123" customFormat="1" ht="12">
      <c r="A52" s="58">
        <v>1111</v>
      </c>
      <c r="B52" s="23" t="s">
        <v>65</v>
      </c>
      <c r="C52" s="59">
        <f t="shared" si="4"/>
        <v>0</v>
      </c>
      <c r="D52" s="60"/>
      <c r="E52" s="60"/>
      <c r="F52" s="60"/>
      <c r="G52" s="61"/>
      <c r="H52" s="62"/>
      <c r="I52" s="63"/>
    </row>
    <row r="53" spans="1:9" s="123" customFormat="1" ht="36">
      <c r="A53" s="58">
        <v>1112</v>
      </c>
      <c r="B53" s="23" t="s">
        <v>66</v>
      </c>
      <c r="C53" s="59">
        <f t="shared" si="4"/>
        <v>0</v>
      </c>
      <c r="D53" s="60"/>
      <c r="E53" s="60"/>
      <c r="F53" s="60"/>
      <c r="G53" s="61"/>
      <c r="H53" s="62"/>
      <c r="I53" s="63"/>
    </row>
    <row r="54" spans="1:9" s="123" customFormat="1" ht="13.5" customHeight="1">
      <c r="A54" s="58">
        <v>1119</v>
      </c>
      <c r="B54" s="23" t="s">
        <v>67</v>
      </c>
      <c r="C54" s="59">
        <f t="shared" si="4"/>
        <v>0</v>
      </c>
      <c r="D54" s="60"/>
      <c r="E54" s="60"/>
      <c r="F54" s="60"/>
      <c r="G54" s="61"/>
      <c r="H54" s="62"/>
      <c r="I54" s="63"/>
    </row>
    <row r="55" spans="1:9" s="123" customFormat="1" ht="12">
      <c r="A55" s="116">
        <v>1140</v>
      </c>
      <c r="B55" s="117" t="s">
        <v>68</v>
      </c>
      <c r="C55" s="118">
        <f t="shared" si="4"/>
        <v>8059</v>
      </c>
      <c r="D55" s="119">
        <f aca="true" t="shared" si="11" ref="D55:I55">SUM(D56:D62)</f>
        <v>8059</v>
      </c>
      <c r="E55" s="119">
        <f t="shared" si="11"/>
        <v>0</v>
      </c>
      <c r="F55" s="119">
        <f t="shared" si="11"/>
        <v>0</v>
      </c>
      <c r="G55" s="120">
        <f t="shared" si="11"/>
        <v>0</v>
      </c>
      <c r="H55" s="121">
        <f t="shared" si="11"/>
        <v>0</v>
      </c>
      <c r="I55" s="122">
        <f t="shared" si="11"/>
        <v>0</v>
      </c>
    </row>
    <row r="56" spans="1:9" s="123" customFormat="1" ht="12">
      <c r="A56" s="58">
        <v>1141</v>
      </c>
      <c r="B56" s="23" t="s">
        <v>69</v>
      </c>
      <c r="C56" s="59">
        <f t="shared" si="4"/>
        <v>0</v>
      </c>
      <c r="D56" s="60"/>
      <c r="E56" s="60"/>
      <c r="F56" s="60"/>
      <c r="G56" s="61"/>
      <c r="H56" s="62"/>
      <c r="I56" s="63"/>
    </row>
    <row r="57" spans="1:9" s="123" customFormat="1" ht="12">
      <c r="A57" s="58">
        <v>1142</v>
      </c>
      <c r="B57" s="23" t="s">
        <v>70</v>
      </c>
      <c r="C57" s="59">
        <f t="shared" si="4"/>
        <v>0</v>
      </c>
      <c r="D57" s="60"/>
      <c r="E57" s="60"/>
      <c r="F57" s="60"/>
      <c r="G57" s="61"/>
      <c r="H57" s="62"/>
      <c r="I57" s="63"/>
    </row>
    <row r="58" spans="1:9" s="123" customFormat="1" ht="24">
      <c r="A58" s="58">
        <v>1145</v>
      </c>
      <c r="B58" s="23" t="s">
        <v>71</v>
      </c>
      <c r="C58" s="59">
        <f t="shared" si="4"/>
        <v>0</v>
      </c>
      <c r="D58" s="60"/>
      <c r="E58" s="60"/>
      <c r="F58" s="60"/>
      <c r="G58" s="61"/>
      <c r="H58" s="62"/>
      <c r="I58" s="63"/>
    </row>
    <row r="59" spans="1:9" s="123" customFormat="1" ht="27.75" customHeight="1">
      <c r="A59" s="58">
        <v>1146</v>
      </c>
      <c r="B59" s="23" t="s">
        <v>72</v>
      </c>
      <c r="C59" s="59">
        <f t="shared" si="4"/>
        <v>0</v>
      </c>
      <c r="D59" s="60"/>
      <c r="E59" s="60"/>
      <c r="F59" s="60"/>
      <c r="G59" s="61"/>
      <c r="H59" s="62"/>
      <c r="I59" s="63"/>
    </row>
    <row r="60" spans="1:9" s="123" customFormat="1" ht="12">
      <c r="A60" s="58">
        <v>1147</v>
      </c>
      <c r="B60" s="23" t="s">
        <v>73</v>
      </c>
      <c r="C60" s="59">
        <f t="shared" si="4"/>
        <v>0</v>
      </c>
      <c r="D60" s="60"/>
      <c r="E60" s="60"/>
      <c r="F60" s="60"/>
      <c r="G60" s="61"/>
      <c r="H60" s="62"/>
      <c r="I60" s="63"/>
    </row>
    <row r="61" spans="1:9" s="123" customFormat="1" ht="24">
      <c r="A61" s="58">
        <v>1148</v>
      </c>
      <c r="B61" s="23" t="s">
        <v>74</v>
      </c>
      <c r="C61" s="59">
        <f t="shared" si="4"/>
        <v>0</v>
      </c>
      <c r="D61" s="60"/>
      <c r="E61" s="60"/>
      <c r="F61" s="60"/>
      <c r="G61" s="61"/>
      <c r="H61" s="62"/>
      <c r="I61" s="63"/>
    </row>
    <row r="62" spans="1:9" s="123" customFormat="1" ht="24">
      <c r="A62" s="58">
        <v>1149</v>
      </c>
      <c r="B62" s="23" t="s">
        <v>75</v>
      </c>
      <c r="C62" s="59">
        <f t="shared" si="4"/>
        <v>8059</v>
      </c>
      <c r="D62" s="60">
        <f>8059</f>
        <v>8059</v>
      </c>
      <c r="E62" s="60"/>
      <c r="F62" s="60"/>
      <c r="G62" s="61"/>
      <c r="H62" s="62"/>
      <c r="I62" s="63"/>
    </row>
    <row r="63" spans="1:9" s="123" customFormat="1" ht="36">
      <c r="A63" s="116">
        <v>1150</v>
      </c>
      <c r="B63" s="117" t="s">
        <v>76</v>
      </c>
      <c r="C63" s="118">
        <f t="shared" si="4"/>
        <v>0</v>
      </c>
      <c r="D63" s="124"/>
      <c r="E63" s="124"/>
      <c r="F63" s="124"/>
      <c r="G63" s="125"/>
      <c r="H63" s="126"/>
      <c r="I63" s="127"/>
    </row>
    <row r="64" spans="1:9" s="123" customFormat="1" ht="24">
      <c r="A64" s="116">
        <v>1170</v>
      </c>
      <c r="B64" s="117" t="s">
        <v>77</v>
      </c>
      <c r="C64" s="118">
        <f t="shared" si="4"/>
        <v>0</v>
      </c>
      <c r="D64" s="124"/>
      <c r="E64" s="124"/>
      <c r="F64" s="124"/>
      <c r="G64" s="125"/>
      <c r="H64" s="126"/>
      <c r="I64" s="127"/>
    </row>
    <row r="65" spans="1:9" s="56" customFormat="1" ht="36">
      <c r="A65" s="71">
        <v>1200</v>
      </c>
      <c r="B65" s="113" t="s">
        <v>78</v>
      </c>
      <c r="C65" s="72">
        <f t="shared" si="4"/>
        <v>1941</v>
      </c>
      <c r="D65" s="114">
        <f aca="true" t="shared" si="12" ref="D65:I65">SUM(D66:D67)</f>
        <v>1941</v>
      </c>
      <c r="E65" s="114">
        <f t="shared" si="12"/>
        <v>0</v>
      </c>
      <c r="F65" s="114">
        <f t="shared" si="12"/>
        <v>0</v>
      </c>
      <c r="G65" s="128">
        <f t="shared" si="12"/>
        <v>0</v>
      </c>
      <c r="H65" s="78">
        <f t="shared" si="12"/>
        <v>0</v>
      </c>
      <c r="I65" s="115">
        <f t="shared" si="12"/>
        <v>0</v>
      </c>
    </row>
    <row r="66" spans="1:9" s="56" customFormat="1" ht="24">
      <c r="A66" s="116">
        <v>1210</v>
      </c>
      <c r="B66" s="117" t="s">
        <v>79</v>
      </c>
      <c r="C66" s="118">
        <f t="shared" si="4"/>
        <v>1941</v>
      </c>
      <c r="D66" s="124">
        <v>1941</v>
      </c>
      <c r="E66" s="124"/>
      <c r="F66" s="124"/>
      <c r="G66" s="125"/>
      <c r="H66" s="126"/>
      <c r="I66" s="127"/>
    </row>
    <row r="67" spans="1:9" s="56" customFormat="1" ht="24">
      <c r="A67" s="116">
        <v>1220</v>
      </c>
      <c r="B67" s="117" t="s">
        <v>80</v>
      </c>
      <c r="C67" s="118">
        <f t="shared" si="4"/>
        <v>0</v>
      </c>
      <c r="D67" s="119">
        <f aca="true" t="shared" si="13" ref="D67:I67">SUM(D68:D72)</f>
        <v>0</v>
      </c>
      <c r="E67" s="119">
        <f t="shared" si="13"/>
        <v>0</v>
      </c>
      <c r="F67" s="119">
        <f t="shared" si="13"/>
        <v>0</v>
      </c>
      <c r="G67" s="120">
        <f t="shared" si="13"/>
        <v>0</v>
      </c>
      <c r="H67" s="121">
        <f t="shared" si="13"/>
        <v>0</v>
      </c>
      <c r="I67" s="122">
        <f t="shared" si="13"/>
        <v>0</v>
      </c>
    </row>
    <row r="68" spans="1:9" s="56" customFormat="1" ht="24">
      <c r="A68" s="58">
        <v>1221</v>
      </c>
      <c r="B68" s="23" t="s">
        <v>81</v>
      </c>
      <c r="C68" s="59">
        <f t="shared" si="4"/>
        <v>0</v>
      </c>
      <c r="D68" s="60"/>
      <c r="E68" s="60"/>
      <c r="F68" s="60"/>
      <c r="G68" s="61"/>
      <c r="H68" s="62"/>
      <c r="I68" s="63"/>
    </row>
    <row r="69" spans="1:9" s="56" customFormat="1" ht="12">
      <c r="A69" s="58">
        <v>1223</v>
      </c>
      <c r="B69" s="23" t="s">
        <v>82</v>
      </c>
      <c r="C69" s="59">
        <f t="shared" si="4"/>
        <v>0</v>
      </c>
      <c r="D69" s="60"/>
      <c r="E69" s="60"/>
      <c r="F69" s="60"/>
      <c r="G69" s="61"/>
      <c r="H69" s="62"/>
      <c r="I69" s="63"/>
    </row>
    <row r="70" spans="1:9" s="56" customFormat="1" ht="36">
      <c r="A70" s="58">
        <v>1227</v>
      </c>
      <c r="B70" s="23" t="s">
        <v>83</v>
      </c>
      <c r="C70" s="59">
        <f t="shared" si="4"/>
        <v>0</v>
      </c>
      <c r="D70" s="60"/>
      <c r="E70" s="60"/>
      <c r="F70" s="60"/>
      <c r="G70" s="61"/>
      <c r="H70" s="62"/>
      <c r="I70" s="63"/>
    </row>
    <row r="71" spans="1:9" s="56" customFormat="1" ht="60">
      <c r="A71" s="58">
        <v>1228</v>
      </c>
      <c r="B71" s="23" t="s">
        <v>84</v>
      </c>
      <c r="C71" s="59">
        <f t="shared" si="4"/>
        <v>0</v>
      </c>
      <c r="D71" s="60"/>
      <c r="E71" s="60"/>
      <c r="F71" s="60"/>
      <c r="G71" s="61"/>
      <c r="H71" s="62"/>
      <c r="I71" s="63"/>
    </row>
    <row r="72" spans="1:9" s="56" customFormat="1" ht="36">
      <c r="A72" s="58">
        <v>1229</v>
      </c>
      <c r="B72" s="23" t="s">
        <v>85</v>
      </c>
      <c r="C72" s="59">
        <f t="shared" si="4"/>
        <v>0</v>
      </c>
      <c r="D72" s="60"/>
      <c r="E72" s="60"/>
      <c r="F72" s="60"/>
      <c r="G72" s="61"/>
      <c r="H72" s="62"/>
      <c r="I72" s="63"/>
    </row>
    <row r="73" spans="1:9" s="56" customFormat="1" ht="15" customHeight="1">
      <c r="A73" s="107">
        <v>2000</v>
      </c>
      <c r="B73" s="107" t="s">
        <v>86</v>
      </c>
      <c r="C73" s="108">
        <f t="shared" si="4"/>
        <v>265000</v>
      </c>
      <c r="D73" s="109">
        <f aca="true" t="shared" si="14" ref="D73:I73">SUM(D74,D81,D125,D160,D164,D170)</f>
        <v>0</v>
      </c>
      <c r="E73" s="109">
        <f t="shared" si="14"/>
        <v>0</v>
      </c>
      <c r="F73" s="109">
        <f t="shared" si="14"/>
        <v>0</v>
      </c>
      <c r="G73" s="109">
        <f t="shared" si="14"/>
        <v>0</v>
      </c>
      <c r="H73" s="109">
        <f t="shared" si="14"/>
        <v>0</v>
      </c>
      <c r="I73" s="112">
        <f t="shared" si="14"/>
        <v>265000</v>
      </c>
    </row>
    <row r="74" spans="1:9" s="56" customFormat="1" ht="24">
      <c r="A74" s="71">
        <v>2100</v>
      </c>
      <c r="B74" s="113" t="s">
        <v>87</v>
      </c>
      <c r="C74" s="72">
        <f t="shared" si="4"/>
        <v>0</v>
      </c>
      <c r="D74" s="114">
        <f aca="true" t="shared" si="15" ref="D74:I74">SUM(D75,D78)</f>
        <v>0</v>
      </c>
      <c r="E74" s="114">
        <f t="shared" si="15"/>
        <v>0</v>
      </c>
      <c r="F74" s="114">
        <f t="shared" si="15"/>
        <v>0</v>
      </c>
      <c r="G74" s="128">
        <f t="shared" si="15"/>
        <v>0</v>
      </c>
      <c r="H74" s="78">
        <f t="shared" si="15"/>
        <v>0</v>
      </c>
      <c r="I74" s="115">
        <f t="shared" si="15"/>
        <v>0</v>
      </c>
    </row>
    <row r="75" spans="1:9" s="123" customFormat="1" ht="24">
      <c r="A75" s="116">
        <v>2110</v>
      </c>
      <c r="B75" s="117" t="s">
        <v>88</v>
      </c>
      <c r="C75" s="118">
        <f t="shared" si="4"/>
        <v>0</v>
      </c>
      <c r="D75" s="119">
        <f aca="true" t="shared" si="16" ref="D75:I75">SUM(D76:D77)</f>
        <v>0</v>
      </c>
      <c r="E75" s="119">
        <f t="shared" si="16"/>
        <v>0</v>
      </c>
      <c r="F75" s="119">
        <f t="shared" si="16"/>
        <v>0</v>
      </c>
      <c r="G75" s="120">
        <f t="shared" si="16"/>
        <v>0</v>
      </c>
      <c r="H75" s="121">
        <f t="shared" si="16"/>
        <v>0</v>
      </c>
      <c r="I75" s="122">
        <f t="shared" si="16"/>
        <v>0</v>
      </c>
    </row>
    <row r="76" spans="1:9" s="123" customFormat="1" ht="12">
      <c r="A76" s="58">
        <v>2111</v>
      </c>
      <c r="B76" s="23" t="s">
        <v>89</v>
      </c>
      <c r="C76" s="59">
        <f t="shared" si="4"/>
        <v>0</v>
      </c>
      <c r="D76" s="60"/>
      <c r="E76" s="60"/>
      <c r="F76" s="60"/>
      <c r="G76" s="61"/>
      <c r="H76" s="62"/>
      <c r="I76" s="63"/>
    </row>
    <row r="77" spans="1:9" s="123" customFormat="1" ht="24">
      <c r="A77" s="58">
        <v>2112</v>
      </c>
      <c r="B77" s="23" t="s">
        <v>90</v>
      </c>
      <c r="C77" s="59">
        <f t="shared" si="4"/>
        <v>0</v>
      </c>
      <c r="D77" s="60"/>
      <c r="E77" s="60"/>
      <c r="F77" s="60"/>
      <c r="G77" s="61"/>
      <c r="H77" s="62"/>
      <c r="I77" s="63"/>
    </row>
    <row r="78" spans="1:9" s="123" customFormat="1" ht="24">
      <c r="A78" s="116">
        <v>2120</v>
      </c>
      <c r="B78" s="117" t="s">
        <v>91</v>
      </c>
      <c r="C78" s="118">
        <f t="shared" si="4"/>
        <v>0</v>
      </c>
      <c r="D78" s="119">
        <f aca="true" t="shared" si="17" ref="D78:I78">SUM(D79:D80)</f>
        <v>0</v>
      </c>
      <c r="E78" s="119">
        <f t="shared" si="17"/>
        <v>0</v>
      </c>
      <c r="F78" s="119">
        <f t="shared" si="17"/>
        <v>0</v>
      </c>
      <c r="G78" s="120">
        <f t="shared" si="17"/>
        <v>0</v>
      </c>
      <c r="H78" s="121">
        <f t="shared" si="17"/>
        <v>0</v>
      </c>
      <c r="I78" s="122">
        <f t="shared" si="17"/>
        <v>0</v>
      </c>
    </row>
    <row r="79" spans="1:9" s="123" customFormat="1" ht="12">
      <c r="A79" s="58">
        <v>2121</v>
      </c>
      <c r="B79" s="23" t="s">
        <v>89</v>
      </c>
      <c r="C79" s="59">
        <f t="shared" si="4"/>
        <v>0</v>
      </c>
      <c r="D79" s="60"/>
      <c r="E79" s="60"/>
      <c r="F79" s="60"/>
      <c r="G79" s="61"/>
      <c r="H79" s="62"/>
      <c r="I79" s="63"/>
    </row>
    <row r="80" spans="1:9" s="123" customFormat="1" ht="12">
      <c r="A80" s="58">
        <v>2122</v>
      </c>
      <c r="B80" s="23" t="s">
        <v>92</v>
      </c>
      <c r="C80" s="59">
        <f t="shared" si="4"/>
        <v>0</v>
      </c>
      <c r="D80" s="60"/>
      <c r="E80" s="60"/>
      <c r="F80" s="60"/>
      <c r="G80" s="61"/>
      <c r="H80" s="62"/>
      <c r="I80" s="63"/>
    </row>
    <row r="81" spans="1:9" s="56" customFormat="1" ht="12">
      <c r="A81" s="71">
        <v>2200</v>
      </c>
      <c r="B81" s="113" t="s">
        <v>93</v>
      </c>
      <c r="C81" s="72">
        <f t="shared" si="4"/>
        <v>245000</v>
      </c>
      <c r="D81" s="114">
        <f aca="true" t="shared" si="18" ref="D81:I81">SUM(D82,D88,D94,D102,D110,D114,D120)</f>
        <v>0</v>
      </c>
      <c r="E81" s="114">
        <f t="shared" si="18"/>
        <v>0</v>
      </c>
      <c r="F81" s="114">
        <f t="shared" si="18"/>
        <v>0</v>
      </c>
      <c r="G81" s="114">
        <f t="shared" si="18"/>
        <v>0</v>
      </c>
      <c r="H81" s="114">
        <f t="shared" si="18"/>
        <v>0</v>
      </c>
      <c r="I81" s="115">
        <f t="shared" si="18"/>
        <v>245000</v>
      </c>
    </row>
    <row r="82" spans="1:9" s="123" customFormat="1" ht="24">
      <c r="A82" s="116">
        <v>2210</v>
      </c>
      <c r="B82" s="117" t="s">
        <v>94</v>
      </c>
      <c r="C82" s="118">
        <f t="shared" si="4"/>
        <v>0</v>
      </c>
      <c r="D82" s="119">
        <f aca="true" t="shared" si="19" ref="D82:I82">SUM(D83:D87)</f>
        <v>0</v>
      </c>
      <c r="E82" s="119">
        <f t="shared" si="19"/>
        <v>0</v>
      </c>
      <c r="F82" s="119">
        <f t="shared" si="19"/>
        <v>0</v>
      </c>
      <c r="G82" s="120">
        <f t="shared" si="19"/>
        <v>0</v>
      </c>
      <c r="H82" s="121">
        <f t="shared" si="19"/>
        <v>0</v>
      </c>
      <c r="I82" s="122">
        <f t="shared" si="19"/>
        <v>0</v>
      </c>
    </row>
    <row r="83" spans="1:9" s="123" customFormat="1" ht="24">
      <c r="A83" s="58">
        <v>2211</v>
      </c>
      <c r="B83" s="23" t="s">
        <v>95</v>
      </c>
      <c r="C83" s="59">
        <f t="shared" si="4"/>
        <v>0</v>
      </c>
      <c r="D83" s="60"/>
      <c r="E83" s="60"/>
      <c r="F83" s="60"/>
      <c r="G83" s="61"/>
      <c r="H83" s="62"/>
      <c r="I83" s="63"/>
    </row>
    <row r="84" spans="1:9" s="123" customFormat="1" ht="24">
      <c r="A84" s="58">
        <v>2212</v>
      </c>
      <c r="B84" s="23" t="s">
        <v>96</v>
      </c>
      <c r="C84" s="59">
        <f t="shared" si="4"/>
        <v>0</v>
      </c>
      <c r="D84" s="60"/>
      <c r="E84" s="60"/>
      <c r="F84" s="60"/>
      <c r="G84" s="61"/>
      <c r="H84" s="62"/>
      <c r="I84" s="63"/>
    </row>
    <row r="85" spans="1:9" s="123" customFormat="1" ht="24">
      <c r="A85" s="58">
        <v>2213</v>
      </c>
      <c r="B85" s="23" t="s">
        <v>97</v>
      </c>
      <c r="C85" s="59">
        <f t="shared" si="4"/>
        <v>0</v>
      </c>
      <c r="D85" s="60"/>
      <c r="E85" s="60"/>
      <c r="F85" s="60"/>
      <c r="G85" s="61"/>
      <c r="H85" s="62"/>
      <c r="I85" s="63"/>
    </row>
    <row r="86" spans="1:9" s="123" customFormat="1" ht="24">
      <c r="A86" s="58">
        <v>2214</v>
      </c>
      <c r="B86" s="23" t="s">
        <v>98</v>
      </c>
      <c r="C86" s="59">
        <f t="shared" si="4"/>
        <v>0</v>
      </c>
      <c r="D86" s="60"/>
      <c r="E86" s="60"/>
      <c r="F86" s="60"/>
      <c r="G86" s="61"/>
      <c r="H86" s="62"/>
      <c r="I86" s="63"/>
    </row>
    <row r="87" spans="1:9" s="123" customFormat="1" ht="12">
      <c r="A87" s="58">
        <v>2219</v>
      </c>
      <c r="B87" s="23" t="s">
        <v>99</v>
      </c>
      <c r="C87" s="59">
        <f t="shared" si="4"/>
        <v>0</v>
      </c>
      <c r="D87" s="60"/>
      <c r="E87" s="60"/>
      <c r="F87" s="60"/>
      <c r="G87" s="61"/>
      <c r="H87" s="62"/>
      <c r="I87" s="63"/>
    </row>
    <row r="88" spans="1:9" s="123" customFormat="1" ht="24">
      <c r="A88" s="116">
        <v>2220</v>
      </c>
      <c r="B88" s="117" t="s">
        <v>100</v>
      </c>
      <c r="C88" s="118">
        <f t="shared" si="4"/>
        <v>0</v>
      </c>
      <c r="D88" s="119">
        <f aca="true" t="shared" si="20" ref="D88:I88">SUM(D89:D93)</f>
        <v>0</v>
      </c>
      <c r="E88" s="119">
        <f t="shared" si="20"/>
        <v>0</v>
      </c>
      <c r="F88" s="119">
        <f t="shared" si="20"/>
        <v>0</v>
      </c>
      <c r="G88" s="120">
        <f t="shared" si="20"/>
        <v>0</v>
      </c>
      <c r="H88" s="121">
        <f t="shared" si="20"/>
        <v>0</v>
      </c>
      <c r="I88" s="122">
        <f t="shared" si="20"/>
        <v>0</v>
      </c>
    </row>
    <row r="89" spans="1:9" s="123" customFormat="1" ht="12">
      <c r="A89" s="58">
        <v>2221</v>
      </c>
      <c r="B89" s="23" t="s">
        <v>101</v>
      </c>
      <c r="C89" s="59">
        <f t="shared" si="4"/>
        <v>0</v>
      </c>
      <c r="D89" s="60"/>
      <c r="E89" s="60"/>
      <c r="F89" s="60"/>
      <c r="G89" s="61"/>
      <c r="H89" s="62"/>
      <c r="I89" s="63"/>
    </row>
    <row r="90" spans="1:9" s="123" customFormat="1" ht="24">
      <c r="A90" s="58">
        <v>2222</v>
      </c>
      <c r="B90" s="23" t="s">
        <v>102</v>
      </c>
      <c r="C90" s="59">
        <f t="shared" si="4"/>
        <v>0</v>
      </c>
      <c r="D90" s="60"/>
      <c r="E90" s="60"/>
      <c r="F90" s="60"/>
      <c r="G90" s="61"/>
      <c r="H90" s="62"/>
      <c r="I90" s="63"/>
    </row>
    <row r="91" spans="1:9" s="123" customFormat="1" ht="12">
      <c r="A91" s="58">
        <v>2223</v>
      </c>
      <c r="B91" s="23" t="s">
        <v>103</v>
      </c>
      <c r="C91" s="59">
        <f t="shared" si="4"/>
        <v>0</v>
      </c>
      <c r="D91" s="60"/>
      <c r="E91" s="60"/>
      <c r="F91" s="60"/>
      <c r="G91" s="61"/>
      <c r="H91" s="62"/>
      <c r="I91" s="63"/>
    </row>
    <row r="92" spans="1:9" s="123" customFormat="1" ht="11.25" customHeight="1">
      <c r="A92" s="58">
        <v>2224</v>
      </c>
      <c r="B92" s="23" t="s">
        <v>104</v>
      </c>
      <c r="C92" s="59">
        <f t="shared" si="4"/>
        <v>0</v>
      </c>
      <c r="D92" s="60"/>
      <c r="E92" s="60"/>
      <c r="F92" s="60"/>
      <c r="G92" s="61"/>
      <c r="H92" s="62"/>
      <c r="I92" s="63"/>
    </row>
    <row r="93" spans="1:9" s="123" customFormat="1" ht="24">
      <c r="A93" s="58">
        <v>2229</v>
      </c>
      <c r="B93" s="23" t="s">
        <v>105</v>
      </c>
      <c r="C93" s="59">
        <f t="shared" si="4"/>
        <v>0</v>
      </c>
      <c r="D93" s="60"/>
      <c r="E93" s="60"/>
      <c r="F93" s="60"/>
      <c r="G93" s="61"/>
      <c r="H93" s="62"/>
      <c r="I93" s="63"/>
    </row>
    <row r="94" spans="1:9" s="123" customFormat="1" ht="36">
      <c r="A94" s="116">
        <v>2230</v>
      </c>
      <c r="B94" s="117" t="s">
        <v>106</v>
      </c>
      <c r="C94" s="118">
        <f t="shared" si="4"/>
        <v>0</v>
      </c>
      <c r="D94" s="119">
        <f aca="true" t="shared" si="21" ref="D94:I94">SUM(D95:D101)</f>
        <v>0</v>
      </c>
      <c r="E94" s="119">
        <f t="shared" si="21"/>
        <v>0</v>
      </c>
      <c r="F94" s="119">
        <f t="shared" si="21"/>
        <v>0</v>
      </c>
      <c r="G94" s="120">
        <f t="shared" si="21"/>
        <v>0</v>
      </c>
      <c r="H94" s="121">
        <f t="shared" si="21"/>
        <v>0</v>
      </c>
      <c r="I94" s="122">
        <f t="shared" si="21"/>
        <v>0</v>
      </c>
    </row>
    <row r="95" spans="1:9" s="123" customFormat="1" ht="36">
      <c r="A95" s="58">
        <v>2231</v>
      </c>
      <c r="B95" s="23" t="s">
        <v>107</v>
      </c>
      <c r="C95" s="59">
        <f t="shared" si="4"/>
        <v>0</v>
      </c>
      <c r="D95" s="60"/>
      <c r="E95" s="60"/>
      <c r="F95" s="60"/>
      <c r="G95" s="61"/>
      <c r="H95" s="62"/>
      <c r="I95" s="63"/>
    </row>
    <row r="96" spans="1:9" s="123" customFormat="1" ht="24">
      <c r="A96" s="58">
        <v>2232</v>
      </c>
      <c r="B96" s="23" t="s">
        <v>108</v>
      </c>
      <c r="C96" s="59">
        <f t="shared" si="4"/>
        <v>0</v>
      </c>
      <c r="D96" s="60"/>
      <c r="E96" s="60"/>
      <c r="F96" s="60"/>
      <c r="G96" s="61"/>
      <c r="H96" s="62"/>
      <c r="I96" s="63"/>
    </row>
    <row r="97" spans="1:9" s="123" customFormat="1" ht="24">
      <c r="A97" s="58">
        <v>2233</v>
      </c>
      <c r="B97" s="23" t="s">
        <v>109</v>
      </c>
      <c r="C97" s="59">
        <f t="shared" si="4"/>
        <v>0</v>
      </c>
      <c r="D97" s="60"/>
      <c r="E97" s="60"/>
      <c r="F97" s="60"/>
      <c r="G97" s="61"/>
      <c r="H97" s="62"/>
      <c r="I97" s="63"/>
    </row>
    <row r="98" spans="1:9" s="123" customFormat="1" ht="36">
      <c r="A98" s="58">
        <v>2234</v>
      </c>
      <c r="B98" s="23" t="s">
        <v>110</v>
      </c>
      <c r="C98" s="59">
        <f t="shared" si="4"/>
        <v>0</v>
      </c>
      <c r="D98" s="60"/>
      <c r="E98" s="60"/>
      <c r="F98" s="60"/>
      <c r="G98" s="61"/>
      <c r="H98" s="62"/>
      <c r="I98" s="63"/>
    </row>
    <row r="99" spans="1:9" s="123" customFormat="1" ht="24">
      <c r="A99" s="58">
        <v>2235</v>
      </c>
      <c r="B99" s="23" t="s">
        <v>111</v>
      </c>
      <c r="C99" s="59">
        <f t="shared" si="4"/>
        <v>0</v>
      </c>
      <c r="D99" s="60"/>
      <c r="E99" s="60"/>
      <c r="F99" s="60"/>
      <c r="G99" s="61"/>
      <c r="H99" s="62"/>
      <c r="I99" s="63"/>
    </row>
    <row r="100" spans="1:9" s="123" customFormat="1" ht="12">
      <c r="A100" s="58">
        <v>2236</v>
      </c>
      <c r="B100" s="23" t="s">
        <v>112</v>
      </c>
      <c r="C100" s="59">
        <f t="shared" si="4"/>
        <v>0</v>
      </c>
      <c r="D100" s="60"/>
      <c r="E100" s="60"/>
      <c r="F100" s="60"/>
      <c r="G100" s="61"/>
      <c r="H100" s="62"/>
      <c r="I100" s="63"/>
    </row>
    <row r="101" spans="1:9" s="123" customFormat="1" ht="36">
      <c r="A101" s="58">
        <v>2239</v>
      </c>
      <c r="B101" s="23" t="s">
        <v>113</v>
      </c>
      <c r="C101" s="59">
        <f t="shared" si="4"/>
        <v>0</v>
      </c>
      <c r="D101" s="60"/>
      <c r="E101" s="60"/>
      <c r="F101" s="60"/>
      <c r="G101" s="61"/>
      <c r="H101" s="62"/>
      <c r="I101" s="63"/>
    </row>
    <row r="102" spans="1:9" s="123" customFormat="1" ht="48">
      <c r="A102" s="116">
        <v>2240</v>
      </c>
      <c r="B102" s="117" t="s">
        <v>114</v>
      </c>
      <c r="C102" s="118">
        <f t="shared" si="4"/>
        <v>245000</v>
      </c>
      <c r="D102" s="119">
        <f aca="true" t="shared" si="22" ref="D102:I102">SUM(D103:D109)</f>
        <v>0</v>
      </c>
      <c r="E102" s="119">
        <f t="shared" si="22"/>
        <v>0</v>
      </c>
      <c r="F102" s="119">
        <f t="shared" si="22"/>
        <v>0</v>
      </c>
      <c r="G102" s="120">
        <f t="shared" si="22"/>
        <v>0</v>
      </c>
      <c r="H102" s="121">
        <f t="shared" si="22"/>
        <v>0</v>
      </c>
      <c r="I102" s="122">
        <f t="shared" si="22"/>
        <v>245000</v>
      </c>
    </row>
    <row r="103" spans="1:9" s="123" customFormat="1" ht="12">
      <c r="A103" s="58">
        <v>2241</v>
      </c>
      <c r="B103" s="23" t="s">
        <v>115</v>
      </c>
      <c r="C103" s="59">
        <f t="shared" si="4"/>
        <v>0</v>
      </c>
      <c r="D103" s="60"/>
      <c r="E103" s="60"/>
      <c r="F103" s="60"/>
      <c r="G103" s="61"/>
      <c r="H103" s="62"/>
      <c r="I103" s="63"/>
    </row>
    <row r="104" spans="1:9" s="123" customFormat="1" ht="24">
      <c r="A104" s="58">
        <v>2242</v>
      </c>
      <c r="B104" s="23" t="s">
        <v>116</v>
      </c>
      <c r="C104" s="59">
        <f t="shared" si="4"/>
        <v>0</v>
      </c>
      <c r="D104" s="60"/>
      <c r="E104" s="60"/>
      <c r="F104" s="60"/>
      <c r="G104" s="61"/>
      <c r="H104" s="62"/>
      <c r="I104" s="63"/>
    </row>
    <row r="105" spans="1:9" s="123" customFormat="1" ht="24">
      <c r="A105" s="58">
        <v>2243</v>
      </c>
      <c r="B105" s="23" t="s">
        <v>117</v>
      </c>
      <c r="C105" s="59">
        <f t="shared" si="4"/>
        <v>0</v>
      </c>
      <c r="D105" s="60"/>
      <c r="E105" s="60"/>
      <c r="F105" s="60"/>
      <c r="G105" s="61"/>
      <c r="H105" s="62"/>
      <c r="I105" s="63"/>
    </row>
    <row r="106" spans="1:9" s="123" customFormat="1" ht="12">
      <c r="A106" s="58">
        <v>2244</v>
      </c>
      <c r="B106" s="23" t="s">
        <v>118</v>
      </c>
      <c r="C106" s="59">
        <f t="shared" si="4"/>
        <v>0</v>
      </c>
      <c r="D106" s="60"/>
      <c r="E106" s="60"/>
      <c r="F106" s="60"/>
      <c r="G106" s="61"/>
      <c r="H106" s="62"/>
      <c r="I106" s="63"/>
    </row>
    <row r="107" spans="1:9" s="123" customFormat="1" ht="36.75" customHeight="1">
      <c r="A107" s="58">
        <v>2245</v>
      </c>
      <c r="B107" s="23" t="s">
        <v>119</v>
      </c>
      <c r="C107" s="59">
        <f t="shared" si="4"/>
        <v>0</v>
      </c>
      <c r="D107" s="60"/>
      <c r="E107" s="60"/>
      <c r="F107" s="60"/>
      <c r="G107" s="61"/>
      <c r="H107" s="62"/>
      <c r="I107" s="63"/>
    </row>
    <row r="108" spans="1:9" s="123" customFormat="1" ht="12">
      <c r="A108" s="58">
        <v>2246</v>
      </c>
      <c r="B108" s="23" t="s">
        <v>120</v>
      </c>
      <c r="C108" s="59">
        <f t="shared" si="4"/>
        <v>245000</v>
      </c>
      <c r="D108" s="60"/>
      <c r="E108" s="60"/>
      <c r="F108" s="60"/>
      <c r="G108" s="61"/>
      <c r="H108" s="62"/>
      <c r="I108" s="63">
        <f>87000+75000+42000+40000+1000</f>
        <v>245000</v>
      </c>
    </row>
    <row r="109" spans="1:9" s="123" customFormat="1" ht="24">
      <c r="A109" s="58">
        <v>2249</v>
      </c>
      <c r="B109" s="23" t="s">
        <v>121</v>
      </c>
      <c r="C109" s="59">
        <f t="shared" si="4"/>
        <v>0</v>
      </c>
      <c r="D109" s="60"/>
      <c r="E109" s="60"/>
      <c r="F109" s="60"/>
      <c r="G109" s="61"/>
      <c r="H109" s="62"/>
      <c r="I109" s="63"/>
    </row>
    <row r="110" spans="1:9" s="123" customFormat="1" ht="24">
      <c r="A110" s="116">
        <v>2250</v>
      </c>
      <c r="B110" s="117" t="s">
        <v>122</v>
      </c>
      <c r="C110" s="118">
        <f aca="true" t="shared" si="23" ref="C110:C173">SUM(D110:I110)</f>
        <v>0</v>
      </c>
      <c r="D110" s="119">
        <f aca="true" t="shared" si="24" ref="D110:I110">SUM(D111:D113)</f>
        <v>0</v>
      </c>
      <c r="E110" s="119">
        <f t="shared" si="24"/>
        <v>0</v>
      </c>
      <c r="F110" s="119">
        <f t="shared" si="24"/>
        <v>0</v>
      </c>
      <c r="G110" s="119">
        <f t="shared" si="24"/>
        <v>0</v>
      </c>
      <c r="H110" s="119">
        <f t="shared" si="24"/>
        <v>0</v>
      </c>
      <c r="I110" s="122">
        <f t="shared" si="24"/>
        <v>0</v>
      </c>
    </row>
    <row r="111" spans="1:9" s="123" customFormat="1" ht="12">
      <c r="A111" s="129">
        <v>2251</v>
      </c>
      <c r="B111" s="117" t="s">
        <v>123</v>
      </c>
      <c r="C111" s="118">
        <f t="shared" si="23"/>
        <v>0</v>
      </c>
      <c r="D111" s="124"/>
      <c r="E111" s="124"/>
      <c r="F111" s="124"/>
      <c r="G111" s="125"/>
      <c r="H111" s="126"/>
      <c r="I111" s="127"/>
    </row>
    <row r="112" spans="1:9" s="123" customFormat="1" ht="24">
      <c r="A112" s="129">
        <v>2252</v>
      </c>
      <c r="B112" s="117" t="s">
        <v>124</v>
      </c>
      <c r="C112" s="118">
        <f t="shared" si="23"/>
        <v>0</v>
      </c>
      <c r="D112" s="124"/>
      <c r="E112" s="124"/>
      <c r="F112" s="124"/>
      <c r="G112" s="125"/>
      <c r="H112" s="126"/>
      <c r="I112" s="127"/>
    </row>
    <row r="113" spans="1:9" s="123" customFormat="1" ht="24">
      <c r="A113" s="129">
        <v>2259</v>
      </c>
      <c r="B113" s="117" t="s">
        <v>125</v>
      </c>
      <c r="C113" s="118">
        <f t="shared" si="23"/>
        <v>0</v>
      </c>
      <c r="D113" s="124"/>
      <c r="E113" s="124"/>
      <c r="F113" s="124"/>
      <c r="G113" s="125"/>
      <c r="H113" s="126"/>
      <c r="I113" s="127"/>
    </row>
    <row r="114" spans="1:9" s="123" customFormat="1" ht="12">
      <c r="A114" s="116">
        <v>2260</v>
      </c>
      <c r="B114" s="117" t="s">
        <v>126</v>
      </c>
      <c r="C114" s="118">
        <f t="shared" si="23"/>
        <v>0</v>
      </c>
      <c r="D114" s="119">
        <f aca="true" t="shared" si="25" ref="D114:I114">SUM(D115:D119)</f>
        <v>0</v>
      </c>
      <c r="E114" s="119">
        <f t="shared" si="25"/>
        <v>0</v>
      </c>
      <c r="F114" s="119">
        <f t="shared" si="25"/>
        <v>0</v>
      </c>
      <c r="G114" s="120">
        <f t="shared" si="25"/>
        <v>0</v>
      </c>
      <c r="H114" s="121">
        <f t="shared" si="25"/>
        <v>0</v>
      </c>
      <c r="I114" s="122">
        <f t="shared" si="25"/>
        <v>0</v>
      </c>
    </row>
    <row r="115" spans="1:9" s="123" customFormat="1" ht="12">
      <c r="A115" s="58">
        <v>2261</v>
      </c>
      <c r="B115" s="23" t="s">
        <v>127</v>
      </c>
      <c r="C115" s="59">
        <f t="shared" si="23"/>
        <v>0</v>
      </c>
      <c r="D115" s="60"/>
      <c r="E115" s="60"/>
      <c r="F115" s="60"/>
      <c r="G115" s="61"/>
      <c r="H115" s="62"/>
      <c r="I115" s="130"/>
    </row>
    <row r="116" spans="1:9" s="123" customFormat="1" ht="12">
      <c r="A116" s="58">
        <v>2262</v>
      </c>
      <c r="B116" s="23" t="s">
        <v>128</v>
      </c>
      <c r="C116" s="59">
        <f t="shared" si="23"/>
        <v>0</v>
      </c>
      <c r="D116" s="60"/>
      <c r="E116" s="60"/>
      <c r="F116" s="60"/>
      <c r="G116" s="61"/>
      <c r="H116" s="62"/>
      <c r="I116" s="63"/>
    </row>
    <row r="117" spans="1:9" s="123" customFormat="1" ht="12">
      <c r="A117" s="58">
        <v>2263</v>
      </c>
      <c r="B117" s="23" t="s">
        <v>129</v>
      </c>
      <c r="C117" s="59">
        <f t="shared" si="23"/>
        <v>0</v>
      </c>
      <c r="D117" s="60"/>
      <c r="E117" s="60"/>
      <c r="F117" s="60"/>
      <c r="G117" s="61"/>
      <c r="H117" s="62"/>
      <c r="I117" s="63"/>
    </row>
    <row r="118" spans="1:9" s="123" customFormat="1" ht="12">
      <c r="A118" s="58">
        <v>2264</v>
      </c>
      <c r="B118" s="23" t="s">
        <v>130</v>
      </c>
      <c r="C118" s="59">
        <f t="shared" si="23"/>
        <v>0</v>
      </c>
      <c r="D118" s="60"/>
      <c r="E118" s="60"/>
      <c r="F118" s="60"/>
      <c r="G118" s="61"/>
      <c r="H118" s="62"/>
      <c r="I118" s="63"/>
    </row>
    <row r="119" spans="1:9" s="123" customFormat="1" ht="12">
      <c r="A119" s="58">
        <v>2269</v>
      </c>
      <c r="B119" s="23" t="s">
        <v>131</v>
      </c>
      <c r="C119" s="59">
        <f t="shared" si="23"/>
        <v>0</v>
      </c>
      <c r="D119" s="60"/>
      <c r="E119" s="60"/>
      <c r="F119" s="60"/>
      <c r="G119" s="61"/>
      <c r="H119" s="62"/>
      <c r="I119" s="63"/>
    </row>
    <row r="120" spans="1:9" s="123" customFormat="1" ht="12">
      <c r="A120" s="116">
        <v>2270</v>
      </c>
      <c r="B120" s="117" t="s">
        <v>132</v>
      </c>
      <c r="C120" s="118">
        <f t="shared" si="23"/>
        <v>0</v>
      </c>
      <c r="D120" s="119">
        <f aca="true" t="shared" si="26" ref="D120:I120">SUM(D121:D124)</f>
        <v>0</v>
      </c>
      <c r="E120" s="119">
        <f t="shared" si="26"/>
        <v>0</v>
      </c>
      <c r="F120" s="119">
        <f t="shared" si="26"/>
        <v>0</v>
      </c>
      <c r="G120" s="120">
        <f t="shared" si="26"/>
        <v>0</v>
      </c>
      <c r="H120" s="121">
        <f t="shared" si="26"/>
        <v>0</v>
      </c>
      <c r="I120" s="122">
        <f t="shared" si="26"/>
        <v>0</v>
      </c>
    </row>
    <row r="121" spans="1:9" s="123" customFormat="1" ht="24">
      <c r="A121" s="58">
        <v>2275</v>
      </c>
      <c r="B121" s="23" t="s">
        <v>133</v>
      </c>
      <c r="C121" s="59">
        <f t="shared" si="23"/>
        <v>0</v>
      </c>
      <c r="D121" s="60"/>
      <c r="E121" s="60"/>
      <c r="F121" s="60"/>
      <c r="G121" s="61"/>
      <c r="H121" s="62"/>
      <c r="I121" s="63"/>
    </row>
    <row r="122" spans="1:9" s="123" customFormat="1" ht="24">
      <c r="A122" s="58">
        <v>2276</v>
      </c>
      <c r="B122" s="23" t="s">
        <v>134</v>
      </c>
      <c r="C122" s="59">
        <f t="shared" si="23"/>
        <v>0</v>
      </c>
      <c r="D122" s="60"/>
      <c r="E122" s="60"/>
      <c r="F122" s="60"/>
      <c r="G122" s="61"/>
      <c r="H122" s="62"/>
      <c r="I122" s="63"/>
    </row>
    <row r="123" spans="1:9" s="123" customFormat="1" ht="24" customHeight="1">
      <c r="A123" s="58">
        <v>2278</v>
      </c>
      <c r="B123" s="23" t="s">
        <v>135</v>
      </c>
      <c r="C123" s="59">
        <f t="shared" si="23"/>
        <v>0</v>
      </c>
      <c r="D123" s="60"/>
      <c r="E123" s="60"/>
      <c r="F123" s="60"/>
      <c r="G123" s="61"/>
      <c r="H123" s="62"/>
      <c r="I123" s="63"/>
    </row>
    <row r="124" spans="1:9" s="123" customFormat="1" ht="24">
      <c r="A124" s="58">
        <v>2279</v>
      </c>
      <c r="B124" s="23" t="s">
        <v>136</v>
      </c>
      <c r="C124" s="59">
        <f t="shared" si="23"/>
        <v>0</v>
      </c>
      <c r="D124" s="60"/>
      <c r="E124" s="60"/>
      <c r="F124" s="60"/>
      <c r="G124" s="61"/>
      <c r="H124" s="62"/>
      <c r="I124" s="63"/>
    </row>
    <row r="125" spans="1:9" s="56" customFormat="1" ht="38.25" customHeight="1">
      <c r="A125" s="71">
        <v>2300</v>
      </c>
      <c r="B125" s="113" t="s">
        <v>137</v>
      </c>
      <c r="C125" s="72">
        <f t="shared" si="23"/>
        <v>20000</v>
      </c>
      <c r="D125" s="114">
        <f aca="true" t="shared" si="27" ref="D125:I125">SUM(D126,D130,D134,D135,D138,D145,D155,D156,D159)</f>
        <v>0</v>
      </c>
      <c r="E125" s="114">
        <f t="shared" si="27"/>
        <v>0</v>
      </c>
      <c r="F125" s="114">
        <f t="shared" si="27"/>
        <v>0</v>
      </c>
      <c r="G125" s="128">
        <f t="shared" si="27"/>
        <v>0</v>
      </c>
      <c r="H125" s="78">
        <f t="shared" si="27"/>
        <v>0</v>
      </c>
      <c r="I125" s="115">
        <f t="shared" si="27"/>
        <v>20000</v>
      </c>
    </row>
    <row r="126" spans="1:9" s="123" customFormat="1" ht="12">
      <c r="A126" s="116">
        <v>2310</v>
      </c>
      <c r="B126" s="117" t="s">
        <v>138</v>
      </c>
      <c r="C126" s="118">
        <f t="shared" si="23"/>
        <v>20000</v>
      </c>
      <c r="D126" s="119">
        <f aca="true" t="shared" si="28" ref="D126:I126">SUM(D127:D129)</f>
        <v>0</v>
      </c>
      <c r="E126" s="119">
        <f t="shared" si="28"/>
        <v>0</v>
      </c>
      <c r="F126" s="119">
        <f t="shared" si="28"/>
        <v>0</v>
      </c>
      <c r="G126" s="120">
        <f t="shared" si="28"/>
        <v>0</v>
      </c>
      <c r="H126" s="121">
        <f t="shared" si="28"/>
        <v>0</v>
      </c>
      <c r="I126" s="122">
        <f t="shared" si="28"/>
        <v>20000</v>
      </c>
    </row>
    <row r="127" spans="1:9" s="123" customFormat="1" ht="12">
      <c r="A127" s="58">
        <v>2311</v>
      </c>
      <c r="B127" s="23" t="s">
        <v>139</v>
      </c>
      <c r="C127" s="59">
        <f t="shared" si="23"/>
        <v>0</v>
      </c>
      <c r="D127" s="60"/>
      <c r="E127" s="60"/>
      <c r="F127" s="60"/>
      <c r="G127" s="61"/>
      <c r="H127" s="62"/>
      <c r="I127" s="63"/>
    </row>
    <row r="128" spans="1:9" s="123" customFormat="1" ht="12">
      <c r="A128" s="58">
        <v>2312</v>
      </c>
      <c r="B128" s="23" t="s">
        <v>140</v>
      </c>
      <c r="C128" s="59">
        <f t="shared" si="23"/>
        <v>20000</v>
      </c>
      <c r="D128" s="60"/>
      <c r="E128" s="60"/>
      <c r="F128" s="60"/>
      <c r="G128" s="61"/>
      <c r="H128" s="62"/>
      <c r="I128" s="63">
        <f>20000</f>
        <v>20000</v>
      </c>
    </row>
    <row r="129" spans="1:9" s="123" customFormat="1" ht="12">
      <c r="A129" s="58">
        <v>2313</v>
      </c>
      <c r="B129" s="23" t="s">
        <v>141</v>
      </c>
      <c r="C129" s="59">
        <f t="shared" si="23"/>
        <v>0</v>
      </c>
      <c r="D129" s="60"/>
      <c r="E129" s="60"/>
      <c r="F129" s="60"/>
      <c r="G129" s="61"/>
      <c r="H129" s="62"/>
      <c r="I129" s="63"/>
    </row>
    <row r="130" spans="1:9" s="123" customFormat="1" ht="24">
      <c r="A130" s="116">
        <v>2320</v>
      </c>
      <c r="B130" s="117" t="s">
        <v>142</v>
      </c>
      <c r="C130" s="118">
        <f t="shared" si="23"/>
        <v>0</v>
      </c>
      <c r="D130" s="119">
        <f aca="true" t="shared" si="29" ref="D130:I130">SUM(D131:D133)</f>
        <v>0</v>
      </c>
      <c r="E130" s="119">
        <f t="shared" si="29"/>
        <v>0</v>
      </c>
      <c r="F130" s="119">
        <f t="shared" si="29"/>
        <v>0</v>
      </c>
      <c r="G130" s="120">
        <f t="shared" si="29"/>
        <v>0</v>
      </c>
      <c r="H130" s="121">
        <f t="shared" si="29"/>
        <v>0</v>
      </c>
      <c r="I130" s="122">
        <f t="shared" si="29"/>
        <v>0</v>
      </c>
    </row>
    <row r="131" spans="1:9" s="123" customFormat="1" ht="12">
      <c r="A131" s="58">
        <v>2321</v>
      </c>
      <c r="B131" s="23" t="s">
        <v>143</v>
      </c>
      <c r="C131" s="59">
        <f t="shared" si="23"/>
        <v>0</v>
      </c>
      <c r="D131" s="60"/>
      <c r="E131" s="60"/>
      <c r="F131" s="60"/>
      <c r="G131" s="61"/>
      <c r="H131" s="62"/>
      <c r="I131" s="63"/>
    </row>
    <row r="132" spans="1:9" s="123" customFormat="1" ht="12">
      <c r="A132" s="58">
        <v>2322</v>
      </c>
      <c r="B132" s="23" t="s">
        <v>144</v>
      </c>
      <c r="C132" s="59">
        <f t="shared" si="23"/>
        <v>0</v>
      </c>
      <c r="D132" s="60"/>
      <c r="E132" s="60"/>
      <c r="F132" s="60"/>
      <c r="G132" s="61"/>
      <c r="H132" s="62"/>
      <c r="I132" s="63"/>
    </row>
    <row r="133" spans="1:9" s="123" customFormat="1" ht="10.5" customHeight="1">
      <c r="A133" s="58">
        <v>2329</v>
      </c>
      <c r="B133" s="23" t="s">
        <v>145</v>
      </c>
      <c r="C133" s="59">
        <f t="shared" si="23"/>
        <v>0</v>
      </c>
      <c r="D133" s="60"/>
      <c r="E133" s="60"/>
      <c r="F133" s="60"/>
      <c r="G133" s="61"/>
      <c r="H133" s="62"/>
      <c r="I133" s="63"/>
    </row>
    <row r="134" spans="1:9" s="123" customFormat="1" ht="24">
      <c r="A134" s="116">
        <v>2330</v>
      </c>
      <c r="B134" s="117" t="s">
        <v>146</v>
      </c>
      <c r="C134" s="118">
        <f t="shared" si="23"/>
        <v>0</v>
      </c>
      <c r="D134" s="124"/>
      <c r="E134" s="124"/>
      <c r="F134" s="124"/>
      <c r="G134" s="125"/>
      <c r="H134" s="126"/>
      <c r="I134" s="127"/>
    </row>
    <row r="135" spans="1:9" s="123" customFormat="1" ht="48">
      <c r="A135" s="116">
        <v>2340</v>
      </c>
      <c r="B135" s="117" t="s">
        <v>147</v>
      </c>
      <c r="C135" s="118">
        <f t="shared" si="23"/>
        <v>0</v>
      </c>
      <c r="D135" s="119">
        <f aca="true" t="shared" si="30" ref="D135:I135">SUM(D136:D137)</f>
        <v>0</v>
      </c>
      <c r="E135" s="119">
        <f t="shared" si="30"/>
        <v>0</v>
      </c>
      <c r="F135" s="119">
        <f t="shared" si="30"/>
        <v>0</v>
      </c>
      <c r="G135" s="120">
        <f t="shared" si="30"/>
        <v>0</v>
      </c>
      <c r="H135" s="121">
        <f t="shared" si="30"/>
        <v>0</v>
      </c>
      <c r="I135" s="122">
        <f t="shared" si="30"/>
        <v>0</v>
      </c>
    </row>
    <row r="136" spans="1:9" s="123" customFormat="1" ht="24">
      <c r="A136" s="58">
        <v>2341</v>
      </c>
      <c r="B136" s="23" t="s">
        <v>148</v>
      </c>
      <c r="C136" s="59">
        <f t="shared" si="23"/>
        <v>0</v>
      </c>
      <c r="D136" s="60"/>
      <c r="E136" s="60"/>
      <c r="F136" s="60"/>
      <c r="G136" s="61"/>
      <c r="H136" s="62"/>
      <c r="I136" s="63"/>
    </row>
    <row r="137" spans="1:9" s="123" customFormat="1" ht="36">
      <c r="A137" s="58">
        <v>2344</v>
      </c>
      <c r="B137" s="23" t="s">
        <v>149</v>
      </c>
      <c r="C137" s="59">
        <f t="shared" si="23"/>
        <v>0</v>
      </c>
      <c r="D137" s="60"/>
      <c r="E137" s="60"/>
      <c r="F137" s="60"/>
      <c r="G137" s="61"/>
      <c r="H137" s="62"/>
      <c r="I137" s="63"/>
    </row>
    <row r="138" spans="1:9" s="123" customFormat="1" ht="24">
      <c r="A138" s="116">
        <v>2350</v>
      </c>
      <c r="B138" s="117" t="s">
        <v>150</v>
      </c>
      <c r="C138" s="118">
        <f t="shared" si="23"/>
        <v>0</v>
      </c>
      <c r="D138" s="119">
        <f aca="true" t="shared" si="31" ref="D138:I138">SUM(D139:D144)</f>
        <v>0</v>
      </c>
      <c r="E138" s="119">
        <f t="shared" si="31"/>
        <v>0</v>
      </c>
      <c r="F138" s="119">
        <f t="shared" si="31"/>
        <v>0</v>
      </c>
      <c r="G138" s="120">
        <f t="shared" si="31"/>
        <v>0</v>
      </c>
      <c r="H138" s="121">
        <f t="shared" si="31"/>
        <v>0</v>
      </c>
      <c r="I138" s="122">
        <f t="shared" si="31"/>
        <v>0</v>
      </c>
    </row>
    <row r="139" spans="1:9" s="123" customFormat="1" ht="12">
      <c r="A139" s="58">
        <v>2351</v>
      </c>
      <c r="B139" s="23" t="s">
        <v>151</v>
      </c>
      <c r="C139" s="59">
        <f t="shared" si="23"/>
        <v>0</v>
      </c>
      <c r="D139" s="60"/>
      <c r="E139" s="60"/>
      <c r="F139" s="60"/>
      <c r="G139" s="61"/>
      <c r="H139" s="62"/>
      <c r="I139" s="63"/>
    </row>
    <row r="140" spans="1:9" s="123" customFormat="1" ht="12">
      <c r="A140" s="58">
        <v>2352</v>
      </c>
      <c r="B140" s="23" t="s">
        <v>152</v>
      </c>
      <c r="C140" s="59">
        <f t="shared" si="23"/>
        <v>0</v>
      </c>
      <c r="D140" s="60"/>
      <c r="E140" s="60"/>
      <c r="F140" s="60"/>
      <c r="G140" s="61"/>
      <c r="H140" s="62"/>
      <c r="I140" s="63"/>
    </row>
    <row r="141" spans="1:9" s="123" customFormat="1" ht="24">
      <c r="A141" s="58">
        <v>2353</v>
      </c>
      <c r="B141" s="23" t="s">
        <v>153</v>
      </c>
      <c r="C141" s="59">
        <f t="shared" si="23"/>
        <v>0</v>
      </c>
      <c r="D141" s="60"/>
      <c r="E141" s="60"/>
      <c r="F141" s="60"/>
      <c r="G141" s="61"/>
      <c r="H141" s="62"/>
      <c r="I141" s="63"/>
    </row>
    <row r="142" spans="1:9" s="123" customFormat="1" ht="24">
      <c r="A142" s="58">
        <v>2354</v>
      </c>
      <c r="B142" s="23" t="s">
        <v>154</v>
      </c>
      <c r="C142" s="59">
        <f t="shared" si="23"/>
        <v>0</v>
      </c>
      <c r="D142" s="60"/>
      <c r="E142" s="60"/>
      <c r="F142" s="60"/>
      <c r="G142" s="61"/>
      <c r="H142" s="62"/>
      <c r="I142" s="63"/>
    </row>
    <row r="143" spans="1:9" s="123" customFormat="1" ht="24">
      <c r="A143" s="58">
        <v>2355</v>
      </c>
      <c r="B143" s="23" t="s">
        <v>155</v>
      </c>
      <c r="C143" s="59">
        <f t="shared" si="23"/>
        <v>0</v>
      </c>
      <c r="D143" s="60"/>
      <c r="E143" s="60"/>
      <c r="F143" s="60"/>
      <c r="G143" s="61"/>
      <c r="H143" s="62"/>
      <c r="I143" s="63"/>
    </row>
    <row r="144" spans="1:9" s="123" customFormat="1" ht="24">
      <c r="A144" s="58">
        <v>2359</v>
      </c>
      <c r="B144" s="23" t="s">
        <v>156</v>
      </c>
      <c r="C144" s="59">
        <f t="shared" si="23"/>
        <v>0</v>
      </c>
      <c r="D144" s="60"/>
      <c r="E144" s="60"/>
      <c r="F144" s="60"/>
      <c r="G144" s="61"/>
      <c r="H144" s="62"/>
      <c r="I144" s="63"/>
    </row>
    <row r="145" spans="1:9" s="123" customFormat="1" ht="24.75" customHeight="1">
      <c r="A145" s="116">
        <v>2360</v>
      </c>
      <c r="B145" s="117" t="s">
        <v>157</v>
      </c>
      <c r="C145" s="118">
        <f t="shared" si="23"/>
        <v>0</v>
      </c>
      <c r="D145" s="119">
        <f aca="true" t="shared" si="32" ref="D145:I145">SUM(D146:D154)</f>
        <v>0</v>
      </c>
      <c r="E145" s="119">
        <f t="shared" si="32"/>
        <v>0</v>
      </c>
      <c r="F145" s="119">
        <f t="shared" si="32"/>
        <v>0</v>
      </c>
      <c r="G145" s="120">
        <f t="shared" si="32"/>
        <v>0</v>
      </c>
      <c r="H145" s="121">
        <f t="shared" si="32"/>
        <v>0</v>
      </c>
      <c r="I145" s="122">
        <f t="shared" si="32"/>
        <v>0</v>
      </c>
    </row>
    <row r="146" spans="1:9" s="123" customFormat="1" ht="12">
      <c r="A146" s="57">
        <v>2361</v>
      </c>
      <c r="B146" s="23" t="s">
        <v>158</v>
      </c>
      <c r="C146" s="59">
        <f t="shared" si="23"/>
        <v>0</v>
      </c>
      <c r="D146" s="60"/>
      <c r="E146" s="60"/>
      <c r="F146" s="60"/>
      <c r="G146" s="61"/>
      <c r="H146" s="62"/>
      <c r="I146" s="63"/>
    </row>
    <row r="147" spans="1:9" s="123" customFormat="1" ht="24">
      <c r="A147" s="57">
        <v>2362</v>
      </c>
      <c r="B147" s="23" t="s">
        <v>159</v>
      </c>
      <c r="C147" s="59">
        <f t="shared" si="23"/>
        <v>0</v>
      </c>
      <c r="D147" s="60"/>
      <c r="E147" s="60"/>
      <c r="F147" s="60"/>
      <c r="G147" s="61"/>
      <c r="H147" s="62"/>
      <c r="I147" s="63"/>
    </row>
    <row r="148" spans="1:9" s="123" customFormat="1" ht="12">
      <c r="A148" s="57">
        <v>2363</v>
      </c>
      <c r="B148" s="23" t="s">
        <v>160</v>
      </c>
      <c r="C148" s="59">
        <f t="shared" si="23"/>
        <v>0</v>
      </c>
      <c r="D148" s="60"/>
      <c r="E148" s="60"/>
      <c r="F148" s="60"/>
      <c r="G148" s="61"/>
      <c r="H148" s="62"/>
      <c r="I148" s="63"/>
    </row>
    <row r="149" spans="1:9" s="123" customFormat="1" ht="12">
      <c r="A149" s="57">
        <v>2364</v>
      </c>
      <c r="B149" s="23" t="s">
        <v>161</v>
      </c>
      <c r="C149" s="59">
        <f t="shared" si="23"/>
        <v>0</v>
      </c>
      <c r="D149" s="60"/>
      <c r="E149" s="60"/>
      <c r="F149" s="60"/>
      <c r="G149" s="61"/>
      <c r="H149" s="62"/>
      <c r="I149" s="63"/>
    </row>
    <row r="150" spans="1:9" s="123" customFormat="1" ht="12.75" customHeight="1">
      <c r="A150" s="57">
        <v>2365</v>
      </c>
      <c r="B150" s="23" t="s">
        <v>162</v>
      </c>
      <c r="C150" s="59">
        <f t="shared" si="23"/>
        <v>0</v>
      </c>
      <c r="D150" s="60"/>
      <c r="E150" s="60"/>
      <c r="F150" s="60"/>
      <c r="G150" s="61"/>
      <c r="H150" s="62"/>
      <c r="I150" s="63"/>
    </row>
    <row r="151" spans="1:9" s="123" customFormat="1" ht="12.75" customHeight="1">
      <c r="A151" s="57">
        <v>2366</v>
      </c>
      <c r="B151" s="23" t="s">
        <v>163</v>
      </c>
      <c r="C151" s="59">
        <f t="shared" si="23"/>
        <v>0</v>
      </c>
      <c r="D151" s="60"/>
      <c r="E151" s="60"/>
      <c r="F151" s="60"/>
      <c r="G151" s="61"/>
      <c r="H151" s="62"/>
      <c r="I151" s="63"/>
    </row>
    <row r="152" spans="1:9" s="123" customFormat="1" ht="12">
      <c r="A152" s="57">
        <v>2367</v>
      </c>
      <c r="B152" s="23" t="s">
        <v>164</v>
      </c>
      <c r="C152" s="59">
        <f t="shared" si="23"/>
        <v>0</v>
      </c>
      <c r="D152" s="60"/>
      <c r="E152" s="60"/>
      <c r="F152" s="60"/>
      <c r="G152" s="61"/>
      <c r="H152" s="62"/>
      <c r="I152" s="63"/>
    </row>
    <row r="153" spans="1:9" s="123" customFormat="1" ht="12">
      <c r="A153" s="57">
        <v>2368</v>
      </c>
      <c r="B153" s="23" t="s">
        <v>165</v>
      </c>
      <c r="C153" s="59">
        <f t="shared" si="23"/>
        <v>0</v>
      </c>
      <c r="D153" s="60"/>
      <c r="E153" s="60"/>
      <c r="F153" s="60"/>
      <c r="G153" s="61"/>
      <c r="H153" s="62"/>
      <c r="I153" s="63"/>
    </row>
    <row r="154" spans="1:9" s="123" customFormat="1" ht="36">
      <c r="A154" s="57">
        <v>2369</v>
      </c>
      <c r="B154" s="23" t="s">
        <v>166</v>
      </c>
      <c r="C154" s="59">
        <f t="shared" si="23"/>
        <v>0</v>
      </c>
      <c r="D154" s="60"/>
      <c r="E154" s="60"/>
      <c r="F154" s="60"/>
      <c r="G154" s="61"/>
      <c r="H154" s="62"/>
      <c r="I154" s="63"/>
    </row>
    <row r="155" spans="1:9" s="123" customFormat="1" ht="12">
      <c r="A155" s="116">
        <v>2370</v>
      </c>
      <c r="B155" s="117" t="s">
        <v>167</v>
      </c>
      <c r="C155" s="118">
        <f t="shared" si="23"/>
        <v>0</v>
      </c>
      <c r="D155" s="124"/>
      <c r="E155" s="124"/>
      <c r="F155" s="124"/>
      <c r="G155" s="125"/>
      <c r="H155" s="126"/>
      <c r="I155" s="127"/>
    </row>
    <row r="156" spans="1:9" s="123" customFormat="1" ht="12">
      <c r="A156" s="116">
        <v>2380</v>
      </c>
      <c r="B156" s="117" t="s">
        <v>168</v>
      </c>
      <c r="C156" s="118">
        <f t="shared" si="23"/>
        <v>0</v>
      </c>
      <c r="D156" s="119">
        <f aca="true" t="shared" si="33" ref="D156:I156">SUM(D157:D158)</f>
        <v>0</v>
      </c>
      <c r="E156" s="119">
        <f t="shared" si="33"/>
        <v>0</v>
      </c>
      <c r="F156" s="119">
        <f t="shared" si="33"/>
        <v>0</v>
      </c>
      <c r="G156" s="120">
        <f t="shared" si="33"/>
        <v>0</v>
      </c>
      <c r="H156" s="121">
        <f t="shared" si="33"/>
        <v>0</v>
      </c>
      <c r="I156" s="122">
        <f t="shared" si="33"/>
        <v>0</v>
      </c>
    </row>
    <row r="157" spans="1:9" s="123" customFormat="1" ht="12">
      <c r="A157" s="57">
        <v>2381</v>
      </c>
      <c r="B157" s="23" t="s">
        <v>169</v>
      </c>
      <c r="C157" s="59">
        <f t="shared" si="23"/>
        <v>0</v>
      </c>
      <c r="D157" s="60"/>
      <c r="E157" s="60"/>
      <c r="F157" s="60"/>
      <c r="G157" s="61"/>
      <c r="H157" s="62"/>
      <c r="I157" s="63"/>
    </row>
    <row r="158" spans="1:9" s="123" customFormat="1" ht="24">
      <c r="A158" s="57">
        <v>2389</v>
      </c>
      <c r="B158" s="23" t="s">
        <v>170</v>
      </c>
      <c r="C158" s="59">
        <f t="shared" si="23"/>
        <v>0</v>
      </c>
      <c r="D158" s="60"/>
      <c r="E158" s="60"/>
      <c r="F158" s="60"/>
      <c r="G158" s="61"/>
      <c r="H158" s="62"/>
      <c r="I158" s="63"/>
    </row>
    <row r="159" spans="1:9" s="123" customFormat="1" ht="12">
      <c r="A159" s="116">
        <v>2390</v>
      </c>
      <c r="B159" s="117" t="s">
        <v>171</v>
      </c>
      <c r="C159" s="118">
        <f t="shared" si="23"/>
        <v>0</v>
      </c>
      <c r="D159" s="124"/>
      <c r="E159" s="124"/>
      <c r="F159" s="124"/>
      <c r="G159" s="125"/>
      <c r="H159" s="126"/>
      <c r="I159" s="127"/>
    </row>
    <row r="160" spans="1:9" s="56" customFormat="1" ht="12">
      <c r="A160" s="71">
        <v>2400</v>
      </c>
      <c r="B160" s="113" t="s">
        <v>172</v>
      </c>
      <c r="C160" s="72">
        <f t="shared" si="23"/>
        <v>0</v>
      </c>
      <c r="D160" s="114">
        <f aca="true" t="shared" si="34" ref="D160:I160">SUM(D161:D163)</f>
        <v>0</v>
      </c>
      <c r="E160" s="114">
        <f t="shared" si="34"/>
        <v>0</v>
      </c>
      <c r="F160" s="114">
        <f t="shared" si="34"/>
        <v>0</v>
      </c>
      <c r="G160" s="128">
        <f t="shared" si="34"/>
        <v>0</v>
      </c>
      <c r="H160" s="78">
        <f t="shared" si="34"/>
        <v>0</v>
      </c>
      <c r="I160" s="115">
        <f t="shared" si="34"/>
        <v>0</v>
      </c>
    </row>
    <row r="161" spans="1:9" s="123" customFormat="1" ht="12">
      <c r="A161" s="116">
        <v>2410</v>
      </c>
      <c r="B161" s="117" t="s">
        <v>173</v>
      </c>
      <c r="C161" s="118">
        <f t="shared" si="23"/>
        <v>0</v>
      </c>
      <c r="D161" s="124"/>
      <c r="E161" s="124"/>
      <c r="F161" s="124"/>
      <c r="G161" s="125"/>
      <c r="H161" s="126"/>
      <c r="I161" s="127"/>
    </row>
    <row r="162" spans="1:9" s="123" customFormat="1" ht="24">
      <c r="A162" s="116">
        <v>2420</v>
      </c>
      <c r="B162" s="117" t="s">
        <v>174</v>
      </c>
      <c r="C162" s="118">
        <f t="shared" si="23"/>
        <v>0</v>
      </c>
      <c r="D162" s="124"/>
      <c r="E162" s="124"/>
      <c r="F162" s="124"/>
      <c r="G162" s="125"/>
      <c r="H162" s="126"/>
      <c r="I162" s="127"/>
    </row>
    <row r="163" spans="1:9" s="123" customFormat="1" ht="24">
      <c r="A163" s="116">
        <v>2490</v>
      </c>
      <c r="B163" s="117" t="s">
        <v>175</v>
      </c>
      <c r="C163" s="118">
        <f t="shared" si="23"/>
        <v>0</v>
      </c>
      <c r="D163" s="124"/>
      <c r="E163" s="124"/>
      <c r="F163" s="124"/>
      <c r="G163" s="125"/>
      <c r="H163" s="126"/>
      <c r="I163" s="127"/>
    </row>
    <row r="164" spans="1:9" s="56" customFormat="1" ht="24">
      <c r="A164" s="71">
        <v>2500</v>
      </c>
      <c r="B164" s="113" t="s">
        <v>176</v>
      </c>
      <c r="C164" s="72">
        <f t="shared" si="23"/>
        <v>0</v>
      </c>
      <c r="D164" s="114">
        <f aca="true" t="shared" si="35" ref="D164:I164">D165</f>
        <v>0</v>
      </c>
      <c r="E164" s="114">
        <f t="shared" si="35"/>
        <v>0</v>
      </c>
      <c r="F164" s="114">
        <f t="shared" si="35"/>
        <v>0</v>
      </c>
      <c r="G164" s="128">
        <f t="shared" si="35"/>
        <v>0</v>
      </c>
      <c r="H164" s="78">
        <f t="shared" si="35"/>
        <v>0</v>
      </c>
      <c r="I164" s="115">
        <f t="shared" si="35"/>
        <v>0</v>
      </c>
    </row>
    <row r="165" spans="1:9" s="56" customFormat="1" ht="24">
      <c r="A165" s="116">
        <v>2510</v>
      </c>
      <c r="B165" s="117" t="s">
        <v>176</v>
      </c>
      <c r="C165" s="118">
        <f t="shared" si="23"/>
        <v>0</v>
      </c>
      <c r="D165" s="119">
        <f aca="true" t="shared" si="36" ref="D165:I165">SUM(D166:D169)</f>
        <v>0</v>
      </c>
      <c r="E165" s="119">
        <f t="shared" si="36"/>
        <v>0</v>
      </c>
      <c r="F165" s="119">
        <f t="shared" si="36"/>
        <v>0</v>
      </c>
      <c r="G165" s="120">
        <f t="shared" si="36"/>
        <v>0</v>
      </c>
      <c r="H165" s="121">
        <f t="shared" si="36"/>
        <v>0</v>
      </c>
      <c r="I165" s="122">
        <f t="shared" si="36"/>
        <v>0</v>
      </c>
    </row>
    <row r="166" spans="1:9" s="56" customFormat="1" ht="24">
      <c r="A166" s="58">
        <v>2512</v>
      </c>
      <c r="B166" s="23" t="s">
        <v>177</v>
      </c>
      <c r="C166" s="59">
        <f t="shared" si="23"/>
        <v>0</v>
      </c>
      <c r="D166" s="60"/>
      <c r="E166" s="60"/>
      <c r="F166" s="60"/>
      <c r="G166" s="61"/>
      <c r="H166" s="62"/>
      <c r="I166" s="63"/>
    </row>
    <row r="167" spans="1:9" s="56" customFormat="1" ht="48">
      <c r="A167" s="58">
        <v>2513</v>
      </c>
      <c r="B167" s="23" t="s">
        <v>178</v>
      </c>
      <c r="C167" s="59">
        <f t="shared" si="23"/>
        <v>0</v>
      </c>
      <c r="D167" s="60"/>
      <c r="E167" s="60"/>
      <c r="F167" s="60"/>
      <c r="G167" s="61"/>
      <c r="H167" s="62"/>
      <c r="I167" s="63"/>
    </row>
    <row r="168" spans="1:9" s="56" customFormat="1" ht="24">
      <c r="A168" s="58">
        <v>2515</v>
      </c>
      <c r="B168" s="23" t="s">
        <v>179</v>
      </c>
      <c r="C168" s="59">
        <f t="shared" si="23"/>
        <v>0</v>
      </c>
      <c r="D168" s="60"/>
      <c r="E168" s="60"/>
      <c r="F168" s="60"/>
      <c r="G168" s="61"/>
      <c r="H168" s="62"/>
      <c r="I168" s="63"/>
    </row>
    <row r="169" spans="1:9" s="56" customFormat="1" ht="24">
      <c r="A169" s="58">
        <v>2519</v>
      </c>
      <c r="B169" s="23" t="s">
        <v>180</v>
      </c>
      <c r="C169" s="59">
        <f t="shared" si="23"/>
        <v>0</v>
      </c>
      <c r="D169" s="60"/>
      <c r="E169" s="60"/>
      <c r="F169" s="60"/>
      <c r="G169" s="61"/>
      <c r="H169" s="62"/>
      <c r="I169" s="63"/>
    </row>
    <row r="170" spans="1:9" s="135" customFormat="1" ht="48">
      <c r="A170" s="34">
        <v>2800</v>
      </c>
      <c r="B170" s="23" t="s">
        <v>181</v>
      </c>
      <c r="C170" s="59">
        <f t="shared" si="23"/>
        <v>0</v>
      </c>
      <c r="D170" s="131"/>
      <c r="E170" s="131"/>
      <c r="F170" s="131"/>
      <c r="G170" s="132"/>
      <c r="H170" s="133"/>
      <c r="I170" s="134"/>
    </row>
    <row r="171" spans="1:9" s="56" customFormat="1" ht="12">
      <c r="A171" s="107">
        <v>3000</v>
      </c>
      <c r="B171" s="107" t="s">
        <v>182</v>
      </c>
      <c r="C171" s="108">
        <f t="shared" si="23"/>
        <v>762425</v>
      </c>
      <c r="D171" s="109">
        <f aca="true" t="shared" si="37" ref="D171:I171">SUM(D172,D177)</f>
        <v>489250</v>
      </c>
      <c r="E171" s="109">
        <f t="shared" si="37"/>
        <v>0</v>
      </c>
      <c r="F171" s="109">
        <f t="shared" si="37"/>
        <v>0</v>
      </c>
      <c r="G171" s="109">
        <f t="shared" si="37"/>
        <v>0</v>
      </c>
      <c r="H171" s="109">
        <f t="shared" si="37"/>
        <v>0</v>
      </c>
      <c r="I171" s="112">
        <f t="shared" si="37"/>
        <v>273175</v>
      </c>
    </row>
    <row r="172" spans="1:9" s="56" customFormat="1" ht="48">
      <c r="A172" s="71">
        <v>3200</v>
      </c>
      <c r="B172" s="113" t="s">
        <v>183</v>
      </c>
      <c r="C172" s="72">
        <f t="shared" si="23"/>
        <v>0</v>
      </c>
      <c r="D172" s="114">
        <f aca="true" t="shared" si="38" ref="D172:I172">SUM(D173)</f>
        <v>0</v>
      </c>
      <c r="E172" s="114">
        <f t="shared" si="38"/>
        <v>0</v>
      </c>
      <c r="F172" s="114">
        <f t="shared" si="38"/>
        <v>0</v>
      </c>
      <c r="G172" s="114">
        <f t="shared" si="38"/>
        <v>0</v>
      </c>
      <c r="H172" s="114">
        <f t="shared" si="38"/>
        <v>0</v>
      </c>
      <c r="I172" s="115">
        <f t="shared" si="38"/>
        <v>0</v>
      </c>
    </row>
    <row r="173" spans="1:9" s="56" customFormat="1" ht="36">
      <c r="A173" s="136">
        <v>3260</v>
      </c>
      <c r="B173" s="23" t="s">
        <v>184</v>
      </c>
      <c r="C173" s="59">
        <f t="shared" si="23"/>
        <v>0</v>
      </c>
      <c r="D173" s="137">
        <f aca="true" t="shared" si="39" ref="D173:I173">SUM(D174:D176)</f>
        <v>0</v>
      </c>
      <c r="E173" s="137">
        <f t="shared" si="39"/>
        <v>0</v>
      </c>
      <c r="F173" s="137">
        <f t="shared" si="39"/>
        <v>0</v>
      </c>
      <c r="G173" s="137">
        <f t="shared" si="39"/>
        <v>0</v>
      </c>
      <c r="H173" s="137">
        <f t="shared" si="39"/>
        <v>0</v>
      </c>
      <c r="I173" s="138">
        <f t="shared" si="39"/>
        <v>0</v>
      </c>
    </row>
    <row r="174" spans="1:9" s="56" customFormat="1" ht="36">
      <c r="A174" s="58">
        <v>3261</v>
      </c>
      <c r="B174" s="23" t="s">
        <v>185</v>
      </c>
      <c r="C174" s="59">
        <f aca="true" t="shared" si="40" ref="C174:C237">SUM(D174:I174)</f>
        <v>0</v>
      </c>
      <c r="D174" s="60"/>
      <c r="E174" s="60"/>
      <c r="F174" s="60"/>
      <c r="G174" s="61"/>
      <c r="H174" s="62"/>
      <c r="I174" s="63"/>
    </row>
    <row r="175" spans="1:9" s="56" customFormat="1" ht="24">
      <c r="A175" s="58">
        <v>3262</v>
      </c>
      <c r="B175" s="23" t="s">
        <v>186</v>
      </c>
      <c r="C175" s="59">
        <f t="shared" si="40"/>
        <v>0</v>
      </c>
      <c r="D175" s="60"/>
      <c r="E175" s="60"/>
      <c r="F175" s="60"/>
      <c r="G175" s="61"/>
      <c r="H175" s="62"/>
      <c r="I175" s="63"/>
    </row>
    <row r="176" spans="1:9" s="56" customFormat="1" ht="36">
      <c r="A176" s="58">
        <v>3263</v>
      </c>
      <c r="B176" s="23" t="s">
        <v>187</v>
      </c>
      <c r="C176" s="59">
        <f t="shared" si="40"/>
        <v>0</v>
      </c>
      <c r="D176" s="60"/>
      <c r="E176" s="60"/>
      <c r="F176" s="60"/>
      <c r="G176" s="61"/>
      <c r="H176" s="62"/>
      <c r="I176" s="63"/>
    </row>
    <row r="177" spans="1:9" s="56" customFormat="1" ht="60">
      <c r="A177" s="34">
        <v>3300</v>
      </c>
      <c r="B177" s="23" t="s">
        <v>188</v>
      </c>
      <c r="C177" s="59">
        <f t="shared" si="40"/>
        <v>762425</v>
      </c>
      <c r="D177" s="60">
        <v>489250</v>
      </c>
      <c r="E177" s="60"/>
      <c r="F177" s="60"/>
      <c r="G177" s="61"/>
      <c r="H177" s="62"/>
      <c r="I177" s="63">
        <v>273175</v>
      </c>
    </row>
    <row r="178" spans="1:9" s="56" customFormat="1" ht="12">
      <c r="A178" s="139">
        <v>4000</v>
      </c>
      <c r="B178" s="107" t="s">
        <v>189</v>
      </c>
      <c r="C178" s="108">
        <f t="shared" si="40"/>
        <v>0</v>
      </c>
      <c r="D178" s="109">
        <f aca="true" t="shared" si="41" ref="D178:I178">SUM(D179,D182)</f>
        <v>0</v>
      </c>
      <c r="E178" s="109">
        <f t="shared" si="41"/>
        <v>0</v>
      </c>
      <c r="F178" s="109">
        <f t="shared" si="41"/>
        <v>0</v>
      </c>
      <c r="G178" s="109">
        <f t="shared" si="41"/>
        <v>0</v>
      </c>
      <c r="H178" s="109">
        <f t="shared" si="41"/>
        <v>0</v>
      </c>
      <c r="I178" s="112">
        <f t="shared" si="41"/>
        <v>0</v>
      </c>
    </row>
    <row r="179" spans="1:9" s="56" customFormat="1" ht="24">
      <c r="A179" s="140">
        <v>4200</v>
      </c>
      <c r="B179" s="113" t="s">
        <v>190</v>
      </c>
      <c r="C179" s="72">
        <f t="shared" si="40"/>
        <v>0</v>
      </c>
      <c r="D179" s="114">
        <f aca="true" t="shared" si="42" ref="D179:I179">SUM(D180,D181)</f>
        <v>0</v>
      </c>
      <c r="E179" s="114">
        <f t="shared" si="42"/>
        <v>0</v>
      </c>
      <c r="F179" s="114">
        <f t="shared" si="42"/>
        <v>0</v>
      </c>
      <c r="G179" s="114">
        <f t="shared" si="42"/>
        <v>0</v>
      </c>
      <c r="H179" s="114">
        <f t="shared" si="42"/>
        <v>0</v>
      </c>
      <c r="I179" s="115">
        <f t="shared" si="42"/>
        <v>0</v>
      </c>
    </row>
    <row r="180" spans="1:9" s="56" customFormat="1" ht="24">
      <c r="A180" s="136">
        <v>4240</v>
      </c>
      <c r="B180" s="23" t="s">
        <v>191</v>
      </c>
      <c r="C180" s="59">
        <f t="shared" si="40"/>
        <v>0</v>
      </c>
      <c r="D180" s="60"/>
      <c r="E180" s="60"/>
      <c r="F180" s="60"/>
      <c r="G180" s="61"/>
      <c r="H180" s="62"/>
      <c r="I180" s="63"/>
    </row>
    <row r="181" spans="1:9" s="56" customFormat="1" ht="24">
      <c r="A181" s="136">
        <v>4250</v>
      </c>
      <c r="B181" s="23" t="s">
        <v>192</v>
      </c>
      <c r="C181" s="59">
        <f t="shared" si="40"/>
        <v>0</v>
      </c>
      <c r="D181" s="60"/>
      <c r="E181" s="60"/>
      <c r="F181" s="60"/>
      <c r="G181" s="61"/>
      <c r="H181" s="62"/>
      <c r="I181" s="63"/>
    </row>
    <row r="182" spans="1:9" s="56" customFormat="1" ht="12">
      <c r="A182" s="71">
        <v>4300</v>
      </c>
      <c r="B182" s="113" t="s">
        <v>193</v>
      </c>
      <c r="C182" s="72">
        <f t="shared" si="40"/>
        <v>0</v>
      </c>
      <c r="D182" s="114">
        <f aca="true" t="shared" si="43" ref="D182:I182">SUM(D183)</f>
        <v>0</v>
      </c>
      <c r="E182" s="114">
        <f t="shared" si="43"/>
        <v>0</v>
      </c>
      <c r="F182" s="114">
        <f t="shared" si="43"/>
        <v>0</v>
      </c>
      <c r="G182" s="114">
        <f t="shared" si="43"/>
        <v>0</v>
      </c>
      <c r="H182" s="114">
        <f t="shared" si="43"/>
        <v>0</v>
      </c>
      <c r="I182" s="115">
        <f t="shared" si="43"/>
        <v>0</v>
      </c>
    </row>
    <row r="183" spans="1:9" s="56" customFormat="1" ht="24">
      <c r="A183" s="116">
        <v>4310</v>
      </c>
      <c r="B183" s="23" t="s">
        <v>194</v>
      </c>
      <c r="C183" s="118">
        <f t="shared" si="40"/>
        <v>0</v>
      </c>
      <c r="D183" s="137">
        <f aca="true" t="shared" si="44" ref="D183:I183">SUM(D184:D184)</f>
        <v>0</v>
      </c>
      <c r="E183" s="137">
        <f t="shared" si="44"/>
        <v>0</v>
      </c>
      <c r="F183" s="137">
        <f t="shared" si="44"/>
        <v>0</v>
      </c>
      <c r="G183" s="137">
        <f t="shared" si="44"/>
        <v>0</v>
      </c>
      <c r="H183" s="137">
        <f t="shared" si="44"/>
        <v>0</v>
      </c>
      <c r="I183" s="138">
        <f t="shared" si="44"/>
        <v>0</v>
      </c>
    </row>
    <row r="184" spans="1:9" s="56" customFormat="1" ht="48">
      <c r="A184" s="58">
        <v>4311</v>
      </c>
      <c r="B184" s="23" t="s">
        <v>195</v>
      </c>
      <c r="C184" s="118">
        <f t="shared" si="40"/>
        <v>0</v>
      </c>
      <c r="D184" s="60"/>
      <c r="E184" s="60"/>
      <c r="F184" s="60"/>
      <c r="G184" s="61"/>
      <c r="H184" s="62"/>
      <c r="I184" s="63"/>
    </row>
    <row r="185" spans="1:9" s="70" customFormat="1" ht="24">
      <c r="A185" s="141"/>
      <c r="B185" s="34" t="s">
        <v>196</v>
      </c>
      <c r="C185" s="102">
        <f t="shared" si="40"/>
        <v>5149314</v>
      </c>
      <c r="D185" s="103">
        <f aca="true" t="shared" si="45" ref="D185:I185">SUM(D186,D222,D250,D275)</f>
        <v>4472087</v>
      </c>
      <c r="E185" s="103">
        <f t="shared" si="45"/>
        <v>0</v>
      </c>
      <c r="F185" s="103">
        <f t="shared" si="45"/>
        <v>0</v>
      </c>
      <c r="G185" s="103">
        <f t="shared" si="45"/>
        <v>0</v>
      </c>
      <c r="H185" s="103">
        <f t="shared" si="45"/>
        <v>0</v>
      </c>
      <c r="I185" s="106">
        <f t="shared" si="45"/>
        <v>677227</v>
      </c>
    </row>
    <row r="186" spans="1:9" s="56" customFormat="1" ht="12">
      <c r="A186" s="107">
        <v>5000</v>
      </c>
      <c r="B186" s="107" t="s">
        <v>197</v>
      </c>
      <c r="C186" s="108">
        <f t="shared" si="40"/>
        <v>5149314</v>
      </c>
      <c r="D186" s="109">
        <f aca="true" t="shared" si="46" ref="D186:I186">D187+D195</f>
        <v>4472087</v>
      </c>
      <c r="E186" s="109">
        <f t="shared" si="46"/>
        <v>0</v>
      </c>
      <c r="F186" s="109">
        <f t="shared" si="46"/>
        <v>0</v>
      </c>
      <c r="G186" s="109">
        <f t="shared" si="46"/>
        <v>0</v>
      </c>
      <c r="H186" s="109">
        <f t="shared" si="46"/>
        <v>0</v>
      </c>
      <c r="I186" s="112">
        <f t="shared" si="46"/>
        <v>677227</v>
      </c>
    </row>
    <row r="187" spans="1:9" s="56" customFormat="1" ht="12">
      <c r="A187" s="71">
        <v>5100</v>
      </c>
      <c r="B187" s="113" t="s">
        <v>198</v>
      </c>
      <c r="C187" s="72">
        <f t="shared" si="40"/>
        <v>0</v>
      </c>
      <c r="D187" s="114">
        <f aca="true" t="shared" si="47" ref="D187:I187">D188+D189+D192+D193+D194</f>
        <v>0</v>
      </c>
      <c r="E187" s="114">
        <f t="shared" si="47"/>
        <v>0</v>
      </c>
      <c r="F187" s="114">
        <f t="shared" si="47"/>
        <v>0</v>
      </c>
      <c r="G187" s="128">
        <f t="shared" si="47"/>
        <v>0</v>
      </c>
      <c r="H187" s="78">
        <f t="shared" si="47"/>
        <v>0</v>
      </c>
      <c r="I187" s="115">
        <f t="shared" si="47"/>
        <v>0</v>
      </c>
    </row>
    <row r="188" spans="1:9" s="56" customFormat="1" ht="24">
      <c r="A188" s="116">
        <v>5110</v>
      </c>
      <c r="B188" s="117" t="s">
        <v>199</v>
      </c>
      <c r="C188" s="118">
        <f t="shared" si="40"/>
        <v>0</v>
      </c>
      <c r="D188" s="124"/>
      <c r="E188" s="124"/>
      <c r="F188" s="124"/>
      <c r="G188" s="125"/>
      <c r="H188" s="126"/>
      <c r="I188" s="127"/>
    </row>
    <row r="189" spans="1:9" s="56" customFormat="1" ht="24">
      <c r="A189" s="116">
        <v>5120</v>
      </c>
      <c r="B189" s="117" t="s">
        <v>200</v>
      </c>
      <c r="C189" s="118">
        <f t="shared" si="40"/>
        <v>0</v>
      </c>
      <c r="D189" s="119">
        <f aca="true" t="shared" si="48" ref="D189:I189">D190+D191</f>
        <v>0</v>
      </c>
      <c r="E189" s="119">
        <f t="shared" si="48"/>
        <v>0</v>
      </c>
      <c r="F189" s="119">
        <f t="shared" si="48"/>
        <v>0</v>
      </c>
      <c r="G189" s="120">
        <f t="shared" si="48"/>
        <v>0</v>
      </c>
      <c r="H189" s="121">
        <f t="shared" si="48"/>
        <v>0</v>
      </c>
      <c r="I189" s="122">
        <f t="shared" si="48"/>
        <v>0</v>
      </c>
    </row>
    <row r="190" spans="1:9" s="56" customFormat="1" ht="12">
      <c r="A190" s="58">
        <v>5121</v>
      </c>
      <c r="B190" s="23" t="s">
        <v>201</v>
      </c>
      <c r="C190" s="59">
        <f t="shared" si="40"/>
        <v>0</v>
      </c>
      <c r="D190" s="60"/>
      <c r="E190" s="60"/>
      <c r="F190" s="60"/>
      <c r="G190" s="61"/>
      <c r="H190" s="62"/>
      <c r="I190" s="63"/>
    </row>
    <row r="191" spans="1:9" s="56" customFormat="1" ht="36">
      <c r="A191" s="58">
        <v>5129</v>
      </c>
      <c r="B191" s="23" t="s">
        <v>202</v>
      </c>
      <c r="C191" s="59">
        <f t="shared" si="40"/>
        <v>0</v>
      </c>
      <c r="D191" s="60"/>
      <c r="E191" s="60"/>
      <c r="F191" s="60"/>
      <c r="G191" s="61"/>
      <c r="H191" s="62"/>
      <c r="I191" s="63"/>
    </row>
    <row r="192" spans="1:9" s="56" customFormat="1" ht="12">
      <c r="A192" s="116">
        <v>5130</v>
      </c>
      <c r="B192" s="117" t="s">
        <v>203</v>
      </c>
      <c r="C192" s="118">
        <f t="shared" si="40"/>
        <v>0</v>
      </c>
      <c r="D192" s="124"/>
      <c r="E192" s="124"/>
      <c r="F192" s="124"/>
      <c r="G192" s="125"/>
      <c r="H192" s="126"/>
      <c r="I192" s="127"/>
    </row>
    <row r="193" spans="1:9" s="56" customFormat="1" ht="24">
      <c r="A193" s="116">
        <v>5140</v>
      </c>
      <c r="B193" s="117" t="s">
        <v>204</v>
      </c>
      <c r="C193" s="118">
        <f t="shared" si="40"/>
        <v>0</v>
      </c>
      <c r="D193" s="124"/>
      <c r="E193" s="124"/>
      <c r="F193" s="124"/>
      <c r="G193" s="125"/>
      <c r="H193" s="126"/>
      <c r="I193" s="127"/>
    </row>
    <row r="194" spans="1:9" s="56" customFormat="1" ht="36">
      <c r="A194" s="116">
        <v>5170</v>
      </c>
      <c r="B194" s="117" t="s">
        <v>205</v>
      </c>
      <c r="C194" s="118">
        <f t="shared" si="40"/>
        <v>0</v>
      </c>
      <c r="D194" s="124"/>
      <c r="E194" s="124"/>
      <c r="F194" s="124"/>
      <c r="G194" s="125"/>
      <c r="H194" s="126"/>
      <c r="I194" s="127"/>
    </row>
    <row r="195" spans="1:9" s="56" customFormat="1" ht="12">
      <c r="A195" s="71">
        <v>5200</v>
      </c>
      <c r="B195" s="113" t="s">
        <v>206</v>
      </c>
      <c r="C195" s="72">
        <f t="shared" si="40"/>
        <v>5149314</v>
      </c>
      <c r="D195" s="114">
        <f aca="true" t="shared" si="49" ref="D195:I195">D196+D206+D207+D217+D218+D219+D221</f>
        <v>4472087</v>
      </c>
      <c r="E195" s="114">
        <f t="shared" si="49"/>
        <v>0</v>
      </c>
      <c r="F195" s="114">
        <f t="shared" si="49"/>
        <v>0</v>
      </c>
      <c r="G195" s="128">
        <f t="shared" si="49"/>
        <v>0</v>
      </c>
      <c r="H195" s="78">
        <f t="shared" si="49"/>
        <v>0</v>
      </c>
      <c r="I195" s="115">
        <f t="shared" si="49"/>
        <v>677227</v>
      </c>
    </row>
    <row r="196" spans="1:9" s="56" customFormat="1" ht="12">
      <c r="A196" s="116">
        <v>5210</v>
      </c>
      <c r="B196" s="117" t="s">
        <v>207</v>
      </c>
      <c r="C196" s="118">
        <f t="shared" si="40"/>
        <v>0</v>
      </c>
      <c r="D196" s="119">
        <f aca="true" t="shared" si="50" ref="D196:I196">SUM(D197:D205)</f>
        <v>0</v>
      </c>
      <c r="E196" s="119">
        <f t="shared" si="50"/>
        <v>0</v>
      </c>
      <c r="F196" s="119">
        <f t="shared" si="50"/>
        <v>0</v>
      </c>
      <c r="G196" s="120">
        <f t="shared" si="50"/>
        <v>0</v>
      </c>
      <c r="H196" s="121">
        <f t="shared" si="50"/>
        <v>0</v>
      </c>
      <c r="I196" s="122">
        <f t="shared" si="50"/>
        <v>0</v>
      </c>
    </row>
    <row r="197" spans="1:9" s="56" customFormat="1" ht="12">
      <c r="A197" s="58">
        <v>5211</v>
      </c>
      <c r="B197" s="23" t="s">
        <v>208</v>
      </c>
      <c r="C197" s="59">
        <f t="shared" si="40"/>
        <v>0</v>
      </c>
      <c r="D197" s="60"/>
      <c r="E197" s="60"/>
      <c r="F197" s="60"/>
      <c r="G197" s="61"/>
      <c r="H197" s="62"/>
      <c r="I197" s="63"/>
    </row>
    <row r="198" spans="1:9" s="56" customFormat="1" ht="12">
      <c r="A198" s="58">
        <v>5212</v>
      </c>
      <c r="B198" s="23" t="s">
        <v>209</v>
      </c>
      <c r="C198" s="59">
        <f t="shared" si="40"/>
        <v>0</v>
      </c>
      <c r="D198" s="60"/>
      <c r="E198" s="60"/>
      <c r="F198" s="60"/>
      <c r="G198" s="61"/>
      <c r="H198" s="62"/>
      <c r="I198" s="63"/>
    </row>
    <row r="199" spans="1:9" s="56" customFormat="1" ht="12">
      <c r="A199" s="58">
        <v>5213</v>
      </c>
      <c r="B199" s="23" t="s">
        <v>210</v>
      </c>
      <c r="C199" s="59">
        <f t="shared" si="40"/>
        <v>0</v>
      </c>
      <c r="D199" s="60"/>
      <c r="E199" s="60"/>
      <c r="F199" s="60"/>
      <c r="G199" s="61"/>
      <c r="H199" s="62"/>
      <c r="I199" s="63"/>
    </row>
    <row r="200" spans="1:9" s="56" customFormat="1" ht="12">
      <c r="A200" s="58">
        <v>5214</v>
      </c>
      <c r="B200" s="23" t="s">
        <v>211</v>
      </c>
      <c r="C200" s="59">
        <f t="shared" si="40"/>
        <v>0</v>
      </c>
      <c r="D200" s="60"/>
      <c r="E200" s="60"/>
      <c r="F200" s="60"/>
      <c r="G200" s="61"/>
      <c r="H200" s="62"/>
      <c r="I200" s="63"/>
    </row>
    <row r="201" spans="1:9" s="56" customFormat="1" ht="12">
      <c r="A201" s="58">
        <v>5215</v>
      </c>
      <c r="B201" s="23" t="s">
        <v>212</v>
      </c>
      <c r="C201" s="59">
        <f t="shared" si="40"/>
        <v>0</v>
      </c>
      <c r="D201" s="60"/>
      <c r="E201" s="60"/>
      <c r="F201" s="60"/>
      <c r="G201" s="61"/>
      <c r="H201" s="62"/>
      <c r="I201" s="63"/>
    </row>
    <row r="202" spans="1:9" s="56" customFormat="1" ht="24">
      <c r="A202" s="58">
        <v>5216</v>
      </c>
      <c r="B202" s="23" t="s">
        <v>213</v>
      </c>
      <c r="C202" s="59">
        <f t="shared" si="40"/>
        <v>0</v>
      </c>
      <c r="D202" s="60"/>
      <c r="E202" s="60"/>
      <c r="F202" s="60"/>
      <c r="G202" s="61"/>
      <c r="H202" s="62"/>
      <c r="I202" s="63"/>
    </row>
    <row r="203" spans="1:9" s="56" customFormat="1" ht="12">
      <c r="A203" s="58">
        <v>5217</v>
      </c>
      <c r="B203" s="23" t="s">
        <v>214</v>
      </c>
      <c r="C203" s="59">
        <f t="shared" si="40"/>
        <v>0</v>
      </c>
      <c r="D203" s="60"/>
      <c r="E203" s="60"/>
      <c r="F203" s="60"/>
      <c r="G203" s="61"/>
      <c r="H203" s="62"/>
      <c r="I203" s="63"/>
    </row>
    <row r="204" spans="1:9" s="56" customFormat="1" ht="12">
      <c r="A204" s="58">
        <v>5218</v>
      </c>
      <c r="B204" s="23" t="s">
        <v>215</v>
      </c>
      <c r="C204" s="59">
        <f t="shared" si="40"/>
        <v>0</v>
      </c>
      <c r="D204" s="60"/>
      <c r="E204" s="60"/>
      <c r="F204" s="60"/>
      <c r="G204" s="61"/>
      <c r="H204" s="62"/>
      <c r="I204" s="63"/>
    </row>
    <row r="205" spans="1:9" s="56" customFormat="1" ht="12">
      <c r="A205" s="58">
        <v>5219</v>
      </c>
      <c r="B205" s="23" t="s">
        <v>216</v>
      </c>
      <c r="C205" s="59">
        <f t="shared" si="40"/>
        <v>0</v>
      </c>
      <c r="D205" s="60"/>
      <c r="E205" s="60"/>
      <c r="F205" s="60"/>
      <c r="G205" s="61"/>
      <c r="H205" s="62"/>
      <c r="I205" s="63"/>
    </row>
    <row r="206" spans="1:9" s="56" customFormat="1" ht="13.5" customHeight="1">
      <c r="A206" s="116">
        <v>5220</v>
      </c>
      <c r="B206" s="117" t="s">
        <v>217</v>
      </c>
      <c r="C206" s="118">
        <f t="shared" si="40"/>
        <v>0</v>
      </c>
      <c r="D206" s="124"/>
      <c r="E206" s="124"/>
      <c r="F206" s="124"/>
      <c r="G206" s="125"/>
      <c r="H206" s="126"/>
      <c r="I206" s="127"/>
    </row>
    <row r="207" spans="1:9" s="56" customFormat="1" ht="12">
      <c r="A207" s="116">
        <v>5230</v>
      </c>
      <c r="B207" s="117" t="s">
        <v>218</v>
      </c>
      <c r="C207" s="118">
        <f t="shared" si="40"/>
        <v>0</v>
      </c>
      <c r="D207" s="119">
        <f aca="true" t="shared" si="51" ref="D207:I207">SUM(D208:D216)</f>
        <v>0</v>
      </c>
      <c r="E207" s="119">
        <f t="shared" si="51"/>
        <v>0</v>
      </c>
      <c r="F207" s="119">
        <f t="shared" si="51"/>
        <v>0</v>
      </c>
      <c r="G207" s="120">
        <f t="shared" si="51"/>
        <v>0</v>
      </c>
      <c r="H207" s="121">
        <f t="shared" si="51"/>
        <v>0</v>
      </c>
      <c r="I207" s="122">
        <f t="shared" si="51"/>
        <v>0</v>
      </c>
    </row>
    <row r="208" spans="1:9" s="56" customFormat="1" ht="12">
      <c r="A208" s="58">
        <v>5231</v>
      </c>
      <c r="B208" s="23" t="s">
        <v>219</v>
      </c>
      <c r="C208" s="59">
        <f t="shared" si="40"/>
        <v>0</v>
      </c>
      <c r="D208" s="60"/>
      <c r="E208" s="60"/>
      <c r="F208" s="60"/>
      <c r="G208" s="61"/>
      <c r="H208" s="62"/>
      <c r="I208" s="63"/>
    </row>
    <row r="209" spans="1:9" s="56" customFormat="1" ht="12">
      <c r="A209" s="58">
        <v>5232</v>
      </c>
      <c r="B209" s="23" t="s">
        <v>220</v>
      </c>
      <c r="C209" s="59">
        <f t="shared" si="40"/>
        <v>0</v>
      </c>
      <c r="D209" s="60"/>
      <c r="E209" s="60"/>
      <c r="F209" s="60"/>
      <c r="G209" s="61"/>
      <c r="H209" s="62"/>
      <c r="I209" s="63"/>
    </row>
    <row r="210" spans="1:9" s="56" customFormat="1" ht="12">
      <c r="A210" s="58">
        <v>5233</v>
      </c>
      <c r="B210" s="23" t="s">
        <v>221</v>
      </c>
      <c r="C210" s="59">
        <f t="shared" si="40"/>
        <v>0</v>
      </c>
      <c r="D210" s="60"/>
      <c r="E210" s="60"/>
      <c r="F210" s="60"/>
      <c r="G210" s="61"/>
      <c r="H210" s="62"/>
      <c r="I210" s="63"/>
    </row>
    <row r="211" spans="1:9" s="56" customFormat="1" ht="24">
      <c r="A211" s="58">
        <v>5234</v>
      </c>
      <c r="B211" s="23" t="s">
        <v>222</v>
      </c>
      <c r="C211" s="59">
        <f t="shared" si="40"/>
        <v>0</v>
      </c>
      <c r="D211" s="60"/>
      <c r="E211" s="60"/>
      <c r="F211" s="60"/>
      <c r="G211" s="61"/>
      <c r="H211" s="62"/>
      <c r="I211" s="63"/>
    </row>
    <row r="212" spans="1:9" s="56" customFormat="1" ht="12">
      <c r="A212" s="58">
        <v>5235</v>
      </c>
      <c r="B212" s="23" t="s">
        <v>223</v>
      </c>
      <c r="C212" s="59">
        <f t="shared" si="40"/>
        <v>0</v>
      </c>
      <c r="D212" s="60"/>
      <c r="E212" s="60"/>
      <c r="F212" s="60"/>
      <c r="G212" s="61"/>
      <c r="H212" s="62"/>
      <c r="I212" s="63"/>
    </row>
    <row r="213" spans="1:9" s="56" customFormat="1" ht="14.25" customHeight="1">
      <c r="A213" s="58">
        <v>5236</v>
      </c>
      <c r="B213" s="23" t="s">
        <v>224</v>
      </c>
      <c r="C213" s="59">
        <f t="shared" si="40"/>
        <v>0</v>
      </c>
      <c r="D213" s="60"/>
      <c r="E213" s="60"/>
      <c r="F213" s="60"/>
      <c r="G213" s="61"/>
      <c r="H213" s="62"/>
      <c r="I213" s="63"/>
    </row>
    <row r="214" spans="1:9" s="56" customFormat="1" ht="14.25" customHeight="1">
      <c r="A214" s="58">
        <v>5237</v>
      </c>
      <c r="B214" s="23" t="s">
        <v>225</v>
      </c>
      <c r="C214" s="59">
        <f t="shared" si="40"/>
        <v>0</v>
      </c>
      <c r="D214" s="60"/>
      <c r="E214" s="60"/>
      <c r="F214" s="60"/>
      <c r="G214" s="61"/>
      <c r="H214" s="62"/>
      <c r="I214" s="63"/>
    </row>
    <row r="215" spans="1:9" s="56" customFormat="1" ht="24">
      <c r="A215" s="58">
        <v>5238</v>
      </c>
      <c r="B215" s="23" t="s">
        <v>226</v>
      </c>
      <c r="C215" s="59">
        <f t="shared" si="40"/>
        <v>0</v>
      </c>
      <c r="D215" s="60"/>
      <c r="E215" s="60"/>
      <c r="F215" s="60"/>
      <c r="G215" s="61"/>
      <c r="H215" s="62"/>
      <c r="I215" s="63"/>
    </row>
    <row r="216" spans="1:9" s="56" customFormat="1" ht="24">
      <c r="A216" s="58">
        <v>5239</v>
      </c>
      <c r="B216" s="23" t="s">
        <v>227</v>
      </c>
      <c r="C216" s="59">
        <f t="shared" si="40"/>
        <v>0</v>
      </c>
      <c r="D216" s="60"/>
      <c r="E216" s="60"/>
      <c r="F216" s="60"/>
      <c r="G216" s="61"/>
      <c r="H216" s="62"/>
      <c r="I216" s="63"/>
    </row>
    <row r="217" spans="1:9" s="56" customFormat="1" ht="24">
      <c r="A217" s="116">
        <v>5240</v>
      </c>
      <c r="B217" s="117" t="s">
        <v>228</v>
      </c>
      <c r="C217" s="118">
        <f t="shared" si="40"/>
        <v>23480</v>
      </c>
      <c r="D217" s="124"/>
      <c r="E217" s="124"/>
      <c r="F217" s="124"/>
      <c r="G217" s="124"/>
      <c r="H217" s="124"/>
      <c r="I217" s="127">
        <f>6256+17224</f>
        <v>23480</v>
      </c>
    </row>
    <row r="218" spans="1:9" s="56" customFormat="1" ht="22.5" customHeight="1">
      <c r="A218" s="116">
        <v>5250</v>
      </c>
      <c r="B218" s="117" t="s">
        <v>229</v>
      </c>
      <c r="C218" s="118">
        <f t="shared" si="40"/>
        <v>5125834</v>
      </c>
      <c r="D218" s="124">
        <f>1496657+552069+2423361</f>
        <v>4472087</v>
      </c>
      <c r="E218" s="124"/>
      <c r="F218" s="124"/>
      <c r="G218" s="125"/>
      <c r="H218" s="126"/>
      <c r="I218" s="127">
        <f>17464+55110+27492+400000+63681+90000</f>
        <v>653747</v>
      </c>
    </row>
    <row r="219" spans="1:9" s="56" customFormat="1" ht="12">
      <c r="A219" s="116">
        <v>5260</v>
      </c>
      <c r="B219" s="117" t="s">
        <v>230</v>
      </c>
      <c r="C219" s="118">
        <f t="shared" si="40"/>
        <v>0</v>
      </c>
      <c r="D219" s="119">
        <f aca="true" t="shared" si="52" ref="D219:I219">SUM(D220)</f>
        <v>0</v>
      </c>
      <c r="E219" s="119">
        <f t="shared" si="52"/>
        <v>0</v>
      </c>
      <c r="F219" s="119">
        <f t="shared" si="52"/>
        <v>0</v>
      </c>
      <c r="G219" s="120">
        <f t="shared" si="52"/>
        <v>0</v>
      </c>
      <c r="H219" s="121">
        <f t="shared" si="52"/>
        <v>0</v>
      </c>
      <c r="I219" s="122">
        <f t="shared" si="52"/>
        <v>0</v>
      </c>
    </row>
    <row r="220" spans="1:9" s="56" customFormat="1" ht="24">
      <c r="A220" s="58">
        <v>5269</v>
      </c>
      <c r="B220" s="23" t="s">
        <v>231</v>
      </c>
      <c r="C220" s="59">
        <f t="shared" si="40"/>
        <v>0</v>
      </c>
      <c r="D220" s="60"/>
      <c r="E220" s="60"/>
      <c r="F220" s="60"/>
      <c r="G220" s="61"/>
      <c r="H220" s="62"/>
      <c r="I220" s="63"/>
    </row>
    <row r="221" spans="1:9" s="56" customFormat="1" ht="24">
      <c r="A221" s="116">
        <v>5270</v>
      </c>
      <c r="B221" s="117" t="s">
        <v>232</v>
      </c>
      <c r="C221" s="118">
        <f t="shared" si="40"/>
        <v>0</v>
      </c>
      <c r="D221" s="124"/>
      <c r="E221" s="124"/>
      <c r="F221" s="124"/>
      <c r="G221" s="125"/>
      <c r="H221" s="126"/>
      <c r="I221" s="127"/>
    </row>
    <row r="222" spans="1:9" s="56" customFormat="1" ht="12">
      <c r="A222" s="107">
        <v>6000</v>
      </c>
      <c r="B222" s="107" t="s">
        <v>233</v>
      </c>
      <c r="C222" s="108">
        <f t="shared" si="40"/>
        <v>0</v>
      </c>
      <c r="D222" s="109">
        <f aca="true" t="shared" si="53" ref="D222:I222">D223+D233+D242</f>
        <v>0</v>
      </c>
      <c r="E222" s="109">
        <f t="shared" si="53"/>
        <v>0</v>
      </c>
      <c r="F222" s="109">
        <f t="shared" si="53"/>
        <v>0</v>
      </c>
      <c r="G222" s="110">
        <f t="shared" si="53"/>
        <v>0</v>
      </c>
      <c r="H222" s="111">
        <f t="shared" si="53"/>
        <v>0</v>
      </c>
      <c r="I222" s="112">
        <f t="shared" si="53"/>
        <v>0</v>
      </c>
    </row>
    <row r="223" spans="1:9" s="56" customFormat="1" ht="14.25" customHeight="1">
      <c r="A223" s="142">
        <v>6200</v>
      </c>
      <c r="B223" s="143" t="s">
        <v>234</v>
      </c>
      <c r="C223" s="144">
        <f t="shared" si="40"/>
        <v>0</v>
      </c>
      <c r="D223" s="145">
        <f aca="true" t="shared" si="54" ref="D223:I223">SUM(D224,D225,D231,D232)</f>
        <v>0</v>
      </c>
      <c r="E223" s="145">
        <f t="shared" si="54"/>
        <v>0</v>
      </c>
      <c r="F223" s="145">
        <f t="shared" si="54"/>
        <v>0</v>
      </c>
      <c r="G223" s="145">
        <f t="shared" si="54"/>
        <v>0</v>
      </c>
      <c r="H223" s="145">
        <f t="shared" si="54"/>
        <v>0</v>
      </c>
      <c r="I223" s="146">
        <f t="shared" si="54"/>
        <v>0</v>
      </c>
    </row>
    <row r="224" spans="1:9" s="56" customFormat="1" ht="24">
      <c r="A224" s="116">
        <v>6220</v>
      </c>
      <c r="B224" s="117" t="s">
        <v>235</v>
      </c>
      <c r="C224" s="119">
        <f t="shared" si="40"/>
        <v>0</v>
      </c>
      <c r="D224" s="124"/>
      <c r="E224" s="124"/>
      <c r="F224" s="124"/>
      <c r="G224" s="124"/>
      <c r="H224" s="124"/>
      <c r="I224" s="127"/>
    </row>
    <row r="225" spans="1:9" s="56" customFormat="1" ht="14.25" customHeight="1">
      <c r="A225" s="147">
        <v>6250</v>
      </c>
      <c r="B225" s="148" t="s">
        <v>236</v>
      </c>
      <c r="C225" s="149">
        <f t="shared" si="40"/>
        <v>0</v>
      </c>
      <c r="D225" s="149">
        <f aca="true" t="shared" si="55" ref="D225:I225">SUM(D226:D230)</f>
        <v>0</v>
      </c>
      <c r="E225" s="149">
        <f t="shared" si="55"/>
        <v>0</v>
      </c>
      <c r="F225" s="149">
        <f t="shared" si="55"/>
        <v>0</v>
      </c>
      <c r="G225" s="149">
        <f t="shared" si="55"/>
        <v>0</v>
      </c>
      <c r="H225" s="149">
        <f t="shared" si="55"/>
        <v>0</v>
      </c>
      <c r="I225" s="150">
        <f t="shared" si="55"/>
        <v>0</v>
      </c>
    </row>
    <row r="226" spans="1:9" s="56" customFormat="1" ht="14.25" customHeight="1">
      <c r="A226" s="151">
        <v>6252</v>
      </c>
      <c r="B226" s="148" t="s">
        <v>237</v>
      </c>
      <c r="C226" s="149">
        <f t="shared" si="40"/>
        <v>0</v>
      </c>
      <c r="D226" s="152"/>
      <c r="E226" s="152"/>
      <c r="F226" s="152"/>
      <c r="G226" s="152"/>
      <c r="H226" s="152"/>
      <c r="I226" s="153"/>
    </row>
    <row r="227" spans="1:9" s="56" customFormat="1" ht="14.25" customHeight="1">
      <c r="A227" s="151">
        <v>6253</v>
      </c>
      <c r="B227" s="148" t="s">
        <v>238</v>
      </c>
      <c r="C227" s="149">
        <f t="shared" si="40"/>
        <v>0</v>
      </c>
      <c r="D227" s="152"/>
      <c r="E227" s="152"/>
      <c r="F227" s="152"/>
      <c r="G227" s="152"/>
      <c r="H227" s="152"/>
      <c r="I227" s="153"/>
    </row>
    <row r="228" spans="1:9" s="56" customFormat="1" ht="24">
      <c r="A228" s="151">
        <v>6254</v>
      </c>
      <c r="B228" s="148" t="s">
        <v>239</v>
      </c>
      <c r="C228" s="149">
        <f t="shared" si="40"/>
        <v>0</v>
      </c>
      <c r="D228" s="152"/>
      <c r="E228" s="152"/>
      <c r="F228" s="152"/>
      <c r="G228" s="152"/>
      <c r="H228" s="152"/>
      <c r="I228" s="153"/>
    </row>
    <row r="229" spans="1:9" s="56" customFormat="1" ht="24">
      <c r="A229" s="151">
        <v>6255</v>
      </c>
      <c r="B229" s="148" t="s">
        <v>240</v>
      </c>
      <c r="C229" s="149">
        <f t="shared" si="40"/>
        <v>0</v>
      </c>
      <c r="D229" s="152"/>
      <c r="E229" s="152"/>
      <c r="F229" s="152"/>
      <c r="G229" s="152"/>
      <c r="H229" s="152"/>
      <c r="I229" s="153"/>
    </row>
    <row r="230" spans="1:9" s="56" customFormat="1" ht="24">
      <c r="A230" s="151">
        <v>6259</v>
      </c>
      <c r="B230" s="148" t="s">
        <v>241</v>
      </c>
      <c r="C230" s="149">
        <f t="shared" si="40"/>
        <v>0</v>
      </c>
      <c r="D230" s="152"/>
      <c r="E230" s="152"/>
      <c r="F230" s="152"/>
      <c r="G230" s="152"/>
      <c r="H230" s="152"/>
      <c r="I230" s="153"/>
    </row>
    <row r="231" spans="1:9" s="56" customFormat="1" ht="24">
      <c r="A231" s="147">
        <v>6260</v>
      </c>
      <c r="B231" s="148" t="s">
        <v>242</v>
      </c>
      <c r="C231" s="149">
        <f t="shared" si="40"/>
        <v>0</v>
      </c>
      <c r="D231" s="152"/>
      <c r="E231" s="152"/>
      <c r="F231" s="152"/>
      <c r="G231" s="152"/>
      <c r="H231" s="152"/>
      <c r="I231" s="153"/>
    </row>
    <row r="232" spans="1:9" s="56" customFormat="1" ht="12">
      <c r="A232" s="154">
        <v>6270</v>
      </c>
      <c r="B232" s="155" t="s">
        <v>243</v>
      </c>
      <c r="C232" s="156">
        <f t="shared" si="40"/>
        <v>0</v>
      </c>
      <c r="D232" s="157"/>
      <c r="E232" s="157"/>
      <c r="F232" s="157"/>
      <c r="G232" s="157"/>
      <c r="H232" s="157"/>
      <c r="I232" s="130"/>
    </row>
    <row r="233" spans="1:9" s="56" customFormat="1" ht="12">
      <c r="A233" s="71">
        <v>6300</v>
      </c>
      <c r="B233" s="113" t="s">
        <v>244</v>
      </c>
      <c r="C233" s="72">
        <f t="shared" si="40"/>
        <v>0</v>
      </c>
      <c r="D233" s="114">
        <f aca="true" t="shared" si="56" ref="D233:I233">SUM(D234,D240,D241)</f>
        <v>0</v>
      </c>
      <c r="E233" s="114">
        <f t="shared" si="56"/>
        <v>0</v>
      </c>
      <c r="F233" s="114">
        <f t="shared" si="56"/>
        <v>0</v>
      </c>
      <c r="G233" s="114">
        <f t="shared" si="56"/>
        <v>0</v>
      </c>
      <c r="H233" s="114">
        <f t="shared" si="56"/>
        <v>0</v>
      </c>
      <c r="I233" s="115">
        <f t="shared" si="56"/>
        <v>0</v>
      </c>
    </row>
    <row r="234" spans="1:9" s="56" customFormat="1" ht="24">
      <c r="A234" s="116">
        <v>6320</v>
      </c>
      <c r="B234" s="117" t="s">
        <v>245</v>
      </c>
      <c r="C234" s="119">
        <f t="shared" si="40"/>
        <v>0</v>
      </c>
      <c r="D234" s="119">
        <f aca="true" t="shared" si="57" ref="D234:I234">SUM(D235:D239)</f>
        <v>0</v>
      </c>
      <c r="E234" s="119">
        <f t="shared" si="57"/>
        <v>0</v>
      </c>
      <c r="F234" s="119">
        <f t="shared" si="57"/>
        <v>0</v>
      </c>
      <c r="G234" s="119">
        <f t="shared" si="57"/>
        <v>0</v>
      </c>
      <c r="H234" s="119">
        <f t="shared" si="57"/>
        <v>0</v>
      </c>
      <c r="I234" s="122">
        <f t="shared" si="57"/>
        <v>0</v>
      </c>
    </row>
    <row r="235" spans="1:9" s="56" customFormat="1" ht="12">
      <c r="A235" s="151">
        <v>6321</v>
      </c>
      <c r="B235" s="148" t="s">
        <v>246</v>
      </c>
      <c r="C235" s="149">
        <f t="shared" si="40"/>
        <v>0</v>
      </c>
      <c r="D235" s="152"/>
      <c r="E235" s="152"/>
      <c r="F235" s="152"/>
      <c r="G235" s="152"/>
      <c r="H235" s="152"/>
      <c r="I235" s="153"/>
    </row>
    <row r="236" spans="1:9" s="56" customFormat="1" ht="12">
      <c r="A236" s="151">
        <v>6322</v>
      </c>
      <c r="B236" s="148" t="s">
        <v>247</v>
      </c>
      <c r="C236" s="149">
        <f t="shared" si="40"/>
        <v>0</v>
      </c>
      <c r="D236" s="152"/>
      <c r="E236" s="152"/>
      <c r="F236" s="152"/>
      <c r="G236" s="152"/>
      <c r="H236" s="152"/>
      <c r="I236" s="153"/>
    </row>
    <row r="237" spans="1:9" s="56" customFormat="1" ht="24">
      <c r="A237" s="151">
        <v>6323</v>
      </c>
      <c r="B237" s="148" t="s">
        <v>248</v>
      </c>
      <c r="C237" s="149">
        <f t="shared" si="40"/>
        <v>0</v>
      </c>
      <c r="D237" s="152"/>
      <c r="E237" s="152"/>
      <c r="F237" s="152"/>
      <c r="G237" s="152"/>
      <c r="H237" s="152"/>
      <c r="I237" s="153"/>
    </row>
    <row r="238" spans="1:9" s="56" customFormat="1" ht="24">
      <c r="A238" s="151">
        <v>6324</v>
      </c>
      <c r="B238" s="148" t="s">
        <v>249</v>
      </c>
      <c r="C238" s="149">
        <f aca="true" t="shared" si="58" ref="C238:C290">SUM(D238:I238)</f>
        <v>0</v>
      </c>
      <c r="D238" s="152"/>
      <c r="E238" s="152"/>
      <c r="F238" s="152"/>
      <c r="G238" s="152"/>
      <c r="H238" s="152"/>
      <c r="I238" s="153"/>
    </row>
    <row r="239" spans="1:9" s="56" customFormat="1" ht="12">
      <c r="A239" s="151">
        <v>6329</v>
      </c>
      <c r="B239" s="148" t="s">
        <v>250</v>
      </c>
      <c r="C239" s="149">
        <f t="shared" si="58"/>
        <v>0</v>
      </c>
      <c r="D239" s="152"/>
      <c r="E239" s="152"/>
      <c r="F239" s="152"/>
      <c r="G239" s="152"/>
      <c r="H239" s="152"/>
      <c r="I239" s="153"/>
    </row>
    <row r="240" spans="1:9" s="56" customFormat="1" ht="24">
      <c r="A240" s="147">
        <v>6330</v>
      </c>
      <c r="B240" s="148" t="s">
        <v>251</v>
      </c>
      <c r="C240" s="149">
        <f t="shared" si="58"/>
        <v>0</v>
      </c>
      <c r="D240" s="152"/>
      <c r="E240" s="152"/>
      <c r="F240" s="152"/>
      <c r="G240" s="152"/>
      <c r="H240" s="152"/>
      <c r="I240" s="153"/>
    </row>
    <row r="241" spans="1:9" s="56" customFormat="1" ht="12">
      <c r="A241" s="154">
        <v>6360</v>
      </c>
      <c r="B241" s="155" t="s">
        <v>252</v>
      </c>
      <c r="C241" s="156">
        <f t="shared" si="58"/>
        <v>0</v>
      </c>
      <c r="D241" s="157"/>
      <c r="E241" s="157"/>
      <c r="F241" s="157"/>
      <c r="G241" s="157"/>
      <c r="H241" s="157"/>
      <c r="I241" s="130"/>
    </row>
    <row r="242" spans="1:9" s="56" customFormat="1" ht="36">
      <c r="A242" s="71">
        <v>6400</v>
      </c>
      <c r="B242" s="113" t="s">
        <v>253</v>
      </c>
      <c r="C242" s="72">
        <f t="shared" si="58"/>
        <v>0</v>
      </c>
      <c r="D242" s="114">
        <f aca="true" t="shared" si="59" ref="D242:I242">SUM(D243:D249)</f>
        <v>0</v>
      </c>
      <c r="E242" s="114">
        <f t="shared" si="59"/>
        <v>0</v>
      </c>
      <c r="F242" s="114">
        <f t="shared" si="59"/>
        <v>0</v>
      </c>
      <c r="G242" s="114">
        <f t="shared" si="59"/>
        <v>0</v>
      </c>
      <c r="H242" s="114">
        <f t="shared" si="59"/>
        <v>0</v>
      </c>
      <c r="I242" s="115">
        <f t="shared" si="59"/>
        <v>0</v>
      </c>
    </row>
    <row r="243" spans="1:9" s="56" customFormat="1" ht="12">
      <c r="A243" s="116">
        <v>6410</v>
      </c>
      <c r="B243" s="117" t="s">
        <v>254</v>
      </c>
      <c r="C243" s="119">
        <f t="shared" si="58"/>
        <v>0</v>
      </c>
      <c r="D243" s="124"/>
      <c r="E243" s="124"/>
      <c r="F243" s="124"/>
      <c r="G243" s="124"/>
      <c r="H243" s="124"/>
      <c r="I243" s="127"/>
    </row>
    <row r="244" spans="1:9" s="56" customFormat="1" ht="24">
      <c r="A244" s="147">
        <v>6420</v>
      </c>
      <c r="B244" s="148" t="s">
        <v>255</v>
      </c>
      <c r="C244" s="149">
        <f t="shared" si="58"/>
        <v>0</v>
      </c>
      <c r="D244" s="152"/>
      <c r="E244" s="152"/>
      <c r="F244" s="152"/>
      <c r="G244" s="152"/>
      <c r="H244" s="152"/>
      <c r="I244" s="153"/>
    </row>
    <row r="245" spans="1:9" s="56" customFormat="1" ht="12">
      <c r="A245" s="147">
        <v>6430</v>
      </c>
      <c r="B245" s="148" t="s">
        <v>256</v>
      </c>
      <c r="C245" s="149">
        <f t="shared" si="58"/>
        <v>0</v>
      </c>
      <c r="D245" s="152"/>
      <c r="E245" s="152"/>
      <c r="F245" s="152"/>
      <c r="G245" s="152"/>
      <c r="H245" s="152"/>
      <c r="I245" s="153"/>
    </row>
    <row r="246" spans="1:9" s="56" customFormat="1" ht="24">
      <c r="A246" s="147">
        <v>6440</v>
      </c>
      <c r="B246" s="148" t="s">
        <v>257</v>
      </c>
      <c r="C246" s="149">
        <f t="shared" si="58"/>
        <v>0</v>
      </c>
      <c r="D246" s="152"/>
      <c r="E246" s="152"/>
      <c r="F246" s="152"/>
      <c r="G246" s="152"/>
      <c r="H246" s="152"/>
      <c r="I246" s="153"/>
    </row>
    <row r="247" spans="1:9" s="56" customFormat="1" ht="36">
      <c r="A247" s="147">
        <v>6450</v>
      </c>
      <c r="B247" s="148" t="s">
        <v>258</v>
      </c>
      <c r="C247" s="149">
        <f t="shared" si="58"/>
        <v>0</v>
      </c>
      <c r="D247" s="152"/>
      <c r="E247" s="152"/>
      <c r="F247" s="152"/>
      <c r="G247" s="152"/>
      <c r="H247" s="152"/>
      <c r="I247" s="153"/>
    </row>
    <row r="248" spans="1:9" s="56" customFormat="1" ht="12">
      <c r="A248" s="147">
        <v>6460</v>
      </c>
      <c r="B248" s="148" t="s">
        <v>259</v>
      </c>
      <c r="C248" s="149">
        <f t="shared" si="58"/>
        <v>0</v>
      </c>
      <c r="D248" s="152"/>
      <c r="E248" s="152"/>
      <c r="F248" s="152"/>
      <c r="G248" s="152"/>
      <c r="H248" s="152"/>
      <c r="I248" s="153"/>
    </row>
    <row r="249" spans="1:9" s="56" customFormat="1" ht="36">
      <c r="A249" s="154">
        <v>6470</v>
      </c>
      <c r="B249" s="155" t="s">
        <v>260</v>
      </c>
      <c r="C249" s="156">
        <f t="shared" si="58"/>
        <v>0</v>
      </c>
      <c r="D249" s="157"/>
      <c r="E249" s="157"/>
      <c r="F249" s="157"/>
      <c r="G249" s="157"/>
      <c r="H249" s="157"/>
      <c r="I249" s="130"/>
    </row>
    <row r="250" spans="1:9" s="56" customFormat="1" ht="60">
      <c r="A250" s="158">
        <v>7000</v>
      </c>
      <c r="B250" s="158" t="s">
        <v>261</v>
      </c>
      <c r="C250" s="159">
        <f t="shared" si="58"/>
        <v>0</v>
      </c>
      <c r="D250" s="160">
        <f aca="true" t="shared" si="60" ref="D250:I250">SUM(D251,D264,D270)</f>
        <v>0</v>
      </c>
      <c r="E250" s="160">
        <f t="shared" si="60"/>
        <v>0</v>
      </c>
      <c r="F250" s="160">
        <f t="shared" si="60"/>
        <v>0</v>
      </c>
      <c r="G250" s="160">
        <f t="shared" si="60"/>
        <v>0</v>
      </c>
      <c r="H250" s="160">
        <f t="shared" si="60"/>
        <v>0</v>
      </c>
      <c r="I250" s="161">
        <f t="shared" si="60"/>
        <v>0</v>
      </c>
    </row>
    <row r="251" spans="1:9" s="56" customFormat="1" ht="24">
      <c r="A251" s="162">
        <v>7200</v>
      </c>
      <c r="B251" s="113" t="s">
        <v>262</v>
      </c>
      <c r="C251" s="72">
        <f t="shared" si="58"/>
        <v>0</v>
      </c>
      <c r="D251" s="114">
        <f aca="true" t="shared" si="61" ref="D251:I251">SUM(D252,D253,D256,D263)</f>
        <v>0</v>
      </c>
      <c r="E251" s="114">
        <f t="shared" si="61"/>
        <v>0</v>
      </c>
      <c r="F251" s="114">
        <f t="shared" si="61"/>
        <v>0</v>
      </c>
      <c r="G251" s="114">
        <f t="shared" si="61"/>
        <v>0</v>
      </c>
      <c r="H251" s="114">
        <f t="shared" si="61"/>
        <v>0</v>
      </c>
      <c r="I251" s="115">
        <f t="shared" si="61"/>
        <v>0</v>
      </c>
    </row>
    <row r="252" spans="1:9" s="56" customFormat="1" ht="36">
      <c r="A252" s="163">
        <v>7210</v>
      </c>
      <c r="B252" s="117" t="s">
        <v>263</v>
      </c>
      <c r="C252" s="118">
        <f t="shared" si="58"/>
        <v>0</v>
      </c>
      <c r="D252" s="124"/>
      <c r="E252" s="124"/>
      <c r="F252" s="124"/>
      <c r="G252" s="125"/>
      <c r="H252" s="126"/>
      <c r="I252" s="127"/>
    </row>
    <row r="253" spans="1:9" s="56" customFormat="1" ht="24">
      <c r="A253" s="163">
        <v>7220</v>
      </c>
      <c r="B253" s="117" t="s">
        <v>264</v>
      </c>
      <c r="C253" s="118">
        <f t="shared" si="58"/>
        <v>0</v>
      </c>
      <c r="D253" s="119">
        <f aca="true" t="shared" si="62" ref="D253:I253">SUM(D254:D255)</f>
        <v>0</v>
      </c>
      <c r="E253" s="119">
        <f t="shared" si="62"/>
        <v>0</v>
      </c>
      <c r="F253" s="119">
        <f t="shared" si="62"/>
        <v>0</v>
      </c>
      <c r="G253" s="120">
        <f t="shared" si="62"/>
        <v>0</v>
      </c>
      <c r="H253" s="121">
        <f t="shared" si="62"/>
        <v>0</v>
      </c>
      <c r="I253" s="122">
        <f t="shared" si="62"/>
        <v>0</v>
      </c>
    </row>
    <row r="254" spans="1:9" s="123" customFormat="1" ht="36">
      <c r="A254" s="164">
        <v>7221</v>
      </c>
      <c r="B254" s="23" t="s">
        <v>265</v>
      </c>
      <c r="C254" s="59">
        <f t="shared" si="58"/>
        <v>0</v>
      </c>
      <c r="D254" s="60"/>
      <c r="E254" s="60"/>
      <c r="F254" s="60"/>
      <c r="G254" s="61"/>
      <c r="H254" s="62"/>
      <c r="I254" s="63"/>
    </row>
    <row r="255" spans="1:9" s="123" customFormat="1" ht="36">
      <c r="A255" s="164">
        <v>7222</v>
      </c>
      <c r="B255" s="23" t="s">
        <v>266</v>
      </c>
      <c r="C255" s="59">
        <f t="shared" si="58"/>
        <v>0</v>
      </c>
      <c r="D255" s="60"/>
      <c r="E255" s="60"/>
      <c r="F255" s="60"/>
      <c r="G255" s="61"/>
      <c r="H255" s="62"/>
      <c r="I255" s="63"/>
    </row>
    <row r="256" spans="1:9" s="123" customFormat="1" ht="36">
      <c r="A256" s="165">
        <v>7240</v>
      </c>
      <c r="B256" s="23" t="s">
        <v>267</v>
      </c>
      <c r="C256" s="59">
        <f t="shared" si="58"/>
        <v>0</v>
      </c>
      <c r="D256" s="137">
        <f aca="true" t="shared" si="63" ref="D256:I256">SUM(D257:D262)</f>
        <v>0</v>
      </c>
      <c r="E256" s="137">
        <f t="shared" si="63"/>
        <v>0</v>
      </c>
      <c r="F256" s="137">
        <f t="shared" si="63"/>
        <v>0</v>
      </c>
      <c r="G256" s="137">
        <f t="shared" si="63"/>
        <v>0</v>
      </c>
      <c r="H256" s="137">
        <f t="shared" si="63"/>
        <v>0</v>
      </c>
      <c r="I256" s="138">
        <f t="shared" si="63"/>
        <v>0</v>
      </c>
    </row>
    <row r="257" spans="1:9" s="123" customFormat="1" ht="36">
      <c r="A257" s="164">
        <v>7241</v>
      </c>
      <c r="B257" s="23" t="s">
        <v>268</v>
      </c>
      <c r="C257" s="59">
        <f t="shared" si="58"/>
        <v>0</v>
      </c>
      <c r="D257" s="60"/>
      <c r="E257" s="60"/>
      <c r="F257" s="60"/>
      <c r="G257" s="61"/>
      <c r="H257" s="62"/>
      <c r="I257" s="63"/>
    </row>
    <row r="258" spans="1:9" s="123" customFormat="1" ht="36">
      <c r="A258" s="164">
        <v>7242</v>
      </c>
      <c r="B258" s="23" t="s">
        <v>269</v>
      </c>
      <c r="C258" s="59">
        <f t="shared" si="58"/>
        <v>0</v>
      </c>
      <c r="D258" s="60"/>
      <c r="E258" s="60"/>
      <c r="F258" s="60"/>
      <c r="G258" s="61"/>
      <c r="H258" s="62"/>
      <c r="I258" s="63"/>
    </row>
    <row r="259" spans="1:9" s="123" customFormat="1" ht="36">
      <c r="A259" s="164">
        <v>7243</v>
      </c>
      <c r="B259" s="23" t="s">
        <v>270</v>
      </c>
      <c r="C259" s="59">
        <f t="shared" si="58"/>
        <v>0</v>
      </c>
      <c r="D259" s="60"/>
      <c r="E259" s="60"/>
      <c r="F259" s="60"/>
      <c r="G259" s="61"/>
      <c r="H259" s="62"/>
      <c r="I259" s="63"/>
    </row>
    <row r="260" spans="1:9" s="123" customFormat="1" ht="36">
      <c r="A260" s="164">
        <v>7244</v>
      </c>
      <c r="B260" s="23" t="s">
        <v>271</v>
      </c>
      <c r="C260" s="59">
        <f t="shared" si="58"/>
        <v>0</v>
      </c>
      <c r="D260" s="60"/>
      <c r="E260" s="60"/>
      <c r="F260" s="60"/>
      <c r="G260" s="61"/>
      <c r="H260" s="62"/>
      <c r="I260" s="63"/>
    </row>
    <row r="261" spans="1:9" s="123" customFormat="1" ht="12">
      <c r="A261" s="164">
        <v>7245</v>
      </c>
      <c r="B261" s="23" t="s">
        <v>272</v>
      </c>
      <c r="C261" s="59">
        <f t="shared" si="58"/>
        <v>0</v>
      </c>
      <c r="D261" s="60"/>
      <c r="E261" s="60"/>
      <c r="F261" s="60"/>
      <c r="G261" s="61"/>
      <c r="H261" s="62"/>
      <c r="I261" s="63"/>
    </row>
    <row r="262" spans="1:9" s="123" customFormat="1" ht="72">
      <c r="A262" s="164">
        <v>7246</v>
      </c>
      <c r="B262" s="23" t="s">
        <v>273</v>
      </c>
      <c r="C262" s="59">
        <f t="shared" si="58"/>
        <v>0</v>
      </c>
      <c r="D262" s="60"/>
      <c r="E262" s="60"/>
      <c r="F262" s="60"/>
      <c r="G262" s="61"/>
      <c r="H262" s="62"/>
      <c r="I262" s="63"/>
    </row>
    <row r="263" spans="1:9" s="123" customFormat="1" ht="36">
      <c r="A263" s="165">
        <v>7260</v>
      </c>
      <c r="B263" s="23" t="s">
        <v>274</v>
      </c>
      <c r="C263" s="59">
        <f t="shared" si="58"/>
        <v>0</v>
      </c>
      <c r="D263" s="60"/>
      <c r="E263" s="60"/>
      <c r="F263" s="60"/>
      <c r="G263" s="61"/>
      <c r="H263" s="62"/>
      <c r="I263" s="63"/>
    </row>
    <row r="264" spans="1:9" s="123" customFormat="1" ht="24">
      <c r="A264" s="166">
        <v>7500</v>
      </c>
      <c r="B264" s="143" t="s">
        <v>275</v>
      </c>
      <c r="C264" s="144">
        <f t="shared" si="58"/>
        <v>0</v>
      </c>
      <c r="D264" s="145">
        <f aca="true" t="shared" si="64" ref="D264:I264">SUM(D265)</f>
        <v>0</v>
      </c>
      <c r="E264" s="145">
        <f t="shared" si="64"/>
        <v>0</v>
      </c>
      <c r="F264" s="145">
        <f t="shared" si="64"/>
        <v>0</v>
      </c>
      <c r="G264" s="167">
        <f t="shared" si="64"/>
        <v>0</v>
      </c>
      <c r="H264" s="167">
        <f t="shared" si="64"/>
        <v>0</v>
      </c>
      <c r="I264" s="146">
        <f t="shared" si="64"/>
        <v>0</v>
      </c>
    </row>
    <row r="265" spans="1:9" s="123" customFormat="1" ht="48">
      <c r="A265" s="168">
        <v>7510</v>
      </c>
      <c r="B265" s="23" t="s">
        <v>276</v>
      </c>
      <c r="C265" s="59">
        <f t="shared" si="58"/>
        <v>0</v>
      </c>
      <c r="D265" s="137">
        <f aca="true" t="shared" si="65" ref="D265:I265">SUM(D266:D269)</f>
        <v>0</v>
      </c>
      <c r="E265" s="137">
        <f t="shared" si="65"/>
        <v>0</v>
      </c>
      <c r="F265" s="137">
        <f t="shared" si="65"/>
        <v>0</v>
      </c>
      <c r="G265" s="137">
        <f t="shared" si="65"/>
        <v>0</v>
      </c>
      <c r="H265" s="137">
        <f t="shared" si="65"/>
        <v>0</v>
      </c>
      <c r="I265" s="138">
        <f t="shared" si="65"/>
        <v>0</v>
      </c>
    </row>
    <row r="266" spans="1:9" s="123" customFormat="1" ht="73.5" customHeight="1">
      <c r="A266" s="164">
        <v>7511</v>
      </c>
      <c r="B266" s="23" t="s">
        <v>277</v>
      </c>
      <c r="C266" s="59">
        <f t="shared" si="58"/>
        <v>0</v>
      </c>
      <c r="D266" s="60"/>
      <c r="E266" s="60"/>
      <c r="F266" s="60"/>
      <c r="G266" s="61"/>
      <c r="H266" s="62"/>
      <c r="I266" s="63"/>
    </row>
    <row r="267" spans="1:9" s="123" customFormat="1" ht="72">
      <c r="A267" s="164">
        <v>7512</v>
      </c>
      <c r="B267" s="23" t="s">
        <v>278</v>
      </c>
      <c r="C267" s="59">
        <f t="shared" si="58"/>
        <v>0</v>
      </c>
      <c r="D267" s="60"/>
      <c r="E267" s="60"/>
      <c r="F267" s="60"/>
      <c r="G267" s="61"/>
      <c r="H267" s="62"/>
      <c r="I267" s="63"/>
    </row>
    <row r="268" spans="1:9" s="123" customFormat="1" ht="72">
      <c r="A268" s="164">
        <v>7515</v>
      </c>
      <c r="B268" s="23" t="s">
        <v>279</v>
      </c>
      <c r="C268" s="59">
        <f t="shared" si="58"/>
        <v>0</v>
      </c>
      <c r="D268" s="60"/>
      <c r="E268" s="60"/>
      <c r="F268" s="60"/>
      <c r="G268" s="61"/>
      <c r="H268" s="62"/>
      <c r="I268" s="63"/>
    </row>
    <row r="269" spans="1:9" s="123" customFormat="1" ht="94.5" customHeight="1">
      <c r="A269" s="169">
        <v>7516</v>
      </c>
      <c r="B269" s="23" t="s">
        <v>280</v>
      </c>
      <c r="C269" s="59">
        <f t="shared" si="58"/>
        <v>0</v>
      </c>
      <c r="D269" s="60"/>
      <c r="E269" s="60"/>
      <c r="F269" s="60"/>
      <c r="G269" s="61"/>
      <c r="H269" s="62"/>
      <c r="I269" s="63"/>
    </row>
    <row r="270" spans="1:9" s="56" customFormat="1" ht="12">
      <c r="A270" s="162">
        <v>7700</v>
      </c>
      <c r="B270" s="143" t="s">
        <v>281</v>
      </c>
      <c r="C270" s="144">
        <f t="shared" si="58"/>
        <v>0</v>
      </c>
      <c r="D270" s="145">
        <f aca="true" t="shared" si="66" ref="D270:I270">SUM(D271,D274)</f>
        <v>0</v>
      </c>
      <c r="E270" s="145">
        <f t="shared" si="66"/>
        <v>0</v>
      </c>
      <c r="F270" s="145">
        <f t="shared" si="66"/>
        <v>0</v>
      </c>
      <c r="G270" s="145">
        <f t="shared" si="66"/>
        <v>0</v>
      </c>
      <c r="H270" s="145">
        <f t="shared" si="66"/>
        <v>0</v>
      </c>
      <c r="I270" s="146">
        <f t="shared" si="66"/>
        <v>0</v>
      </c>
    </row>
    <row r="271" spans="1:9" s="56" customFormat="1" ht="21" customHeight="1">
      <c r="A271" s="163">
        <v>7710</v>
      </c>
      <c r="B271" s="117" t="s">
        <v>282</v>
      </c>
      <c r="C271" s="118">
        <f t="shared" si="58"/>
        <v>0</v>
      </c>
      <c r="D271" s="119">
        <f aca="true" t="shared" si="67" ref="D271:I271">SUM(D272:D273)</f>
        <v>0</v>
      </c>
      <c r="E271" s="119">
        <f t="shared" si="67"/>
        <v>0</v>
      </c>
      <c r="F271" s="119">
        <f t="shared" si="67"/>
        <v>0</v>
      </c>
      <c r="G271" s="120">
        <f t="shared" si="67"/>
        <v>0</v>
      </c>
      <c r="H271" s="121">
        <f t="shared" si="67"/>
        <v>0</v>
      </c>
      <c r="I271" s="122">
        <f t="shared" si="67"/>
        <v>0</v>
      </c>
    </row>
    <row r="272" spans="1:9" s="123" customFormat="1" ht="36">
      <c r="A272" s="164">
        <v>7711</v>
      </c>
      <c r="B272" s="23" t="s">
        <v>283</v>
      </c>
      <c r="C272" s="59">
        <f t="shared" si="58"/>
        <v>0</v>
      </c>
      <c r="D272" s="60"/>
      <c r="E272" s="60"/>
      <c r="F272" s="60"/>
      <c r="G272" s="61"/>
      <c r="H272" s="62"/>
      <c r="I272" s="63"/>
    </row>
    <row r="273" spans="1:9" s="123" customFormat="1" ht="36">
      <c r="A273" s="164">
        <v>7712</v>
      </c>
      <c r="B273" s="23" t="s">
        <v>284</v>
      </c>
      <c r="C273" s="59">
        <f t="shared" si="58"/>
        <v>0</v>
      </c>
      <c r="D273" s="60"/>
      <c r="E273" s="60"/>
      <c r="F273" s="60"/>
      <c r="G273" s="61"/>
      <c r="H273" s="62"/>
      <c r="I273" s="63"/>
    </row>
    <row r="274" spans="1:9" s="123" customFormat="1" ht="12">
      <c r="A274" s="165">
        <v>7720</v>
      </c>
      <c r="B274" s="23" t="s">
        <v>285</v>
      </c>
      <c r="C274" s="59">
        <f t="shared" si="58"/>
        <v>0</v>
      </c>
      <c r="D274" s="60"/>
      <c r="E274" s="60"/>
      <c r="F274" s="60"/>
      <c r="G274" s="60"/>
      <c r="H274" s="60"/>
      <c r="I274" s="63"/>
    </row>
    <row r="275" spans="1:9" s="56" customFormat="1" ht="48">
      <c r="A275" s="170">
        <v>9000</v>
      </c>
      <c r="B275" s="171" t="s">
        <v>286</v>
      </c>
      <c r="C275" s="108">
        <f t="shared" si="58"/>
        <v>0</v>
      </c>
      <c r="D275" s="109">
        <f aca="true" t="shared" si="68" ref="D275:I275">SUM(D276,D279,D281,D283)</f>
        <v>0</v>
      </c>
      <c r="E275" s="109">
        <f t="shared" si="68"/>
        <v>0</v>
      </c>
      <c r="F275" s="109">
        <f t="shared" si="68"/>
        <v>0</v>
      </c>
      <c r="G275" s="109">
        <f t="shared" si="68"/>
        <v>0</v>
      </c>
      <c r="H275" s="109">
        <f t="shared" si="68"/>
        <v>0</v>
      </c>
      <c r="I275" s="112">
        <f t="shared" si="68"/>
        <v>0</v>
      </c>
    </row>
    <row r="276" spans="1:9" s="56" customFormat="1" ht="36">
      <c r="A276" s="172">
        <v>9200</v>
      </c>
      <c r="B276" s="173" t="s">
        <v>287</v>
      </c>
      <c r="C276" s="72">
        <f t="shared" si="58"/>
        <v>0</v>
      </c>
      <c r="D276" s="114">
        <f aca="true" t="shared" si="69" ref="D276:I276">SUM(D277:D278)</f>
        <v>0</v>
      </c>
      <c r="E276" s="114">
        <f t="shared" si="69"/>
        <v>0</v>
      </c>
      <c r="F276" s="114">
        <f t="shared" si="69"/>
        <v>0</v>
      </c>
      <c r="G276" s="128">
        <f t="shared" si="69"/>
        <v>0</v>
      </c>
      <c r="H276" s="78">
        <f t="shared" si="69"/>
        <v>0</v>
      </c>
      <c r="I276" s="115">
        <f t="shared" si="69"/>
        <v>0</v>
      </c>
    </row>
    <row r="277" spans="1:9" s="56" customFormat="1" ht="36">
      <c r="A277" s="174">
        <v>9210</v>
      </c>
      <c r="B277" s="175" t="s">
        <v>288</v>
      </c>
      <c r="C277" s="118">
        <f t="shared" si="58"/>
        <v>0</v>
      </c>
      <c r="D277" s="124"/>
      <c r="E277" s="124"/>
      <c r="F277" s="124"/>
      <c r="G277" s="125"/>
      <c r="H277" s="126"/>
      <c r="I277" s="127"/>
    </row>
    <row r="278" spans="1:9" s="56" customFormat="1" ht="36">
      <c r="A278" s="174">
        <v>9220</v>
      </c>
      <c r="B278" s="175" t="s">
        <v>289</v>
      </c>
      <c r="C278" s="118">
        <f t="shared" si="58"/>
        <v>0</v>
      </c>
      <c r="D278" s="124"/>
      <c r="E278" s="124"/>
      <c r="F278" s="124"/>
      <c r="G278" s="125"/>
      <c r="H278" s="126"/>
      <c r="I278" s="127"/>
    </row>
    <row r="279" spans="1:9" s="56" customFormat="1" ht="36">
      <c r="A279" s="172">
        <v>9300</v>
      </c>
      <c r="B279" s="176" t="s">
        <v>290</v>
      </c>
      <c r="C279" s="72">
        <f t="shared" si="58"/>
        <v>0</v>
      </c>
      <c r="D279" s="114">
        <f aca="true" t="shared" si="70" ref="D279:I279">SUM(D280)</f>
        <v>0</v>
      </c>
      <c r="E279" s="114">
        <f t="shared" si="70"/>
        <v>0</v>
      </c>
      <c r="F279" s="114">
        <f t="shared" si="70"/>
        <v>0</v>
      </c>
      <c r="G279" s="114">
        <f t="shared" si="70"/>
        <v>0</v>
      </c>
      <c r="H279" s="114">
        <f t="shared" si="70"/>
        <v>0</v>
      </c>
      <c r="I279" s="115">
        <f t="shared" si="70"/>
        <v>0</v>
      </c>
    </row>
    <row r="280" spans="1:9" s="56" customFormat="1" ht="48">
      <c r="A280" s="177">
        <v>9320</v>
      </c>
      <c r="B280" s="178" t="s">
        <v>291</v>
      </c>
      <c r="C280" s="59">
        <f t="shared" si="58"/>
        <v>0</v>
      </c>
      <c r="D280" s="60"/>
      <c r="E280" s="60"/>
      <c r="F280" s="60"/>
      <c r="G280" s="61"/>
      <c r="H280" s="62"/>
      <c r="I280" s="63"/>
    </row>
    <row r="281" spans="1:9" s="56" customFormat="1" ht="36">
      <c r="A281" s="172">
        <v>9400</v>
      </c>
      <c r="B281" s="176" t="s">
        <v>292</v>
      </c>
      <c r="C281" s="72">
        <f t="shared" si="58"/>
        <v>0</v>
      </c>
      <c r="D281" s="114">
        <f aca="true" t="shared" si="71" ref="D281:I281">SUM(D282:D282)</f>
        <v>0</v>
      </c>
      <c r="E281" s="114">
        <f t="shared" si="71"/>
        <v>0</v>
      </c>
      <c r="F281" s="114">
        <f t="shared" si="71"/>
        <v>0</v>
      </c>
      <c r="G281" s="128">
        <f t="shared" si="71"/>
        <v>0</v>
      </c>
      <c r="H281" s="78">
        <f t="shared" si="71"/>
        <v>0</v>
      </c>
      <c r="I281" s="115">
        <f t="shared" si="71"/>
        <v>0</v>
      </c>
    </row>
    <row r="282" spans="1:9" s="56" customFormat="1" ht="48">
      <c r="A282" s="174">
        <v>9420</v>
      </c>
      <c r="B282" s="175" t="s">
        <v>293</v>
      </c>
      <c r="C282" s="118">
        <f t="shared" si="58"/>
        <v>0</v>
      </c>
      <c r="D282" s="124"/>
      <c r="E282" s="124"/>
      <c r="F282" s="124"/>
      <c r="G282" s="125"/>
      <c r="H282" s="126"/>
      <c r="I282" s="127"/>
    </row>
    <row r="283" spans="1:9" s="56" customFormat="1" ht="36">
      <c r="A283" s="179">
        <v>9600</v>
      </c>
      <c r="B283" s="180" t="s">
        <v>294</v>
      </c>
      <c r="C283" s="181">
        <f t="shared" si="58"/>
        <v>0</v>
      </c>
      <c r="D283" s="181">
        <f aca="true" t="shared" si="72" ref="D283:I283">SUM(D284)</f>
        <v>0</v>
      </c>
      <c r="E283" s="181">
        <f t="shared" si="72"/>
        <v>0</v>
      </c>
      <c r="F283" s="181">
        <f t="shared" si="72"/>
        <v>0</v>
      </c>
      <c r="G283" s="181">
        <f t="shared" si="72"/>
        <v>0</v>
      </c>
      <c r="H283" s="181">
        <f t="shared" si="72"/>
        <v>0</v>
      </c>
      <c r="I283" s="182">
        <f t="shared" si="72"/>
        <v>0</v>
      </c>
    </row>
    <row r="284" spans="1:9" s="56" customFormat="1" ht="36">
      <c r="A284" s="174">
        <v>9610</v>
      </c>
      <c r="B284" s="175" t="s">
        <v>295</v>
      </c>
      <c r="C284" s="119">
        <f t="shared" si="58"/>
        <v>0</v>
      </c>
      <c r="D284" s="119">
        <f aca="true" t="shared" si="73" ref="D284:I284">SUM(D285:D287)</f>
        <v>0</v>
      </c>
      <c r="E284" s="119">
        <f t="shared" si="73"/>
        <v>0</v>
      </c>
      <c r="F284" s="119">
        <f t="shared" si="73"/>
        <v>0</v>
      </c>
      <c r="G284" s="119">
        <f t="shared" si="73"/>
        <v>0</v>
      </c>
      <c r="H284" s="119">
        <f t="shared" si="73"/>
        <v>0</v>
      </c>
      <c r="I284" s="122">
        <f t="shared" si="73"/>
        <v>0</v>
      </c>
    </row>
    <row r="285" spans="1:9" s="56" customFormat="1" ht="72">
      <c r="A285" s="183">
        <v>9611</v>
      </c>
      <c r="B285" s="184" t="s">
        <v>296</v>
      </c>
      <c r="C285" s="149">
        <f t="shared" si="58"/>
        <v>0</v>
      </c>
      <c r="D285" s="152"/>
      <c r="E285" s="152"/>
      <c r="F285" s="152"/>
      <c r="G285" s="152"/>
      <c r="H285" s="152"/>
      <c r="I285" s="153"/>
    </row>
    <row r="286" spans="1:9" s="56" customFormat="1" ht="60">
      <c r="A286" s="183">
        <v>9612</v>
      </c>
      <c r="B286" s="184" t="s">
        <v>297</v>
      </c>
      <c r="C286" s="149">
        <f t="shared" si="58"/>
        <v>0</v>
      </c>
      <c r="D286" s="152"/>
      <c r="E286" s="152"/>
      <c r="F286" s="152"/>
      <c r="G286" s="152"/>
      <c r="H286" s="152"/>
      <c r="I286" s="153"/>
    </row>
    <row r="287" spans="1:9" s="56" customFormat="1" ht="87" customHeight="1">
      <c r="A287" s="185">
        <v>9619</v>
      </c>
      <c r="B287" s="186" t="s">
        <v>298</v>
      </c>
      <c r="C287" s="149">
        <f t="shared" si="58"/>
        <v>0</v>
      </c>
      <c r="D287" s="157"/>
      <c r="E287" s="157"/>
      <c r="F287" s="157"/>
      <c r="G287" s="157"/>
      <c r="H287" s="157"/>
      <c r="I287" s="130"/>
    </row>
    <row r="288" spans="1:9" s="56" customFormat="1" ht="12">
      <c r="A288" s="187"/>
      <c r="B288" s="23" t="s">
        <v>299</v>
      </c>
      <c r="C288" s="59">
        <f t="shared" si="58"/>
        <v>0</v>
      </c>
      <c r="D288" s="137">
        <f aca="true" t="shared" si="74" ref="D288:I288">SUM(D289:D290)</f>
        <v>0</v>
      </c>
      <c r="E288" s="137">
        <f t="shared" si="74"/>
        <v>0</v>
      </c>
      <c r="F288" s="137">
        <f t="shared" si="74"/>
        <v>0</v>
      </c>
      <c r="G288" s="188">
        <f t="shared" si="74"/>
        <v>0</v>
      </c>
      <c r="H288" s="189">
        <f t="shared" si="74"/>
        <v>0</v>
      </c>
      <c r="I288" s="138">
        <f t="shared" si="74"/>
        <v>0</v>
      </c>
    </row>
    <row r="289" spans="1:9" s="56" customFormat="1" ht="12">
      <c r="A289" s="187"/>
      <c r="B289" s="58" t="s">
        <v>34</v>
      </c>
      <c r="C289" s="59">
        <f t="shared" si="58"/>
        <v>0</v>
      </c>
      <c r="D289" s="60"/>
      <c r="E289" s="60"/>
      <c r="F289" s="60"/>
      <c r="G289" s="61"/>
      <c r="H289" s="62"/>
      <c r="I289" s="63"/>
    </row>
    <row r="290" spans="1:9" s="56" customFormat="1" ht="12">
      <c r="A290" s="187"/>
      <c r="B290" s="190" t="s">
        <v>35</v>
      </c>
      <c r="C290" s="59">
        <f t="shared" si="58"/>
        <v>0</v>
      </c>
      <c r="D290" s="60"/>
      <c r="E290" s="60"/>
      <c r="F290" s="60"/>
      <c r="G290" s="61"/>
      <c r="H290" s="62"/>
      <c r="I290" s="63"/>
    </row>
    <row r="291" spans="1:9" s="198" customFormat="1" ht="12">
      <c r="A291" s="191"/>
      <c r="B291" s="192" t="s">
        <v>300</v>
      </c>
      <c r="C291" s="193">
        <f aca="true" t="shared" si="75" ref="C291:I291">SUM(C288,C275,C250,C222,C186,C178,C171,C73,C49)</f>
        <v>6186739</v>
      </c>
      <c r="D291" s="194">
        <f t="shared" si="75"/>
        <v>4971337</v>
      </c>
      <c r="E291" s="194">
        <f t="shared" si="75"/>
        <v>0</v>
      </c>
      <c r="F291" s="194">
        <f t="shared" si="75"/>
        <v>0</v>
      </c>
      <c r="G291" s="195">
        <f t="shared" si="75"/>
        <v>0</v>
      </c>
      <c r="H291" s="196">
        <f t="shared" si="75"/>
        <v>0</v>
      </c>
      <c r="I291" s="197">
        <f t="shared" si="75"/>
        <v>1215402</v>
      </c>
    </row>
    <row r="292" spans="1:9" s="198" customFormat="1" ht="3" customHeight="1">
      <c r="A292" s="191"/>
      <c r="B292" s="191"/>
      <c r="C292" s="144"/>
      <c r="D292" s="145"/>
      <c r="E292" s="145"/>
      <c r="F292" s="145"/>
      <c r="G292" s="145"/>
      <c r="H292" s="145"/>
      <c r="I292" s="146"/>
    </row>
    <row r="293" spans="1:9" s="201" customFormat="1" ht="12">
      <c r="A293" s="497" t="s">
        <v>301</v>
      </c>
      <c r="B293" s="498"/>
      <c r="C293" s="199">
        <f>SUM(D293:I293)</f>
        <v>0</v>
      </c>
      <c r="D293" s="199">
        <f>D23-D47</f>
        <v>0</v>
      </c>
      <c r="E293" s="199">
        <f>E23-E47</f>
        <v>0</v>
      </c>
      <c r="F293" s="199">
        <f>F23-F47</f>
        <v>0</v>
      </c>
      <c r="G293" s="199">
        <f>SUM(G23:G24)-G47</f>
        <v>0</v>
      </c>
      <c r="H293" s="199">
        <f>H25-H47</f>
        <v>0</v>
      </c>
      <c r="I293" s="200">
        <f>SUM(I42:I44)-I47</f>
        <v>0</v>
      </c>
    </row>
    <row r="294" spans="1:9" s="198" customFormat="1" ht="3" customHeight="1">
      <c r="A294" s="202"/>
      <c r="B294" s="202"/>
      <c r="C294" s="144"/>
      <c r="D294" s="145"/>
      <c r="E294" s="145"/>
      <c r="F294" s="145"/>
      <c r="G294" s="145"/>
      <c r="H294" s="145"/>
      <c r="I294" s="146"/>
    </row>
    <row r="295" spans="1:9" s="201" customFormat="1" ht="12">
      <c r="A295" s="497" t="s">
        <v>302</v>
      </c>
      <c r="B295" s="498"/>
      <c r="C295" s="199">
        <f aca="true" t="shared" si="76" ref="C295:I295">SUM(C296,C298)-C306+C308</f>
        <v>0</v>
      </c>
      <c r="D295" s="199">
        <f t="shared" si="76"/>
        <v>0</v>
      </c>
      <c r="E295" s="199">
        <f t="shared" si="76"/>
        <v>0</v>
      </c>
      <c r="F295" s="199">
        <f t="shared" si="76"/>
        <v>0</v>
      </c>
      <c r="G295" s="199">
        <f t="shared" si="76"/>
        <v>0</v>
      </c>
      <c r="H295" s="199">
        <f t="shared" si="76"/>
        <v>0</v>
      </c>
      <c r="I295" s="200">
        <f t="shared" si="76"/>
        <v>0</v>
      </c>
    </row>
    <row r="296" spans="1:9" s="201" customFormat="1" ht="12">
      <c r="A296" s="203" t="s">
        <v>303</v>
      </c>
      <c r="B296" s="203" t="s">
        <v>304</v>
      </c>
      <c r="C296" s="199">
        <f aca="true" t="shared" si="77" ref="C296:I296">C20-C288</f>
        <v>0</v>
      </c>
      <c r="D296" s="199">
        <f t="shared" si="77"/>
        <v>0</v>
      </c>
      <c r="E296" s="199">
        <f t="shared" si="77"/>
        <v>0</v>
      </c>
      <c r="F296" s="199">
        <f t="shared" si="77"/>
        <v>0</v>
      </c>
      <c r="G296" s="199">
        <f t="shared" si="77"/>
        <v>0</v>
      </c>
      <c r="H296" s="199">
        <f t="shared" si="77"/>
        <v>0</v>
      </c>
      <c r="I296" s="200">
        <f t="shared" si="77"/>
        <v>0</v>
      </c>
    </row>
    <row r="297" spans="1:9" s="198" customFormat="1" ht="3" customHeight="1">
      <c r="A297" s="191"/>
      <c r="B297" s="191"/>
      <c r="C297" s="144"/>
      <c r="D297" s="145"/>
      <c r="E297" s="145"/>
      <c r="F297" s="145"/>
      <c r="G297" s="145"/>
      <c r="H297" s="145"/>
      <c r="I297" s="146"/>
    </row>
    <row r="298" spans="1:9" s="201" customFormat="1" ht="12">
      <c r="A298" s="204" t="s">
        <v>305</v>
      </c>
      <c r="B298" s="204" t="s">
        <v>306</v>
      </c>
      <c r="C298" s="199">
        <f aca="true" t="shared" si="78" ref="C298:I298">SUM(C299,C301,C303)-SUM(C300,C302,C304)</f>
        <v>0</v>
      </c>
      <c r="D298" s="199">
        <f t="shared" si="78"/>
        <v>0</v>
      </c>
      <c r="E298" s="199">
        <f t="shared" si="78"/>
        <v>0</v>
      </c>
      <c r="F298" s="199">
        <f t="shared" si="78"/>
        <v>0</v>
      </c>
      <c r="G298" s="199">
        <f t="shared" si="78"/>
        <v>0</v>
      </c>
      <c r="H298" s="199">
        <f t="shared" si="78"/>
        <v>0</v>
      </c>
      <c r="I298" s="200">
        <f t="shared" si="78"/>
        <v>0</v>
      </c>
    </row>
    <row r="299" spans="1:9" s="198" customFormat="1" ht="12">
      <c r="A299" s="205" t="s">
        <v>307</v>
      </c>
      <c r="B299" s="205" t="s">
        <v>308</v>
      </c>
      <c r="C299" s="206">
        <f aca="true" t="shared" si="79" ref="C299:C304">SUM(D299:I299)</f>
        <v>0</v>
      </c>
      <c r="D299" s="207"/>
      <c r="E299" s="207"/>
      <c r="F299" s="207"/>
      <c r="G299" s="207"/>
      <c r="H299" s="207"/>
      <c r="I299" s="208"/>
    </row>
    <row r="300" spans="1:9" s="198" customFormat="1" ht="12">
      <c r="A300" s="209" t="s">
        <v>309</v>
      </c>
      <c r="B300" s="209" t="s">
        <v>310</v>
      </c>
      <c r="C300" s="210">
        <f t="shared" si="79"/>
        <v>0</v>
      </c>
      <c r="D300" s="152"/>
      <c r="E300" s="152"/>
      <c r="F300" s="152"/>
      <c r="G300" s="152"/>
      <c r="H300" s="152"/>
      <c r="I300" s="153"/>
    </row>
    <row r="301" spans="1:9" s="198" customFormat="1" ht="12">
      <c r="A301" s="209" t="s">
        <v>311</v>
      </c>
      <c r="B301" s="209" t="s">
        <v>312</v>
      </c>
      <c r="C301" s="210">
        <f t="shared" si="79"/>
        <v>0</v>
      </c>
      <c r="D301" s="152"/>
      <c r="E301" s="152"/>
      <c r="F301" s="152"/>
      <c r="G301" s="152"/>
      <c r="H301" s="152"/>
      <c r="I301" s="153"/>
    </row>
    <row r="302" spans="1:9" s="198" customFormat="1" ht="12">
      <c r="A302" s="209" t="s">
        <v>313</v>
      </c>
      <c r="B302" s="209" t="s">
        <v>314</v>
      </c>
      <c r="C302" s="210">
        <f t="shared" si="79"/>
        <v>0</v>
      </c>
      <c r="D302" s="152"/>
      <c r="E302" s="152"/>
      <c r="F302" s="152"/>
      <c r="G302" s="152"/>
      <c r="H302" s="152"/>
      <c r="I302" s="153"/>
    </row>
    <row r="303" spans="1:9" s="198" customFormat="1" ht="12">
      <c r="A303" s="209" t="s">
        <v>315</v>
      </c>
      <c r="B303" s="209" t="s">
        <v>316</v>
      </c>
      <c r="C303" s="210">
        <f t="shared" si="79"/>
        <v>0</v>
      </c>
      <c r="D303" s="152"/>
      <c r="E303" s="152"/>
      <c r="F303" s="152"/>
      <c r="G303" s="152"/>
      <c r="H303" s="152"/>
      <c r="I303" s="153"/>
    </row>
    <row r="304" spans="1:9" s="198" customFormat="1" ht="12">
      <c r="A304" s="211" t="s">
        <v>317</v>
      </c>
      <c r="B304" s="211" t="s">
        <v>318</v>
      </c>
      <c r="C304" s="212">
        <f t="shared" si="79"/>
        <v>0</v>
      </c>
      <c r="D304" s="157"/>
      <c r="E304" s="157"/>
      <c r="F304" s="157"/>
      <c r="G304" s="157"/>
      <c r="H304" s="157"/>
      <c r="I304" s="130"/>
    </row>
    <row r="305" spans="1:9" s="198" customFormat="1" ht="3" customHeight="1">
      <c r="A305" s="191"/>
      <c r="B305" s="191"/>
      <c r="C305" s="144"/>
      <c r="D305" s="213"/>
      <c r="E305" s="213"/>
      <c r="F305" s="213"/>
      <c r="G305" s="213"/>
      <c r="H305" s="213"/>
      <c r="I305" s="214"/>
    </row>
    <row r="306" spans="1:9" s="201" customFormat="1" ht="12">
      <c r="A306" s="204" t="s">
        <v>319</v>
      </c>
      <c r="B306" s="204" t="s">
        <v>320</v>
      </c>
      <c r="C306" s="215">
        <f>SUM(D306:I306)</f>
        <v>0</v>
      </c>
      <c r="D306" s="216"/>
      <c r="E306" s="216"/>
      <c r="F306" s="216"/>
      <c r="G306" s="216"/>
      <c r="H306" s="216"/>
      <c r="I306" s="217"/>
    </row>
    <row r="307" spans="1:9" s="201" customFormat="1" ht="3" customHeight="1">
      <c r="A307" s="218"/>
      <c r="B307" s="219"/>
      <c r="C307" s="220"/>
      <c r="D307" s="221"/>
      <c r="E307" s="222"/>
      <c r="F307" s="222"/>
      <c r="G307" s="222"/>
      <c r="H307" s="222"/>
      <c r="I307" s="223"/>
    </row>
    <row r="308" spans="1:9" s="201" customFormat="1" ht="48">
      <c r="A308" s="218" t="s">
        <v>321</v>
      </c>
      <c r="B308" s="224" t="s">
        <v>322</v>
      </c>
      <c r="C308" s="225">
        <f>SUM(D308:I308)</f>
        <v>0</v>
      </c>
      <c r="D308" s="226"/>
      <c r="E308" s="227"/>
      <c r="F308" s="227"/>
      <c r="G308" s="227"/>
      <c r="H308" s="227"/>
      <c r="I308" s="228"/>
    </row>
    <row r="309" s="56" customFormat="1" ht="11.25"/>
    <row r="310" s="56" customFormat="1" ht="11.25"/>
    <row r="311" s="56" customFormat="1" ht="11.25"/>
    <row r="312" s="56" customFormat="1" ht="11.25"/>
    <row r="313" s="56" customFormat="1" ht="11.25"/>
    <row r="314" s="56" customFormat="1" ht="11.25"/>
    <row r="315" s="56" customFormat="1" ht="11.25"/>
    <row r="316" s="56" customFormat="1" ht="11.25"/>
    <row r="317" s="56" customFormat="1" ht="11.25"/>
    <row r="318" s="56" customFormat="1" ht="11.25"/>
    <row r="319" s="56" customFormat="1" ht="11.25"/>
    <row r="320" s="56" customFormat="1" ht="11.25"/>
    <row r="321" s="56" customFormat="1" ht="11.25"/>
    <row r="322" s="56" customFormat="1" ht="11.25"/>
    <row r="323" s="56" customFormat="1" ht="11.25"/>
    <row r="324" s="56" customFormat="1" ht="11.25"/>
    <row r="325" s="56" customFormat="1" ht="11.25"/>
    <row r="326" s="56" customFormat="1" ht="11.25"/>
    <row r="327" s="56" customFormat="1" ht="11.25"/>
    <row r="328" spans="1:9" s="56" customFormat="1" ht="11.25">
      <c r="A328" s="229"/>
      <c r="B328" s="229"/>
      <c r="C328" s="229"/>
      <c r="D328" s="229"/>
      <c r="E328" s="229"/>
      <c r="F328" s="229"/>
      <c r="G328" s="229"/>
      <c r="H328" s="229"/>
      <c r="I328" s="229"/>
    </row>
    <row r="329" spans="1:9" s="56" customFormat="1" ht="11.25">
      <c r="A329" s="229"/>
      <c r="B329" s="229"/>
      <c r="C329" s="229"/>
      <c r="D329" s="229"/>
      <c r="E329" s="229"/>
      <c r="F329" s="229"/>
      <c r="G329" s="229"/>
      <c r="H329" s="229"/>
      <c r="I329" s="229"/>
    </row>
    <row r="330" spans="1:9" s="56" customFormat="1" ht="11.25">
      <c r="A330" s="229"/>
      <c r="B330" s="229"/>
      <c r="C330" s="229"/>
      <c r="D330" s="229"/>
      <c r="E330" s="229"/>
      <c r="F330" s="229"/>
      <c r="G330" s="229"/>
      <c r="H330" s="229"/>
      <c r="I330" s="229"/>
    </row>
    <row r="331" spans="1:9" s="56" customFormat="1" ht="11.25">
      <c r="A331" s="229"/>
      <c r="B331" s="229"/>
      <c r="C331" s="229"/>
      <c r="D331" s="229"/>
      <c r="E331" s="229"/>
      <c r="F331" s="229"/>
      <c r="G331" s="229"/>
      <c r="H331" s="229"/>
      <c r="I331" s="229"/>
    </row>
    <row r="332" spans="1:9" s="56" customFormat="1" ht="11.25">
      <c r="A332" s="229"/>
      <c r="B332" s="229"/>
      <c r="C332" s="229"/>
      <c r="D332" s="229"/>
      <c r="E332" s="229"/>
      <c r="F332" s="229"/>
      <c r="G332" s="229"/>
      <c r="H332" s="229"/>
      <c r="I332" s="229"/>
    </row>
    <row r="333" spans="1:9" s="56" customFormat="1" ht="11.25">
      <c r="A333" s="229"/>
      <c r="B333" s="229"/>
      <c r="C333" s="229"/>
      <c r="D333" s="229"/>
      <c r="E333" s="229"/>
      <c r="F333" s="229"/>
      <c r="G333" s="229"/>
      <c r="H333" s="229"/>
      <c r="I333" s="229"/>
    </row>
    <row r="334" spans="1:9" s="56" customFormat="1" ht="11.25">
      <c r="A334" s="229"/>
      <c r="B334" s="229"/>
      <c r="C334" s="229"/>
      <c r="D334" s="229"/>
      <c r="E334" s="229"/>
      <c r="F334" s="229"/>
      <c r="G334" s="229"/>
      <c r="H334" s="229"/>
      <c r="I334" s="229"/>
    </row>
    <row r="335" spans="1:9" s="56" customFormat="1" ht="11.25">
      <c r="A335" s="229"/>
      <c r="B335" s="229"/>
      <c r="C335" s="229"/>
      <c r="D335" s="229"/>
      <c r="E335" s="229"/>
      <c r="F335" s="229"/>
      <c r="G335" s="229"/>
      <c r="H335" s="229"/>
      <c r="I335" s="229"/>
    </row>
    <row r="336" spans="1:9" s="56" customFormat="1" ht="11.25">
      <c r="A336" s="229"/>
      <c r="B336" s="229"/>
      <c r="C336" s="229"/>
      <c r="D336" s="229"/>
      <c r="E336" s="229"/>
      <c r="F336" s="229"/>
      <c r="G336" s="229"/>
      <c r="H336" s="229"/>
      <c r="I336" s="229"/>
    </row>
    <row r="337" spans="1:9" s="56" customFormat="1" ht="11.25">
      <c r="A337" s="229"/>
      <c r="B337" s="229"/>
      <c r="C337" s="229"/>
      <c r="D337" s="229"/>
      <c r="E337" s="229"/>
      <c r="F337" s="229"/>
      <c r="G337" s="229"/>
      <c r="H337" s="229"/>
      <c r="I337" s="229"/>
    </row>
    <row r="338" spans="1:9" s="56" customFormat="1" ht="11.25">
      <c r="A338" s="229"/>
      <c r="B338" s="229"/>
      <c r="C338" s="229"/>
      <c r="D338" s="229"/>
      <c r="E338" s="229"/>
      <c r="F338" s="229"/>
      <c r="G338" s="229"/>
      <c r="H338" s="229"/>
      <c r="I338" s="229"/>
    </row>
    <row r="339" spans="1:9" s="56" customFormat="1" ht="11.25">
      <c r="A339" s="229"/>
      <c r="B339" s="229"/>
      <c r="C339" s="229"/>
      <c r="D339" s="229"/>
      <c r="E339" s="229"/>
      <c r="F339" s="229"/>
      <c r="G339" s="229"/>
      <c r="H339" s="229"/>
      <c r="I339" s="229"/>
    </row>
    <row r="340" spans="1:9" s="56" customFormat="1" ht="11.25">
      <c r="A340" s="229"/>
      <c r="B340" s="229"/>
      <c r="C340" s="229"/>
      <c r="D340" s="229"/>
      <c r="E340" s="229"/>
      <c r="F340" s="229"/>
      <c r="G340" s="229"/>
      <c r="H340" s="229"/>
      <c r="I340" s="229"/>
    </row>
    <row r="341" spans="1:9" s="56" customFormat="1" ht="11.25">
      <c r="A341" s="229"/>
      <c r="B341" s="229"/>
      <c r="C341" s="229"/>
      <c r="D341" s="229"/>
      <c r="E341" s="229"/>
      <c r="F341" s="229"/>
      <c r="G341" s="229"/>
      <c r="H341" s="229"/>
      <c r="I341" s="229"/>
    </row>
    <row r="342" spans="1:9" s="56" customFormat="1" ht="11.25">
      <c r="A342" s="229"/>
      <c r="B342" s="229"/>
      <c r="C342" s="229"/>
      <c r="D342" s="229"/>
      <c r="E342" s="229"/>
      <c r="F342" s="229"/>
      <c r="G342" s="229"/>
      <c r="H342" s="229"/>
      <c r="I342" s="229"/>
    </row>
    <row r="343" spans="1:9" s="56" customFormat="1" ht="11.25">
      <c r="A343" s="229"/>
      <c r="B343" s="229"/>
      <c r="C343" s="229"/>
      <c r="D343" s="229"/>
      <c r="E343" s="229"/>
      <c r="F343" s="229"/>
      <c r="G343" s="229"/>
      <c r="H343" s="229"/>
      <c r="I343" s="229"/>
    </row>
    <row r="344" spans="1:9" s="56" customFormat="1" ht="11.25">
      <c r="A344" s="229"/>
      <c r="B344" s="229"/>
      <c r="C344" s="229"/>
      <c r="D344" s="229"/>
      <c r="E344" s="229"/>
      <c r="F344" s="229"/>
      <c r="G344" s="229"/>
      <c r="H344" s="229"/>
      <c r="I344" s="229"/>
    </row>
    <row r="345" spans="1:9" s="56" customFormat="1" ht="11.25">
      <c r="A345" s="229"/>
      <c r="B345" s="229"/>
      <c r="C345" s="229"/>
      <c r="D345" s="229"/>
      <c r="E345" s="229"/>
      <c r="F345" s="229"/>
      <c r="G345" s="229"/>
      <c r="H345" s="229"/>
      <c r="I345" s="229"/>
    </row>
    <row r="346" spans="1:9" s="56" customFormat="1" ht="11.25">
      <c r="A346" s="229"/>
      <c r="B346" s="229"/>
      <c r="C346" s="229"/>
      <c r="D346" s="229"/>
      <c r="E346" s="229"/>
      <c r="F346" s="229"/>
      <c r="G346" s="229"/>
      <c r="H346" s="229"/>
      <c r="I346" s="229"/>
    </row>
    <row r="347" spans="1:9" s="56" customFormat="1" ht="11.25">
      <c r="A347" s="229"/>
      <c r="B347" s="229"/>
      <c r="C347" s="229"/>
      <c r="D347" s="229"/>
      <c r="E347" s="229"/>
      <c r="F347" s="229"/>
      <c r="G347" s="229"/>
      <c r="H347" s="229"/>
      <c r="I347" s="229"/>
    </row>
    <row r="348" spans="1:9" s="56" customFormat="1" ht="11.25">
      <c r="A348" s="229"/>
      <c r="B348" s="229"/>
      <c r="C348" s="229"/>
      <c r="D348" s="229"/>
      <c r="E348" s="229"/>
      <c r="F348" s="229"/>
      <c r="G348" s="229"/>
      <c r="H348" s="229"/>
      <c r="I348" s="229"/>
    </row>
    <row r="349" spans="1:9" s="56" customFormat="1" ht="11.25">
      <c r="A349" s="229"/>
      <c r="B349" s="229"/>
      <c r="C349" s="229"/>
      <c r="D349" s="229"/>
      <c r="E349" s="229"/>
      <c r="F349" s="229"/>
      <c r="G349" s="229"/>
      <c r="H349" s="229"/>
      <c r="I349" s="229"/>
    </row>
    <row r="350" spans="1:9" s="56" customFormat="1" ht="11.25">
      <c r="A350" s="229"/>
      <c r="B350" s="229"/>
      <c r="C350" s="229"/>
      <c r="D350" s="229"/>
      <c r="E350" s="229"/>
      <c r="F350" s="229"/>
      <c r="G350" s="229"/>
      <c r="H350" s="229"/>
      <c r="I350" s="229"/>
    </row>
    <row r="351" spans="1:9" s="56" customFormat="1" ht="11.25">
      <c r="A351" s="229"/>
      <c r="B351" s="229"/>
      <c r="C351" s="229"/>
      <c r="D351" s="229"/>
      <c r="E351" s="229"/>
      <c r="F351" s="229"/>
      <c r="G351" s="229"/>
      <c r="H351" s="229"/>
      <c r="I351" s="229"/>
    </row>
    <row r="352" spans="1:9" s="56" customFormat="1" ht="11.25">
      <c r="A352" s="229"/>
      <c r="B352" s="229"/>
      <c r="C352" s="229"/>
      <c r="D352" s="229"/>
      <c r="E352" s="229"/>
      <c r="F352" s="229"/>
      <c r="G352" s="229"/>
      <c r="H352" s="229"/>
      <c r="I352" s="229"/>
    </row>
    <row r="353" spans="1:9" s="56" customFormat="1" ht="11.25">
      <c r="A353" s="229"/>
      <c r="B353" s="229"/>
      <c r="C353" s="229"/>
      <c r="D353" s="229"/>
      <c r="E353" s="229"/>
      <c r="F353" s="229"/>
      <c r="G353" s="229"/>
      <c r="H353" s="229"/>
      <c r="I353" s="229"/>
    </row>
    <row r="354" spans="1:9" s="56" customFormat="1" ht="11.25">
      <c r="A354" s="229"/>
      <c r="B354" s="229"/>
      <c r="C354" s="229"/>
      <c r="D354" s="229"/>
      <c r="E354" s="229"/>
      <c r="F354" s="229"/>
      <c r="G354" s="229"/>
      <c r="H354" s="229"/>
      <c r="I354" s="229"/>
    </row>
    <row r="355" spans="1:9" s="56" customFormat="1" ht="11.25">
      <c r="A355" s="229"/>
      <c r="B355" s="229"/>
      <c r="C355" s="229"/>
      <c r="D355" s="229"/>
      <c r="E355" s="229"/>
      <c r="F355" s="229"/>
      <c r="G355" s="229"/>
      <c r="H355" s="229"/>
      <c r="I355" s="229"/>
    </row>
    <row r="356" spans="1:9" s="56" customFormat="1" ht="11.25">
      <c r="A356" s="229"/>
      <c r="B356" s="229"/>
      <c r="C356" s="229"/>
      <c r="D356" s="229"/>
      <c r="E356" s="229"/>
      <c r="F356" s="229"/>
      <c r="G356" s="229"/>
      <c r="H356" s="229"/>
      <c r="I356" s="229"/>
    </row>
    <row r="357" spans="1:9" s="56" customFormat="1" ht="11.25">
      <c r="A357" s="229"/>
      <c r="B357" s="229"/>
      <c r="C357" s="229"/>
      <c r="D357" s="229"/>
      <c r="E357" s="229"/>
      <c r="F357" s="229"/>
      <c r="G357" s="229"/>
      <c r="H357" s="229"/>
      <c r="I357" s="229"/>
    </row>
    <row r="358" spans="1:9" s="56" customFormat="1" ht="11.25">
      <c r="A358" s="229"/>
      <c r="B358" s="229"/>
      <c r="C358" s="229"/>
      <c r="D358" s="229"/>
      <c r="E358" s="229"/>
      <c r="F358" s="229"/>
      <c r="G358" s="229"/>
      <c r="H358" s="229"/>
      <c r="I358" s="229"/>
    </row>
    <row r="359" spans="1:9" s="56" customFormat="1" ht="11.25">
      <c r="A359" s="229"/>
      <c r="B359" s="229"/>
      <c r="C359" s="229"/>
      <c r="D359" s="229"/>
      <c r="E359" s="229"/>
      <c r="F359" s="229"/>
      <c r="G359" s="229"/>
      <c r="H359" s="229"/>
      <c r="I359" s="229"/>
    </row>
    <row r="360" spans="1:9" s="56" customFormat="1" ht="11.25">
      <c r="A360" s="229"/>
      <c r="B360" s="229"/>
      <c r="C360" s="229"/>
      <c r="D360" s="229"/>
      <c r="E360" s="229"/>
      <c r="F360" s="229"/>
      <c r="G360" s="229"/>
      <c r="H360" s="229"/>
      <c r="I360" s="229"/>
    </row>
    <row r="361" spans="1:9" s="56" customFormat="1" ht="11.25">
      <c r="A361" s="229"/>
      <c r="B361" s="229"/>
      <c r="C361" s="229"/>
      <c r="D361" s="229"/>
      <c r="E361" s="229"/>
      <c r="F361" s="229"/>
      <c r="G361" s="229"/>
      <c r="H361" s="229"/>
      <c r="I361" s="229"/>
    </row>
    <row r="362" spans="1:9" s="56" customFormat="1" ht="11.25">
      <c r="A362" s="229"/>
      <c r="B362" s="229"/>
      <c r="C362" s="229"/>
      <c r="D362" s="229"/>
      <c r="E362" s="229"/>
      <c r="F362" s="229"/>
      <c r="G362" s="229"/>
      <c r="H362" s="229"/>
      <c r="I362" s="229"/>
    </row>
    <row r="363" spans="1:9" s="56" customFormat="1" ht="11.25">
      <c r="A363" s="229"/>
      <c r="B363" s="229"/>
      <c r="C363" s="229"/>
      <c r="D363" s="229"/>
      <c r="E363" s="229"/>
      <c r="F363" s="229"/>
      <c r="G363" s="229"/>
      <c r="H363" s="229"/>
      <c r="I363" s="229"/>
    </row>
    <row r="364" spans="1:9" s="56" customFormat="1" ht="11.25">
      <c r="A364" s="229"/>
      <c r="B364" s="229"/>
      <c r="C364" s="229"/>
      <c r="D364" s="229"/>
      <c r="E364" s="229"/>
      <c r="F364" s="229"/>
      <c r="G364" s="229"/>
      <c r="H364" s="229"/>
      <c r="I364" s="229"/>
    </row>
    <row r="365" spans="1:9" s="56" customFormat="1" ht="11.25">
      <c r="A365" s="229"/>
      <c r="B365" s="229"/>
      <c r="C365" s="229"/>
      <c r="D365" s="229"/>
      <c r="E365" s="229"/>
      <c r="F365" s="229"/>
      <c r="G365" s="229"/>
      <c r="H365" s="229"/>
      <c r="I365" s="229"/>
    </row>
    <row r="366" spans="1:9" s="56" customFormat="1" ht="11.25">
      <c r="A366" s="229"/>
      <c r="B366" s="229"/>
      <c r="C366" s="229"/>
      <c r="D366" s="229"/>
      <c r="E366" s="229"/>
      <c r="F366" s="229"/>
      <c r="G366" s="229"/>
      <c r="H366" s="229"/>
      <c r="I366" s="229"/>
    </row>
    <row r="367" spans="1:9" s="56" customFormat="1" ht="11.25">
      <c r="A367" s="229"/>
      <c r="B367" s="229"/>
      <c r="C367" s="229"/>
      <c r="D367" s="229"/>
      <c r="E367" s="229"/>
      <c r="F367" s="229"/>
      <c r="G367" s="229"/>
      <c r="H367" s="229"/>
      <c r="I367" s="229"/>
    </row>
    <row r="368" spans="1:9" s="56" customFormat="1" ht="11.25">
      <c r="A368" s="229"/>
      <c r="B368" s="229"/>
      <c r="C368" s="229"/>
      <c r="D368" s="229"/>
      <c r="E368" s="229"/>
      <c r="F368" s="229"/>
      <c r="G368" s="229"/>
      <c r="H368" s="229"/>
      <c r="I368" s="229"/>
    </row>
    <row r="369" spans="1:9" s="56" customFormat="1" ht="11.25">
      <c r="A369" s="229"/>
      <c r="B369" s="229"/>
      <c r="C369" s="229"/>
      <c r="D369" s="229"/>
      <c r="E369" s="229"/>
      <c r="F369" s="229"/>
      <c r="G369" s="229"/>
      <c r="H369" s="229"/>
      <c r="I369" s="229"/>
    </row>
    <row r="370" spans="1:9" s="56" customFormat="1" ht="11.25">
      <c r="A370" s="229"/>
      <c r="B370" s="229"/>
      <c r="C370" s="229"/>
      <c r="D370" s="229"/>
      <c r="E370" s="229"/>
      <c r="F370" s="229"/>
      <c r="G370" s="229"/>
      <c r="H370" s="229"/>
      <c r="I370" s="229"/>
    </row>
    <row r="371" spans="1:9" s="56" customFormat="1" ht="11.25">
      <c r="A371" s="229"/>
      <c r="B371" s="229"/>
      <c r="C371" s="229"/>
      <c r="D371" s="229"/>
      <c r="E371" s="229"/>
      <c r="F371" s="229"/>
      <c r="G371" s="229"/>
      <c r="H371" s="229"/>
      <c r="I371" s="229"/>
    </row>
    <row r="372" spans="1:9" s="56" customFormat="1" ht="11.25">
      <c r="A372" s="229"/>
      <c r="B372" s="229"/>
      <c r="C372" s="229"/>
      <c r="D372" s="229"/>
      <c r="E372" s="229"/>
      <c r="F372" s="229"/>
      <c r="G372" s="229"/>
      <c r="H372" s="229"/>
      <c r="I372" s="229"/>
    </row>
    <row r="373" spans="1:9" s="56" customFormat="1" ht="11.25">
      <c r="A373" s="229"/>
      <c r="B373" s="229"/>
      <c r="C373" s="229"/>
      <c r="D373" s="229"/>
      <c r="E373" s="229"/>
      <c r="F373" s="229"/>
      <c r="G373" s="229"/>
      <c r="H373" s="229"/>
      <c r="I373" s="229"/>
    </row>
    <row r="374" spans="1:9" s="56" customFormat="1" ht="11.25">
      <c r="A374" s="229"/>
      <c r="B374" s="229"/>
      <c r="C374" s="229"/>
      <c r="D374" s="229"/>
      <c r="E374" s="229"/>
      <c r="F374" s="229"/>
      <c r="G374" s="229"/>
      <c r="H374" s="229"/>
      <c r="I374" s="229"/>
    </row>
    <row r="375" spans="1:9" s="56" customFormat="1" ht="11.25">
      <c r="A375" s="229"/>
      <c r="B375" s="229"/>
      <c r="C375" s="229"/>
      <c r="D375" s="229"/>
      <c r="E375" s="229"/>
      <c r="F375" s="229"/>
      <c r="G375" s="229"/>
      <c r="H375" s="229"/>
      <c r="I375" s="229"/>
    </row>
    <row r="376" spans="1:9" s="56" customFormat="1" ht="11.25">
      <c r="A376" s="229"/>
      <c r="B376" s="229"/>
      <c r="C376" s="229"/>
      <c r="D376" s="229"/>
      <c r="E376" s="229"/>
      <c r="F376" s="229"/>
      <c r="G376" s="229"/>
      <c r="H376" s="229"/>
      <c r="I376" s="229"/>
    </row>
    <row r="377" spans="1:9" s="56" customFormat="1" ht="11.25">
      <c r="A377" s="229"/>
      <c r="B377" s="229"/>
      <c r="C377" s="229"/>
      <c r="D377" s="229"/>
      <c r="E377" s="229"/>
      <c r="F377" s="229"/>
      <c r="G377" s="229"/>
      <c r="H377" s="229"/>
      <c r="I377" s="229"/>
    </row>
    <row r="378" spans="1:9" s="56" customFormat="1" ht="11.25">
      <c r="A378" s="229"/>
      <c r="B378" s="229"/>
      <c r="C378" s="229"/>
      <c r="D378" s="229"/>
      <c r="E378" s="229"/>
      <c r="F378" s="229"/>
      <c r="G378" s="229"/>
      <c r="H378" s="229"/>
      <c r="I378" s="229"/>
    </row>
    <row r="379" spans="1:9" s="56" customFormat="1" ht="11.25">
      <c r="A379" s="229"/>
      <c r="B379" s="229"/>
      <c r="C379" s="229"/>
      <c r="D379" s="229"/>
      <c r="E379" s="229"/>
      <c r="F379" s="229"/>
      <c r="G379" s="229"/>
      <c r="H379" s="229"/>
      <c r="I379" s="229"/>
    </row>
    <row r="380" spans="1:9" s="56" customFormat="1" ht="11.25">
      <c r="A380" s="229"/>
      <c r="B380" s="229"/>
      <c r="C380" s="229"/>
      <c r="D380" s="229"/>
      <c r="E380" s="229"/>
      <c r="F380" s="229"/>
      <c r="G380" s="229"/>
      <c r="H380" s="229"/>
      <c r="I380" s="229"/>
    </row>
    <row r="381" spans="1:9" s="56" customFormat="1" ht="11.25">
      <c r="A381" s="229"/>
      <c r="B381" s="229"/>
      <c r="C381" s="229"/>
      <c r="D381" s="229"/>
      <c r="E381" s="229"/>
      <c r="F381" s="229"/>
      <c r="G381" s="229"/>
      <c r="H381" s="229"/>
      <c r="I381" s="229"/>
    </row>
    <row r="382" spans="1:9" s="56" customFormat="1" ht="11.25">
      <c r="A382" s="229"/>
      <c r="B382" s="229"/>
      <c r="C382" s="229"/>
      <c r="D382" s="229"/>
      <c r="E382" s="229"/>
      <c r="F382" s="229"/>
      <c r="G382" s="229"/>
      <c r="H382" s="229"/>
      <c r="I382" s="229"/>
    </row>
    <row r="383" spans="1:9" s="56" customFormat="1" ht="11.25">
      <c r="A383" s="229"/>
      <c r="B383" s="229"/>
      <c r="C383" s="229"/>
      <c r="D383" s="229"/>
      <c r="E383" s="229"/>
      <c r="F383" s="229"/>
      <c r="G383" s="229"/>
      <c r="H383" s="229"/>
      <c r="I383" s="229"/>
    </row>
    <row r="384" spans="1:9" s="56" customFormat="1" ht="11.25">
      <c r="A384" s="229"/>
      <c r="B384" s="229"/>
      <c r="C384" s="229"/>
      <c r="D384" s="229"/>
      <c r="E384" s="229"/>
      <c r="F384" s="229"/>
      <c r="G384" s="229"/>
      <c r="H384" s="229"/>
      <c r="I384" s="229"/>
    </row>
    <row r="385" spans="1:9" s="56" customFormat="1" ht="11.25">
      <c r="A385" s="229"/>
      <c r="B385" s="229"/>
      <c r="C385" s="229"/>
      <c r="D385" s="229"/>
      <c r="E385" s="229"/>
      <c r="F385" s="229"/>
      <c r="G385" s="229"/>
      <c r="H385" s="229"/>
      <c r="I385" s="229"/>
    </row>
    <row r="386" spans="1:9" s="56" customFormat="1" ht="11.25">
      <c r="A386" s="229"/>
      <c r="B386" s="229"/>
      <c r="C386" s="229"/>
      <c r="D386" s="229"/>
      <c r="E386" s="229"/>
      <c r="F386" s="229"/>
      <c r="G386" s="229"/>
      <c r="H386" s="229"/>
      <c r="I386" s="229"/>
    </row>
    <row r="387" spans="1:9" s="56" customFormat="1" ht="11.25">
      <c r="A387" s="229"/>
      <c r="B387" s="229"/>
      <c r="C387" s="229"/>
      <c r="D387" s="229"/>
      <c r="E387" s="229"/>
      <c r="F387" s="229"/>
      <c r="G387" s="229"/>
      <c r="H387" s="229"/>
      <c r="I387" s="229"/>
    </row>
    <row r="388" spans="1:9" s="56" customFormat="1" ht="11.25">
      <c r="A388" s="229"/>
      <c r="B388" s="229"/>
      <c r="C388" s="229"/>
      <c r="D388" s="229"/>
      <c r="E388" s="229"/>
      <c r="F388" s="229"/>
      <c r="G388" s="229"/>
      <c r="H388" s="229"/>
      <c r="I388" s="229"/>
    </row>
    <row r="389" spans="1:9" s="56" customFormat="1" ht="11.25">
      <c r="A389" s="229"/>
      <c r="B389" s="229"/>
      <c r="C389" s="229"/>
      <c r="D389" s="229"/>
      <c r="E389" s="229"/>
      <c r="F389" s="229"/>
      <c r="G389" s="229"/>
      <c r="H389" s="229"/>
      <c r="I389" s="229"/>
    </row>
    <row r="390" spans="1:9" s="56" customFormat="1" ht="11.25">
      <c r="A390" s="229"/>
      <c r="B390" s="229"/>
      <c r="C390" s="229"/>
      <c r="D390" s="229"/>
      <c r="E390" s="229"/>
      <c r="F390" s="229"/>
      <c r="G390" s="229"/>
      <c r="H390" s="229"/>
      <c r="I390" s="229"/>
    </row>
    <row r="391" spans="1:9" s="56" customFormat="1" ht="11.25">
      <c r="A391" s="229"/>
      <c r="B391" s="229"/>
      <c r="C391" s="229"/>
      <c r="D391" s="229"/>
      <c r="E391" s="229"/>
      <c r="F391" s="229"/>
      <c r="G391" s="229"/>
      <c r="H391" s="229"/>
      <c r="I391" s="229"/>
    </row>
    <row r="392" spans="1:9" s="56" customFormat="1" ht="11.25">
      <c r="A392" s="229"/>
      <c r="B392" s="229"/>
      <c r="C392" s="229"/>
      <c r="D392" s="229"/>
      <c r="E392" s="229"/>
      <c r="F392" s="229"/>
      <c r="G392" s="229"/>
      <c r="H392" s="229"/>
      <c r="I392" s="229"/>
    </row>
    <row r="393" spans="1:9" s="56" customFormat="1" ht="11.25">
      <c r="A393" s="229"/>
      <c r="B393" s="229"/>
      <c r="C393" s="229"/>
      <c r="D393" s="229"/>
      <c r="E393" s="229"/>
      <c r="F393" s="229"/>
      <c r="G393" s="229"/>
      <c r="H393" s="229"/>
      <c r="I393" s="229"/>
    </row>
    <row r="394" spans="1:9" s="56" customFormat="1" ht="11.25">
      <c r="A394" s="229"/>
      <c r="B394" s="229"/>
      <c r="C394" s="229"/>
      <c r="D394" s="229"/>
      <c r="E394" s="229"/>
      <c r="F394" s="229"/>
      <c r="G394" s="229"/>
      <c r="H394" s="229"/>
      <c r="I394" s="229"/>
    </row>
    <row r="395" spans="1:9" s="56" customFormat="1" ht="11.25">
      <c r="A395" s="229"/>
      <c r="B395" s="229"/>
      <c r="C395" s="229"/>
      <c r="D395" s="229"/>
      <c r="E395" s="229"/>
      <c r="F395" s="229"/>
      <c r="G395" s="229"/>
      <c r="H395" s="229"/>
      <c r="I395" s="229"/>
    </row>
    <row r="396" spans="1:9" s="56" customFormat="1" ht="11.25">
      <c r="A396" s="229"/>
      <c r="B396" s="229"/>
      <c r="C396" s="229"/>
      <c r="D396" s="229"/>
      <c r="E396" s="229"/>
      <c r="F396" s="229"/>
      <c r="G396" s="229"/>
      <c r="H396" s="229"/>
      <c r="I396" s="229"/>
    </row>
    <row r="397" spans="1:9" s="56" customFormat="1" ht="11.25">
      <c r="A397" s="229"/>
      <c r="B397" s="229"/>
      <c r="C397" s="229"/>
      <c r="D397" s="229"/>
      <c r="E397" s="229"/>
      <c r="F397" s="229"/>
      <c r="G397" s="229"/>
      <c r="H397" s="229"/>
      <c r="I397" s="229"/>
    </row>
    <row r="398" spans="1:9" s="56" customFormat="1" ht="11.25">
      <c r="A398" s="229"/>
      <c r="B398" s="229"/>
      <c r="C398" s="229"/>
      <c r="D398" s="229"/>
      <c r="E398" s="229"/>
      <c r="F398" s="229"/>
      <c r="G398" s="229"/>
      <c r="H398" s="229"/>
      <c r="I398" s="229"/>
    </row>
    <row r="399" spans="1:9" s="56" customFormat="1" ht="11.25">
      <c r="A399" s="229"/>
      <c r="B399" s="229"/>
      <c r="C399" s="229"/>
      <c r="D399" s="229"/>
      <c r="E399" s="229"/>
      <c r="F399" s="229"/>
      <c r="G399" s="229"/>
      <c r="H399" s="229"/>
      <c r="I399" s="229"/>
    </row>
    <row r="400" spans="1:9" s="56" customFormat="1" ht="11.25">
      <c r="A400" s="229"/>
      <c r="B400" s="229"/>
      <c r="C400" s="229"/>
      <c r="D400" s="229"/>
      <c r="E400" s="229"/>
      <c r="F400" s="229"/>
      <c r="G400" s="229"/>
      <c r="H400" s="229"/>
      <c r="I400" s="229"/>
    </row>
    <row r="401" spans="1:9" s="56" customFormat="1" ht="11.25">
      <c r="A401" s="229"/>
      <c r="B401" s="229"/>
      <c r="C401" s="229"/>
      <c r="D401" s="229"/>
      <c r="E401" s="229"/>
      <c r="F401" s="229"/>
      <c r="G401" s="229"/>
      <c r="H401" s="229"/>
      <c r="I401" s="229"/>
    </row>
    <row r="402" spans="1:9" s="56" customFormat="1" ht="11.25">
      <c r="A402" s="229"/>
      <c r="B402" s="229"/>
      <c r="C402" s="229"/>
      <c r="D402" s="229"/>
      <c r="E402" s="229"/>
      <c r="F402" s="229"/>
      <c r="G402" s="229"/>
      <c r="H402" s="229"/>
      <c r="I402" s="229"/>
    </row>
    <row r="403" spans="1:9" s="56" customFormat="1" ht="11.25">
      <c r="A403" s="229"/>
      <c r="B403" s="229"/>
      <c r="C403" s="229"/>
      <c r="D403" s="229"/>
      <c r="E403" s="229"/>
      <c r="F403" s="229"/>
      <c r="G403" s="229"/>
      <c r="H403" s="229"/>
      <c r="I403" s="229"/>
    </row>
    <row r="404" spans="1:9" s="56" customFormat="1" ht="11.25">
      <c r="A404" s="229"/>
      <c r="B404" s="229"/>
      <c r="C404" s="229"/>
      <c r="D404" s="229"/>
      <c r="E404" s="229"/>
      <c r="F404" s="229"/>
      <c r="G404" s="229"/>
      <c r="H404" s="229"/>
      <c r="I404" s="229"/>
    </row>
    <row r="405" spans="1:9" s="56" customFormat="1" ht="11.25">
      <c r="A405" s="229"/>
      <c r="B405" s="229"/>
      <c r="C405" s="229"/>
      <c r="D405" s="229"/>
      <c r="E405" s="229"/>
      <c r="F405" s="229"/>
      <c r="G405" s="229"/>
      <c r="H405" s="229"/>
      <c r="I405" s="229"/>
    </row>
    <row r="406" spans="1:9" s="56" customFormat="1" ht="11.25">
      <c r="A406" s="229"/>
      <c r="B406" s="229"/>
      <c r="C406" s="229"/>
      <c r="D406" s="229"/>
      <c r="E406" s="229"/>
      <c r="F406" s="229"/>
      <c r="G406" s="229"/>
      <c r="H406" s="229"/>
      <c r="I406" s="229"/>
    </row>
    <row r="407" spans="1:9" s="56" customFormat="1" ht="11.25">
      <c r="A407" s="229"/>
      <c r="B407" s="229"/>
      <c r="C407" s="229"/>
      <c r="D407" s="229"/>
      <c r="E407" s="229"/>
      <c r="F407" s="229"/>
      <c r="G407" s="229"/>
      <c r="H407" s="229"/>
      <c r="I407" s="229"/>
    </row>
    <row r="408" spans="1:9" s="56" customFormat="1" ht="11.25">
      <c r="A408" s="229"/>
      <c r="B408" s="229"/>
      <c r="C408" s="229"/>
      <c r="D408" s="229"/>
      <c r="E408" s="229"/>
      <c r="F408" s="229"/>
      <c r="G408" s="229"/>
      <c r="H408" s="229"/>
      <c r="I408" s="229"/>
    </row>
    <row r="409" spans="1:9" s="56" customFormat="1" ht="11.25">
      <c r="A409" s="229"/>
      <c r="B409" s="229"/>
      <c r="C409" s="229"/>
      <c r="D409" s="229"/>
      <c r="E409" s="229"/>
      <c r="F409" s="229"/>
      <c r="G409" s="229"/>
      <c r="H409" s="229"/>
      <c r="I409" s="229"/>
    </row>
    <row r="410" spans="1:9" s="56" customFormat="1" ht="11.25">
      <c r="A410" s="229"/>
      <c r="B410" s="229"/>
      <c r="C410" s="229"/>
      <c r="D410" s="229"/>
      <c r="E410" s="229"/>
      <c r="F410" s="229"/>
      <c r="G410" s="229"/>
      <c r="H410" s="229"/>
      <c r="I410" s="229"/>
    </row>
    <row r="411" spans="1:9" s="56" customFormat="1" ht="11.25">
      <c r="A411" s="229"/>
      <c r="B411" s="229"/>
      <c r="C411" s="229"/>
      <c r="D411" s="229"/>
      <c r="E411" s="229"/>
      <c r="F411" s="229"/>
      <c r="G411" s="229"/>
      <c r="H411" s="229"/>
      <c r="I411" s="229"/>
    </row>
    <row r="412" spans="1:9" s="56" customFormat="1" ht="11.25">
      <c r="A412" s="229"/>
      <c r="B412" s="229"/>
      <c r="C412" s="229"/>
      <c r="D412" s="229"/>
      <c r="E412" s="229"/>
      <c r="F412" s="229"/>
      <c r="G412" s="229"/>
      <c r="H412" s="229"/>
      <c r="I412" s="229"/>
    </row>
    <row r="413" spans="1:9" s="56" customFormat="1" ht="11.25">
      <c r="A413" s="229"/>
      <c r="B413" s="229"/>
      <c r="C413" s="229"/>
      <c r="D413" s="229"/>
      <c r="E413" s="229"/>
      <c r="F413" s="229"/>
      <c r="G413" s="229"/>
      <c r="H413" s="229"/>
      <c r="I413" s="229"/>
    </row>
    <row r="414" spans="1:9" s="56" customFormat="1" ht="11.25">
      <c r="A414" s="229"/>
      <c r="B414" s="229"/>
      <c r="C414" s="229"/>
      <c r="D414" s="229"/>
      <c r="E414" s="229"/>
      <c r="F414" s="229"/>
      <c r="G414" s="229"/>
      <c r="H414" s="229"/>
      <c r="I414" s="229"/>
    </row>
    <row r="415" spans="1:9" s="56" customFormat="1" ht="11.25">
      <c r="A415" s="229"/>
      <c r="B415" s="229"/>
      <c r="C415" s="229"/>
      <c r="D415" s="229"/>
      <c r="E415" s="229"/>
      <c r="F415" s="229"/>
      <c r="G415" s="229"/>
      <c r="H415" s="229"/>
      <c r="I415" s="229"/>
    </row>
    <row r="416" spans="1:9" s="56" customFormat="1" ht="11.25">
      <c r="A416" s="229"/>
      <c r="B416" s="229"/>
      <c r="C416" s="229"/>
      <c r="D416" s="229"/>
      <c r="E416" s="229"/>
      <c r="F416" s="229"/>
      <c r="G416" s="229"/>
      <c r="H416" s="229"/>
      <c r="I416" s="229"/>
    </row>
    <row r="417" spans="1:9" s="56" customFormat="1" ht="11.25">
      <c r="A417" s="229"/>
      <c r="B417" s="229"/>
      <c r="C417" s="229"/>
      <c r="D417" s="229"/>
      <c r="E417" s="229"/>
      <c r="F417" s="229"/>
      <c r="G417" s="229"/>
      <c r="H417" s="229"/>
      <c r="I417" s="229"/>
    </row>
    <row r="418" spans="1:9" s="56" customFormat="1" ht="11.25">
      <c r="A418" s="229"/>
      <c r="B418" s="229"/>
      <c r="C418" s="229"/>
      <c r="D418" s="229"/>
      <c r="E418" s="229"/>
      <c r="F418" s="229"/>
      <c r="G418" s="229"/>
      <c r="H418" s="229"/>
      <c r="I418" s="229"/>
    </row>
    <row r="419" spans="1:9" s="56" customFormat="1" ht="11.25">
      <c r="A419" s="229"/>
      <c r="B419" s="229"/>
      <c r="C419" s="229"/>
      <c r="D419" s="229"/>
      <c r="E419" s="229"/>
      <c r="F419" s="229"/>
      <c r="G419" s="229"/>
      <c r="H419" s="229"/>
      <c r="I419" s="229"/>
    </row>
    <row r="420" spans="1:9" s="56" customFormat="1" ht="11.25">
      <c r="A420" s="229"/>
      <c r="B420" s="229"/>
      <c r="C420" s="229"/>
      <c r="D420" s="229"/>
      <c r="E420" s="229"/>
      <c r="F420" s="229"/>
      <c r="G420" s="229"/>
      <c r="H420" s="229"/>
      <c r="I420" s="229"/>
    </row>
    <row r="421" spans="1:9" s="56" customFormat="1" ht="11.25">
      <c r="A421" s="229"/>
      <c r="B421" s="229"/>
      <c r="C421" s="229"/>
      <c r="D421" s="229"/>
      <c r="E421" s="229"/>
      <c r="F421" s="229"/>
      <c r="G421" s="229"/>
      <c r="H421" s="229"/>
      <c r="I421" s="229"/>
    </row>
    <row r="422" spans="1:9" s="56" customFormat="1" ht="11.25">
      <c r="A422" s="229"/>
      <c r="B422" s="229"/>
      <c r="C422" s="229"/>
      <c r="D422" s="229"/>
      <c r="E422" s="229"/>
      <c r="F422" s="229"/>
      <c r="G422" s="229"/>
      <c r="H422" s="229"/>
      <c r="I422" s="229"/>
    </row>
    <row r="423" spans="1:9" s="56" customFormat="1" ht="11.25">
      <c r="A423" s="229"/>
      <c r="B423" s="229"/>
      <c r="C423" s="229"/>
      <c r="D423" s="229"/>
      <c r="E423" s="229"/>
      <c r="F423" s="229"/>
      <c r="G423" s="229"/>
      <c r="H423" s="229"/>
      <c r="I423" s="229"/>
    </row>
    <row r="424" spans="1:9" s="56" customFormat="1" ht="11.25">
      <c r="A424" s="229"/>
      <c r="B424" s="229"/>
      <c r="C424" s="229"/>
      <c r="D424" s="229"/>
      <c r="E424" s="229"/>
      <c r="F424" s="229"/>
      <c r="G424" s="229"/>
      <c r="H424" s="229"/>
      <c r="I424" s="229"/>
    </row>
    <row r="425" spans="1:9" s="56" customFormat="1" ht="11.25">
      <c r="A425" s="229"/>
      <c r="B425" s="229"/>
      <c r="C425" s="229"/>
      <c r="D425" s="229"/>
      <c r="E425" s="229"/>
      <c r="F425" s="229"/>
      <c r="G425" s="229"/>
      <c r="H425" s="229"/>
      <c r="I425" s="229"/>
    </row>
    <row r="426" spans="1:9" s="56" customFormat="1" ht="11.25">
      <c r="A426" s="229"/>
      <c r="B426" s="229"/>
      <c r="C426" s="229"/>
      <c r="D426" s="229"/>
      <c r="E426" s="229"/>
      <c r="F426" s="229"/>
      <c r="G426" s="229"/>
      <c r="H426" s="229"/>
      <c r="I426" s="229"/>
    </row>
    <row r="427" spans="1:9" s="56" customFormat="1" ht="11.25">
      <c r="A427" s="229"/>
      <c r="B427" s="229"/>
      <c r="C427" s="229"/>
      <c r="D427" s="229"/>
      <c r="E427" s="229"/>
      <c r="F427" s="229"/>
      <c r="G427" s="229"/>
      <c r="H427" s="229"/>
      <c r="I427" s="229"/>
    </row>
    <row r="428" spans="1:9" s="56" customFormat="1" ht="11.25">
      <c r="A428" s="229"/>
      <c r="B428" s="229"/>
      <c r="C428" s="229"/>
      <c r="D428" s="229"/>
      <c r="E428" s="229"/>
      <c r="F428" s="229"/>
      <c r="G428" s="229"/>
      <c r="H428" s="229"/>
      <c r="I428" s="229"/>
    </row>
    <row r="429" spans="1:9" s="56" customFormat="1" ht="11.25">
      <c r="A429" s="229"/>
      <c r="B429" s="229"/>
      <c r="C429" s="229"/>
      <c r="D429" s="229"/>
      <c r="E429" s="229"/>
      <c r="F429" s="229"/>
      <c r="G429" s="229"/>
      <c r="H429" s="229"/>
      <c r="I429" s="229"/>
    </row>
    <row r="430" spans="1:9" s="56" customFormat="1" ht="11.25">
      <c r="A430" s="229"/>
      <c r="B430" s="229"/>
      <c r="C430" s="229"/>
      <c r="D430" s="229"/>
      <c r="E430" s="229"/>
      <c r="F430" s="229"/>
      <c r="G430" s="229"/>
      <c r="H430" s="229"/>
      <c r="I430" s="229"/>
    </row>
    <row r="431" spans="1:9" s="56" customFormat="1" ht="11.25">
      <c r="A431" s="229"/>
      <c r="B431" s="229"/>
      <c r="C431" s="229"/>
      <c r="D431" s="229"/>
      <c r="E431" s="229"/>
      <c r="F431" s="229"/>
      <c r="G431" s="229"/>
      <c r="H431" s="229"/>
      <c r="I431" s="229"/>
    </row>
    <row r="432" spans="1:9" s="56" customFormat="1" ht="11.25">
      <c r="A432" s="229"/>
      <c r="B432" s="229"/>
      <c r="C432" s="229"/>
      <c r="D432" s="229"/>
      <c r="E432" s="229"/>
      <c r="F432" s="229"/>
      <c r="G432" s="229"/>
      <c r="H432" s="229"/>
      <c r="I432" s="229"/>
    </row>
    <row r="433" spans="1:9" s="56" customFormat="1" ht="11.25">
      <c r="A433" s="229"/>
      <c r="B433" s="229"/>
      <c r="C433" s="229"/>
      <c r="D433" s="229"/>
      <c r="E433" s="229"/>
      <c r="F433" s="229"/>
      <c r="G433" s="229"/>
      <c r="H433" s="229"/>
      <c r="I433" s="229"/>
    </row>
    <row r="434" spans="1:9" s="56" customFormat="1" ht="11.25">
      <c r="A434" s="229"/>
      <c r="B434" s="229"/>
      <c r="C434" s="229"/>
      <c r="D434" s="229"/>
      <c r="E434" s="229"/>
      <c r="F434" s="229"/>
      <c r="G434" s="229"/>
      <c r="H434" s="229"/>
      <c r="I434" s="229"/>
    </row>
    <row r="435" spans="1:9" s="56" customFormat="1" ht="11.25">
      <c r="A435" s="229"/>
      <c r="B435" s="229"/>
      <c r="C435" s="229"/>
      <c r="D435" s="229"/>
      <c r="E435" s="229"/>
      <c r="F435" s="229"/>
      <c r="G435" s="229"/>
      <c r="H435" s="229"/>
      <c r="I435" s="229"/>
    </row>
    <row r="436" spans="1:9" s="56" customFormat="1" ht="11.25">
      <c r="A436" s="229"/>
      <c r="B436" s="229"/>
      <c r="C436" s="229"/>
      <c r="D436" s="229"/>
      <c r="E436" s="229"/>
      <c r="F436" s="229"/>
      <c r="G436" s="229"/>
      <c r="H436" s="229"/>
      <c r="I436" s="229"/>
    </row>
    <row r="437" spans="1:9" s="56" customFormat="1" ht="11.25">
      <c r="A437" s="229"/>
      <c r="B437" s="229"/>
      <c r="C437" s="229"/>
      <c r="D437" s="229"/>
      <c r="E437" s="229"/>
      <c r="F437" s="229"/>
      <c r="G437" s="229"/>
      <c r="H437" s="229"/>
      <c r="I437" s="229"/>
    </row>
    <row r="438" spans="1:9" s="56" customFormat="1" ht="11.25">
      <c r="A438" s="229"/>
      <c r="B438" s="229"/>
      <c r="C438" s="229"/>
      <c r="D438" s="229"/>
      <c r="E438" s="229"/>
      <c r="F438" s="229"/>
      <c r="G438" s="229"/>
      <c r="H438" s="229"/>
      <c r="I438" s="229"/>
    </row>
    <row r="439" spans="1:9" s="56" customFormat="1" ht="11.25">
      <c r="A439" s="229"/>
      <c r="B439" s="229"/>
      <c r="C439" s="229"/>
      <c r="D439" s="229"/>
      <c r="E439" s="229"/>
      <c r="F439" s="229"/>
      <c r="G439" s="229"/>
      <c r="H439" s="229"/>
      <c r="I439" s="229"/>
    </row>
    <row r="440" spans="1:9" s="56" customFormat="1" ht="11.25">
      <c r="A440" s="229"/>
      <c r="B440" s="229"/>
      <c r="C440" s="229"/>
      <c r="D440" s="229"/>
      <c r="E440" s="229"/>
      <c r="F440" s="229"/>
      <c r="G440" s="229"/>
      <c r="H440" s="229"/>
      <c r="I440" s="229"/>
    </row>
    <row r="441" spans="1:9" s="56" customFormat="1" ht="11.25">
      <c r="A441" s="229"/>
      <c r="B441" s="229"/>
      <c r="C441" s="229"/>
      <c r="D441" s="229"/>
      <c r="E441" s="229"/>
      <c r="F441" s="229"/>
      <c r="G441" s="229"/>
      <c r="H441" s="229"/>
      <c r="I441" s="229"/>
    </row>
    <row r="442" spans="1:9" s="56" customFormat="1" ht="11.25">
      <c r="A442" s="229"/>
      <c r="B442" s="229"/>
      <c r="C442" s="229"/>
      <c r="D442" s="229"/>
      <c r="E442" s="229"/>
      <c r="F442" s="229"/>
      <c r="G442" s="229"/>
      <c r="H442" s="229"/>
      <c r="I442" s="229"/>
    </row>
    <row r="443" spans="1:9" s="56" customFormat="1" ht="11.25">
      <c r="A443" s="229"/>
      <c r="B443" s="229"/>
      <c r="C443" s="229"/>
      <c r="D443" s="229"/>
      <c r="E443" s="229"/>
      <c r="F443" s="229"/>
      <c r="G443" s="229"/>
      <c r="H443" s="229"/>
      <c r="I443" s="229"/>
    </row>
    <row r="444" spans="1:9" s="56" customFormat="1" ht="11.25">
      <c r="A444" s="229"/>
      <c r="B444" s="229"/>
      <c r="C444" s="229"/>
      <c r="D444" s="229"/>
      <c r="E444" s="229"/>
      <c r="F444" s="229"/>
      <c r="G444" s="229"/>
      <c r="H444" s="229"/>
      <c r="I444" s="229"/>
    </row>
    <row r="445" spans="1:9" s="56" customFormat="1" ht="11.25">
      <c r="A445" s="229"/>
      <c r="B445" s="229"/>
      <c r="C445" s="229"/>
      <c r="D445" s="229"/>
      <c r="E445" s="229"/>
      <c r="F445" s="229"/>
      <c r="G445" s="229"/>
      <c r="H445" s="229"/>
      <c r="I445" s="229"/>
    </row>
    <row r="446" spans="1:9" s="56" customFormat="1" ht="11.25">
      <c r="A446" s="229"/>
      <c r="B446" s="229"/>
      <c r="C446" s="229"/>
      <c r="D446" s="229"/>
      <c r="E446" s="229"/>
      <c r="F446" s="229"/>
      <c r="G446" s="229"/>
      <c r="H446" s="229"/>
      <c r="I446" s="229"/>
    </row>
    <row r="447" spans="1:9" s="56" customFormat="1" ht="11.25">
      <c r="A447" s="229"/>
      <c r="B447" s="229"/>
      <c r="C447" s="229"/>
      <c r="D447" s="229"/>
      <c r="E447" s="229"/>
      <c r="F447" s="229"/>
      <c r="G447" s="229"/>
      <c r="H447" s="229"/>
      <c r="I447" s="229"/>
    </row>
    <row r="448" spans="1:9" s="56" customFormat="1" ht="11.25">
      <c r="A448" s="229"/>
      <c r="B448" s="229"/>
      <c r="C448" s="229"/>
      <c r="D448" s="229"/>
      <c r="E448" s="229"/>
      <c r="F448" s="229"/>
      <c r="G448" s="229"/>
      <c r="H448" s="229"/>
      <c r="I448" s="229"/>
    </row>
    <row r="449" spans="1:9" s="56" customFormat="1" ht="11.25">
      <c r="A449" s="229"/>
      <c r="B449" s="229"/>
      <c r="C449" s="229"/>
      <c r="D449" s="229"/>
      <c r="E449" s="229"/>
      <c r="F449" s="229"/>
      <c r="G449" s="229"/>
      <c r="H449" s="229"/>
      <c r="I449" s="229"/>
    </row>
    <row r="450" spans="1:9" s="56" customFormat="1" ht="11.25">
      <c r="A450" s="229"/>
      <c r="B450" s="229"/>
      <c r="C450" s="229"/>
      <c r="D450" s="229"/>
      <c r="E450" s="229"/>
      <c r="F450" s="229"/>
      <c r="G450" s="229"/>
      <c r="H450" s="229"/>
      <c r="I450" s="229"/>
    </row>
    <row r="451" spans="1:9" s="56" customFormat="1" ht="11.25">
      <c r="A451" s="229"/>
      <c r="B451" s="229"/>
      <c r="C451" s="229"/>
      <c r="D451" s="229"/>
      <c r="E451" s="229"/>
      <c r="F451" s="229"/>
      <c r="G451" s="229"/>
      <c r="H451" s="229"/>
      <c r="I451" s="229"/>
    </row>
    <row r="452" spans="1:9" s="56" customFormat="1" ht="11.25">
      <c r="A452" s="229"/>
      <c r="B452" s="229"/>
      <c r="C452" s="229"/>
      <c r="D452" s="229"/>
      <c r="E452" s="229"/>
      <c r="F452" s="229"/>
      <c r="G452" s="229"/>
      <c r="H452" s="229"/>
      <c r="I452" s="229"/>
    </row>
    <row r="453" spans="1:9" s="56" customFormat="1" ht="11.25">
      <c r="A453" s="229"/>
      <c r="B453" s="229"/>
      <c r="C453" s="229"/>
      <c r="D453" s="229"/>
      <c r="E453" s="229"/>
      <c r="F453" s="229"/>
      <c r="G453" s="229"/>
      <c r="H453" s="229"/>
      <c r="I453" s="229"/>
    </row>
    <row r="454" spans="1:9" s="56" customFormat="1" ht="11.25">
      <c r="A454" s="229"/>
      <c r="B454" s="229"/>
      <c r="C454" s="229"/>
      <c r="D454" s="229"/>
      <c r="E454" s="229"/>
      <c r="F454" s="229"/>
      <c r="G454" s="229"/>
      <c r="H454" s="229"/>
      <c r="I454" s="229"/>
    </row>
    <row r="455" spans="1:9" s="56" customFormat="1" ht="11.25">
      <c r="A455" s="229"/>
      <c r="B455" s="229"/>
      <c r="C455" s="229"/>
      <c r="D455" s="229"/>
      <c r="E455" s="229"/>
      <c r="F455" s="229"/>
      <c r="G455" s="229"/>
      <c r="H455" s="229"/>
      <c r="I455" s="229"/>
    </row>
    <row r="456" spans="1:9" s="56" customFormat="1" ht="11.25">
      <c r="A456" s="229"/>
      <c r="B456" s="229"/>
      <c r="C456" s="229"/>
      <c r="D456" s="229"/>
      <c r="E456" s="229"/>
      <c r="F456" s="229"/>
      <c r="G456" s="229"/>
      <c r="H456" s="229"/>
      <c r="I456" s="229"/>
    </row>
    <row r="457" spans="1:9" s="56" customFormat="1" ht="11.25">
      <c r="A457" s="229"/>
      <c r="B457" s="229"/>
      <c r="C457" s="229"/>
      <c r="D457" s="229"/>
      <c r="E457" s="229"/>
      <c r="F457" s="229"/>
      <c r="G457" s="229"/>
      <c r="H457" s="229"/>
      <c r="I457" s="229"/>
    </row>
    <row r="458" spans="1:9" s="56" customFormat="1" ht="11.25">
      <c r="A458" s="229"/>
      <c r="B458" s="229"/>
      <c r="C458" s="229"/>
      <c r="D458" s="229"/>
      <c r="E458" s="229"/>
      <c r="F458" s="229"/>
      <c r="G458" s="229"/>
      <c r="H458" s="229"/>
      <c r="I458" s="229"/>
    </row>
    <row r="459" spans="1:9" s="56" customFormat="1" ht="11.25">
      <c r="A459" s="229"/>
      <c r="B459" s="229"/>
      <c r="C459" s="229"/>
      <c r="D459" s="229"/>
      <c r="E459" s="229"/>
      <c r="F459" s="229"/>
      <c r="G459" s="229"/>
      <c r="H459" s="229"/>
      <c r="I459" s="229"/>
    </row>
    <row r="460" spans="1:9" s="56" customFormat="1" ht="11.25">
      <c r="A460" s="229"/>
      <c r="B460" s="229"/>
      <c r="C460" s="229"/>
      <c r="D460" s="229"/>
      <c r="E460" s="229"/>
      <c r="F460" s="229"/>
      <c r="G460" s="229"/>
      <c r="H460" s="229"/>
      <c r="I460" s="229"/>
    </row>
    <row r="461" spans="1:9" s="56" customFormat="1" ht="11.25">
      <c r="A461" s="229"/>
      <c r="B461" s="229"/>
      <c r="C461" s="229"/>
      <c r="D461" s="229"/>
      <c r="E461" s="229"/>
      <c r="F461" s="229"/>
      <c r="G461" s="229"/>
      <c r="H461" s="229"/>
      <c r="I461" s="229"/>
    </row>
    <row r="462" spans="1:9" s="56" customFormat="1" ht="11.25">
      <c r="A462" s="229"/>
      <c r="B462" s="229"/>
      <c r="C462" s="229"/>
      <c r="D462" s="229"/>
      <c r="E462" s="229"/>
      <c r="F462" s="229"/>
      <c r="G462" s="229"/>
      <c r="H462" s="229"/>
      <c r="I462" s="229"/>
    </row>
    <row r="463" spans="1:9" s="56" customFormat="1" ht="11.25">
      <c r="A463" s="229"/>
      <c r="B463" s="229"/>
      <c r="C463" s="229"/>
      <c r="D463" s="229"/>
      <c r="E463" s="229"/>
      <c r="F463" s="229"/>
      <c r="G463" s="229"/>
      <c r="H463" s="229"/>
      <c r="I463" s="229"/>
    </row>
    <row r="464" spans="1:9" s="56" customFormat="1" ht="11.25">
      <c r="A464" s="229"/>
      <c r="B464" s="229"/>
      <c r="C464" s="229"/>
      <c r="D464" s="229"/>
      <c r="E464" s="229"/>
      <c r="F464" s="229"/>
      <c r="G464" s="229"/>
      <c r="H464" s="229"/>
      <c r="I464" s="229"/>
    </row>
    <row r="465" spans="1:9" s="56" customFormat="1" ht="11.25">
      <c r="A465" s="229"/>
      <c r="B465" s="229"/>
      <c r="C465" s="229"/>
      <c r="D465" s="229"/>
      <c r="E465" s="229"/>
      <c r="F465" s="229"/>
      <c r="G465" s="229"/>
      <c r="H465" s="229"/>
      <c r="I465" s="229"/>
    </row>
    <row r="466" spans="1:9" s="56" customFormat="1" ht="11.25">
      <c r="A466" s="229"/>
      <c r="B466" s="229"/>
      <c r="C466" s="229"/>
      <c r="D466" s="229"/>
      <c r="E466" s="229"/>
      <c r="F466" s="229"/>
      <c r="G466" s="229"/>
      <c r="H466" s="229"/>
      <c r="I466" s="229"/>
    </row>
    <row r="467" spans="1:9" s="56" customFormat="1" ht="11.25">
      <c r="A467" s="229"/>
      <c r="B467" s="229"/>
      <c r="C467" s="229"/>
      <c r="D467" s="229"/>
      <c r="E467" s="229"/>
      <c r="F467" s="229"/>
      <c r="G467" s="229"/>
      <c r="H467" s="229"/>
      <c r="I467" s="229"/>
    </row>
    <row r="468" spans="1:9" s="56" customFormat="1" ht="11.25">
      <c r="A468" s="229"/>
      <c r="B468" s="229"/>
      <c r="C468" s="229"/>
      <c r="D468" s="229"/>
      <c r="E468" s="229"/>
      <c r="F468" s="229"/>
      <c r="G468" s="229"/>
      <c r="H468" s="229"/>
      <c r="I468" s="229"/>
    </row>
  </sheetData>
  <sheetProtection/>
  <mergeCells count="14">
    <mergeCell ref="G15:H15"/>
    <mergeCell ref="A14:A16"/>
    <mergeCell ref="E15:E16"/>
    <mergeCell ref="C13:E13"/>
    <mergeCell ref="A293:B293"/>
    <mergeCell ref="A295:B295"/>
    <mergeCell ref="G1:H1"/>
    <mergeCell ref="B14:B16"/>
    <mergeCell ref="A2:I2"/>
    <mergeCell ref="C14:I14"/>
    <mergeCell ref="I15:I16"/>
    <mergeCell ref="C15:C16"/>
    <mergeCell ref="D15:D16"/>
    <mergeCell ref="F15:F16"/>
  </mergeCells>
  <printOptions gridLines="1"/>
  <pageMargins left="1.7716535433070868" right="0.03937007874015748" top="0.31496062992125984" bottom="0.35433070866141736" header="0.2362204724409449" footer="0.1968503937007874"/>
  <pageSetup horizontalDpi="300" verticalDpi="300" orientation="portrait" paperSize="9" scale="75" r:id="rId1"/>
  <headerFooter alignWithMargins="0">
    <oddHeader xml:space="preserve">&amp;C                               &amp;R             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5">
    <tabColor indexed="51"/>
  </sheetPr>
  <dimension ref="A1:G458"/>
  <sheetViews>
    <sheetView workbookViewId="0" topLeftCell="A1">
      <selection activeCell="A1" sqref="A1"/>
    </sheetView>
  </sheetViews>
  <sheetFormatPr defaultColWidth="9.140625" defaultRowHeight="12.75"/>
  <cols>
    <col min="1" max="1" width="10.8515625" style="230" customWidth="1"/>
    <col min="2" max="2" width="24.28125" style="230" customWidth="1"/>
    <col min="3" max="3" width="11.140625" style="230" customWidth="1"/>
    <col min="4" max="4" width="8.7109375" style="230" customWidth="1"/>
    <col min="5" max="5" width="10.57421875" style="230" customWidth="1"/>
    <col min="6" max="6" width="8.7109375" style="230" customWidth="1"/>
    <col min="7" max="7" width="7.57421875" style="230" customWidth="1"/>
    <col min="8" max="16384" width="9.140625" style="4" customWidth="1"/>
  </cols>
  <sheetData>
    <row r="1" spans="1:7" ht="12.75">
      <c r="A1" s="1"/>
      <c r="B1" s="2"/>
      <c r="C1" s="2"/>
      <c r="D1" s="2"/>
      <c r="E1" s="499" t="s">
        <v>0</v>
      </c>
      <c r="F1" s="499"/>
      <c r="G1" s="254" t="s">
        <v>342</v>
      </c>
    </row>
    <row r="2" spans="1:7" ht="18" customHeight="1">
      <c r="A2" s="502" t="s">
        <v>2</v>
      </c>
      <c r="B2" s="503"/>
      <c r="C2" s="503"/>
      <c r="D2" s="503"/>
      <c r="E2" s="503"/>
      <c r="F2" s="503"/>
      <c r="G2" s="504"/>
    </row>
    <row r="3" spans="1:7" ht="12.75">
      <c r="A3" s="5" t="s">
        <v>3</v>
      </c>
      <c r="B3" s="8"/>
      <c r="C3" s="9" t="s">
        <v>4</v>
      </c>
      <c r="D3" s="9"/>
      <c r="E3" s="9"/>
      <c r="F3" s="9"/>
      <c r="G3" s="10"/>
    </row>
    <row r="4" spans="1:7" ht="12.75">
      <c r="A4" s="5" t="s">
        <v>5</v>
      </c>
      <c r="B4" s="6"/>
      <c r="C4" s="11" t="s">
        <v>6</v>
      </c>
      <c r="D4" s="11"/>
      <c r="E4" s="11"/>
      <c r="F4" s="11"/>
      <c r="G4" s="12"/>
    </row>
    <row r="5" spans="1:7" ht="12.75">
      <c r="A5" s="5" t="s">
        <v>7</v>
      </c>
      <c r="B5" s="6"/>
      <c r="C5" s="9" t="s">
        <v>336</v>
      </c>
      <c r="D5" s="9"/>
      <c r="E5" s="9"/>
      <c r="F5" s="9"/>
      <c r="G5" s="10"/>
    </row>
    <row r="6" spans="1:7" ht="12.75">
      <c r="A6" s="13" t="s">
        <v>9</v>
      </c>
      <c r="B6" s="6"/>
      <c r="C6" s="6"/>
      <c r="D6" s="6"/>
      <c r="E6" s="6"/>
      <c r="F6" s="6"/>
      <c r="G6" s="7"/>
    </row>
    <row r="7" spans="1:7" ht="12.75">
      <c r="A7" s="5"/>
      <c r="B7" s="6" t="s">
        <v>324</v>
      </c>
      <c r="C7" s="14"/>
      <c r="D7" s="14"/>
      <c r="E7" s="14"/>
      <c r="F7" s="14"/>
      <c r="G7" s="15"/>
    </row>
    <row r="8" spans="1:7" ht="12.75">
      <c r="A8" s="5"/>
      <c r="B8" s="6" t="s">
        <v>325</v>
      </c>
      <c r="C8" s="14" t="s">
        <v>343</v>
      </c>
      <c r="D8" s="14"/>
      <c r="E8" s="14"/>
      <c r="F8" s="14"/>
      <c r="G8" s="15"/>
    </row>
    <row r="9" spans="1:7" ht="12.75">
      <c r="A9" s="5"/>
      <c r="B9" s="6" t="s">
        <v>17</v>
      </c>
      <c r="C9" s="14"/>
      <c r="D9" s="14"/>
      <c r="E9" s="14"/>
      <c r="F9" s="14"/>
      <c r="G9" s="15"/>
    </row>
    <row r="10" spans="1:7" ht="12.75">
      <c r="A10" s="5"/>
      <c r="B10" s="6" t="s">
        <v>56</v>
      </c>
      <c r="C10" s="14"/>
      <c r="D10" s="14"/>
      <c r="E10" s="14"/>
      <c r="F10" s="14"/>
      <c r="G10" s="15"/>
    </row>
    <row r="11" spans="1:7" ht="12.75">
      <c r="A11" s="5"/>
      <c r="B11" s="6" t="s">
        <v>327</v>
      </c>
      <c r="C11" s="14"/>
      <c r="D11" s="14"/>
      <c r="E11" s="14"/>
      <c r="F11" s="14"/>
      <c r="G11" s="15"/>
    </row>
    <row r="12" spans="1:7" ht="12.75">
      <c r="A12" s="5"/>
      <c r="B12" s="6" t="s">
        <v>344</v>
      </c>
      <c r="C12" s="6"/>
      <c r="D12" s="6"/>
      <c r="E12" s="6"/>
      <c r="F12" s="6"/>
      <c r="G12" s="7"/>
    </row>
    <row r="13" spans="1:7" s="22" customFormat="1" ht="28.5" customHeight="1">
      <c r="A13" s="510" t="s">
        <v>19</v>
      </c>
      <c r="B13" s="500" t="s">
        <v>20</v>
      </c>
      <c r="C13" s="514" t="s">
        <v>21</v>
      </c>
      <c r="D13" s="515"/>
      <c r="E13" s="515"/>
      <c r="F13" s="515"/>
      <c r="G13" s="516"/>
    </row>
    <row r="14" spans="1:7" s="22" customFormat="1" ht="28.5" customHeight="1">
      <c r="A14" s="511"/>
      <c r="B14" s="501"/>
      <c r="C14" s="505" t="s">
        <v>22</v>
      </c>
      <c r="D14" s="518" t="s">
        <v>332</v>
      </c>
      <c r="E14" s="496" t="s">
        <v>325</v>
      </c>
      <c r="F14" s="495"/>
      <c r="G14" s="520"/>
    </row>
    <row r="15" spans="1:7" s="26" customFormat="1" ht="28.5" customHeight="1" thickBot="1">
      <c r="A15" s="511"/>
      <c r="B15" s="501"/>
      <c r="C15" s="505"/>
      <c r="D15" s="518"/>
      <c r="E15" s="519"/>
      <c r="F15" s="495"/>
      <c r="G15" s="520"/>
    </row>
    <row r="16" spans="1:7" s="26" customFormat="1" ht="13.5" customHeight="1" thickTop="1">
      <c r="A16" s="27" t="s">
        <v>30</v>
      </c>
      <c r="B16" s="27">
        <v>2</v>
      </c>
      <c r="C16" s="28">
        <v>3</v>
      </c>
      <c r="D16" s="29">
        <v>4</v>
      </c>
      <c r="E16" s="29">
        <v>5</v>
      </c>
      <c r="F16" s="29">
        <v>6</v>
      </c>
      <c r="G16" s="32">
        <v>7</v>
      </c>
    </row>
    <row r="17" spans="1:7" s="40" customFormat="1" ht="16.5">
      <c r="A17" s="33"/>
      <c r="B17" s="34" t="s">
        <v>31</v>
      </c>
      <c r="C17" s="35"/>
      <c r="D17" s="36"/>
      <c r="E17" s="36"/>
      <c r="F17" s="36"/>
      <c r="G17" s="39"/>
    </row>
    <row r="18" spans="1:7" s="48" customFormat="1" ht="32.25" customHeight="1" thickBot="1">
      <c r="A18" s="41"/>
      <c r="B18" s="42" t="s">
        <v>32</v>
      </c>
      <c r="C18" s="43">
        <f aca="true" t="shared" si="0" ref="C18:C34">SUM(D18:G18)</f>
        <v>1215402</v>
      </c>
      <c r="D18" s="44">
        <f>SUM(D19,D22:D34)</f>
        <v>273175</v>
      </c>
      <c r="E18" s="44">
        <f>SUM(E19,E22:E34)</f>
        <v>942227</v>
      </c>
      <c r="F18" s="44">
        <f>SUM(F19,F22:F34)</f>
        <v>0</v>
      </c>
      <c r="G18" s="47">
        <f>SUM(G19,G22:G34)</f>
        <v>0</v>
      </c>
    </row>
    <row r="19" spans="1:7" s="56" customFormat="1" ht="21.75" customHeight="1" thickTop="1">
      <c r="A19" s="49"/>
      <c r="B19" s="50" t="s">
        <v>33</v>
      </c>
      <c r="C19" s="51">
        <f t="shared" si="0"/>
        <v>0</v>
      </c>
      <c r="D19" s="52">
        <f>SUM(D20:D21)</f>
        <v>0</v>
      </c>
      <c r="E19" s="52">
        <f>SUM(E20:E21)</f>
        <v>0</v>
      </c>
      <c r="F19" s="52">
        <f>SUM(F20:F21)</f>
        <v>0</v>
      </c>
      <c r="G19" s="55">
        <f>SUM(G20:G21)</f>
        <v>0</v>
      </c>
    </row>
    <row r="20" spans="1:7" s="56" customFormat="1" ht="12">
      <c r="A20" s="57"/>
      <c r="B20" s="58" t="s">
        <v>34</v>
      </c>
      <c r="C20" s="59">
        <f t="shared" si="0"/>
        <v>0</v>
      </c>
      <c r="D20" s="60"/>
      <c r="E20" s="60"/>
      <c r="F20" s="60"/>
      <c r="G20" s="63"/>
    </row>
    <row r="21" spans="1:7" s="56" customFormat="1" ht="12.75" thickBot="1">
      <c r="A21" s="232"/>
      <c r="B21" s="233" t="s">
        <v>35</v>
      </c>
      <c r="C21" s="65">
        <f t="shared" si="0"/>
        <v>0</v>
      </c>
      <c r="D21" s="66"/>
      <c r="E21" s="66"/>
      <c r="F21" s="66"/>
      <c r="G21" s="234"/>
    </row>
    <row r="22" spans="1:7" s="70" customFormat="1" ht="12.75" thickTop="1">
      <c r="A22" s="235">
        <v>5530</v>
      </c>
      <c r="B22" s="23" t="s">
        <v>327</v>
      </c>
      <c r="C22" s="59">
        <f t="shared" si="0"/>
        <v>0</v>
      </c>
      <c r="D22" s="90"/>
      <c r="E22" s="90"/>
      <c r="F22" s="92"/>
      <c r="G22" s="236"/>
    </row>
    <row r="23" spans="1:7" s="70" customFormat="1" ht="24">
      <c r="A23" s="237">
        <v>9410</v>
      </c>
      <c r="B23" s="148" t="s">
        <v>329</v>
      </c>
      <c r="C23" s="210">
        <f t="shared" si="0"/>
        <v>0</v>
      </c>
      <c r="D23" s="238"/>
      <c r="E23" s="238"/>
      <c r="F23" s="239"/>
      <c r="G23" s="240"/>
    </row>
    <row r="24" spans="1:7" s="70" customFormat="1" ht="48">
      <c r="A24" s="237">
        <v>12230</v>
      </c>
      <c r="B24" s="148" t="s">
        <v>330</v>
      </c>
      <c r="C24" s="210">
        <f t="shared" si="0"/>
        <v>0</v>
      </c>
      <c r="D24" s="238"/>
      <c r="E24" s="238"/>
      <c r="F24" s="239"/>
      <c r="G24" s="240"/>
    </row>
    <row r="25" spans="1:7" s="56" customFormat="1" ht="12">
      <c r="A25" s="237">
        <v>12310</v>
      </c>
      <c r="B25" s="148" t="s">
        <v>331</v>
      </c>
      <c r="C25" s="210">
        <f t="shared" si="0"/>
        <v>0</v>
      </c>
      <c r="D25" s="238"/>
      <c r="E25" s="238"/>
      <c r="F25" s="239"/>
      <c r="G25" s="240"/>
    </row>
    <row r="26" spans="1:7" s="56" customFormat="1" ht="24">
      <c r="A26" s="237">
        <v>12390</v>
      </c>
      <c r="B26" s="148" t="s">
        <v>56</v>
      </c>
      <c r="C26" s="210">
        <f t="shared" si="0"/>
        <v>0</v>
      </c>
      <c r="D26" s="238"/>
      <c r="E26" s="238"/>
      <c r="F26" s="239"/>
      <c r="G26" s="240"/>
    </row>
    <row r="27" spans="1:7" s="56" customFormat="1" ht="12">
      <c r="A27" s="237">
        <v>18910</v>
      </c>
      <c r="B27" s="148" t="s">
        <v>325</v>
      </c>
      <c r="C27" s="210">
        <f t="shared" si="0"/>
        <v>942227</v>
      </c>
      <c r="D27" s="238"/>
      <c r="E27" s="238">
        <v>942227</v>
      </c>
      <c r="F27" s="239"/>
      <c r="G27" s="240"/>
    </row>
    <row r="28" spans="1:7" s="70" customFormat="1" ht="24.75" customHeight="1">
      <c r="A28" s="241">
        <v>18920</v>
      </c>
      <c r="B28" s="242" t="s">
        <v>332</v>
      </c>
      <c r="C28" s="210">
        <f t="shared" si="0"/>
        <v>273175</v>
      </c>
      <c r="D28" s="238">
        <v>273175</v>
      </c>
      <c r="E28" s="238"/>
      <c r="F28" s="239"/>
      <c r="G28" s="240"/>
    </row>
    <row r="29" spans="1:7" s="56" customFormat="1" ht="24">
      <c r="A29" s="237">
        <v>23400</v>
      </c>
      <c r="B29" s="148" t="s">
        <v>333</v>
      </c>
      <c r="C29" s="210">
        <f t="shared" si="0"/>
        <v>0</v>
      </c>
      <c r="D29" s="238"/>
      <c r="E29" s="238"/>
      <c r="F29" s="239"/>
      <c r="G29" s="240"/>
    </row>
    <row r="30" spans="1:7" s="70" customFormat="1" ht="24">
      <c r="A30" s="237">
        <v>23500</v>
      </c>
      <c r="B30" s="148" t="s">
        <v>334</v>
      </c>
      <c r="C30" s="210">
        <f t="shared" si="0"/>
        <v>0</v>
      </c>
      <c r="D30" s="238"/>
      <c r="E30" s="238"/>
      <c r="F30" s="239"/>
      <c r="G30" s="240"/>
    </row>
    <row r="31" spans="1:7" s="56" customFormat="1" ht="12">
      <c r="A31" s="243"/>
      <c r="B31" s="89"/>
      <c r="C31" s="210">
        <f t="shared" si="0"/>
        <v>0</v>
      </c>
      <c r="D31" s="238"/>
      <c r="E31" s="238"/>
      <c r="F31" s="239"/>
      <c r="G31" s="240"/>
    </row>
    <row r="32" spans="1:7" s="56" customFormat="1" ht="12">
      <c r="A32" s="243"/>
      <c r="B32" s="89"/>
      <c r="C32" s="210">
        <f t="shared" si="0"/>
        <v>0</v>
      </c>
      <c r="D32" s="238"/>
      <c r="E32" s="238"/>
      <c r="F32" s="239"/>
      <c r="G32" s="240"/>
    </row>
    <row r="33" spans="1:7" s="70" customFormat="1" ht="12">
      <c r="A33" s="244"/>
      <c r="B33" s="245"/>
      <c r="C33" s="246">
        <f t="shared" si="0"/>
        <v>0</v>
      </c>
      <c r="D33" s="238"/>
      <c r="E33" s="238"/>
      <c r="F33" s="239"/>
      <c r="G33" s="247"/>
    </row>
    <row r="34" spans="1:7" s="56" customFormat="1" ht="12">
      <c r="A34" s="248"/>
      <c r="B34" s="249"/>
      <c r="C34" s="250">
        <f t="shared" si="0"/>
        <v>0</v>
      </c>
      <c r="D34" s="251"/>
      <c r="E34" s="251"/>
      <c r="F34" s="252"/>
      <c r="G34" s="253"/>
    </row>
    <row r="35" spans="1:7" s="40" customFormat="1" ht="16.5">
      <c r="A35" s="93"/>
      <c r="B35" s="94" t="s">
        <v>58</v>
      </c>
      <c r="C35" s="95"/>
      <c r="D35" s="96"/>
      <c r="E35" s="96"/>
      <c r="F35" s="96"/>
      <c r="G35" s="99"/>
    </row>
    <row r="36" spans="1:7" s="48" customFormat="1" ht="16.5" thickBot="1">
      <c r="A36" s="100"/>
      <c r="B36" s="41" t="s">
        <v>59</v>
      </c>
      <c r="C36" s="43">
        <f aca="true" t="shared" si="1" ref="C36:C99">SUM(D36:G36)</f>
        <v>1215402</v>
      </c>
      <c r="D36" s="44">
        <f>SUM(D37,D278)</f>
        <v>273175</v>
      </c>
      <c r="E36" s="44">
        <f>SUM(E37,E278)</f>
        <v>942227</v>
      </c>
      <c r="F36" s="44">
        <f>SUM(F37,F278)</f>
        <v>0</v>
      </c>
      <c r="G36" s="47">
        <f>SUM(G37,G278)</f>
        <v>0</v>
      </c>
    </row>
    <row r="37" spans="1:7" s="48" customFormat="1" ht="36.75" thickTop="1">
      <c r="A37" s="101"/>
      <c r="B37" s="33" t="s">
        <v>60</v>
      </c>
      <c r="C37" s="102">
        <f t="shared" si="1"/>
        <v>1215402</v>
      </c>
      <c r="D37" s="103">
        <f>SUM(D38,D175)</f>
        <v>273175</v>
      </c>
      <c r="E37" s="103">
        <f>SUM(E38,E175)</f>
        <v>942227</v>
      </c>
      <c r="F37" s="103">
        <f>SUM(F38,F175)</f>
        <v>0</v>
      </c>
      <c r="G37" s="106">
        <f>SUM(G38,G175)</f>
        <v>0</v>
      </c>
    </row>
    <row r="38" spans="1:7" s="48" customFormat="1" ht="24">
      <c r="A38" s="101"/>
      <c r="B38" s="33" t="s">
        <v>61</v>
      </c>
      <c r="C38" s="102">
        <f t="shared" si="1"/>
        <v>538175</v>
      </c>
      <c r="D38" s="103">
        <f>SUM(D39,D63,D161,D168)</f>
        <v>273175</v>
      </c>
      <c r="E38" s="103">
        <f>SUM(E39,E63,E161,E168)</f>
        <v>265000</v>
      </c>
      <c r="F38" s="103">
        <f>SUM(F39,F63,F161,F168)</f>
        <v>0</v>
      </c>
      <c r="G38" s="106">
        <f>SUM(G39,G63,G161,G168)</f>
        <v>0</v>
      </c>
    </row>
    <row r="39" spans="1:7" s="70" customFormat="1" ht="12">
      <c r="A39" s="107">
        <v>1000</v>
      </c>
      <c r="B39" s="107" t="s">
        <v>62</v>
      </c>
      <c r="C39" s="108">
        <f t="shared" si="1"/>
        <v>0</v>
      </c>
      <c r="D39" s="109">
        <f>SUM(D40,D55)</f>
        <v>0</v>
      </c>
      <c r="E39" s="109">
        <f>SUM(E40,E55)</f>
        <v>0</v>
      </c>
      <c r="F39" s="109">
        <f>SUM(F40,F55)</f>
        <v>0</v>
      </c>
      <c r="G39" s="112">
        <f>SUM(G40,G55)</f>
        <v>0</v>
      </c>
    </row>
    <row r="40" spans="1:7" s="56" customFormat="1" ht="12">
      <c r="A40" s="71">
        <v>1100</v>
      </c>
      <c r="B40" s="113" t="s">
        <v>63</v>
      </c>
      <c r="C40" s="72">
        <f t="shared" si="1"/>
        <v>0</v>
      </c>
      <c r="D40" s="114">
        <f>SUM(D41,D45,D53,D54)</f>
        <v>0</v>
      </c>
      <c r="E40" s="114">
        <f>SUM(E41,E45,E53,E54)</f>
        <v>0</v>
      </c>
      <c r="F40" s="114">
        <f>SUM(F41,F45,F53,F54)</f>
        <v>0</v>
      </c>
      <c r="G40" s="115">
        <f>SUM(G41,G45,G53,G54)</f>
        <v>0</v>
      </c>
    </row>
    <row r="41" spans="1:7" s="123" customFormat="1" ht="12">
      <c r="A41" s="116">
        <v>1110</v>
      </c>
      <c r="B41" s="117" t="s">
        <v>64</v>
      </c>
      <c r="C41" s="118">
        <f t="shared" si="1"/>
        <v>0</v>
      </c>
      <c r="D41" s="119">
        <f>SUM(D42:D44)</f>
        <v>0</v>
      </c>
      <c r="E41" s="119">
        <f>SUM(E42:E44)</f>
        <v>0</v>
      </c>
      <c r="F41" s="119">
        <f>SUM(F42:F44)</f>
        <v>0</v>
      </c>
      <c r="G41" s="122">
        <f>SUM(G42:G44)</f>
        <v>0</v>
      </c>
    </row>
    <row r="42" spans="1:7" s="123" customFormat="1" ht="12">
      <c r="A42" s="58">
        <v>1111</v>
      </c>
      <c r="B42" s="23" t="s">
        <v>65</v>
      </c>
      <c r="C42" s="59">
        <f t="shared" si="1"/>
        <v>0</v>
      </c>
      <c r="D42" s="60"/>
      <c r="E42" s="60"/>
      <c r="F42" s="60"/>
      <c r="G42" s="63"/>
    </row>
    <row r="43" spans="1:7" s="123" customFormat="1" ht="36">
      <c r="A43" s="58">
        <v>1112</v>
      </c>
      <c r="B43" s="23" t="s">
        <v>66</v>
      </c>
      <c r="C43" s="59">
        <f t="shared" si="1"/>
        <v>0</v>
      </c>
      <c r="D43" s="60"/>
      <c r="E43" s="60"/>
      <c r="F43" s="60"/>
      <c r="G43" s="63"/>
    </row>
    <row r="44" spans="1:7" s="123" customFormat="1" ht="13.5" customHeight="1">
      <c r="A44" s="58">
        <v>1119</v>
      </c>
      <c r="B44" s="23" t="s">
        <v>67</v>
      </c>
      <c r="C44" s="59">
        <f t="shared" si="1"/>
        <v>0</v>
      </c>
      <c r="D44" s="60"/>
      <c r="E44" s="60"/>
      <c r="F44" s="60"/>
      <c r="G44" s="63"/>
    </row>
    <row r="45" spans="1:7" s="123" customFormat="1" ht="12">
      <c r="A45" s="116">
        <v>1140</v>
      </c>
      <c r="B45" s="117" t="s">
        <v>68</v>
      </c>
      <c r="C45" s="118">
        <f t="shared" si="1"/>
        <v>0</v>
      </c>
      <c r="D45" s="119">
        <f>SUM(D46:D52)</f>
        <v>0</v>
      </c>
      <c r="E45" s="119">
        <f>SUM(E46:E52)</f>
        <v>0</v>
      </c>
      <c r="F45" s="119">
        <f>SUM(F46:F52)</f>
        <v>0</v>
      </c>
      <c r="G45" s="122">
        <f>SUM(G46:G52)</f>
        <v>0</v>
      </c>
    </row>
    <row r="46" spans="1:7" s="123" customFormat="1" ht="12">
      <c r="A46" s="58">
        <v>1141</v>
      </c>
      <c r="B46" s="23" t="s">
        <v>69</v>
      </c>
      <c r="C46" s="59">
        <f t="shared" si="1"/>
        <v>0</v>
      </c>
      <c r="D46" s="60"/>
      <c r="E46" s="60"/>
      <c r="F46" s="60"/>
      <c r="G46" s="63"/>
    </row>
    <row r="47" spans="1:7" s="123" customFormat="1" ht="12">
      <c r="A47" s="58">
        <v>1142</v>
      </c>
      <c r="B47" s="23" t="s">
        <v>70</v>
      </c>
      <c r="C47" s="59">
        <f t="shared" si="1"/>
        <v>0</v>
      </c>
      <c r="D47" s="60"/>
      <c r="E47" s="60"/>
      <c r="F47" s="60"/>
      <c r="G47" s="63"/>
    </row>
    <row r="48" spans="1:7" s="123" customFormat="1" ht="24">
      <c r="A48" s="58">
        <v>1145</v>
      </c>
      <c r="B48" s="23" t="s">
        <v>71</v>
      </c>
      <c r="C48" s="59">
        <f t="shared" si="1"/>
        <v>0</v>
      </c>
      <c r="D48" s="60"/>
      <c r="E48" s="60"/>
      <c r="F48" s="60"/>
      <c r="G48" s="63"/>
    </row>
    <row r="49" spans="1:7" s="123" customFormat="1" ht="27.75" customHeight="1">
      <c r="A49" s="58">
        <v>1146</v>
      </c>
      <c r="B49" s="23" t="s">
        <v>72</v>
      </c>
      <c r="C49" s="59">
        <f t="shared" si="1"/>
        <v>0</v>
      </c>
      <c r="D49" s="60"/>
      <c r="E49" s="60"/>
      <c r="F49" s="60"/>
      <c r="G49" s="63"/>
    </row>
    <row r="50" spans="1:7" s="123" customFormat="1" ht="12">
      <c r="A50" s="58">
        <v>1147</v>
      </c>
      <c r="B50" s="23" t="s">
        <v>73</v>
      </c>
      <c r="C50" s="59">
        <f t="shared" si="1"/>
        <v>0</v>
      </c>
      <c r="D50" s="60"/>
      <c r="E50" s="60"/>
      <c r="F50" s="60"/>
      <c r="G50" s="63"/>
    </row>
    <row r="51" spans="1:7" s="123" customFormat="1" ht="24">
      <c r="A51" s="58">
        <v>1148</v>
      </c>
      <c r="B51" s="23" t="s">
        <v>74</v>
      </c>
      <c r="C51" s="59">
        <f t="shared" si="1"/>
        <v>0</v>
      </c>
      <c r="D51" s="60"/>
      <c r="E51" s="60"/>
      <c r="F51" s="60"/>
      <c r="G51" s="63"/>
    </row>
    <row r="52" spans="1:7" s="123" customFormat="1" ht="24">
      <c r="A52" s="58">
        <v>1149</v>
      </c>
      <c r="B52" s="23" t="s">
        <v>75</v>
      </c>
      <c r="C52" s="59">
        <f t="shared" si="1"/>
        <v>0</v>
      </c>
      <c r="D52" s="60"/>
      <c r="E52" s="60"/>
      <c r="F52" s="60"/>
      <c r="G52" s="63"/>
    </row>
    <row r="53" spans="1:7" s="123" customFormat="1" ht="36">
      <c r="A53" s="116">
        <v>1150</v>
      </c>
      <c r="B53" s="117" t="s">
        <v>76</v>
      </c>
      <c r="C53" s="118">
        <f t="shared" si="1"/>
        <v>0</v>
      </c>
      <c r="D53" s="124"/>
      <c r="E53" s="124"/>
      <c r="F53" s="124"/>
      <c r="G53" s="127"/>
    </row>
    <row r="54" spans="1:7" s="123" customFormat="1" ht="24">
      <c r="A54" s="116">
        <v>1170</v>
      </c>
      <c r="B54" s="117" t="s">
        <v>77</v>
      </c>
      <c r="C54" s="118">
        <f t="shared" si="1"/>
        <v>0</v>
      </c>
      <c r="D54" s="124"/>
      <c r="E54" s="124"/>
      <c r="F54" s="124"/>
      <c r="G54" s="127"/>
    </row>
    <row r="55" spans="1:7" s="56" customFormat="1" ht="36">
      <c r="A55" s="71">
        <v>1200</v>
      </c>
      <c r="B55" s="113" t="s">
        <v>78</v>
      </c>
      <c r="C55" s="72">
        <f t="shared" si="1"/>
        <v>0</v>
      </c>
      <c r="D55" s="114">
        <f>SUM(D56:D57)</f>
        <v>0</v>
      </c>
      <c r="E55" s="114">
        <f>SUM(E56:E57)</f>
        <v>0</v>
      </c>
      <c r="F55" s="114">
        <f>SUM(F56:F57)</f>
        <v>0</v>
      </c>
      <c r="G55" s="115">
        <f>SUM(G56:G57)</f>
        <v>0</v>
      </c>
    </row>
    <row r="56" spans="1:7" s="56" customFormat="1" ht="24">
      <c r="A56" s="116">
        <v>1210</v>
      </c>
      <c r="B56" s="117" t="s">
        <v>79</v>
      </c>
      <c r="C56" s="118">
        <f t="shared" si="1"/>
        <v>0</v>
      </c>
      <c r="D56" s="124"/>
      <c r="E56" s="124"/>
      <c r="F56" s="124"/>
      <c r="G56" s="127"/>
    </row>
    <row r="57" spans="1:7" s="56" customFormat="1" ht="24">
      <c r="A57" s="116">
        <v>1220</v>
      </c>
      <c r="B57" s="117" t="s">
        <v>80</v>
      </c>
      <c r="C57" s="118">
        <f t="shared" si="1"/>
        <v>0</v>
      </c>
      <c r="D57" s="119">
        <f>SUM(D58:D62)</f>
        <v>0</v>
      </c>
      <c r="E57" s="119">
        <f>SUM(E58:E62)</f>
        <v>0</v>
      </c>
      <c r="F57" s="119">
        <f>SUM(F58:F62)</f>
        <v>0</v>
      </c>
      <c r="G57" s="122">
        <f>SUM(G58:G62)</f>
        <v>0</v>
      </c>
    </row>
    <row r="58" spans="1:7" s="56" customFormat="1" ht="24">
      <c r="A58" s="58">
        <v>1221</v>
      </c>
      <c r="B58" s="23" t="s">
        <v>81</v>
      </c>
      <c r="C58" s="59">
        <f t="shared" si="1"/>
        <v>0</v>
      </c>
      <c r="D58" s="60"/>
      <c r="E58" s="60"/>
      <c r="F58" s="60"/>
      <c r="G58" s="63"/>
    </row>
    <row r="59" spans="1:7" s="56" customFormat="1" ht="12">
      <c r="A59" s="58">
        <v>1223</v>
      </c>
      <c r="B59" s="23" t="s">
        <v>82</v>
      </c>
      <c r="C59" s="59">
        <f t="shared" si="1"/>
        <v>0</v>
      </c>
      <c r="D59" s="60"/>
      <c r="E59" s="60"/>
      <c r="F59" s="60"/>
      <c r="G59" s="63"/>
    </row>
    <row r="60" spans="1:7" s="56" customFormat="1" ht="36">
      <c r="A60" s="58">
        <v>1227</v>
      </c>
      <c r="B60" s="23" t="s">
        <v>83</v>
      </c>
      <c r="C60" s="59">
        <f t="shared" si="1"/>
        <v>0</v>
      </c>
      <c r="D60" s="60"/>
      <c r="E60" s="60"/>
      <c r="F60" s="60"/>
      <c r="G60" s="63"/>
    </row>
    <row r="61" spans="1:7" s="56" customFormat="1" ht="60">
      <c r="A61" s="58">
        <v>1228</v>
      </c>
      <c r="B61" s="23" t="s">
        <v>84</v>
      </c>
      <c r="C61" s="59">
        <f t="shared" si="1"/>
        <v>0</v>
      </c>
      <c r="D61" s="60"/>
      <c r="E61" s="60"/>
      <c r="F61" s="60"/>
      <c r="G61" s="63"/>
    </row>
    <row r="62" spans="1:7" s="56" customFormat="1" ht="36">
      <c r="A62" s="58">
        <v>1229</v>
      </c>
      <c r="B62" s="23" t="s">
        <v>85</v>
      </c>
      <c r="C62" s="59">
        <f t="shared" si="1"/>
        <v>0</v>
      </c>
      <c r="D62" s="60"/>
      <c r="E62" s="60"/>
      <c r="F62" s="60"/>
      <c r="G62" s="63"/>
    </row>
    <row r="63" spans="1:7" s="56" customFormat="1" ht="15" customHeight="1">
      <c r="A63" s="107">
        <v>2000</v>
      </c>
      <c r="B63" s="107" t="s">
        <v>86</v>
      </c>
      <c r="C63" s="108">
        <f t="shared" si="1"/>
        <v>265000</v>
      </c>
      <c r="D63" s="109">
        <f>SUM(D64,D71,D115,D150,D154,D160)</f>
        <v>0</v>
      </c>
      <c r="E63" s="109">
        <f>SUM(E64,E71,E115,E150,E154,E160)</f>
        <v>265000</v>
      </c>
      <c r="F63" s="109">
        <f>SUM(F64,F71,F115,F150,F154,F160)</f>
        <v>0</v>
      </c>
      <c r="G63" s="112">
        <f>SUM(G64,G71,G115,G150,G154,G160)</f>
        <v>0</v>
      </c>
    </row>
    <row r="64" spans="1:7" s="56" customFormat="1" ht="24">
      <c r="A64" s="71">
        <v>2100</v>
      </c>
      <c r="B64" s="113" t="s">
        <v>87</v>
      </c>
      <c r="C64" s="72">
        <f t="shared" si="1"/>
        <v>0</v>
      </c>
      <c r="D64" s="114">
        <f>SUM(D65,D68)</f>
        <v>0</v>
      </c>
      <c r="E64" s="114">
        <f>SUM(E65,E68)</f>
        <v>0</v>
      </c>
      <c r="F64" s="114">
        <f>SUM(F65,F68)</f>
        <v>0</v>
      </c>
      <c r="G64" s="115">
        <f>SUM(G65,G68)</f>
        <v>0</v>
      </c>
    </row>
    <row r="65" spans="1:7" s="123" customFormat="1" ht="24">
      <c r="A65" s="116">
        <v>2110</v>
      </c>
      <c r="B65" s="117" t="s">
        <v>88</v>
      </c>
      <c r="C65" s="118">
        <f t="shared" si="1"/>
        <v>0</v>
      </c>
      <c r="D65" s="119">
        <f>SUM(D66:D67)</f>
        <v>0</v>
      </c>
      <c r="E65" s="119">
        <f>SUM(E66:E67)</f>
        <v>0</v>
      </c>
      <c r="F65" s="119">
        <f>SUM(F66:F67)</f>
        <v>0</v>
      </c>
      <c r="G65" s="122">
        <f>SUM(G66:G67)</f>
        <v>0</v>
      </c>
    </row>
    <row r="66" spans="1:7" s="123" customFormat="1" ht="12">
      <c r="A66" s="58">
        <v>2111</v>
      </c>
      <c r="B66" s="23" t="s">
        <v>89</v>
      </c>
      <c r="C66" s="59">
        <f t="shared" si="1"/>
        <v>0</v>
      </c>
      <c r="D66" s="60"/>
      <c r="E66" s="60"/>
      <c r="F66" s="60"/>
      <c r="G66" s="63"/>
    </row>
    <row r="67" spans="1:7" s="123" customFormat="1" ht="24">
      <c r="A67" s="58">
        <v>2112</v>
      </c>
      <c r="B67" s="23" t="s">
        <v>90</v>
      </c>
      <c r="C67" s="59">
        <f t="shared" si="1"/>
        <v>0</v>
      </c>
      <c r="D67" s="60"/>
      <c r="E67" s="60"/>
      <c r="F67" s="60"/>
      <c r="G67" s="63"/>
    </row>
    <row r="68" spans="1:7" s="123" customFormat="1" ht="24">
      <c r="A68" s="116">
        <v>2120</v>
      </c>
      <c r="B68" s="117" t="s">
        <v>91</v>
      </c>
      <c r="C68" s="118">
        <f t="shared" si="1"/>
        <v>0</v>
      </c>
      <c r="D68" s="119">
        <f>SUM(D69:D70)</f>
        <v>0</v>
      </c>
      <c r="E68" s="119">
        <f>SUM(E69:E70)</f>
        <v>0</v>
      </c>
      <c r="F68" s="119">
        <f>SUM(F69:F70)</f>
        <v>0</v>
      </c>
      <c r="G68" s="122">
        <f>SUM(G69:G70)</f>
        <v>0</v>
      </c>
    </row>
    <row r="69" spans="1:7" s="123" customFormat="1" ht="12">
      <c r="A69" s="58">
        <v>2121</v>
      </c>
      <c r="B69" s="23" t="s">
        <v>89</v>
      </c>
      <c r="C69" s="59">
        <f t="shared" si="1"/>
        <v>0</v>
      </c>
      <c r="D69" s="60"/>
      <c r="E69" s="60"/>
      <c r="F69" s="60"/>
      <c r="G69" s="63"/>
    </row>
    <row r="70" spans="1:7" s="123" customFormat="1" ht="12">
      <c r="A70" s="58">
        <v>2122</v>
      </c>
      <c r="B70" s="23" t="s">
        <v>92</v>
      </c>
      <c r="C70" s="59">
        <f t="shared" si="1"/>
        <v>0</v>
      </c>
      <c r="D70" s="60"/>
      <c r="E70" s="60"/>
      <c r="F70" s="60"/>
      <c r="G70" s="63"/>
    </row>
    <row r="71" spans="1:7" s="56" customFormat="1" ht="12">
      <c r="A71" s="71">
        <v>2200</v>
      </c>
      <c r="B71" s="113" t="s">
        <v>93</v>
      </c>
      <c r="C71" s="72">
        <f t="shared" si="1"/>
        <v>245000</v>
      </c>
      <c r="D71" s="114">
        <f>SUM(D72,D78,D84,D92,D100,D104,D110)</f>
        <v>0</v>
      </c>
      <c r="E71" s="114">
        <f>SUM(E72,E78,E84,E92,E100,E104,E110)</f>
        <v>245000</v>
      </c>
      <c r="F71" s="114">
        <f>SUM(F72,F78,F84,F92,F100,F104,F110)</f>
        <v>0</v>
      </c>
      <c r="G71" s="115">
        <f>SUM(G72,G78,G84,G92,G100,G104,G110)</f>
        <v>0</v>
      </c>
    </row>
    <row r="72" spans="1:7" s="123" customFormat="1" ht="24">
      <c r="A72" s="116">
        <v>2210</v>
      </c>
      <c r="B72" s="117" t="s">
        <v>94</v>
      </c>
      <c r="C72" s="118">
        <f t="shared" si="1"/>
        <v>0</v>
      </c>
      <c r="D72" s="119">
        <f>SUM(D73:D77)</f>
        <v>0</v>
      </c>
      <c r="E72" s="119">
        <f>SUM(E73:E77)</f>
        <v>0</v>
      </c>
      <c r="F72" s="119">
        <f>SUM(F73:F77)</f>
        <v>0</v>
      </c>
      <c r="G72" s="122">
        <f>SUM(G73:G77)</f>
        <v>0</v>
      </c>
    </row>
    <row r="73" spans="1:7" s="123" customFormat="1" ht="24">
      <c r="A73" s="58">
        <v>2211</v>
      </c>
      <c r="B73" s="23" t="s">
        <v>95</v>
      </c>
      <c r="C73" s="59">
        <f t="shared" si="1"/>
        <v>0</v>
      </c>
      <c r="D73" s="60"/>
      <c r="E73" s="60"/>
      <c r="F73" s="60"/>
      <c r="G73" s="63"/>
    </row>
    <row r="74" spans="1:7" s="123" customFormat="1" ht="24">
      <c r="A74" s="58">
        <v>2212</v>
      </c>
      <c r="B74" s="23" t="s">
        <v>96</v>
      </c>
      <c r="C74" s="59">
        <f t="shared" si="1"/>
        <v>0</v>
      </c>
      <c r="D74" s="60"/>
      <c r="E74" s="60"/>
      <c r="F74" s="60"/>
      <c r="G74" s="63"/>
    </row>
    <row r="75" spans="1:7" s="123" customFormat="1" ht="24">
      <c r="A75" s="58">
        <v>2213</v>
      </c>
      <c r="B75" s="23" t="s">
        <v>97</v>
      </c>
      <c r="C75" s="59">
        <f t="shared" si="1"/>
        <v>0</v>
      </c>
      <c r="D75" s="60"/>
      <c r="E75" s="60"/>
      <c r="F75" s="60"/>
      <c r="G75" s="63"/>
    </row>
    <row r="76" spans="1:7" s="123" customFormat="1" ht="24">
      <c r="A76" s="58">
        <v>2214</v>
      </c>
      <c r="B76" s="23" t="s">
        <v>98</v>
      </c>
      <c r="C76" s="59">
        <f t="shared" si="1"/>
        <v>0</v>
      </c>
      <c r="D76" s="60"/>
      <c r="E76" s="60"/>
      <c r="F76" s="60"/>
      <c r="G76" s="63"/>
    </row>
    <row r="77" spans="1:7" s="123" customFormat="1" ht="12">
      <c r="A77" s="58">
        <v>2219</v>
      </c>
      <c r="B77" s="23" t="s">
        <v>99</v>
      </c>
      <c r="C77" s="59">
        <f t="shared" si="1"/>
        <v>0</v>
      </c>
      <c r="D77" s="60"/>
      <c r="E77" s="60"/>
      <c r="F77" s="60"/>
      <c r="G77" s="63"/>
    </row>
    <row r="78" spans="1:7" s="123" customFormat="1" ht="24">
      <c r="A78" s="116">
        <v>2220</v>
      </c>
      <c r="B78" s="117" t="s">
        <v>100</v>
      </c>
      <c r="C78" s="118">
        <f t="shared" si="1"/>
        <v>0</v>
      </c>
      <c r="D78" s="119">
        <f>SUM(D79:D83)</f>
        <v>0</v>
      </c>
      <c r="E78" s="119">
        <f>SUM(E79:E83)</f>
        <v>0</v>
      </c>
      <c r="F78" s="119">
        <f>SUM(F79:F83)</f>
        <v>0</v>
      </c>
      <c r="G78" s="122">
        <f>SUM(G79:G83)</f>
        <v>0</v>
      </c>
    </row>
    <row r="79" spans="1:7" s="123" customFormat="1" ht="12">
      <c r="A79" s="58">
        <v>2221</v>
      </c>
      <c r="B79" s="23" t="s">
        <v>101</v>
      </c>
      <c r="C79" s="59">
        <f t="shared" si="1"/>
        <v>0</v>
      </c>
      <c r="D79" s="60"/>
      <c r="E79" s="60"/>
      <c r="F79" s="60"/>
      <c r="G79" s="63"/>
    </row>
    <row r="80" spans="1:7" s="123" customFormat="1" ht="24">
      <c r="A80" s="58">
        <v>2222</v>
      </c>
      <c r="B80" s="23" t="s">
        <v>102</v>
      </c>
      <c r="C80" s="59">
        <f t="shared" si="1"/>
        <v>0</v>
      </c>
      <c r="D80" s="60"/>
      <c r="E80" s="60"/>
      <c r="F80" s="60"/>
      <c r="G80" s="63"/>
    </row>
    <row r="81" spans="1:7" s="123" customFormat="1" ht="12">
      <c r="A81" s="58">
        <v>2223</v>
      </c>
      <c r="B81" s="23" t="s">
        <v>103</v>
      </c>
      <c r="C81" s="59">
        <f t="shared" si="1"/>
        <v>0</v>
      </c>
      <c r="D81" s="60"/>
      <c r="E81" s="60"/>
      <c r="F81" s="60"/>
      <c r="G81" s="63"/>
    </row>
    <row r="82" spans="1:7" s="123" customFormat="1" ht="11.25" customHeight="1">
      <c r="A82" s="58">
        <v>2224</v>
      </c>
      <c r="B82" s="23" t="s">
        <v>104</v>
      </c>
      <c r="C82" s="59">
        <f t="shared" si="1"/>
        <v>0</v>
      </c>
      <c r="D82" s="60"/>
      <c r="E82" s="60"/>
      <c r="F82" s="60"/>
      <c r="G82" s="63"/>
    </row>
    <row r="83" spans="1:7" s="123" customFormat="1" ht="24">
      <c r="A83" s="58">
        <v>2229</v>
      </c>
      <c r="B83" s="23" t="s">
        <v>105</v>
      </c>
      <c r="C83" s="59">
        <f t="shared" si="1"/>
        <v>0</v>
      </c>
      <c r="D83" s="60"/>
      <c r="E83" s="60"/>
      <c r="F83" s="60"/>
      <c r="G83" s="63"/>
    </row>
    <row r="84" spans="1:7" s="123" customFormat="1" ht="36">
      <c r="A84" s="116">
        <v>2230</v>
      </c>
      <c r="B84" s="117" t="s">
        <v>106</v>
      </c>
      <c r="C84" s="118">
        <f t="shared" si="1"/>
        <v>0</v>
      </c>
      <c r="D84" s="119">
        <f>SUM(D85:D91)</f>
        <v>0</v>
      </c>
      <c r="E84" s="119">
        <f>SUM(E85:E91)</f>
        <v>0</v>
      </c>
      <c r="F84" s="119">
        <f>SUM(F85:F91)</f>
        <v>0</v>
      </c>
      <c r="G84" s="122">
        <f>SUM(G85:G91)</f>
        <v>0</v>
      </c>
    </row>
    <row r="85" spans="1:7" s="123" customFormat="1" ht="36">
      <c r="A85" s="58">
        <v>2231</v>
      </c>
      <c r="B85" s="23" t="s">
        <v>107</v>
      </c>
      <c r="C85" s="59">
        <f t="shared" si="1"/>
        <v>0</v>
      </c>
      <c r="D85" s="60"/>
      <c r="E85" s="60"/>
      <c r="F85" s="60"/>
      <c r="G85" s="63"/>
    </row>
    <row r="86" spans="1:7" s="123" customFormat="1" ht="24">
      <c r="A86" s="58">
        <v>2232</v>
      </c>
      <c r="B86" s="23" t="s">
        <v>108</v>
      </c>
      <c r="C86" s="59">
        <f t="shared" si="1"/>
        <v>0</v>
      </c>
      <c r="D86" s="60"/>
      <c r="E86" s="60"/>
      <c r="F86" s="60"/>
      <c r="G86" s="63"/>
    </row>
    <row r="87" spans="1:7" s="123" customFormat="1" ht="24">
      <c r="A87" s="58">
        <v>2233</v>
      </c>
      <c r="B87" s="23" t="s">
        <v>109</v>
      </c>
      <c r="C87" s="59">
        <f t="shared" si="1"/>
        <v>0</v>
      </c>
      <c r="D87" s="60"/>
      <c r="E87" s="60"/>
      <c r="F87" s="60"/>
      <c r="G87" s="63"/>
    </row>
    <row r="88" spans="1:7" s="123" customFormat="1" ht="36">
      <c r="A88" s="58">
        <v>2234</v>
      </c>
      <c r="B88" s="23" t="s">
        <v>110</v>
      </c>
      <c r="C88" s="59">
        <f t="shared" si="1"/>
        <v>0</v>
      </c>
      <c r="D88" s="60"/>
      <c r="E88" s="60"/>
      <c r="F88" s="60"/>
      <c r="G88" s="63"/>
    </row>
    <row r="89" spans="1:7" s="123" customFormat="1" ht="24">
      <c r="A89" s="58">
        <v>2235</v>
      </c>
      <c r="B89" s="23" t="s">
        <v>111</v>
      </c>
      <c r="C89" s="59">
        <f t="shared" si="1"/>
        <v>0</v>
      </c>
      <c r="D89" s="60"/>
      <c r="E89" s="60"/>
      <c r="F89" s="60"/>
      <c r="G89" s="63"/>
    </row>
    <row r="90" spans="1:7" s="123" customFormat="1" ht="12">
      <c r="A90" s="58">
        <v>2236</v>
      </c>
      <c r="B90" s="23" t="s">
        <v>112</v>
      </c>
      <c r="C90" s="59">
        <f t="shared" si="1"/>
        <v>0</v>
      </c>
      <c r="D90" s="60"/>
      <c r="E90" s="60"/>
      <c r="F90" s="60"/>
      <c r="G90" s="63"/>
    </row>
    <row r="91" spans="1:7" s="123" customFormat="1" ht="36">
      <c r="A91" s="58">
        <v>2239</v>
      </c>
      <c r="B91" s="23" t="s">
        <v>113</v>
      </c>
      <c r="C91" s="59">
        <f t="shared" si="1"/>
        <v>0</v>
      </c>
      <c r="D91" s="60"/>
      <c r="E91" s="60"/>
      <c r="F91" s="60"/>
      <c r="G91" s="63"/>
    </row>
    <row r="92" spans="1:7" s="123" customFormat="1" ht="48">
      <c r="A92" s="116">
        <v>2240</v>
      </c>
      <c r="B92" s="117" t="s">
        <v>114</v>
      </c>
      <c r="C92" s="118">
        <f t="shared" si="1"/>
        <v>245000</v>
      </c>
      <c r="D92" s="119">
        <f>SUM(D93:D99)</f>
        <v>0</v>
      </c>
      <c r="E92" s="119">
        <f>SUM(E93:E99)</f>
        <v>245000</v>
      </c>
      <c r="F92" s="119">
        <f>SUM(F93:F99)</f>
        <v>0</v>
      </c>
      <c r="G92" s="122">
        <f>SUM(G93:G99)</f>
        <v>0</v>
      </c>
    </row>
    <row r="93" spans="1:7" s="123" customFormat="1" ht="12">
      <c r="A93" s="58">
        <v>2241</v>
      </c>
      <c r="B93" s="23" t="s">
        <v>115</v>
      </c>
      <c r="C93" s="59">
        <f t="shared" si="1"/>
        <v>0</v>
      </c>
      <c r="D93" s="60"/>
      <c r="E93" s="60"/>
      <c r="F93" s="60"/>
      <c r="G93" s="63"/>
    </row>
    <row r="94" spans="1:7" s="123" customFormat="1" ht="24">
      <c r="A94" s="58">
        <v>2242</v>
      </c>
      <c r="B94" s="23" t="s">
        <v>116</v>
      </c>
      <c r="C94" s="59">
        <f t="shared" si="1"/>
        <v>0</v>
      </c>
      <c r="D94" s="60"/>
      <c r="E94" s="60"/>
      <c r="F94" s="60"/>
      <c r="G94" s="63"/>
    </row>
    <row r="95" spans="1:7" s="123" customFormat="1" ht="24">
      <c r="A95" s="58">
        <v>2243</v>
      </c>
      <c r="B95" s="23" t="s">
        <v>117</v>
      </c>
      <c r="C95" s="59">
        <f t="shared" si="1"/>
        <v>0</v>
      </c>
      <c r="D95" s="60"/>
      <c r="E95" s="60"/>
      <c r="F95" s="60"/>
      <c r="G95" s="63"/>
    </row>
    <row r="96" spans="1:7" s="123" customFormat="1" ht="12">
      <c r="A96" s="58">
        <v>2244</v>
      </c>
      <c r="B96" s="23" t="s">
        <v>118</v>
      </c>
      <c r="C96" s="59">
        <f t="shared" si="1"/>
        <v>0</v>
      </c>
      <c r="D96" s="60"/>
      <c r="E96" s="60"/>
      <c r="F96" s="60"/>
      <c r="G96" s="63"/>
    </row>
    <row r="97" spans="1:7" s="123" customFormat="1" ht="36.75" customHeight="1">
      <c r="A97" s="58">
        <v>2245</v>
      </c>
      <c r="B97" s="23" t="s">
        <v>119</v>
      </c>
      <c r="C97" s="59">
        <f t="shared" si="1"/>
        <v>0</v>
      </c>
      <c r="D97" s="60"/>
      <c r="E97" s="60"/>
      <c r="F97" s="60"/>
      <c r="G97" s="63"/>
    </row>
    <row r="98" spans="1:7" s="123" customFormat="1" ht="12">
      <c r="A98" s="58">
        <v>2246</v>
      </c>
      <c r="B98" s="23" t="s">
        <v>120</v>
      </c>
      <c r="C98" s="59">
        <f t="shared" si="1"/>
        <v>245000</v>
      </c>
      <c r="D98" s="60"/>
      <c r="E98" s="60">
        <f>75000+87000+42000+1000+40000</f>
        <v>245000</v>
      </c>
      <c r="F98" s="60"/>
      <c r="G98" s="63"/>
    </row>
    <row r="99" spans="1:7" s="123" customFormat="1" ht="24">
      <c r="A99" s="58">
        <v>2249</v>
      </c>
      <c r="B99" s="23" t="s">
        <v>121</v>
      </c>
      <c r="C99" s="59">
        <f t="shared" si="1"/>
        <v>0</v>
      </c>
      <c r="D99" s="60"/>
      <c r="E99" s="60"/>
      <c r="F99" s="60"/>
      <c r="G99" s="63"/>
    </row>
    <row r="100" spans="1:7" s="123" customFormat="1" ht="24">
      <c r="A100" s="116">
        <v>2250</v>
      </c>
      <c r="B100" s="117" t="s">
        <v>122</v>
      </c>
      <c r="C100" s="118">
        <f aca="true" t="shared" si="2" ref="C100:C163">SUM(D100:G100)</f>
        <v>0</v>
      </c>
      <c r="D100" s="119">
        <f>SUM(D101:D103)</f>
        <v>0</v>
      </c>
      <c r="E100" s="119">
        <f>SUM(E101:E103)</f>
        <v>0</v>
      </c>
      <c r="F100" s="119">
        <f>SUM(F101:F103)</f>
        <v>0</v>
      </c>
      <c r="G100" s="122">
        <f>SUM(G101:G103)</f>
        <v>0</v>
      </c>
    </row>
    <row r="101" spans="1:7" s="123" customFormat="1" ht="12">
      <c r="A101" s="129">
        <v>2251</v>
      </c>
      <c r="B101" s="117" t="s">
        <v>123</v>
      </c>
      <c r="C101" s="118">
        <f t="shared" si="2"/>
        <v>0</v>
      </c>
      <c r="D101" s="124"/>
      <c r="E101" s="124"/>
      <c r="F101" s="124"/>
      <c r="G101" s="127"/>
    </row>
    <row r="102" spans="1:7" s="123" customFormat="1" ht="24">
      <c r="A102" s="129">
        <v>2252</v>
      </c>
      <c r="B102" s="117" t="s">
        <v>124</v>
      </c>
      <c r="C102" s="118">
        <f t="shared" si="2"/>
        <v>0</v>
      </c>
      <c r="D102" s="124"/>
      <c r="E102" s="124"/>
      <c r="F102" s="124"/>
      <c r="G102" s="127"/>
    </row>
    <row r="103" spans="1:7" s="123" customFormat="1" ht="24">
      <c r="A103" s="129">
        <v>2259</v>
      </c>
      <c r="B103" s="117" t="s">
        <v>125</v>
      </c>
      <c r="C103" s="118">
        <f t="shared" si="2"/>
        <v>0</v>
      </c>
      <c r="D103" s="124"/>
      <c r="E103" s="124"/>
      <c r="F103" s="124"/>
      <c r="G103" s="127"/>
    </row>
    <row r="104" spans="1:7" s="123" customFormat="1" ht="12">
      <c r="A104" s="116">
        <v>2260</v>
      </c>
      <c r="B104" s="117" t="s">
        <v>126</v>
      </c>
      <c r="C104" s="118">
        <f t="shared" si="2"/>
        <v>0</v>
      </c>
      <c r="D104" s="119">
        <f>SUM(D105:D109)</f>
        <v>0</v>
      </c>
      <c r="E104" s="119">
        <f>SUM(E105:E109)</f>
        <v>0</v>
      </c>
      <c r="F104" s="119">
        <f>SUM(F105:F109)</f>
        <v>0</v>
      </c>
      <c r="G104" s="122">
        <f>SUM(G105:G109)</f>
        <v>0</v>
      </c>
    </row>
    <row r="105" spans="1:7" s="123" customFormat="1" ht="12">
      <c r="A105" s="58">
        <v>2261</v>
      </c>
      <c r="B105" s="23" t="s">
        <v>127</v>
      </c>
      <c r="C105" s="59">
        <f t="shared" si="2"/>
        <v>0</v>
      </c>
      <c r="D105" s="60"/>
      <c r="E105" s="60"/>
      <c r="F105" s="60"/>
      <c r="G105" s="130"/>
    </row>
    <row r="106" spans="1:7" s="123" customFormat="1" ht="12">
      <c r="A106" s="58">
        <v>2262</v>
      </c>
      <c r="B106" s="23" t="s">
        <v>128</v>
      </c>
      <c r="C106" s="59">
        <f t="shared" si="2"/>
        <v>0</v>
      </c>
      <c r="D106" s="60"/>
      <c r="E106" s="60"/>
      <c r="F106" s="60"/>
      <c r="G106" s="63"/>
    </row>
    <row r="107" spans="1:7" s="123" customFormat="1" ht="12">
      <c r="A107" s="58">
        <v>2263</v>
      </c>
      <c r="B107" s="23" t="s">
        <v>129</v>
      </c>
      <c r="C107" s="59">
        <f t="shared" si="2"/>
        <v>0</v>
      </c>
      <c r="D107" s="60"/>
      <c r="E107" s="60"/>
      <c r="F107" s="60"/>
      <c r="G107" s="63"/>
    </row>
    <row r="108" spans="1:7" s="123" customFormat="1" ht="12">
      <c r="A108" s="58">
        <v>2264</v>
      </c>
      <c r="B108" s="23" t="s">
        <v>130</v>
      </c>
      <c r="C108" s="59">
        <f t="shared" si="2"/>
        <v>0</v>
      </c>
      <c r="D108" s="60"/>
      <c r="E108" s="60"/>
      <c r="F108" s="60"/>
      <c r="G108" s="63"/>
    </row>
    <row r="109" spans="1:7" s="123" customFormat="1" ht="12">
      <c r="A109" s="58">
        <v>2269</v>
      </c>
      <c r="B109" s="23" t="s">
        <v>131</v>
      </c>
      <c r="C109" s="59">
        <f t="shared" si="2"/>
        <v>0</v>
      </c>
      <c r="D109" s="60"/>
      <c r="E109" s="60"/>
      <c r="F109" s="60"/>
      <c r="G109" s="63"/>
    </row>
    <row r="110" spans="1:7" s="123" customFormat="1" ht="12">
      <c r="A110" s="116">
        <v>2270</v>
      </c>
      <c r="B110" s="117" t="s">
        <v>132</v>
      </c>
      <c r="C110" s="118">
        <f t="shared" si="2"/>
        <v>0</v>
      </c>
      <c r="D110" s="119">
        <f>SUM(D111:D114)</f>
        <v>0</v>
      </c>
      <c r="E110" s="119">
        <f>SUM(E111:E114)</f>
        <v>0</v>
      </c>
      <c r="F110" s="119">
        <f>SUM(F111:F114)</f>
        <v>0</v>
      </c>
      <c r="G110" s="122">
        <f>SUM(G111:G114)</f>
        <v>0</v>
      </c>
    </row>
    <row r="111" spans="1:7" s="123" customFormat="1" ht="24">
      <c r="A111" s="58">
        <v>2275</v>
      </c>
      <c r="B111" s="23" t="s">
        <v>133</v>
      </c>
      <c r="C111" s="59">
        <f t="shared" si="2"/>
        <v>0</v>
      </c>
      <c r="D111" s="60"/>
      <c r="E111" s="60"/>
      <c r="F111" s="60"/>
      <c r="G111" s="63"/>
    </row>
    <row r="112" spans="1:7" s="123" customFormat="1" ht="24">
      <c r="A112" s="58">
        <v>2276</v>
      </c>
      <c r="B112" s="23" t="s">
        <v>134</v>
      </c>
      <c r="C112" s="59">
        <f t="shared" si="2"/>
        <v>0</v>
      </c>
      <c r="D112" s="60"/>
      <c r="E112" s="60"/>
      <c r="F112" s="60"/>
      <c r="G112" s="63"/>
    </row>
    <row r="113" spans="1:7" s="123" customFormat="1" ht="24" customHeight="1">
      <c r="A113" s="58">
        <v>2278</v>
      </c>
      <c r="B113" s="23" t="s">
        <v>135</v>
      </c>
      <c r="C113" s="59">
        <f t="shared" si="2"/>
        <v>0</v>
      </c>
      <c r="D113" s="60"/>
      <c r="E113" s="60"/>
      <c r="F113" s="60"/>
      <c r="G113" s="63"/>
    </row>
    <row r="114" spans="1:7" s="123" customFormat="1" ht="24">
      <c r="A114" s="58">
        <v>2279</v>
      </c>
      <c r="B114" s="23" t="s">
        <v>136</v>
      </c>
      <c r="C114" s="59">
        <f t="shared" si="2"/>
        <v>0</v>
      </c>
      <c r="D114" s="60"/>
      <c r="E114" s="60"/>
      <c r="F114" s="60"/>
      <c r="G114" s="63"/>
    </row>
    <row r="115" spans="1:7" s="56" customFormat="1" ht="38.25" customHeight="1">
      <c r="A115" s="71">
        <v>2300</v>
      </c>
      <c r="B115" s="113" t="s">
        <v>137</v>
      </c>
      <c r="C115" s="72">
        <f t="shared" si="2"/>
        <v>20000</v>
      </c>
      <c r="D115" s="114">
        <f>SUM(D116,D120,D124,D125,D128,D135,D145,D146,D149)</f>
        <v>0</v>
      </c>
      <c r="E115" s="114">
        <f>SUM(E116,E120,E124,E125,E128,E135,E145,E146,E149)</f>
        <v>20000</v>
      </c>
      <c r="F115" s="114">
        <f>SUM(F116,F120,F124,F125,F128,F135,F145,F146,F149)</f>
        <v>0</v>
      </c>
      <c r="G115" s="115">
        <f>SUM(G116,G120,G124,G125,G128,G135,G145,G146,G149)</f>
        <v>0</v>
      </c>
    </row>
    <row r="116" spans="1:7" s="123" customFormat="1" ht="12">
      <c r="A116" s="116">
        <v>2310</v>
      </c>
      <c r="B116" s="117" t="s">
        <v>138</v>
      </c>
      <c r="C116" s="118">
        <f t="shared" si="2"/>
        <v>20000</v>
      </c>
      <c r="D116" s="119">
        <f>SUM(D117:D119)</f>
        <v>0</v>
      </c>
      <c r="E116" s="119">
        <f>SUM(E117:E119)</f>
        <v>20000</v>
      </c>
      <c r="F116" s="119">
        <f>SUM(F117:F119)</f>
        <v>0</v>
      </c>
      <c r="G116" s="122">
        <f>SUM(G117:G119)</f>
        <v>0</v>
      </c>
    </row>
    <row r="117" spans="1:7" s="123" customFormat="1" ht="12">
      <c r="A117" s="58">
        <v>2311</v>
      </c>
      <c r="B117" s="23" t="s">
        <v>139</v>
      </c>
      <c r="C117" s="59">
        <f t="shared" si="2"/>
        <v>0</v>
      </c>
      <c r="D117" s="60"/>
      <c r="E117" s="60"/>
      <c r="F117" s="60"/>
      <c r="G117" s="63"/>
    </row>
    <row r="118" spans="1:7" s="123" customFormat="1" ht="12">
      <c r="A118" s="58">
        <v>2312</v>
      </c>
      <c r="B118" s="23" t="s">
        <v>140</v>
      </c>
      <c r="C118" s="59">
        <f t="shared" si="2"/>
        <v>20000</v>
      </c>
      <c r="D118" s="60"/>
      <c r="E118" s="60">
        <v>20000</v>
      </c>
      <c r="F118" s="60"/>
      <c r="G118" s="63"/>
    </row>
    <row r="119" spans="1:7" s="123" customFormat="1" ht="12">
      <c r="A119" s="58">
        <v>2313</v>
      </c>
      <c r="B119" s="23" t="s">
        <v>141</v>
      </c>
      <c r="C119" s="59">
        <f t="shared" si="2"/>
        <v>0</v>
      </c>
      <c r="D119" s="60"/>
      <c r="E119" s="60"/>
      <c r="F119" s="60"/>
      <c r="G119" s="63"/>
    </row>
    <row r="120" spans="1:7" s="123" customFormat="1" ht="24">
      <c r="A120" s="116">
        <v>2320</v>
      </c>
      <c r="B120" s="117" t="s">
        <v>142</v>
      </c>
      <c r="C120" s="118">
        <f t="shared" si="2"/>
        <v>0</v>
      </c>
      <c r="D120" s="119">
        <f>SUM(D121:D123)</f>
        <v>0</v>
      </c>
      <c r="E120" s="119">
        <f>SUM(E121:E123)</f>
        <v>0</v>
      </c>
      <c r="F120" s="119">
        <f>SUM(F121:F123)</f>
        <v>0</v>
      </c>
      <c r="G120" s="122">
        <f>SUM(G121:G123)</f>
        <v>0</v>
      </c>
    </row>
    <row r="121" spans="1:7" s="123" customFormat="1" ht="12">
      <c r="A121" s="58">
        <v>2321</v>
      </c>
      <c r="B121" s="23" t="s">
        <v>143</v>
      </c>
      <c r="C121" s="59">
        <f t="shared" si="2"/>
        <v>0</v>
      </c>
      <c r="D121" s="60"/>
      <c r="E121" s="60"/>
      <c r="F121" s="60"/>
      <c r="G121" s="63"/>
    </row>
    <row r="122" spans="1:7" s="123" customFormat="1" ht="12">
      <c r="A122" s="58">
        <v>2322</v>
      </c>
      <c r="B122" s="23" t="s">
        <v>144</v>
      </c>
      <c r="C122" s="59">
        <f t="shared" si="2"/>
        <v>0</v>
      </c>
      <c r="D122" s="60"/>
      <c r="E122" s="60"/>
      <c r="F122" s="60"/>
      <c r="G122" s="63"/>
    </row>
    <row r="123" spans="1:7" s="123" customFormat="1" ht="10.5" customHeight="1">
      <c r="A123" s="58">
        <v>2329</v>
      </c>
      <c r="B123" s="23" t="s">
        <v>145</v>
      </c>
      <c r="C123" s="59">
        <f t="shared" si="2"/>
        <v>0</v>
      </c>
      <c r="D123" s="60"/>
      <c r="E123" s="60"/>
      <c r="F123" s="60"/>
      <c r="G123" s="63"/>
    </row>
    <row r="124" spans="1:7" s="123" customFormat="1" ht="24">
      <c r="A124" s="116">
        <v>2330</v>
      </c>
      <c r="B124" s="117" t="s">
        <v>146</v>
      </c>
      <c r="C124" s="118">
        <f t="shared" si="2"/>
        <v>0</v>
      </c>
      <c r="D124" s="124"/>
      <c r="E124" s="124"/>
      <c r="F124" s="124"/>
      <c r="G124" s="127"/>
    </row>
    <row r="125" spans="1:7" s="123" customFormat="1" ht="48">
      <c r="A125" s="116">
        <v>2340</v>
      </c>
      <c r="B125" s="117" t="s">
        <v>147</v>
      </c>
      <c r="C125" s="118">
        <f t="shared" si="2"/>
        <v>0</v>
      </c>
      <c r="D125" s="119">
        <f>SUM(D126:D127)</f>
        <v>0</v>
      </c>
      <c r="E125" s="119">
        <f>SUM(E126:E127)</f>
        <v>0</v>
      </c>
      <c r="F125" s="119">
        <f>SUM(F126:F127)</f>
        <v>0</v>
      </c>
      <c r="G125" s="122">
        <f>SUM(G126:G127)</f>
        <v>0</v>
      </c>
    </row>
    <row r="126" spans="1:7" s="123" customFormat="1" ht="24">
      <c r="A126" s="58">
        <v>2341</v>
      </c>
      <c r="B126" s="23" t="s">
        <v>148</v>
      </c>
      <c r="C126" s="59">
        <f t="shared" si="2"/>
        <v>0</v>
      </c>
      <c r="D126" s="60"/>
      <c r="E126" s="60"/>
      <c r="F126" s="60"/>
      <c r="G126" s="63"/>
    </row>
    <row r="127" spans="1:7" s="123" customFormat="1" ht="36">
      <c r="A127" s="58">
        <v>2344</v>
      </c>
      <c r="B127" s="23" t="s">
        <v>149</v>
      </c>
      <c r="C127" s="59">
        <f t="shared" si="2"/>
        <v>0</v>
      </c>
      <c r="D127" s="60"/>
      <c r="E127" s="60"/>
      <c r="F127" s="60"/>
      <c r="G127" s="63"/>
    </row>
    <row r="128" spans="1:7" s="123" customFormat="1" ht="24">
      <c r="A128" s="116">
        <v>2350</v>
      </c>
      <c r="B128" s="117" t="s">
        <v>150</v>
      </c>
      <c r="C128" s="118">
        <f t="shared" si="2"/>
        <v>0</v>
      </c>
      <c r="D128" s="119">
        <f>SUM(D129:D134)</f>
        <v>0</v>
      </c>
      <c r="E128" s="119">
        <f>SUM(E129:E134)</f>
        <v>0</v>
      </c>
      <c r="F128" s="119">
        <f>SUM(F129:F134)</f>
        <v>0</v>
      </c>
      <c r="G128" s="122">
        <f>SUM(G129:G134)</f>
        <v>0</v>
      </c>
    </row>
    <row r="129" spans="1:7" s="123" customFormat="1" ht="12">
      <c r="A129" s="58">
        <v>2351</v>
      </c>
      <c r="B129" s="23" t="s">
        <v>151</v>
      </c>
      <c r="C129" s="59">
        <f t="shared" si="2"/>
        <v>0</v>
      </c>
      <c r="D129" s="60"/>
      <c r="E129" s="60"/>
      <c r="F129" s="60"/>
      <c r="G129" s="63"/>
    </row>
    <row r="130" spans="1:7" s="123" customFormat="1" ht="12">
      <c r="A130" s="58">
        <v>2352</v>
      </c>
      <c r="B130" s="23" t="s">
        <v>152</v>
      </c>
      <c r="C130" s="59">
        <f t="shared" si="2"/>
        <v>0</v>
      </c>
      <c r="D130" s="60"/>
      <c r="E130" s="60"/>
      <c r="F130" s="60"/>
      <c r="G130" s="63"/>
    </row>
    <row r="131" spans="1:7" s="123" customFormat="1" ht="24">
      <c r="A131" s="58">
        <v>2353</v>
      </c>
      <c r="B131" s="23" t="s">
        <v>153</v>
      </c>
      <c r="C131" s="59">
        <f t="shared" si="2"/>
        <v>0</v>
      </c>
      <c r="D131" s="60"/>
      <c r="E131" s="60"/>
      <c r="F131" s="60"/>
      <c r="G131" s="63"/>
    </row>
    <row r="132" spans="1:7" s="123" customFormat="1" ht="24">
      <c r="A132" s="58">
        <v>2354</v>
      </c>
      <c r="B132" s="23" t="s">
        <v>154</v>
      </c>
      <c r="C132" s="59">
        <f t="shared" si="2"/>
        <v>0</v>
      </c>
      <c r="D132" s="60"/>
      <c r="E132" s="60"/>
      <c r="F132" s="60"/>
      <c r="G132" s="63"/>
    </row>
    <row r="133" spans="1:7" s="123" customFormat="1" ht="24">
      <c r="A133" s="58">
        <v>2355</v>
      </c>
      <c r="B133" s="23" t="s">
        <v>155</v>
      </c>
      <c r="C133" s="59">
        <f t="shared" si="2"/>
        <v>0</v>
      </c>
      <c r="D133" s="60"/>
      <c r="E133" s="60"/>
      <c r="F133" s="60"/>
      <c r="G133" s="63"/>
    </row>
    <row r="134" spans="1:7" s="123" customFormat="1" ht="24">
      <c r="A134" s="58">
        <v>2359</v>
      </c>
      <c r="B134" s="23" t="s">
        <v>156</v>
      </c>
      <c r="C134" s="59">
        <f t="shared" si="2"/>
        <v>0</v>
      </c>
      <c r="D134" s="60"/>
      <c r="E134" s="60"/>
      <c r="F134" s="60"/>
      <c r="G134" s="63"/>
    </row>
    <row r="135" spans="1:7" s="123" customFormat="1" ht="24.75" customHeight="1">
      <c r="A135" s="116">
        <v>2360</v>
      </c>
      <c r="B135" s="117" t="s">
        <v>157</v>
      </c>
      <c r="C135" s="118">
        <f t="shared" si="2"/>
        <v>0</v>
      </c>
      <c r="D135" s="119">
        <f>SUM(D136:D144)</f>
        <v>0</v>
      </c>
      <c r="E135" s="119">
        <f>SUM(E136:E144)</f>
        <v>0</v>
      </c>
      <c r="F135" s="119">
        <f>SUM(F136:F144)</f>
        <v>0</v>
      </c>
      <c r="G135" s="122">
        <f>SUM(G136:G144)</f>
        <v>0</v>
      </c>
    </row>
    <row r="136" spans="1:7" s="123" customFormat="1" ht="12">
      <c r="A136" s="57">
        <v>2361</v>
      </c>
      <c r="B136" s="23" t="s">
        <v>158</v>
      </c>
      <c r="C136" s="59">
        <f t="shared" si="2"/>
        <v>0</v>
      </c>
      <c r="D136" s="60"/>
      <c r="E136" s="60"/>
      <c r="F136" s="60"/>
      <c r="G136" s="63"/>
    </row>
    <row r="137" spans="1:7" s="123" customFormat="1" ht="24">
      <c r="A137" s="57">
        <v>2362</v>
      </c>
      <c r="B137" s="23" t="s">
        <v>159</v>
      </c>
      <c r="C137" s="59">
        <f t="shared" si="2"/>
        <v>0</v>
      </c>
      <c r="D137" s="60"/>
      <c r="E137" s="60"/>
      <c r="F137" s="60"/>
      <c r="G137" s="63"/>
    </row>
    <row r="138" spans="1:7" s="123" customFormat="1" ht="12">
      <c r="A138" s="57">
        <v>2363</v>
      </c>
      <c r="B138" s="23" t="s">
        <v>160</v>
      </c>
      <c r="C138" s="59">
        <f t="shared" si="2"/>
        <v>0</v>
      </c>
      <c r="D138" s="60"/>
      <c r="E138" s="60"/>
      <c r="F138" s="60"/>
      <c r="G138" s="63"/>
    </row>
    <row r="139" spans="1:7" s="123" customFormat="1" ht="12">
      <c r="A139" s="57">
        <v>2364</v>
      </c>
      <c r="B139" s="23" t="s">
        <v>161</v>
      </c>
      <c r="C139" s="59">
        <f t="shared" si="2"/>
        <v>0</v>
      </c>
      <c r="D139" s="60"/>
      <c r="E139" s="60"/>
      <c r="F139" s="60"/>
      <c r="G139" s="63"/>
    </row>
    <row r="140" spans="1:7" s="123" customFormat="1" ht="12.75" customHeight="1">
      <c r="A140" s="57">
        <v>2365</v>
      </c>
      <c r="B140" s="23" t="s">
        <v>162</v>
      </c>
      <c r="C140" s="59">
        <f t="shared" si="2"/>
        <v>0</v>
      </c>
      <c r="D140" s="60"/>
      <c r="E140" s="60"/>
      <c r="F140" s="60"/>
      <c r="G140" s="63"/>
    </row>
    <row r="141" spans="1:7" s="123" customFormat="1" ht="12.75" customHeight="1">
      <c r="A141" s="57">
        <v>2366</v>
      </c>
      <c r="B141" s="23" t="s">
        <v>163</v>
      </c>
      <c r="C141" s="59">
        <f t="shared" si="2"/>
        <v>0</v>
      </c>
      <c r="D141" s="60"/>
      <c r="E141" s="60"/>
      <c r="F141" s="60"/>
      <c r="G141" s="63"/>
    </row>
    <row r="142" spans="1:7" s="123" customFormat="1" ht="12">
      <c r="A142" s="57">
        <v>2367</v>
      </c>
      <c r="B142" s="23" t="s">
        <v>164</v>
      </c>
      <c r="C142" s="59">
        <f t="shared" si="2"/>
        <v>0</v>
      </c>
      <c r="D142" s="60"/>
      <c r="E142" s="60"/>
      <c r="F142" s="60"/>
      <c r="G142" s="63"/>
    </row>
    <row r="143" spans="1:7" s="123" customFormat="1" ht="12">
      <c r="A143" s="57">
        <v>2368</v>
      </c>
      <c r="B143" s="23" t="s">
        <v>165</v>
      </c>
      <c r="C143" s="59">
        <f t="shared" si="2"/>
        <v>0</v>
      </c>
      <c r="D143" s="60"/>
      <c r="E143" s="60"/>
      <c r="F143" s="60"/>
      <c r="G143" s="63"/>
    </row>
    <row r="144" spans="1:7" s="123" customFormat="1" ht="36">
      <c r="A144" s="57">
        <v>2369</v>
      </c>
      <c r="B144" s="23" t="s">
        <v>166</v>
      </c>
      <c r="C144" s="59">
        <f t="shared" si="2"/>
        <v>0</v>
      </c>
      <c r="D144" s="60"/>
      <c r="E144" s="60"/>
      <c r="F144" s="60"/>
      <c r="G144" s="63"/>
    </row>
    <row r="145" spans="1:7" s="123" customFormat="1" ht="12">
      <c r="A145" s="116">
        <v>2370</v>
      </c>
      <c r="B145" s="117" t="s">
        <v>167</v>
      </c>
      <c r="C145" s="118">
        <f t="shared" si="2"/>
        <v>0</v>
      </c>
      <c r="D145" s="124"/>
      <c r="E145" s="124"/>
      <c r="F145" s="124"/>
      <c r="G145" s="127"/>
    </row>
    <row r="146" spans="1:7" s="123" customFormat="1" ht="12">
      <c r="A146" s="116">
        <v>2380</v>
      </c>
      <c r="B146" s="117" t="s">
        <v>168</v>
      </c>
      <c r="C146" s="118">
        <f t="shared" si="2"/>
        <v>0</v>
      </c>
      <c r="D146" s="119">
        <f>SUM(D147:D148)</f>
        <v>0</v>
      </c>
      <c r="E146" s="119">
        <f>SUM(E147:E148)</f>
        <v>0</v>
      </c>
      <c r="F146" s="119">
        <f>SUM(F147:F148)</f>
        <v>0</v>
      </c>
      <c r="G146" s="122">
        <f>SUM(G147:G148)</f>
        <v>0</v>
      </c>
    </row>
    <row r="147" spans="1:7" s="123" customFormat="1" ht="12">
      <c r="A147" s="57">
        <v>2381</v>
      </c>
      <c r="B147" s="23" t="s">
        <v>169</v>
      </c>
      <c r="C147" s="59">
        <f t="shared" si="2"/>
        <v>0</v>
      </c>
      <c r="D147" s="60"/>
      <c r="E147" s="60"/>
      <c r="F147" s="60"/>
      <c r="G147" s="63"/>
    </row>
    <row r="148" spans="1:7" s="123" customFormat="1" ht="24">
      <c r="A148" s="57">
        <v>2389</v>
      </c>
      <c r="B148" s="23" t="s">
        <v>170</v>
      </c>
      <c r="C148" s="59">
        <f t="shared" si="2"/>
        <v>0</v>
      </c>
      <c r="D148" s="60"/>
      <c r="E148" s="60"/>
      <c r="F148" s="60"/>
      <c r="G148" s="63"/>
    </row>
    <row r="149" spans="1:7" s="123" customFormat="1" ht="12">
      <c r="A149" s="116">
        <v>2390</v>
      </c>
      <c r="B149" s="117" t="s">
        <v>171</v>
      </c>
      <c r="C149" s="118">
        <f t="shared" si="2"/>
        <v>0</v>
      </c>
      <c r="D149" s="124"/>
      <c r="E149" s="124"/>
      <c r="F149" s="124"/>
      <c r="G149" s="127"/>
    </row>
    <row r="150" spans="1:7" s="56" customFormat="1" ht="12">
      <c r="A150" s="71">
        <v>2400</v>
      </c>
      <c r="B150" s="113" t="s">
        <v>172</v>
      </c>
      <c r="C150" s="72">
        <f t="shared" si="2"/>
        <v>0</v>
      </c>
      <c r="D150" s="114">
        <f>SUM(D151:D153)</f>
        <v>0</v>
      </c>
      <c r="E150" s="114">
        <f>SUM(E151:E153)</f>
        <v>0</v>
      </c>
      <c r="F150" s="114">
        <f>SUM(F151:F153)</f>
        <v>0</v>
      </c>
      <c r="G150" s="115">
        <f>SUM(G151:G153)</f>
        <v>0</v>
      </c>
    </row>
    <row r="151" spans="1:7" s="123" customFormat="1" ht="12">
      <c r="A151" s="116">
        <v>2410</v>
      </c>
      <c r="B151" s="117" t="s">
        <v>173</v>
      </c>
      <c r="C151" s="118">
        <f t="shared" si="2"/>
        <v>0</v>
      </c>
      <c r="D151" s="124"/>
      <c r="E151" s="124"/>
      <c r="F151" s="124"/>
      <c r="G151" s="127"/>
    </row>
    <row r="152" spans="1:7" s="123" customFormat="1" ht="24">
      <c r="A152" s="116">
        <v>2420</v>
      </c>
      <c r="B152" s="117" t="s">
        <v>174</v>
      </c>
      <c r="C152" s="118">
        <f t="shared" si="2"/>
        <v>0</v>
      </c>
      <c r="D152" s="124"/>
      <c r="E152" s="124"/>
      <c r="F152" s="124"/>
      <c r="G152" s="127"/>
    </row>
    <row r="153" spans="1:7" s="123" customFormat="1" ht="24">
      <c r="A153" s="116">
        <v>2490</v>
      </c>
      <c r="B153" s="117" t="s">
        <v>175</v>
      </c>
      <c r="C153" s="118">
        <f t="shared" si="2"/>
        <v>0</v>
      </c>
      <c r="D153" s="124"/>
      <c r="E153" s="124"/>
      <c r="F153" s="124"/>
      <c r="G153" s="127"/>
    </row>
    <row r="154" spans="1:7" s="56" customFormat="1" ht="24">
      <c r="A154" s="71">
        <v>2500</v>
      </c>
      <c r="B154" s="113" t="s">
        <v>176</v>
      </c>
      <c r="C154" s="72">
        <f t="shared" si="2"/>
        <v>0</v>
      </c>
      <c r="D154" s="114">
        <f>D155</f>
        <v>0</v>
      </c>
      <c r="E154" s="114">
        <f>E155</f>
        <v>0</v>
      </c>
      <c r="F154" s="114">
        <f>F155</f>
        <v>0</v>
      </c>
      <c r="G154" s="115">
        <f>G155</f>
        <v>0</v>
      </c>
    </row>
    <row r="155" spans="1:7" s="56" customFormat="1" ht="24">
      <c r="A155" s="116">
        <v>2510</v>
      </c>
      <c r="B155" s="117" t="s">
        <v>176</v>
      </c>
      <c r="C155" s="118">
        <f t="shared" si="2"/>
        <v>0</v>
      </c>
      <c r="D155" s="119">
        <f>SUM(D156:D159)</f>
        <v>0</v>
      </c>
      <c r="E155" s="119">
        <f>SUM(E156:E159)</f>
        <v>0</v>
      </c>
      <c r="F155" s="119">
        <f>SUM(F156:F159)</f>
        <v>0</v>
      </c>
      <c r="G155" s="122">
        <f>SUM(G156:G159)</f>
        <v>0</v>
      </c>
    </row>
    <row r="156" spans="1:7" s="56" customFormat="1" ht="24">
      <c r="A156" s="58">
        <v>2512</v>
      </c>
      <c r="B156" s="23" t="s">
        <v>177</v>
      </c>
      <c r="C156" s="59">
        <f t="shared" si="2"/>
        <v>0</v>
      </c>
      <c r="D156" s="60"/>
      <c r="E156" s="60"/>
      <c r="F156" s="60"/>
      <c r="G156" s="63"/>
    </row>
    <row r="157" spans="1:7" s="56" customFormat="1" ht="48">
      <c r="A157" s="58">
        <v>2513</v>
      </c>
      <c r="B157" s="23" t="s">
        <v>178</v>
      </c>
      <c r="C157" s="59">
        <f t="shared" si="2"/>
        <v>0</v>
      </c>
      <c r="D157" s="60"/>
      <c r="E157" s="60"/>
      <c r="F157" s="60"/>
      <c r="G157" s="63"/>
    </row>
    <row r="158" spans="1:7" s="56" customFormat="1" ht="24">
      <c r="A158" s="58">
        <v>2515</v>
      </c>
      <c r="B158" s="23" t="s">
        <v>179</v>
      </c>
      <c r="C158" s="59">
        <f t="shared" si="2"/>
        <v>0</v>
      </c>
      <c r="D158" s="60"/>
      <c r="E158" s="60"/>
      <c r="F158" s="60"/>
      <c r="G158" s="63"/>
    </row>
    <row r="159" spans="1:7" s="56" customFormat="1" ht="24">
      <c r="A159" s="58">
        <v>2519</v>
      </c>
      <c r="B159" s="23" t="s">
        <v>180</v>
      </c>
      <c r="C159" s="59">
        <f t="shared" si="2"/>
        <v>0</v>
      </c>
      <c r="D159" s="60"/>
      <c r="E159" s="60"/>
      <c r="F159" s="60"/>
      <c r="G159" s="63"/>
    </row>
    <row r="160" spans="1:7" s="135" customFormat="1" ht="48">
      <c r="A160" s="34">
        <v>2800</v>
      </c>
      <c r="B160" s="23" t="s">
        <v>181</v>
      </c>
      <c r="C160" s="59">
        <f t="shared" si="2"/>
        <v>0</v>
      </c>
      <c r="D160" s="131"/>
      <c r="E160" s="131"/>
      <c r="F160" s="131"/>
      <c r="G160" s="134"/>
    </row>
    <row r="161" spans="1:7" s="56" customFormat="1" ht="12">
      <c r="A161" s="107">
        <v>3000</v>
      </c>
      <c r="B161" s="107" t="s">
        <v>182</v>
      </c>
      <c r="C161" s="108">
        <f t="shared" si="2"/>
        <v>273175</v>
      </c>
      <c r="D161" s="109">
        <f>SUM(D162,D167)</f>
        <v>273175</v>
      </c>
      <c r="E161" s="109">
        <f>SUM(E162,E167)</f>
        <v>0</v>
      </c>
      <c r="F161" s="109">
        <f>SUM(F162,F167)</f>
        <v>0</v>
      </c>
      <c r="G161" s="112">
        <f>SUM(G162,G167)</f>
        <v>0</v>
      </c>
    </row>
    <row r="162" spans="1:7" s="56" customFormat="1" ht="48">
      <c r="A162" s="71">
        <v>3200</v>
      </c>
      <c r="B162" s="113" t="s">
        <v>183</v>
      </c>
      <c r="C162" s="72">
        <f t="shared" si="2"/>
        <v>0</v>
      </c>
      <c r="D162" s="114">
        <f>SUM(D163)</f>
        <v>0</v>
      </c>
      <c r="E162" s="114">
        <f>SUM(E163)</f>
        <v>0</v>
      </c>
      <c r="F162" s="114">
        <f>SUM(F163)</f>
        <v>0</v>
      </c>
      <c r="G162" s="115">
        <f>SUM(G163)</f>
        <v>0</v>
      </c>
    </row>
    <row r="163" spans="1:7" s="56" customFormat="1" ht="36">
      <c r="A163" s="136">
        <v>3260</v>
      </c>
      <c r="B163" s="23" t="s">
        <v>184</v>
      </c>
      <c r="C163" s="59">
        <f t="shared" si="2"/>
        <v>0</v>
      </c>
      <c r="D163" s="137">
        <f>SUM(D164:D166)</f>
        <v>0</v>
      </c>
      <c r="E163" s="137">
        <f>SUM(E164:E166)</f>
        <v>0</v>
      </c>
      <c r="F163" s="137">
        <f>SUM(F164:F166)</f>
        <v>0</v>
      </c>
      <c r="G163" s="138">
        <f>SUM(G164:G166)</f>
        <v>0</v>
      </c>
    </row>
    <row r="164" spans="1:7" s="56" customFormat="1" ht="36">
      <c r="A164" s="58">
        <v>3261</v>
      </c>
      <c r="B164" s="23" t="s">
        <v>185</v>
      </c>
      <c r="C164" s="59">
        <f aca="true" t="shared" si="3" ref="C164:C227">SUM(D164:G164)</f>
        <v>0</v>
      </c>
      <c r="D164" s="60"/>
      <c r="E164" s="60"/>
      <c r="F164" s="60"/>
      <c r="G164" s="63"/>
    </row>
    <row r="165" spans="1:7" s="56" customFormat="1" ht="24">
      <c r="A165" s="58">
        <v>3262</v>
      </c>
      <c r="B165" s="23" t="s">
        <v>186</v>
      </c>
      <c r="C165" s="59">
        <f t="shared" si="3"/>
        <v>0</v>
      </c>
      <c r="D165" s="60"/>
      <c r="E165" s="60"/>
      <c r="F165" s="60"/>
      <c r="G165" s="63"/>
    </row>
    <row r="166" spans="1:7" s="56" customFormat="1" ht="36">
      <c r="A166" s="58">
        <v>3263</v>
      </c>
      <c r="B166" s="23" t="s">
        <v>187</v>
      </c>
      <c r="C166" s="59">
        <f t="shared" si="3"/>
        <v>0</v>
      </c>
      <c r="D166" s="60"/>
      <c r="E166" s="60"/>
      <c r="F166" s="60"/>
      <c r="G166" s="63"/>
    </row>
    <row r="167" spans="1:7" s="56" customFormat="1" ht="60">
      <c r="A167" s="34">
        <v>3300</v>
      </c>
      <c r="B167" s="23" t="s">
        <v>188</v>
      </c>
      <c r="C167" s="59">
        <f t="shared" si="3"/>
        <v>273175</v>
      </c>
      <c r="D167" s="60">
        <v>273175</v>
      </c>
      <c r="E167" s="60"/>
      <c r="F167" s="60"/>
      <c r="G167" s="63"/>
    </row>
    <row r="168" spans="1:7" s="56" customFormat="1" ht="12">
      <c r="A168" s="139">
        <v>4000</v>
      </c>
      <c r="B168" s="107" t="s">
        <v>189</v>
      </c>
      <c r="C168" s="108">
        <f t="shared" si="3"/>
        <v>0</v>
      </c>
      <c r="D168" s="109">
        <f>SUM(D169,D172)</f>
        <v>0</v>
      </c>
      <c r="E168" s="109">
        <f>SUM(E169,E172)</f>
        <v>0</v>
      </c>
      <c r="F168" s="109">
        <f>SUM(F169,F172)</f>
        <v>0</v>
      </c>
      <c r="G168" s="112">
        <f>SUM(G169,G172)</f>
        <v>0</v>
      </c>
    </row>
    <row r="169" spans="1:7" s="56" customFormat="1" ht="24">
      <c r="A169" s="140">
        <v>4200</v>
      </c>
      <c r="B169" s="113" t="s">
        <v>190</v>
      </c>
      <c r="C169" s="72">
        <f t="shared" si="3"/>
        <v>0</v>
      </c>
      <c r="D169" s="114">
        <f>SUM(D170,D171)</f>
        <v>0</v>
      </c>
      <c r="E169" s="114">
        <f>SUM(E170,E171)</f>
        <v>0</v>
      </c>
      <c r="F169" s="114">
        <f>SUM(F170,F171)</f>
        <v>0</v>
      </c>
      <c r="G169" s="115">
        <f>SUM(G170,G171)</f>
        <v>0</v>
      </c>
    </row>
    <row r="170" spans="1:7" s="56" customFormat="1" ht="24">
      <c r="A170" s="136">
        <v>4240</v>
      </c>
      <c r="B170" s="23" t="s">
        <v>191</v>
      </c>
      <c r="C170" s="59">
        <f t="shared" si="3"/>
        <v>0</v>
      </c>
      <c r="D170" s="60"/>
      <c r="E170" s="60"/>
      <c r="F170" s="60"/>
      <c r="G170" s="63"/>
    </row>
    <row r="171" spans="1:7" s="56" customFormat="1" ht="24">
      <c r="A171" s="136">
        <v>4250</v>
      </c>
      <c r="B171" s="23" t="s">
        <v>192</v>
      </c>
      <c r="C171" s="59">
        <f t="shared" si="3"/>
        <v>0</v>
      </c>
      <c r="D171" s="60"/>
      <c r="E171" s="60"/>
      <c r="F171" s="60"/>
      <c r="G171" s="63"/>
    </row>
    <row r="172" spans="1:7" s="56" customFormat="1" ht="12">
      <c r="A172" s="71">
        <v>4300</v>
      </c>
      <c r="B172" s="113" t="s">
        <v>193</v>
      </c>
      <c r="C172" s="72">
        <f t="shared" si="3"/>
        <v>0</v>
      </c>
      <c r="D172" s="114">
        <f>SUM(D173)</f>
        <v>0</v>
      </c>
      <c r="E172" s="114">
        <f>SUM(E173)</f>
        <v>0</v>
      </c>
      <c r="F172" s="114">
        <f>SUM(F173)</f>
        <v>0</v>
      </c>
      <c r="G172" s="115">
        <f>SUM(G173)</f>
        <v>0</v>
      </c>
    </row>
    <row r="173" spans="1:7" s="56" customFormat="1" ht="24">
      <c r="A173" s="116">
        <v>4310</v>
      </c>
      <c r="B173" s="23" t="s">
        <v>194</v>
      </c>
      <c r="C173" s="118">
        <f t="shared" si="3"/>
        <v>0</v>
      </c>
      <c r="D173" s="137">
        <f>SUM(D174:D174)</f>
        <v>0</v>
      </c>
      <c r="E173" s="137">
        <f>SUM(E174:E174)</f>
        <v>0</v>
      </c>
      <c r="F173" s="137">
        <f>SUM(F174:F174)</f>
        <v>0</v>
      </c>
      <c r="G173" s="138">
        <f>SUM(G174:G174)</f>
        <v>0</v>
      </c>
    </row>
    <row r="174" spans="1:7" s="56" customFormat="1" ht="48">
      <c r="A174" s="58">
        <v>4311</v>
      </c>
      <c r="B174" s="23" t="s">
        <v>195</v>
      </c>
      <c r="C174" s="118">
        <f t="shared" si="3"/>
        <v>0</v>
      </c>
      <c r="D174" s="60"/>
      <c r="E174" s="60"/>
      <c r="F174" s="60"/>
      <c r="G174" s="63"/>
    </row>
    <row r="175" spans="1:7" s="70" customFormat="1" ht="24">
      <c r="A175" s="141"/>
      <c r="B175" s="34" t="s">
        <v>196</v>
      </c>
      <c r="C175" s="102">
        <f t="shared" si="3"/>
        <v>677227</v>
      </c>
      <c r="D175" s="103">
        <f>SUM(D176,D212,D240,D265)</f>
        <v>0</v>
      </c>
      <c r="E175" s="103">
        <f>SUM(E176,E212,E240,E265)</f>
        <v>677227</v>
      </c>
      <c r="F175" s="103">
        <f>SUM(F176,F212,F240,F265)</f>
        <v>0</v>
      </c>
      <c r="G175" s="106">
        <f>SUM(G176,G212,G240,G265)</f>
        <v>0</v>
      </c>
    </row>
    <row r="176" spans="1:7" s="56" customFormat="1" ht="12">
      <c r="A176" s="107">
        <v>5000</v>
      </c>
      <c r="B176" s="107" t="s">
        <v>197</v>
      </c>
      <c r="C176" s="108">
        <f t="shared" si="3"/>
        <v>677227</v>
      </c>
      <c r="D176" s="109">
        <f>D177+D185</f>
        <v>0</v>
      </c>
      <c r="E176" s="109">
        <f>E177+E185</f>
        <v>677227</v>
      </c>
      <c r="F176" s="109">
        <f>F177+F185</f>
        <v>0</v>
      </c>
      <c r="G176" s="112">
        <f>G177+G185</f>
        <v>0</v>
      </c>
    </row>
    <row r="177" spans="1:7" s="56" customFormat="1" ht="12">
      <c r="A177" s="71">
        <v>5100</v>
      </c>
      <c r="B177" s="113" t="s">
        <v>198</v>
      </c>
      <c r="C177" s="72">
        <f t="shared" si="3"/>
        <v>0</v>
      </c>
      <c r="D177" s="114">
        <f>D178+D179+D182+D183+D184</f>
        <v>0</v>
      </c>
      <c r="E177" s="114">
        <f>E178+E179+E182+E183+E184</f>
        <v>0</v>
      </c>
      <c r="F177" s="114">
        <f>F178+F179+F182+F183+F184</f>
        <v>0</v>
      </c>
      <c r="G177" s="115">
        <f>G178+G179+G182+G183+G184</f>
        <v>0</v>
      </c>
    </row>
    <row r="178" spans="1:7" s="56" customFormat="1" ht="24">
      <c r="A178" s="116">
        <v>5110</v>
      </c>
      <c r="B178" s="117" t="s">
        <v>199</v>
      </c>
      <c r="C178" s="118">
        <f t="shared" si="3"/>
        <v>0</v>
      </c>
      <c r="D178" s="124"/>
      <c r="E178" s="124"/>
      <c r="F178" s="124"/>
      <c r="G178" s="127"/>
    </row>
    <row r="179" spans="1:7" s="56" customFormat="1" ht="24">
      <c r="A179" s="116">
        <v>5120</v>
      </c>
      <c r="B179" s="117" t="s">
        <v>200</v>
      </c>
      <c r="C179" s="118">
        <f t="shared" si="3"/>
        <v>0</v>
      </c>
      <c r="D179" s="119">
        <f>D180+D181</f>
        <v>0</v>
      </c>
      <c r="E179" s="119">
        <f>E180+E181</f>
        <v>0</v>
      </c>
      <c r="F179" s="119">
        <f>F180+F181</f>
        <v>0</v>
      </c>
      <c r="G179" s="122">
        <f>G180+G181</f>
        <v>0</v>
      </c>
    </row>
    <row r="180" spans="1:7" s="56" customFormat="1" ht="12">
      <c r="A180" s="58">
        <v>5121</v>
      </c>
      <c r="B180" s="23" t="s">
        <v>201</v>
      </c>
      <c r="C180" s="59">
        <f t="shared" si="3"/>
        <v>0</v>
      </c>
      <c r="D180" s="60"/>
      <c r="E180" s="60"/>
      <c r="F180" s="60"/>
      <c r="G180" s="63"/>
    </row>
    <row r="181" spans="1:7" s="56" customFormat="1" ht="36">
      <c r="A181" s="58">
        <v>5129</v>
      </c>
      <c r="B181" s="23" t="s">
        <v>202</v>
      </c>
      <c r="C181" s="59">
        <f t="shared" si="3"/>
        <v>0</v>
      </c>
      <c r="D181" s="60"/>
      <c r="E181" s="60"/>
      <c r="F181" s="60"/>
      <c r="G181" s="63"/>
    </row>
    <row r="182" spans="1:7" s="56" customFormat="1" ht="12">
      <c r="A182" s="116">
        <v>5130</v>
      </c>
      <c r="B182" s="117" t="s">
        <v>203</v>
      </c>
      <c r="C182" s="118">
        <f t="shared" si="3"/>
        <v>0</v>
      </c>
      <c r="D182" s="124"/>
      <c r="E182" s="124"/>
      <c r="F182" s="124"/>
      <c r="G182" s="127"/>
    </row>
    <row r="183" spans="1:7" s="56" customFormat="1" ht="24">
      <c r="A183" s="116">
        <v>5140</v>
      </c>
      <c r="B183" s="117" t="s">
        <v>204</v>
      </c>
      <c r="C183" s="118">
        <f t="shared" si="3"/>
        <v>0</v>
      </c>
      <c r="D183" s="124"/>
      <c r="E183" s="124"/>
      <c r="F183" s="124"/>
      <c r="G183" s="127"/>
    </row>
    <row r="184" spans="1:7" s="56" customFormat="1" ht="36">
      <c r="A184" s="116">
        <v>5170</v>
      </c>
      <c r="B184" s="117" t="s">
        <v>205</v>
      </c>
      <c r="C184" s="118">
        <f t="shared" si="3"/>
        <v>0</v>
      </c>
      <c r="D184" s="124"/>
      <c r="E184" s="124"/>
      <c r="F184" s="124"/>
      <c r="G184" s="127"/>
    </row>
    <row r="185" spans="1:7" s="56" customFormat="1" ht="12">
      <c r="A185" s="71">
        <v>5200</v>
      </c>
      <c r="B185" s="113" t="s">
        <v>206</v>
      </c>
      <c r="C185" s="72">
        <f t="shared" si="3"/>
        <v>677227</v>
      </c>
      <c r="D185" s="114">
        <f>D186+D196+D197+D207+D208+D209+D211</f>
        <v>0</v>
      </c>
      <c r="E185" s="114">
        <f>E186+E196+E197+E207+E208+E209+E211</f>
        <v>677227</v>
      </c>
      <c r="F185" s="114">
        <f>F186+F196+F197+F207+F208+F209+F211</f>
        <v>0</v>
      </c>
      <c r="G185" s="115">
        <f>G186+G196+G197+G207+G208+G209+G211</f>
        <v>0</v>
      </c>
    </row>
    <row r="186" spans="1:7" s="56" customFormat="1" ht="12">
      <c r="A186" s="116">
        <v>5210</v>
      </c>
      <c r="B186" s="117" t="s">
        <v>207</v>
      </c>
      <c r="C186" s="118">
        <f t="shared" si="3"/>
        <v>0</v>
      </c>
      <c r="D186" s="119">
        <f>SUM(D187:D195)</f>
        <v>0</v>
      </c>
      <c r="E186" s="119">
        <f>SUM(E187:E195)</f>
        <v>0</v>
      </c>
      <c r="F186" s="119">
        <f>SUM(F187:F195)</f>
        <v>0</v>
      </c>
      <c r="G186" s="122">
        <f>SUM(G187:G195)</f>
        <v>0</v>
      </c>
    </row>
    <row r="187" spans="1:7" s="56" customFormat="1" ht="12">
      <c r="A187" s="58">
        <v>5211</v>
      </c>
      <c r="B187" s="23" t="s">
        <v>208</v>
      </c>
      <c r="C187" s="59">
        <f t="shared" si="3"/>
        <v>0</v>
      </c>
      <c r="D187" s="60"/>
      <c r="E187" s="60"/>
      <c r="F187" s="60"/>
      <c r="G187" s="63"/>
    </row>
    <row r="188" spans="1:7" s="56" customFormat="1" ht="12">
      <c r="A188" s="58">
        <v>5212</v>
      </c>
      <c r="B188" s="23" t="s">
        <v>209</v>
      </c>
      <c r="C188" s="59">
        <f t="shared" si="3"/>
        <v>0</v>
      </c>
      <c r="D188" s="60"/>
      <c r="E188" s="60"/>
      <c r="F188" s="60"/>
      <c r="G188" s="63"/>
    </row>
    <row r="189" spans="1:7" s="56" customFormat="1" ht="12">
      <c r="A189" s="58">
        <v>5213</v>
      </c>
      <c r="B189" s="23" t="s">
        <v>210</v>
      </c>
      <c r="C189" s="59">
        <f t="shared" si="3"/>
        <v>0</v>
      </c>
      <c r="D189" s="60"/>
      <c r="E189" s="60"/>
      <c r="F189" s="60"/>
      <c r="G189" s="63"/>
    </row>
    <row r="190" spans="1:7" s="56" customFormat="1" ht="12">
      <c r="A190" s="58">
        <v>5214</v>
      </c>
      <c r="B190" s="23" t="s">
        <v>211</v>
      </c>
      <c r="C190" s="59">
        <f t="shared" si="3"/>
        <v>0</v>
      </c>
      <c r="D190" s="60"/>
      <c r="E190" s="60"/>
      <c r="F190" s="60"/>
      <c r="G190" s="63"/>
    </row>
    <row r="191" spans="1:7" s="56" customFormat="1" ht="12">
      <c r="A191" s="58">
        <v>5215</v>
      </c>
      <c r="B191" s="23" t="s">
        <v>212</v>
      </c>
      <c r="C191" s="59">
        <f t="shared" si="3"/>
        <v>0</v>
      </c>
      <c r="D191" s="60"/>
      <c r="E191" s="60"/>
      <c r="F191" s="60"/>
      <c r="G191" s="63"/>
    </row>
    <row r="192" spans="1:7" s="56" customFormat="1" ht="24">
      <c r="A192" s="58">
        <v>5216</v>
      </c>
      <c r="B192" s="23" t="s">
        <v>213</v>
      </c>
      <c r="C192" s="59">
        <f t="shared" si="3"/>
        <v>0</v>
      </c>
      <c r="D192" s="60"/>
      <c r="E192" s="60"/>
      <c r="F192" s="60"/>
      <c r="G192" s="63"/>
    </row>
    <row r="193" spans="1:7" s="56" customFormat="1" ht="12">
      <c r="A193" s="58">
        <v>5217</v>
      </c>
      <c r="B193" s="23" t="s">
        <v>214</v>
      </c>
      <c r="C193" s="59">
        <f t="shared" si="3"/>
        <v>0</v>
      </c>
      <c r="D193" s="60"/>
      <c r="E193" s="60"/>
      <c r="F193" s="60"/>
      <c r="G193" s="63"/>
    </row>
    <row r="194" spans="1:7" s="56" customFormat="1" ht="12">
      <c r="A194" s="58">
        <v>5218</v>
      </c>
      <c r="B194" s="23" t="s">
        <v>215</v>
      </c>
      <c r="C194" s="59">
        <f t="shared" si="3"/>
        <v>0</v>
      </c>
      <c r="D194" s="60"/>
      <c r="E194" s="60"/>
      <c r="F194" s="60"/>
      <c r="G194" s="63"/>
    </row>
    <row r="195" spans="1:7" s="56" customFormat="1" ht="12">
      <c r="A195" s="58">
        <v>5219</v>
      </c>
      <c r="B195" s="23" t="s">
        <v>216</v>
      </c>
      <c r="C195" s="59">
        <f t="shared" si="3"/>
        <v>0</v>
      </c>
      <c r="D195" s="60"/>
      <c r="E195" s="60"/>
      <c r="F195" s="60"/>
      <c r="G195" s="63"/>
    </row>
    <row r="196" spans="1:7" s="56" customFormat="1" ht="13.5" customHeight="1">
      <c r="A196" s="116">
        <v>5220</v>
      </c>
      <c r="B196" s="117" t="s">
        <v>217</v>
      </c>
      <c r="C196" s="118">
        <f t="shared" si="3"/>
        <v>0</v>
      </c>
      <c r="D196" s="124"/>
      <c r="E196" s="124"/>
      <c r="F196" s="124"/>
      <c r="G196" s="127"/>
    </row>
    <row r="197" spans="1:7" s="56" customFormat="1" ht="12">
      <c r="A197" s="116">
        <v>5230</v>
      </c>
      <c r="B197" s="117" t="s">
        <v>218</v>
      </c>
      <c r="C197" s="118">
        <f t="shared" si="3"/>
        <v>0</v>
      </c>
      <c r="D197" s="119">
        <f>SUM(D198:D206)</f>
        <v>0</v>
      </c>
      <c r="E197" s="119">
        <f>SUM(E198:E206)</f>
        <v>0</v>
      </c>
      <c r="F197" s="119">
        <f>SUM(F198:F206)</f>
        <v>0</v>
      </c>
      <c r="G197" s="122">
        <f>SUM(G198:G206)</f>
        <v>0</v>
      </c>
    </row>
    <row r="198" spans="1:7" s="56" customFormat="1" ht="12">
      <c r="A198" s="58">
        <v>5231</v>
      </c>
      <c r="B198" s="23" t="s">
        <v>219</v>
      </c>
      <c r="C198" s="59">
        <f t="shared" si="3"/>
        <v>0</v>
      </c>
      <c r="D198" s="60"/>
      <c r="E198" s="60"/>
      <c r="F198" s="60"/>
      <c r="G198" s="63"/>
    </row>
    <row r="199" spans="1:7" s="56" customFormat="1" ht="12">
      <c r="A199" s="58">
        <v>5232</v>
      </c>
      <c r="B199" s="23" t="s">
        <v>220</v>
      </c>
      <c r="C199" s="59">
        <f t="shared" si="3"/>
        <v>0</v>
      </c>
      <c r="D199" s="60"/>
      <c r="E199" s="60"/>
      <c r="F199" s="60"/>
      <c r="G199" s="63"/>
    </row>
    <row r="200" spans="1:7" s="56" customFormat="1" ht="12">
      <c r="A200" s="58">
        <v>5233</v>
      </c>
      <c r="B200" s="23" t="s">
        <v>221</v>
      </c>
      <c r="C200" s="59">
        <f t="shared" si="3"/>
        <v>0</v>
      </c>
      <c r="D200" s="60"/>
      <c r="E200" s="60"/>
      <c r="F200" s="60"/>
      <c r="G200" s="63"/>
    </row>
    <row r="201" spans="1:7" s="56" customFormat="1" ht="24">
      <c r="A201" s="58">
        <v>5234</v>
      </c>
      <c r="B201" s="23" t="s">
        <v>222</v>
      </c>
      <c r="C201" s="59">
        <f t="shared" si="3"/>
        <v>0</v>
      </c>
      <c r="D201" s="60"/>
      <c r="E201" s="60"/>
      <c r="F201" s="60"/>
      <c r="G201" s="63"/>
    </row>
    <row r="202" spans="1:7" s="56" customFormat="1" ht="12">
      <c r="A202" s="58">
        <v>5235</v>
      </c>
      <c r="B202" s="23" t="s">
        <v>223</v>
      </c>
      <c r="C202" s="59">
        <f t="shared" si="3"/>
        <v>0</v>
      </c>
      <c r="D202" s="60"/>
      <c r="E202" s="60"/>
      <c r="F202" s="60"/>
      <c r="G202" s="63"/>
    </row>
    <row r="203" spans="1:7" s="56" customFormat="1" ht="14.25" customHeight="1">
      <c r="A203" s="58">
        <v>5236</v>
      </c>
      <c r="B203" s="23" t="s">
        <v>224</v>
      </c>
      <c r="C203" s="59">
        <f t="shared" si="3"/>
        <v>0</v>
      </c>
      <c r="D203" s="60"/>
      <c r="E203" s="60"/>
      <c r="F203" s="60"/>
      <c r="G203" s="63"/>
    </row>
    <row r="204" spans="1:7" s="56" customFormat="1" ht="14.25" customHeight="1">
      <c r="A204" s="58">
        <v>5237</v>
      </c>
      <c r="B204" s="23" t="s">
        <v>225</v>
      </c>
      <c r="C204" s="59">
        <f t="shared" si="3"/>
        <v>0</v>
      </c>
      <c r="D204" s="60"/>
      <c r="E204" s="60"/>
      <c r="F204" s="60"/>
      <c r="G204" s="63"/>
    </row>
    <row r="205" spans="1:7" s="56" customFormat="1" ht="24">
      <c r="A205" s="58">
        <v>5238</v>
      </c>
      <c r="B205" s="23" t="s">
        <v>226</v>
      </c>
      <c r="C205" s="59">
        <f t="shared" si="3"/>
        <v>0</v>
      </c>
      <c r="D205" s="60"/>
      <c r="E205" s="60"/>
      <c r="F205" s="60"/>
      <c r="G205" s="63"/>
    </row>
    <row r="206" spans="1:7" s="56" customFormat="1" ht="24">
      <c r="A206" s="58">
        <v>5239</v>
      </c>
      <c r="B206" s="23" t="s">
        <v>227</v>
      </c>
      <c r="C206" s="59">
        <f t="shared" si="3"/>
        <v>0</v>
      </c>
      <c r="D206" s="60"/>
      <c r="E206" s="60"/>
      <c r="F206" s="60"/>
      <c r="G206" s="63"/>
    </row>
    <row r="207" spans="1:7" s="56" customFormat="1" ht="24">
      <c r="A207" s="116">
        <v>5240</v>
      </c>
      <c r="B207" s="117" t="s">
        <v>228</v>
      </c>
      <c r="C207" s="118">
        <f t="shared" si="3"/>
        <v>23480</v>
      </c>
      <c r="D207" s="124"/>
      <c r="E207" s="124">
        <f>6256+17224</f>
        <v>23480</v>
      </c>
      <c r="F207" s="124"/>
      <c r="G207" s="127"/>
    </row>
    <row r="208" spans="1:7" s="56" customFormat="1" ht="22.5" customHeight="1">
      <c r="A208" s="116">
        <v>5250</v>
      </c>
      <c r="B208" s="117" t="s">
        <v>229</v>
      </c>
      <c r="C208" s="118">
        <f t="shared" si="3"/>
        <v>653747</v>
      </c>
      <c r="D208" s="124"/>
      <c r="E208" s="124">
        <f>400000+90000+27492+17464+63681+55110</f>
        <v>653747</v>
      </c>
      <c r="F208" s="124"/>
      <c r="G208" s="127"/>
    </row>
    <row r="209" spans="1:7" s="56" customFormat="1" ht="12">
      <c r="A209" s="116">
        <v>5260</v>
      </c>
      <c r="B209" s="117" t="s">
        <v>230</v>
      </c>
      <c r="C209" s="118">
        <f t="shared" si="3"/>
        <v>0</v>
      </c>
      <c r="D209" s="119">
        <f>SUM(D210)</f>
        <v>0</v>
      </c>
      <c r="E209" s="119">
        <f>SUM(E210)</f>
        <v>0</v>
      </c>
      <c r="F209" s="119">
        <f>SUM(F210)</f>
        <v>0</v>
      </c>
      <c r="G209" s="122">
        <f>SUM(G210)</f>
        <v>0</v>
      </c>
    </row>
    <row r="210" spans="1:7" s="56" customFormat="1" ht="24">
      <c r="A210" s="58">
        <v>5269</v>
      </c>
      <c r="B210" s="23" t="s">
        <v>231</v>
      </c>
      <c r="C210" s="59">
        <f t="shared" si="3"/>
        <v>0</v>
      </c>
      <c r="D210" s="60"/>
      <c r="E210" s="60"/>
      <c r="F210" s="60"/>
      <c r="G210" s="63"/>
    </row>
    <row r="211" spans="1:7" s="56" customFormat="1" ht="24">
      <c r="A211" s="116">
        <v>5270</v>
      </c>
      <c r="B211" s="117" t="s">
        <v>232</v>
      </c>
      <c r="C211" s="118">
        <f t="shared" si="3"/>
        <v>0</v>
      </c>
      <c r="D211" s="124"/>
      <c r="E211" s="124"/>
      <c r="F211" s="124"/>
      <c r="G211" s="127"/>
    </row>
    <row r="212" spans="1:7" s="56" customFormat="1" ht="12">
      <c r="A212" s="107">
        <v>6000</v>
      </c>
      <c r="B212" s="107" t="s">
        <v>233</v>
      </c>
      <c r="C212" s="108">
        <f t="shared" si="3"/>
        <v>0</v>
      </c>
      <c r="D212" s="109">
        <f>D213+D223+D232</f>
        <v>0</v>
      </c>
      <c r="E212" s="109">
        <f>E213+E223+E232</f>
        <v>0</v>
      </c>
      <c r="F212" s="109">
        <f>F213+F223+F232</f>
        <v>0</v>
      </c>
      <c r="G212" s="112">
        <f>G213+G223+G232</f>
        <v>0</v>
      </c>
    </row>
    <row r="213" spans="1:7" s="56" customFormat="1" ht="14.25" customHeight="1">
      <c r="A213" s="142">
        <v>6200</v>
      </c>
      <c r="B213" s="143" t="s">
        <v>234</v>
      </c>
      <c r="C213" s="144">
        <f t="shared" si="3"/>
        <v>0</v>
      </c>
      <c r="D213" s="145">
        <f>SUM(D214,D215,D221,D222)</f>
        <v>0</v>
      </c>
      <c r="E213" s="145">
        <f>SUM(E214,E215,E221,E222)</f>
        <v>0</v>
      </c>
      <c r="F213" s="145">
        <f>SUM(F214,F215,F221,F222)</f>
        <v>0</v>
      </c>
      <c r="G213" s="146">
        <f>SUM(G214,G215,G221,G222)</f>
        <v>0</v>
      </c>
    </row>
    <row r="214" spans="1:7" s="56" customFormat="1" ht="24">
      <c r="A214" s="116">
        <v>6220</v>
      </c>
      <c r="B214" s="117" t="s">
        <v>235</v>
      </c>
      <c r="C214" s="119">
        <f t="shared" si="3"/>
        <v>0</v>
      </c>
      <c r="D214" s="124"/>
      <c r="E214" s="124"/>
      <c r="F214" s="124"/>
      <c r="G214" s="127"/>
    </row>
    <row r="215" spans="1:7" s="56" customFormat="1" ht="14.25" customHeight="1">
      <c r="A215" s="147">
        <v>6250</v>
      </c>
      <c r="B215" s="148" t="s">
        <v>236</v>
      </c>
      <c r="C215" s="149">
        <f t="shared" si="3"/>
        <v>0</v>
      </c>
      <c r="D215" s="149">
        <f>SUM(D216:D220)</f>
        <v>0</v>
      </c>
      <c r="E215" s="149">
        <f>SUM(E216:E220)</f>
        <v>0</v>
      </c>
      <c r="F215" s="149">
        <f>SUM(F216:F220)</f>
        <v>0</v>
      </c>
      <c r="G215" s="150">
        <f>SUM(G216:G220)</f>
        <v>0</v>
      </c>
    </row>
    <row r="216" spans="1:7" s="56" customFormat="1" ht="14.25" customHeight="1">
      <c r="A216" s="151">
        <v>6252</v>
      </c>
      <c r="B216" s="148" t="s">
        <v>237</v>
      </c>
      <c r="C216" s="149">
        <f t="shared" si="3"/>
        <v>0</v>
      </c>
      <c r="D216" s="152"/>
      <c r="E216" s="152"/>
      <c r="F216" s="152"/>
      <c r="G216" s="153"/>
    </row>
    <row r="217" spans="1:7" s="56" customFormat="1" ht="14.25" customHeight="1">
      <c r="A217" s="151">
        <v>6253</v>
      </c>
      <c r="B217" s="148" t="s">
        <v>238</v>
      </c>
      <c r="C217" s="149">
        <f t="shared" si="3"/>
        <v>0</v>
      </c>
      <c r="D217" s="152"/>
      <c r="E217" s="152"/>
      <c r="F217" s="152"/>
      <c r="G217" s="153"/>
    </row>
    <row r="218" spans="1:7" s="56" customFormat="1" ht="24">
      <c r="A218" s="151">
        <v>6254</v>
      </c>
      <c r="B218" s="148" t="s">
        <v>239</v>
      </c>
      <c r="C218" s="149">
        <f t="shared" si="3"/>
        <v>0</v>
      </c>
      <c r="D218" s="152"/>
      <c r="E218" s="152"/>
      <c r="F218" s="152"/>
      <c r="G218" s="153"/>
    </row>
    <row r="219" spans="1:7" s="56" customFormat="1" ht="24">
      <c r="A219" s="151">
        <v>6255</v>
      </c>
      <c r="B219" s="148" t="s">
        <v>240</v>
      </c>
      <c r="C219" s="149">
        <f t="shared" si="3"/>
        <v>0</v>
      </c>
      <c r="D219" s="152"/>
      <c r="E219" s="152"/>
      <c r="F219" s="152"/>
      <c r="G219" s="153"/>
    </row>
    <row r="220" spans="1:7" s="56" customFormat="1" ht="24">
      <c r="A220" s="151">
        <v>6259</v>
      </c>
      <c r="B220" s="148" t="s">
        <v>241</v>
      </c>
      <c r="C220" s="149">
        <f t="shared" si="3"/>
        <v>0</v>
      </c>
      <c r="D220" s="152"/>
      <c r="E220" s="152"/>
      <c r="F220" s="152"/>
      <c r="G220" s="153"/>
    </row>
    <row r="221" spans="1:7" s="56" customFormat="1" ht="24">
      <c r="A221" s="147">
        <v>6260</v>
      </c>
      <c r="B221" s="148" t="s">
        <v>242</v>
      </c>
      <c r="C221" s="149">
        <f t="shared" si="3"/>
        <v>0</v>
      </c>
      <c r="D221" s="152"/>
      <c r="E221" s="152"/>
      <c r="F221" s="152"/>
      <c r="G221" s="153"/>
    </row>
    <row r="222" spans="1:7" s="56" customFormat="1" ht="12">
      <c r="A222" s="154">
        <v>6270</v>
      </c>
      <c r="B222" s="155" t="s">
        <v>243</v>
      </c>
      <c r="C222" s="156">
        <f t="shared" si="3"/>
        <v>0</v>
      </c>
      <c r="D222" s="157"/>
      <c r="E222" s="157"/>
      <c r="F222" s="157"/>
      <c r="G222" s="130"/>
    </row>
    <row r="223" spans="1:7" s="56" customFormat="1" ht="12">
      <c r="A223" s="71">
        <v>6300</v>
      </c>
      <c r="B223" s="113" t="s">
        <v>244</v>
      </c>
      <c r="C223" s="72">
        <f t="shared" si="3"/>
        <v>0</v>
      </c>
      <c r="D223" s="114">
        <f>SUM(D224,D230,D231)</f>
        <v>0</v>
      </c>
      <c r="E223" s="114">
        <f>SUM(E224,E230,E231)</f>
        <v>0</v>
      </c>
      <c r="F223" s="114">
        <f>SUM(F224,F230,F231)</f>
        <v>0</v>
      </c>
      <c r="G223" s="115">
        <f>SUM(G224,G230,G231)</f>
        <v>0</v>
      </c>
    </row>
    <row r="224" spans="1:7" s="56" customFormat="1" ht="24">
      <c r="A224" s="116">
        <v>6320</v>
      </c>
      <c r="B224" s="117" t="s">
        <v>245</v>
      </c>
      <c r="C224" s="119">
        <f t="shared" si="3"/>
        <v>0</v>
      </c>
      <c r="D224" s="119">
        <f>SUM(D225:D229)</f>
        <v>0</v>
      </c>
      <c r="E224" s="119">
        <f>SUM(E225:E229)</f>
        <v>0</v>
      </c>
      <c r="F224" s="119">
        <f>SUM(F225:F229)</f>
        <v>0</v>
      </c>
      <c r="G224" s="122">
        <f>SUM(G225:G229)</f>
        <v>0</v>
      </c>
    </row>
    <row r="225" spans="1:7" s="56" customFormat="1" ht="12">
      <c r="A225" s="151">
        <v>6321</v>
      </c>
      <c r="B225" s="148" t="s">
        <v>246</v>
      </c>
      <c r="C225" s="149">
        <f t="shared" si="3"/>
        <v>0</v>
      </c>
      <c r="D225" s="152"/>
      <c r="E225" s="152"/>
      <c r="F225" s="152"/>
      <c r="G225" s="153"/>
    </row>
    <row r="226" spans="1:7" s="56" customFormat="1" ht="12">
      <c r="A226" s="151">
        <v>6322</v>
      </c>
      <c r="B226" s="148" t="s">
        <v>247</v>
      </c>
      <c r="C226" s="149">
        <f t="shared" si="3"/>
        <v>0</v>
      </c>
      <c r="D226" s="152"/>
      <c r="E226" s="152"/>
      <c r="F226" s="152"/>
      <c r="G226" s="153"/>
    </row>
    <row r="227" spans="1:7" s="56" customFormat="1" ht="24">
      <c r="A227" s="151">
        <v>6323</v>
      </c>
      <c r="B227" s="148" t="s">
        <v>248</v>
      </c>
      <c r="C227" s="149">
        <f t="shared" si="3"/>
        <v>0</v>
      </c>
      <c r="D227" s="152"/>
      <c r="E227" s="152"/>
      <c r="F227" s="152"/>
      <c r="G227" s="153"/>
    </row>
    <row r="228" spans="1:7" s="56" customFormat="1" ht="24">
      <c r="A228" s="151">
        <v>6324</v>
      </c>
      <c r="B228" s="148" t="s">
        <v>249</v>
      </c>
      <c r="C228" s="149">
        <f aca="true" t="shared" si="4" ref="C228:C280">SUM(D228:G228)</f>
        <v>0</v>
      </c>
      <c r="D228" s="152"/>
      <c r="E228" s="152"/>
      <c r="F228" s="152"/>
      <c r="G228" s="153"/>
    </row>
    <row r="229" spans="1:7" s="56" customFormat="1" ht="12">
      <c r="A229" s="151">
        <v>6329</v>
      </c>
      <c r="B229" s="148" t="s">
        <v>250</v>
      </c>
      <c r="C229" s="149">
        <f t="shared" si="4"/>
        <v>0</v>
      </c>
      <c r="D229" s="152"/>
      <c r="E229" s="152"/>
      <c r="F229" s="152"/>
      <c r="G229" s="153"/>
    </row>
    <row r="230" spans="1:7" s="56" customFormat="1" ht="24">
      <c r="A230" s="147">
        <v>6330</v>
      </c>
      <c r="B230" s="148" t="s">
        <v>251</v>
      </c>
      <c r="C230" s="149">
        <f t="shared" si="4"/>
        <v>0</v>
      </c>
      <c r="D230" s="152"/>
      <c r="E230" s="152"/>
      <c r="F230" s="152"/>
      <c r="G230" s="153"/>
    </row>
    <row r="231" spans="1:7" s="56" customFormat="1" ht="12">
      <c r="A231" s="154">
        <v>6360</v>
      </c>
      <c r="B231" s="155" t="s">
        <v>252</v>
      </c>
      <c r="C231" s="156">
        <f t="shared" si="4"/>
        <v>0</v>
      </c>
      <c r="D231" s="157"/>
      <c r="E231" s="157"/>
      <c r="F231" s="157"/>
      <c r="G231" s="130"/>
    </row>
    <row r="232" spans="1:7" s="56" customFormat="1" ht="36">
      <c r="A232" s="71">
        <v>6400</v>
      </c>
      <c r="B232" s="113" t="s">
        <v>253</v>
      </c>
      <c r="C232" s="72">
        <f t="shared" si="4"/>
        <v>0</v>
      </c>
      <c r="D232" s="114">
        <f>SUM(D233:D239)</f>
        <v>0</v>
      </c>
      <c r="E232" s="114">
        <f>SUM(E233:E239)</f>
        <v>0</v>
      </c>
      <c r="F232" s="114">
        <f>SUM(F233:F239)</f>
        <v>0</v>
      </c>
      <c r="G232" s="115">
        <f>SUM(G233:G239)</f>
        <v>0</v>
      </c>
    </row>
    <row r="233" spans="1:7" s="56" customFormat="1" ht="12">
      <c r="A233" s="116">
        <v>6410</v>
      </c>
      <c r="B233" s="117" t="s">
        <v>254</v>
      </c>
      <c r="C233" s="119">
        <f t="shared" si="4"/>
        <v>0</v>
      </c>
      <c r="D233" s="124"/>
      <c r="E233" s="124"/>
      <c r="F233" s="124"/>
      <c r="G233" s="127"/>
    </row>
    <row r="234" spans="1:7" s="56" customFormat="1" ht="24">
      <c r="A234" s="147">
        <v>6420</v>
      </c>
      <c r="B234" s="148" t="s">
        <v>255</v>
      </c>
      <c r="C234" s="149">
        <f t="shared" si="4"/>
        <v>0</v>
      </c>
      <c r="D234" s="152"/>
      <c r="E234" s="152"/>
      <c r="F234" s="152"/>
      <c r="G234" s="153"/>
    </row>
    <row r="235" spans="1:7" s="56" customFormat="1" ht="12">
      <c r="A235" s="147">
        <v>6430</v>
      </c>
      <c r="B235" s="148" t="s">
        <v>256</v>
      </c>
      <c r="C235" s="149">
        <f t="shared" si="4"/>
        <v>0</v>
      </c>
      <c r="D235" s="152"/>
      <c r="E235" s="152"/>
      <c r="F235" s="152"/>
      <c r="G235" s="153"/>
    </row>
    <row r="236" spans="1:7" s="56" customFormat="1" ht="24">
      <c r="A236" s="147">
        <v>6440</v>
      </c>
      <c r="B236" s="148" t="s">
        <v>257</v>
      </c>
      <c r="C236" s="149">
        <f t="shared" si="4"/>
        <v>0</v>
      </c>
      <c r="D236" s="152"/>
      <c r="E236" s="152"/>
      <c r="F236" s="152"/>
      <c r="G236" s="153"/>
    </row>
    <row r="237" spans="1:7" s="56" customFormat="1" ht="36">
      <c r="A237" s="147">
        <v>6450</v>
      </c>
      <c r="B237" s="148" t="s">
        <v>258</v>
      </c>
      <c r="C237" s="149">
        <f t="shared" si="4"/>
        <v>0</v>
      </c>
      <c r="D237" s="152"/>
      <c r="E237" s="152"/>
      <c r="F237" s="152"/>
      <c r="G237" s="153"/>
    </row>
    <row r="238" spans="1:7" s="56" customFormat="1" ht="12">
      <c r="A238" s="147">
        <v>6460</v>
      </c>
      <c r="B238" s="148" t="s">
        <v>259</v>
      </c>
      <c r="C238" s="149">
        <f t="shared" si="4"/>
        <v>0</v>
      </c>
      <c r="D238" s="152"/>
      <c r="E238" s="152"/>
      <c r="F238" s="152"/>
      <c r="G238" s="153"/>
    </row>
    <row r="239" spans="1:7" s="56" customFormat="1" ht="36">
      <c r="A239" s="154">
        <v>6470</v>
      </c>
      <c r="B239" s="155" t="s">
        <v>260</v>
      </c>
      <c r="C239" s="156">
        <f t="shared" si="4"/>
        <v>0</v>
      </c>
      <c r="D239" s="157"/>
      <c r="E239" s="157"/>
      <c r="F239" s="157"/>
      <c r="G239" s="130"/>
    </row>
    <row r="240" spans="1:7" s="56" customFormat="1" ht="60">
      <c r="A240" s="158">
        <v>7000</v>
      </c>
      <c r="B240" s="158" t="s">
        <v>261</v>
      </c>
      <c r="C240" s="159">
        <f t="shared" si="4"/>
        <v>0</v>
      </c>
      <c r="D240" s="160">
        <f>SUM(D241,D254,D260)</f>
        <v>0</v>
      </c>
      <c r="E240" s="160">
        <f>SUM(E241,E254,E260)</f>
        <v>0</v>
      </c>
      <c r="F240" s="160">
        <f>SUM(F241,F254,F260)</f>
        <v>0</v>
      </c>
      <c r="G240" s="161">
        <f>SUM(G241,G254,G260)</f>
        <v>0</v>
      </c>
    </row>
    <row r="241" spans="1:7" s="56" customFormat="1" ht="24">
      <c r="A241" s="162">
        <v>7200</v>
      </c>
      <c r="B241" s="113" t="s">
        <v>262</v>
      </c>
      <c r="C241" s="72">
        <f t="shared" si="4"/>
        <v>0</v>
      </c>
      <c r="D241" s="114">
        <f>SUM(D242,D243,D246,D253)</f>
        <v>0</v>
      </c>
      <c r="E241" s="114">
        <f>SUM(E242,E243,E246,E253)</f>
        <v>0</v>
      </c>
      <c r="F241" s="114">
        <f>SUM(F242,F243,F246,F253)</f>
        <v>0</v>
      </c>
      <c r="G241" s="115">
        <f>SUM(G242,G243,G246,G253)</f>
        <v>0</v>
      </c>
    </row>
    <row r="242" spans="1:7" s="56" customFormat="1" ht="36">
      <c r="A242" s="163">
        <v>7210</v>
      </c>
      <c r="B242" s="117" t="s">
        <v>263</v>
      </c>
      <c r="C242" s="118">
        <f t="shared" si="4"/>
        <v>0</v>
      </c>
      <c r="D242" s="124"/>
      <c r="E242" s="124"/>
      <c r="F242" s="124"/>
      <c r="G242" s="127"/>
    </row>
    <row r="243" spans="1:7" s="56" customFormat="1" ht="24">
      <c r="A243" s="163">
        <v>7220</v>
      </c>
      <c r="B243" s="117" t="s">
        <v>264</v>
      </c>
      <c r="C243" s="118">
        <f t="shared" si="4"/>
        <v>0</v>
      </c>
      <c r="D243" s="119">
        <f>SUM(D244:D245)</f>
        <v>0</v>
      </c>
      <c r="E243" s="119">
        <f>SUM(E244:E245)</f>
        <v>0</v>
      </c>
      <c r="F243" s="119">
        <f>SUM(F244:F245)</f>
        <v>0</v>
      </c>
      <c r="G243" s="122">
        <f>SUM(G244:G245)</f>
        <v>0</v>
      </c>
    </row>
    <row r="244" spans="1:7" s="123" customFormat="1" ht="36">
      <c r="A244" s="164">
        <v>7221</v>
      </c>
      <c r="B244" s="23" t="s">
        <v>265</v>
      </c>
      <c r="C244" s="59">
        <f t="shared" si="4"/>
        <v>0</v>
      </c>
      <c r="D244" s="60"/>
      <c r="E244" s="60"/>
      <c r="F244" s="60"/>
      <c r="G244" s="63"/>
    </row>
    <row r="245" spans="1:7" s="123" customFormat="1" ht="36">
      <c r="A245" s="164">
        <v>7222</v>
      </c>
      <c r="B245" s="23" t="s">
        <v>266</v>
      </c>
      <c r="C245" s="59">
        <f t="shared" si="4"/>
        <v>0</v>
      </c>
      <c r="D245" s="60"/>
      <c r="E245" s="60"/>
      <c r="F245" s="60"/>
      <c r="G245" s="63"/>
    </row>
    <row r="246" spans="1:7" s="123" customFormat="1" ht="36">
      <c r="A246" s="165">
        <v>7240</v>
      </c>
      <c r="B246" s="23" t="s">
        <v>267</v>
      </c>
      <c r="C246" s="59">
        <f t="shared" si="4"/>
        <v>0</v>
      </c>
      <c r="D246" s="137">
        <f>SUM(D247:D252)</f>
        <v>0</v>
      </c>
      <c r="E246" s="137">
        <f>SUM(E247:E252)</f>
        <v>0</v>
      </c>
      <c r="F246" s="137">
        <f>SUM(F247:F252)</f>
        <v>0</v>
      </c>
      <c r="G246" s="138">
        <f>SUM(G247:G252)</f>
        <v>0</v>
      </c>
    </row>
    <row r="247" spans="1:7" s="123" customFormat="1" ht="36">
      <c r="A247" s="164">
        <v>7241</v>
      </c>
      <c r="B247" s="23" t="s">
        <v>268</v>
      </c>
      <c r="C247" s="59">
        <f t="shared" si="4"/>
        <v>0</v>
      </c>
      <c r="D247" s="60"/>
      <c r="E247" s="60"/>
      <c r="F247" s="60"/>
      <c r="G247" s="63"/>
    </row>
    <row r="248" spans="1:7" s="123" customFormat="1" ht="36">
      <c r="A248" s="164">
        <v>7242</v>
      </c>
      <c r="B248" s="23" t="s">
        <v>269</v>
      </c>
      <c r="C248" s="59">
        <f t="shared" si="4"/>
        <v>0</v>
      </c>
      <c r="D248" s="60"/>
      <c r="E248" s="60"/>
      <c r="F248" s="60"/>
      <c r="G248" s="63"/>
    </row>
    <row r="249" spans="1:7" s="123" customFormat="1" ht="36">
      <c r="A249" s="164">
        <v>7243</v>
      </c>
      <c r="B249" s="23" t="s">
        <v>270</v>
      </c>
      <c r="C249" s="59">
        <f t="shared" si="4"/>
        <v>0</v>
      </c>
      <c r="D249" s="60"/>
      <c r="E249" s="60"/>
      <c r="F249" s="60"/>
      <c r="G249" s="63"/>
    </row>
    <row r="250" spans="1:7" s="123" customFormat="1" ht="36">
      <c r="A250" s="164">
        <v>7244</v>
      </c>
      <c r="B250" s="23" t="s">
        <v>271</v>
      </c>
      <c r="C250" s="59">
        <f t="shared" si="4"/>
        <v>0</v>
      </c>
      <c r="D250" s="60"/>
      <c r="E250" s="60"/>
      <c r="F250" s="60"/>
      <c r="G250" s="63"/>
    </row>
    <row r="251" spans="1:7" s="123" customFormat="1" ht="12">
      <c r="A251" s="164">
        <v>7245</v>
      </c>
      <c r="B251" s="23" t="s">
        <v>272</v>
      </c>
      <c r="C251" s="59">
        <f t="shared" si="4"/>
        <v>0</v>
      </c>
      <c r="D251" s="60"/>
      <c r="E251" s="60"/>
      <c r="F251" s="60"/>
      <c r="G251" s="63"/>
    </row>
    <row r="252" spans="1:7" s="123" customFormat="1" ht="72">
      <c r="A252" s="164">
        <v>7246</v>
      </c>
      <c r="B252" s="23" t="s">
        <v>273</v>
      </c>
      <c r="C252" s="59">
        <f t="shared" si="4"/>
        <v>0</v>
      </c>
      <c r="D252" s="60"/>
      <c r="E252" s="60"/>
      <c r="F252" s="60"/>
      <c r="G252" s="63"/>
    </row>
    <row r="253" spans="1:7" s="123" customFormat="1" ht="36">
      <c r="A253" s="165">
        <v>7260</v>
      </c>
      <c r="B253" s="23" t="s">
        <v>274</v>
      </c>
      <c r="C253" s="59">
        <f t="shared" si="4"/>
        <v>0</v>
      </c>
      <c r="D253" s="60"/>
      <c r="E253" s="60"/>
      <c r="F253" s="60"/>
      <c r="G253" s="63"/>
    </row>
    <row r="254" spans="1:7" s="123" customFormat="1" ht="24">
      <c r="A254" s="166">
        <v>7500</v>
      </c>
      <c r="B254" s="143" t="s">
        <v>275</v>
      </c>
      <c r="C254" s="144">
        <f t="shared" si="4"/>
        <v>0</v>
      </c>
      <c r="D254" s="145">
        <f>SUM(D255)</f>
        <v>0</v>
      </c>
      <c r="E254" s="145">
        <f>SUM(E255)</f>
        <v>0</v>
      </c>
      <c r="F254" s="145">
        <f>SUM(F255)</f>
        <v>0</v>
      </c>
      <c r="G254" s="146">
        <f>SUM(G255)</f>
        <v>0</v>
      </c>
    </row>
    <row r="255" spans="1:7" s="123" customFormat="1" ht="48">
      <c r="A255" s="168">
        <v>7510</v>
      </c>
      <c r="B255" s="23" t="s">
        <v>276</v>
      </c>
      <c r="C255" s="59">
        <f t="shared" si="4"/>
        <v>0</v>
      </c>
      <c r="D255" s="137">
        <f>SUM(D256:D259)</f>
        <v>0</v>
      </c>
      <c r="E255" s="137">
        <f>SUM(E256:E259)</f>
        <v>0</v>
      </c>
      <c r="F255" s="137">
        <f>SUM(F256:F259)</f>
        <v>0</v>
      </c>
      <c r="G255" s="138">
        <f>SUM(G256:G259)</f>
        <v>0</v>
      </c>
    </row>
    <row r="256" spans="1:7" s="123" customFormat="1" ht="73.5" customHeight="1">
      <c r="A256" s="164">
        <v>7511</v>
      </c>
      <c r="B256" s="23" t="s">
        <v>277</v>
      </c>
      <c r="C256" s="59">
        <f t="shared" si="4"/>
        <v>0</v>
      </c>
      <c r="D256" s="60"/>
      <c r="E256" s="60"/>
      <c r="F256" s="60"/>
      <c r="G256" s="63"/>
    </row>
    <row r="257" spans="1:7" s="123" customFormat="1" ht="72">
      <c r="A257" s="164">
        <v>7512</v>
      </c>
      <c r="B257" s="23" t="s">
        <v>278</v>
      </c>
      <c r="C257" s="59">
        <f t="shared" si="4"/>
        <v>0</v>
      </c>
      <c r="D257" s="60"/>
      <c r="E257" s="60"/>
      <c r="F257" s="60"/>
      <c r="G257" s="63"/>
    </row>
    <row r="258" spans="1:7" s="123" customFormat="1" ht="72">
      <c r="A258" s="164">
        <v>7515</v>
      </c>
      <c r="B258" s="23" t="s">
        <v>279</v>
      </c>
      <c r="C258" s="59">
        <f t="shared" si="4"/>
        <v>0</v>
      </c>
      <c r="D258" s="60"/>
      <c r="E258" s="60"/>
      <c r="F258" s="60"/>
      <c r="G258" s="63"/>
    </row>
    <row r="259" spans="1:7" s="123" customFormat="1" ht="94.5" customHeight="1">
      <c r="A259" s="169">
        <v>7516</v>
      </c>
      <c r="B259" s="23" t="s">
        <v>280</v>
      </c>
      <c r="C259" s="59">
        <f t="shared" si="4"/>
        <v>0</v>
      </c>
      <c r="D259" s="60"/>
      <c r="E259" s="60"/>
      <c r="F259" s="60"/>
      <c r="G259" s="63"/>
    </row>
    <row r="260" spans="1:7" s="56" customFormat="1" ht="12">
      <c r="A260" s="162">
        <v>7700</v>
      </c>
      <c r="B260" s="143" t="s">
        <v>281</v>
      </c>
      <c r="C260" s="144">
        <f t="shared" si="4"/>
        <v>0</v>
      </c>
      <c r="D260" s="145">
        <f>SUM(D261,D264)</f>
        <v>0</v>
      </c>
      <c r="E260" s="145">
        <f>SUM(E261,E264)</f>
        <v>0</v>
      </c>
      <c r="F260" s="145">
        <f>SUM(F261,F264)</f>
        <v>0</v>
      </c>
      <c r="G260" s="146">
        <f>SUM(G261,G264)</f>
        <v>0</v>
      </c>
    </row>
    <row r="261" spans="1:7" s="56" customFormat="1" ht="21" customHeight="1">
      <c r="A261" s="163">
        <v>7710</v>
      </c>
      <c r="B261" s="117" t="s">
        <v>282</v>
      </c>
      <c r="C261" s="118">
        <f t="shared" si="4"/>
        <v>0</v>
      </c>
      <c r="D261" s="119">
        <f>SUM(D262:D263)</f>
        <v>0</v>
      </c>
      <c r="E261" s="119">
        <f>SUM(E262:E263)</f>
        <v>0</v>
      </c>
      <c r="F261" s="119">
        <f>SUM(F262:F263)</f>
        <v>0</v>
      </c>
      <c r="G261" s="122">
        <f>SUM(G262:G263)</f>
        <v>0</v>
      </c>
    </row>
    <row r="262" spans="1:7" s="123" customFormat="1" ht="36">
      <c r="A262" s="164">
        <v>7711</v>
      </c>
      <c r="B262" s="23" t="s">
        <v>283</v>
      </c>
      <c r="C262" s="59">
        <f t="shared" si="4"/>
        <v>0</v>
      </c>
      <c r="D262" s="60"/>
      <c r="E262" s="60"/>
      <c r="F262" s="60"/>
      <c r="G262" s="63"/>
    </row>
    <row r="263" spans="1:7" s="123" customFormat="1" ht="36">
      <c r="A263" s="164">
        <v>7712</v>
      </c>
      <c r="B263" s="23" t="s">
        <v>284</v>
      </c>
      <c r="C263" s="59">
        <f t="shared" si="4"/>
        <v>0</v>
      </c>
      <c r="D263" s="60"/>
      <c r="E263" s="60"/>
      <c r="F263" s="60"/>
      <c r="G263" s="63"/>
    </row>
    <row r="264" spans="1:7" s="123" customFormat="1" ht="12">
      <c r="A264" s="165">
        <v>7720</v>
      </c>
      <c r="B264" s="23" t="s">
        <v>285</v>
      </c>
      <c r="C264" s="59">
        <f t="shared" si="4"/>
        <v>0</v>
      </c>
      <c r="D264" s="60"/>
      <c r="E264" s="60"/>
      <c r="F264" s="60"/>
      <c r="G264" s="63"/>
    </row>
    <row r="265" spans="1:7" s="56" customFormat="1" ht="48">
      <c r="A265" s="170">
        <v>9000</v>
      </c>
      <c r="B265" s="171" t="s">
        <v>286</v>
      </c>
      <c r="C265" s="108">
        <f t="shared" si="4"/>
        <v>0</v>
      </c>
      <c r="D265" s="109">
        <f>SUM(D266,D269,D271,D273)</f>
        <v>0</v>
      </c>
      <c r="E265" s="109">
        <f>SUM(E266,E269,E271,E273)</f>
        <v>0</v>
      </c>
      <c r="F265" s="109">
        <f>SUM(F266,F269,F271,F273)</f>
        <v>0</v>
      </c>
      <c r="G265" s="112">
        <f>SUM(G266,G269,G271,G273)</f>
        <v>0</v>
      </c>
    </row>
    <row r="266" spans="1:7" s="56" customFormat="1" ht="36">
      <c r="A266" s="172">
        <v>9200</v>
      </c>
      <c r="B266" s="173" t="s">
        <v>287</v>
      </c>
      <c r="C266" s="72">
        <f t="shared" si="4"/>
        <v>0</v>
      </c>
      <c r="D266" s="114">
        <f>SUM(D267:D268)</f>
        <v>0</v>
      </c>
      <c r="E266" s="114">
        <f>SUM(E267:E268)</f>
        <v>0</v>
      </c>
      <c r="F266" s="114">
        <f>SUM(F267:F268)</f>
        <v>0</v>
      </c>
      <c r="G266" s="115">
        <f>SUM(G267:G268)</f>
        <v>0</v>
      </c>
    </row>
    <row r="267" spans="1:7" s="56" customFormat="1" ht="36">
      <c r="A267" s="174">
        <v>9210</v>
      </c>
      <c r="B267" s="175" t="s">
        <v>288</v>
      </c>
      <c r="C267" s="118">
        <f t="shared" si="4"/>
        <v>0</v>
      </c>
      <c r="D267" s="124"/>
      <c r="E267" s="124"/>
      <c r="F267" s="124"/>
      <c r="G267" s="127"/>
    </row>
    <row r="268" spans="1:7" s="56" customFormat="1" ht="36">
      <c r="A268" s="174">
        <v>9220</v>
      </c>
      <c r="B268" s="175" t="s">
        <v>289</v>
      </c>
      <c r="C268" s="118">
        <f t="shared" si="4"/>
        <v>0</v>
      </c>
      <c r="D268" s="124"/>
      <c r="E268" s="124"/>
      <c r="F268" s="124"/>
      <c r="G268" s="127"/>
    </row>
    <row r="269" spans="1:7" s="56" customFormat="1" ht="36">
      <c r="A269" s="172">
        <v>9300</v>
      </c>
      <c r="B269" s="176" t="s">
        <v>290</v>
      </c>
      <c r="C269" s="72">
        <f t="shared" si="4"/>
        <v>0</v>
      </c>
      <c r="D269" s="114">
        <f>SUM(D270)</f>
        <v>0</v>
      </c>
      <c r="E269" s="114">
        <f>SUM(E270)</f>
        <v>0</v>
      </c>
      <c r="F269" s="114">
        <f>SUM(F270)</f>
        <v>0</v>
      </c>
      <c r="G269" s="115">
        <f>SUM(G270)</f>
        <v>0</v>
      </c>
    </row>
    <row r="270" spans="1:7" s="56" customFormat="1" ht="48">
      <c r="A270" s="177">
        <v>9320</v>
      </c>
      <c r="B270" s="178" t="s">
        <v>291</v>
      </c>
      <c r="C270" s="59">
        <f t="shared" si="4"/>
        <v>0</v>
      </c>
      <c r="D270" s="60"/>
      <c r="E270" s="60"/>
      <c r="F270" s="60"/>
      <c r="G270" s="63"/>
    </row>
    <row r="271" spans="1:7" s="56" customFormat="1" ht="36">
      <c r="A271" s="172">
        <v>9400</v>
      </c>
      <c r="B271" s="176" t="s">
        <v>292</v>
      </c>
      <c r="C271" s="72">
        <f t="shared" si="4"/>
        <v>0</v>
      </c>
      <c r="D271" s="114">
        <f>SUM(D272:D272)</f>
        <v>0</v>
      </c>
      <c r="E271" s="114">
        <f>SUM(E272:E272)</f>
        <v>0</v>
      </c>
      <c r="F271" s="114">
        <f>SUM(F272:F272)</f>
        <v>0</v>
      </c>
      <c r="G271" s="115">
        <f>SUM(G272:G272)</f>
        <v>0</v>
      </c>
    </row>
    <row r="272" spans="1:7" s="56" customFormat="1" ht="48">
      <c r="A272" s="174">
        <v>9420</v>
      </c>
      <c r="B272" s="175" t="s">
        <v>293</v>
      </c>
      <c r="C272" s="118">
        <f t="shared" si="4"/>
        <v>0</v>
      </c>
      <c r="D272" s="124"/>
      <c r="E272" s="124"/>
      <c r="F272" s="124"/>
      <c r="G272" s="127"/>
    </row>
    <row r="273" spans="1:7" s="56" customFormat="1" ht="36">
      <c r="A273" s="179">
        <v>9600</v>
      </c>
      <c r="B273" s="180" t="s">
        <v>294</v>
      </c>
      <c r="C273" s="181">
        <f t="shared" si="4"/>
        <v>0</v>
      </c>
      <c r="D273" s="181">
        <f>SUM(D274)</f>
        <v>0</v>
      </c>
      <c r="E273" s="181">
        <f>SUM(E274)</f>
        <v>0</v>
      </c>
      <c r="F273" s="181">
        <f>SUM(F274)</f>
        <v>0</v>
      </c>
      <c r="G273" s="182">
        <f>SUM(G274)</f>
        <v>0</v>
      </c>
    </row>
    <row r="274" spans="1:7" s="56" customFormat="1" ht="36">
      <c r="A274" s="174">
        <v>9610</v>
      </c>
      <c r="B274" s="175" t="s">
        <v>295</v>
      </c>
      <c r="C274" s="119">
        <f t="shared" si="4"/>
        <v>0</v>
      </c>
      <c r="D274" s="119">
        <f>SUM(D275:D277)</f>
        <v>0</v>
      </c>
      <c r="E274" s="119">
        <f>SUM(E275:E277)</f>
        <v>0</v>
      </c>
      <c r="F274" s="119">
        <f>SUM(F275:F277)</f>
        <v>0</v>
      </c>
      <c r="G274" s="122">
        <f>SUM(G275:G277)</f>
        <v>0</v>
      </c>
    </row>
    <row r="275" spans="1:7" s="56" customFormat="1" ht="72">
      <c r="A275" s="183">
        <v>9611</v>
      </c>
      <c r="B275" s="184" t="s">
        <v>296</v>
      </c>
      <c r="C275" s="149">
        <f t="shared" si="4"/>
        <v>0</v>
      </c>
      <c r="D275" s="152"/>
      <c r="E275" s="152"/>
      <c r="F275" s="152"/>
      <c r="G275" s="153"/>
    </row>
    <row r="276" spans="1:7" s="56" customFormat="1" ht="60">
      <c r="A276" s="183">
        <v>9612</v>
      </c>
      <c r="B276" s="184" t="s">
        <v>297</v>
      </c>
      <c r="C276" s="149">
        <f t="shared" si="4"/>
        <v>0</v>
      </c>
      <c r="D276" s="152"/>
      <c r="E276" s="152"/>
      <c r="F276" s="152"/>
      <c r="G276" s="153"/>
    </row>
    <row r="277" spans="1:7" s="56" customFormat="1" ht="87" customHeight="1">
      <c r="A277" s="185">
        <v>9619</v>
      </c>
      <c r="B277" s="186" t="s">
        <v>298</v>
      </c>
      <c r="C277" s="149">
        <f t="shared" si="4"/>
        <v>0</v>
      </c>
      <c r="D277" s="157"/>
      <c r="E277" s="157"/>
      <c r="F277" s="157"/>
      <c r="G277" s="130"/>
    </row>
    <row r="278" spans="1:7" s="56" customFormat="1" ht="12">
      <c r="A278" s="187"/>
      <c r="B278" s="23" t="s">
        <v>299</v>
      </c>
      <c r="C278" s="59">
        <f t="shared" si="4"/>
        <v>0</v>
      </c>
      <c r="D278" s="137">
        <f>SUM(D279:D280)</f>
        <v>0</v>
      </c>
      <c r="E278" s="137">
        <f>SUM(E279:E280)</f>
        <v>0</v>
      </c>
      <c r="F278" s="137">
        <f>SUM(F279:F280)</f>
        <v>0</v>
      </c>
      <c r="G278" s="138">
        <f>SUM(G279:G280)</f>
        <v>0</v>
      </c>
    </row>
    <row r="279" spans="1:7" s="56" customFormat="1" ht="12">
      <c r="A279" s="187"/>
      <c r="B279" s="58" t="s">
        <v>34</v>
      </c>
      <c r="C279" s="59">
        <f t="shared" si="4"/>
        <v>0</v>
      </c>
      <c r="D279" s="60"/>
      <c r="E279" s="60"/>
      <c r="F279" s="60"/>
      <c r="G279" s="63"/>
    </row>
    <row r="280" spans="1:7" s="56" customFormat="1" ht="12">
      <c r="A280" s="187"/>
      <c r="B280" s="190" t="s">
        <v>35</v>
      </c>
      <c r="C280" s="59">
        <f t="shared" si="4"/>
        <v>0</v>
      </c>
      <c r="D280" s="60"/>
      <c r="E280" s="60"/>
      <c r="F280" s="60"/>
      <c r="G280" s="63"/>
    </row>
    <row r="281" spans="1:7" s="198" customFormat="1" ht="12">
      <c r="A281" s="191"/>
      <c r="B281" s="192" t="s">
        <v>300</v>
      </c>
      <c r="C281" s="193">
        <f>SUM(C278,C265,C240,C212,C176,C168,C161,C63,C39)</f>
        <v>1215402</v>
      </c>
      <c r="D281" s="194">
        <f>SUM(D278,D265,D240,D212,D176,D168,D161,D63,D39)</f>
        <v>273175</v>
      </c>
      <c r="E281" s="194">
        <f>SUM(E278,E265,E240,E212,E176,E168,E161,E63,E39)</f>
        <v>942227</v>
      </c>
      <c r="F281" s="194">
        <f>SUM(F278,F265,F240,F212,F176,F168,F161,F63,F39)</f>
        <v>0</v>
      </c>
      <c r="G281" s="197">
        <f>SUM(G278,G265,G240,G212,G176,G168,G161,G63,G39)</f>
        <v>0</v>
      </c>
    </row>
    <row r="282" spans="1:7" s="198" customFormat="1" ht="3" customHeight="1">
      <c r="A282" s="191"/>
      <c r="B282" s="191"/>
      <c r="C282" s="144"/>
      <c r="D282" s="145"/>
      <c r="E282" s="145"/>
      <c r="F282" s="145"/>
      <c r="G282" s="146"/>
    </row>
    <row r="283" spans="1:7" s="201" customFormat="1" ht="12">
      <c r="A283" s="497" t="s">
        <v>301</v>
      </c>
      <c r="B283" s="498"/>
      <c r="C283" s="199">
        <f>SUM(D283:G283)</f>
        <v>-1215402</v>
      </c>
      <c r="D283" s="199">
        <f>D22-D37</f>
        <v>-273175</v>
      </c>
      <c r="E283" s="199">
        <f>E22-E37</f>
        <v>-942227</v>
      </c>
      <c r="F283" s="199">
        <f>F22-F37</f>
        <v>0</v>
      </c>
      <c r="G283" s="200">
        <f>SUM(G22:G34)-G37</f>
        <v>0</v>
      </c>
    </row>
    <row r="284" spans="1:7" s="198" customFormat="1" ht="3" customHeight="1">
      <c r="A284" s="202"/>
      <c r="B284" s="202"/>
      <c r="C284" s="144"/>
      <c r="D284" s="145"/>
      <c r="E284" s="145"/>
      <c r="F284" s="145"/>
      <c r="G284" s="146"/>
    </row>
    <row r="285" spans="1:7" s="201" customFormat="1" ht="12">
      <c r="A285" s="497" t="s">
        <v>302</v>
      </c>
      <c r="B285" s="498"/>
      <c r="C285" s="199">
        <f>SUM(C286,C288)-C296+C298</f>
        <v>0</v>
      </c>
      <c r="D285" s="199">
        <f>SUM(D286,D288)-D296+D298</f>
        <v>0</v>
      </c>
      <c r="E285" s="199">
        <f>SUM(E286,E288)-E296+E298</f>
        <v>0</v>
      </c>
      <c r="F285" s="199">
        <f>SUM(F286,F288)-F296+F298</f>
        <v>0</v>
      </c>
      <c r="G285" s="200">
        <f>SUM(G286,G288)-G296+G298</f>
        <v>0</v>
      </c>
    </row>
    <row r="286" spans="1:7" s="201" customFormat="1" ht="12">
      <c r="A286" s="203" t="s">
        <v>303</v>
      </c>
      <c r="B286" s="203" t="s">
        <v>304</v>
      </c>
      <c r="C286" s="199">
        <f>C19-C278</f>
        <v>0</v>
      </c>
      <c r="D286" s="199">
        <f>D19-D278</f>
        <v>0</v>
      </c>
      <c r="E286" s="199">
        <f>E19-E278</f>
        <v>0</v>
      </c>
      <c r="F286" s="199">
        <f>F19-F278</f>
        <v>0</v>
      </c>
      <c r="G286" s="200">
        <f>G19-G278</f>
        <v>0</v>
      </c>
    </row>
    <row r="287" spans="1:7" s="198" customFormat="1" ht="3" customHeight="1">
      <c r="A287" s="191"/>
      <c r="B287" s="191"/>
      <c r="C287" s="144"/>
      <c r="D287" s="145"/>
      <c r="E287" s="145"/>
      <c r="F287" s="145"/>
      <c r="G287" s="146"/>
    </row>
    <row r="288" spans="1:7" s="201" customFormat="1" ht="12">
      <c r="A288" s="204" t="s">
        <v>305</v>
      </c>
      <c r="B288" s="204" t="s">
        <v>306</v>
      </c>
      <c r="C288" s="199">
        <f>SUM(C289,C291,C293)-SUM(C290,C292,C294)</f>
        <v>0</v>
      </c>
      <c r="D288" s="199">
        <f>SUM(D289,D291,D293)-SUM(D290,D292,D294)</f>
        <v>0</v>
      </c>
      <c r="E288" s="199">
        <f>SUM(E289,E291,E293)-SUM(E290,E292,E294)</f>
        <v>0</v>
      </c>
      <c r="F288" s="199">
        <f>SUM(F289,F291,F293)-SUM(F290,F292,F294)</f>
        <v>0</v>
      </c>
      <c r="G288" s="200">
        <f>SUM(G289,G291,G293)-SUM(G290,G292,G294)</f>
        <v>0</v>
      </c>
    </row>
    <row r="289" spans="1:7" s="198" customFormat="1" ht="12">
      <c r="A289" s="205" t="s">
        <v>307</v>
      </c>
      <c r="B289" s="205" t="s">
        <v>308</v>
      </c>
      <c r="C289" s="206">
        <f aca="true" t="shared" si="5" ref="C289:C294">SUM(D289:G289)</f>
        <v>0</v>
      </c>
      <c r="D289" s="207"/>
      <c r="E289" s="207"/>
      <c r="F289" s="207"/>
      <c r="G289" s="208"/>
    </row>
    <row r="290" spans="1:7" s="198" customFormat="1" ht="12">
      <c r="A290" s="209" t="s">
        <v>309</v>
      </c>
      <c r="B290" s="209" t="s">
        <v>310</v>
      </c>
      <c r="C290" s="210">
        <f t="shared" si="5"/>
        <v>0</v>
      </c>
      <c r="D290" s="152"/>
      <c r="E290" s="152"/>
      <c r="F290" s="152"/>
      <c r="G290" s="153"/>
    </row>
    <row r="291" spans="1:7" s="198" customFormat="1" ht="12">
      <c r="A291" s="209" t="s">
        <v>311</v>
      </c>
      <c r="B291" s="209" t="s">
        <v>312</v>
      </c>
      <c r="C291" s="210">
        <f t="shared" si="5"/>
        <v>0</v>
      </c>
      <c r="D291" s="152"/>
      <c r="E291" s="152"/>
      <c r="F291" s="152"/>
      <c r="G291" s="153"/>
    </row>
    <row r="292" spans="1:7" s="198" customFormat="1" ht="12">
      <c r="A292" s="209" t="s">
        <v>313</v>
      </c>
      <c r="B292" s="209" t="s">
        <v>314</v>
      </c>
      <c r="C292" s="210">
        <f t="shared" si="5"/>
        <v>0</v>
      </c>
      <c r="D292" s="152"/>
      <c r="E292" s="152"/>
      <c r="F292" s="152"/>
      <c r="G292" s="153"/>
    </row>
    <row r="293" spans="1:7" s="198" customFormat="1" ht="12">
      <c r="A293" s="209" t="s">
        <v>315</v>
      </c>
      <c r="B293" s="209" t="s">
        <v>316</v>
      </c>
      <c r="C293" s="210">
        <f t="shared" si="5"/>
        <v>0</v>
      </c>
      <c r="D293" s="152"/>
      <c r="E293" s="152"/>
      <c r="F293" s="152"/>
      <c r="G293" s="153"/>
    </row>
    <row r="294" spans="1:7" s="198" customFormat="1" ht="12">
      <c r="A294" s="211" t="s">
        <v>317</v>
      </c>
      <c r="B294" s="211" t="s">
        <v>318</v>
      </c>
      <c r="C294" s="212">
        <f t="shared" si="5"/>
        <v>0</v>
      </c>
      <c r="D294" s="157"/>
      <c r="E294" s="157"/>
      <c r="F294" s="157"/>
      <c r="G294" s="130"/>
    </row>
    <row r="295" spans="1:7" s="198" customFormat="1" ht="3" customHeight="1">
      <c r="A295" s="191"/>
      <c r="B295" s="191"/>
      <c r="C295" s="144"/>
      <c r="D295" s="213"/>
      <c r="E295" s="213"/>
      <c r="F295" s="213"/>
      <c r="G295" s="214"/>
    </row>
    <row r="296" spans="1:7" s="201" customFormat="1" ht="12">
      <c r="A296" s="204" t="s">
        <v>319</v>
      </c>
      <c r="B296" s="204" t="s">
        <v>320</v>
      </c>
      <c r="C296" s="215">
        <f>SUM(D296:G296)</f>
        <v>0</v>
      </c>
      <c r="D296" s="216"/>
      <c r="E296" s="216"/>
      <c r="F296" s="216"/>
      <c r="G296" s="217"/>
    </row>
    <row r="297" spans="1:7" s="201" customFormat="1" ht="3" customHeight="1">
      <c r="A297" s="218"/>
      <c r="B297" s="219"/>
      <c r="C297" s="220"/>
      <c r="D297" s="221"/>
      <c r="E297" s="222"/>
      <c r="F297" s="222"/>
      <c r="G297" s="223"/>
    </row>
    <row r="298" spans="1:7" s="201" customFormat="1" ht="48">
      <c r="A298" s="218" t="s">
        <v>321</v>
      </c>
      <c r="B298" s="224" t="s">
        <v>322</v>
      </c>
      <c r="C298" s="225">
        <f>SUM(D298:G298)</f>
        <v>0</v>
      </c>
      <c r="D298" s="226"/>
      <c r="E298" s="227"/>
      <c r="F298" s="227"/>
      <c r="G298" s="228"/>
    </row>
    <row r="299" s="56" customFormat="1" ht="11.25"/>
    <row r="300" s="56" customFormat="1" ht="11.25"/>
    <row r="301" s="56" customFormat="1" ht="11.25"/>
    <row r="302" s="56" customFormat="1" ht="11.25"/>
    <row r="303" s="56" customFormat="1" ht="11.25"/>
    <row r="304" s="56" customFormat="1" ht="11.25"/>
    <row r="305" s="56" customFormat="1" ht="11.25"/>
    <row r="306" s="56" customFormat="1" ht="11.25"/>
    <row r="307" s="56" customFormat="1" ht="11.25"/>
    <row r="308" s="56" customFormat="1" ht="11.25"/>
    <row r="309" s="56" customFormat="1" ht="11.25"/>
    <row r="310" s="56" customFormat="1" ht="11.25"/>
    <row r="311" s="56" customFormat="1" ht="11.25"/>
    <row r="312" s="56" customFormat="1" ht="11.25"/>
    <row r="313" s="56" customFormat="1" ht="11.25"/>
    <row r="314" s="56" customFormat="1" ht="11.25"/>
    <row r="315" s="56" customFormat="1" ht="11.25"/>
    <row r="316" s="56" customFormat="1" ht="11.25"/>
    <row r="317" s="56" customFormat="1" ht="11.25"/>
    <row r="318" spans="1:7" s="56" customFormat="1" ht="11.25">
      <c r="A318" s="229"/>
      <c r="B318" s="229"/>
      <c r="C318" s="229"/>
      <c r="D318" s="229"/>
      <c r="E318" s="229"/>
      <c r="F318" s="229"/>
      <c r="G318" s="229"/>
    </row>
    <row r="319" spans="1:7" s="56" customFormat="1" ht="11.25">
      <c r="A319" s="229"/>
      <c r="B319" s="229"/>
      <c r="C319" s="229"/>
      <c r="D319" s="229"/>
      <c r="E319" s="229"/>
      <c r="F319" s="229"/>
      <c r="G319" s="229"/>
    </row>
    <row r="320" spans="1:7" s="56" customFormat="1" ht="11.25">
      <c r="A320" s="229"/>
      <c r="B320" s="229"/>
      <c r="C320" s="229"/>
      <c r="D320" s="229"/>
      <c r="E320" s="229"/>
      <c r="F320" s="229"/>
      <c r="G320" s="229"/>
    </row>
    <row r="321" spans="1:7" s="56" customFormat="1" ht="11.25">
      <c r="A321" s="229"/>
      <c r="B321" s="229"/>
      <c r="C321" s="229"/>
      <c r="D321" s="229"/>
      <c r="E321" s="229"/>
      <c r="F321" s="229"/>
      <c r="G321" s="229"/>
    </row>
    <row r="322" spans="1:7" s="56" customFormat="1" ht="11.25">
      <c r="A322" s="229"/>
      <c r="B322" s="229"/>
      <c r="C322" s="229"/>
      <c r="D322" s="229"/>
      <c r="E322" s="229"/>
      <c r="F322" s="229"/>
      <c r="G322" s="229"/>
    </row>
    <row r="323" spans="1:7" s="56" customFormat="1" ht="11.25">
      <c r="A323" s="229"/>
      <c r="B323" s="229"/>
      <c r="C323" s="229"/>
      <c r="D323" s="229"/>
      <c r="E323" s="229"/>
      <c r="F323" s="229"/>
      <c r="G323" s="229"/>
    </row>
    <row r="324" spans="1:7" s="56" customFormat="1" ht="11.25">
      <c r="A324" s="229"/>
      <c r="B324" s="229"/>
      <c r="C324" s="229"/>
      <c r="D324" s="229"/>
      <c r="E324" s="229"/>
      <c r="F324" s="229"/>
      <c r="G324" s="229"/>
    </row>
    <row r="325" spans="1:7" s="56" customFormat="1" ht="11.25">
      <c r="A325" s="229"/>
      <c r="B325" s="229"/>
      <c r="C325" s="229"/>
      <c r="D325" s="229"/>
      <c r="E325" s="229"/>
      <c r="F325" s="229"/>
      <c r="G325" s="229"/>
    </row>
    <row r="326" spans="1:7" s="56" customFormat="1" ht="11.25">
      <c r="A326" s="229"/>
      <c r="B326" s="229"/>
      <c r="C326" s="229"/>
      <c r="D326" s="229"/>
      <c r="E326" s="229"/>
      <c r="F326" s="229"/>
      <c r="G326" s="229"/>
    </row>
    <row r="327" spans="1:7" s="56" customFormat="1" ht="11.25">
      <c r="A327" s="229"/>
      <c r="B327" s="229"/>
      <c r="C327" s="229"/>
      <c r="D327" s="229"/>
      <c r="E327" s="229"/>
      <c r="F327" s="229"/>
      <c r="G327" s="229"/>
    </row>
    <row r="328" spans="1:7" s="56" customFormat="1" ht="11.25">
      <c r="A328" s="229"/>
      <c r="B328" s="229"/>
      <c r="C328" s="229"/>
      <c r="D328" s="229"/>
      <c r="E328" s="229"/>
      <c r="F328" s="229"/>
      <c r="G328" s="229"/>
    </row>
    <row r="329" spans="1:7" s="56" customFormat="1" ht="11.25">
      <c r="A329" s="229"/>
      <c r="B329" s="229"/>
      <c r="C329" s="229"/>
      <c r="D329" s="229"/>
      <c r="E329" s="229"/>
      <c r="F329" s="229"/>
      <c r="G329" s="229"/>
    </row>
    <row r="330" spans="1:7" s="56" customFormat="1" ht="11.25">
      <c r="A330" s="229"/>
      <c r="B330" s="229"/>
      <c r="C330" s="229"/>
      <c r="D330" s="229"/>
      <c r="E330" s="229"/>
      <c r="F330" s="229"/>
      <c r="G330" s="229"/>
    </row>
    <row r="331" spans="1:7" s="56" customFormat="1" ht="11.25">
      <c r="A331" s="229"/>
      <c r="B331" s="229"/>
      <c r="C331" s="229"/>
      <c r="D331" s="229"/>
      <c r="E331" s="229"/>
      <c r="F331" s="229"/>
      <c r="G331" s="229"/>
    </row>
    <row r="332" spans="1:7" s="56" customFormat="1" ht="11.25">
      <c r="A332" s="229"/>
      <c r="B332" s="229"/>
      <c r="C332" s="229"/>
      <c r="D332" s="229"/>
      <c r="E332" s="229"/>
      <c r="F332" s="229"/>
      <c r="G332" s="229"/>
    </row>
    <row r="333" spans="1:7" s="56" customFormat="1" ht="11.25">
      <c r="A333" s="229"/>
      <c r="B333" s="229"/>
      <c r="C333" s="229"/>
      <c r="D333" s="229"/>
      <c r="E333" s="229"/>
      <c r="F333" s="229"/>
      <c r="G333" s="229"/>
    </row>
    <row r="334" spans="1:7" s="56" customFormat="1" ht="11.25">
      <c r="A334" s="229"/>
      <c r="B334" s="229"/>
      <c r="C334" s="229"/>
      <c r="D334" s="229"/>
      <c r="E334" s="229"/>
      <c r="F334" s="229"/>
      <c r="G334" s="229"/>
    </row>
    <row r="335" spans="1:7" s="56" customFormat="1" ht="11.25">
      <c r="A335" s="229"/>
      <c r="B335" s="229"/>
      <c r="C335" s="229"/>
      <c r="D335" s="229"/>
      <c r="E335" s="229"/>
      <c r="F335" s="229"/>
      <c r="G335" s="229"/>
    </row>
    <row r="336" spans="1:7" s="56" customFormat="1" ht="11.25">
      <c r="A336" s="229"/>
      <c r="B336" s="229"/>
      <c r="C336" s="229"/>
      <c r="D336" s="229"/>
      <c r="E336" s="229"/>
      <c r="F336" s="229"/>
      <c r="G336" s="229"/>
    </row>
    <row r="337" spans="1:7" s="56" customFormat="1" ht="11.25">
      <c r="A337" s="229"/>
      <c r="B337" s="229"/>
      <c r="C337" s="229"/>
      <c r="D337" s="229"/>
      <c r="E337" s="229"/>
      <c r="F337" s="229"/>
      <c r="G337" s="229"/>
    </row>
    <row r="338" spans="1:7" s="56" customFormat="1" ht="11.25">
      <c r="A338" s="229"/>
      <c r="B338" s="229"/>
      <c r="C338" s="229"/>
      <c r="D338" s="229"/>
      <c r="E338" s="229"/>
      <c r="F338" s="229"/>
      <c r="G338" s="229"/>
    </row>
    <row r="339" spans="1:7" s="56" customFormat="1" ht="11.25">
      <c r="A339" s="229"/>
      <c r="B339" s="229"/>
      <c r="C339" s="229"/>
      <c r="D339" s="229"/>
      <c r="E339" s="229"/>
      <c r="F339" s="229"/>
      <c r="G339" s="229"/>
    </row>
    <row r="340" spans="1:7" s="56" customFormat="1" ht="11.25">
      <c r="A340" s="229"/>
      <c r="B340" s="229"/>
      <c r="C340" s="229"/>
      <c r="D340" s="229"/>
      <c r="E340" s="229"/>
      <c r="F340" s="229"/>
      <c r="G340" s="229"/>
    </row>
    <row r="341" spans="1:7" s="56" customFormat="1" ht="11.25">
      <c r="A341" s="229"/>
      <c r="B341" s="229"/>
      <c r="C341" s="229"/>
      <c r="D341" s="229"/>
      <c r="E341" s="229"/>
      <c r="F341" s="229"/>
      <c r="G341" s="229"/>
    </row>
    <row r="342" spans="1:7" s="56" customFormat="1" ht="11.25">
      <c r="A342" s="229"/>
      <c r="B342" s="229"/>
      <c r="C342" s="229"/>
      <c r="D342" s="229"/>
      <c r="E342" s="229"/>
      <c r="F342" s="229"/>
      <c r="G342" s="229"/>
    </row>
    <row r="343" spans="1:7" s="56" customFormat="1" ht="11.25">
      <c r="A343" s="229"/>
      <c r="B343" s="229"/>
      <c r="C343" s="229"/>
      <c r="D343" s="229"/>
      <c r="E343" s="229"/>
      <c r="F343" s="229"/>
      <c r="G343" s="229"/>
    </row>
    <row r="344" spans="1:7" s="56" customFormat="1" ht="11.25">
      <c r="A344" s="229"/>
      <c r="B344" s="229"/>
      <c r="C344" s="229"/>
      <c r="D344" s="229"/>
      <c r="E344" s="229"/>
      <c r="F344" s="229"/>
      <c r="G344" s="229"/>
    </row>
    <row r="345" spans="1:7" s="56" customFormat="1" ht="11.25">
      <c r="A345" s="229"/>
      <c r="B345" s="229"/>
      <c r="C345" s="229"/>
      <c r="D345" s="229"/>
      <c r="E345" s="229"/>
      <c r="F345" s="229"/>
      <c r="G345" s="229"/>
    </row>
    <row r="346" spans="1:7" s="56" customFormat="1" ht="11.25">
      <c r="A346" s="229"/>
      <c r="B346" s="229"/>
      <c r="C346" s="229"/>
      <c r="D346" s="229"/>
      <c r="E346" s="229"/>
      <c r="F346" s="229"/>
      <c r="G346" s="229"/>
    </row>
    <row r="347" spans="1:7" s="56" customFormat="1" ht="11.25">
      <c r="A347" s="229"/>
      <c r="B347" s="229"/>
      <c r="C347" s="229"/>
      <c r="D347" s="229"/>
      <c r="E347" s="229"/>
      <c r="F347" s="229"/>
      <c r="G347" s="229"/>
    </row>
    <row r="348" spans="1:7" s="56" customFormat="1" ht="11.25">
      <c r="A348" s="229"/>
      <c r="B348" s="229"/>
      <c r="C348" s="229"/>
      <c r="D348" s="229"/>
      <c r="E348" s="229"/>
      <c r="F348" s="229"/>
      <c r="G348" s="229"/>
    </row>
    <row r="349" spans="1:7" s="56" customFormat="1" ht="11.25">
      <c r="A349" s="229"/>
      <c r="B349" s="229"/>
      <c r="C349" s="229"/>
      <c r="D349" s="229"/>
      <c r="E349" s="229"/>
      <c r="F349" s="229"/>
      <c r="G349" s="229"/>
    </row>
    <row r="350" spans="1:7" s="56" customFormat="1" ht="11.25">
      <c r="A350" s="229"/>
      <c r="B350" s="229"/>
      <c r="C350" s="229"/>
      <c r="D350" s="229"/>
      <c r="E350" s="229"/>
      <c r="F350" s="229"/>
      <c r="G350" s="229"/>
    </row>
    <row r="351" spans="1:7" s="56" customFormat="1" ht="11.25">
      <c r="A351" s="229"/>
      <c r="B351" s="229"/>
      <c r="C351" s="229"/>
      <c r="D351" s="229"/>
      <c r="E351" s="229"/>
      <c r="F351" s="229"/>
      <c r="G351" s="229"/>
    </row>
    <row r="352" spans="1:7" s="56" customFormat="1" ht="11.25">
      <c r="A352" s="229"/>
      <c r="B352" s="229"/>
      <c r="C352" s="229"/>
      <c r="D352" s="229"/>
      <c r="E352" s="229"/>
      <c r="F352" s="229"/>
      <c r="G352" s="229"/>
    </row>
    <row r="353" spans="1:7" s="56" customFormat="1" ht="11.25">
      <c r="A353" s="229"/>
      <c r="B353" s="229"/>
      <c r="C353" s="229"/>
      <c r="D353" s="229"/>
      <c r="E353" s="229"/>
      <c r="F353" s="229"/>
      <c r="G353" s="229"/>
    </row>
    <row r="354" spans="1:7" s="56" customFormat="1" ht="11.25">
      <c r="A354" s="229"/>
      <c r="B354" s="229"/>
      <c r="C354" s="229"/>
      <c r="D354" s="229"/>
      <c r="E354" s="229"/>
      <c r="F354" s="229"/>
      <c r="G354" s="229"/>
    </row>
    <row r="355" spans="1:7" s="56" customFormat="1" ht="11.25">
      <c r="A355" s="229"/>
      <c r="B355" s="229"/>
      <c r="C355" s="229"/>
      <c r="D355" s="229"/>
      <c r="E355" s="229"/>
      <c r="F355" s="229"/>
      <c r="G355" s="229"/>
    </row>
    <row r="356" spans="1:7" s="56" customFormat="1" ht="11.25">
      <c r="A356" s="229"/>
      <c r="B356" s="229"/>
      <c r="C356" s="229"/>
      <c r="D356" s="229"/>
      <c r="E356" s="229"/>
      <c r="F356" s="229"/>
      <c r="G356" s="229"/>
    </row>
    <row r="357" spans="1:7" s="56" customFormat="1" ht="11.25">
      <c r="A357" s="229"/>
      <c r="B357" s="229"/>
      <c r="C357" s="229"/>
      <c r="D357" s="229"/>
      <c r="E357" s="229"/>
      <c r="F357" s="229"/>
      <c r="G357" s="229"/>
    </row>
    <row r="358" spans="1:7" s="56" customFormat="1" ht="11.25">
      <c r="A358" s="229"/>
      <c r="B358" s="229"/>
      <c r="C358" s="229"/>
      <c r="D358" s="229"/>
      <c r="E358" s="229"/>
      <c r="F358" s="229"/>
      <c r="G358" s="229"/>
    </row>
    <row r="359" spans="1:7" s="56" customFormat="1" ht="11.25">
      <c r="A359" s="229"/>
      <c r="B359" s="229"/>
      <c r="C359" s="229"/>
      <c r="D359" s="229"/>
      <c r="E359" s="229"/>
      <c r="F359" s="229"/>
      <c r="G359" s="229"/>
    </row>
    <row r="360" spans="1:7" s="56" customFormat="1" ht="11.25">
      <c r="A360" s="229"/>
      <c r="B360" s="229"/>
      <c r="C360" s="229"/>
      <c r="D360" s="229"/>
      <c r="E360" s="229"/>
      <c r="F360" s="229"/>
      <c r="G360" s="229"/>
    </row>
    <row r="361" spans="1:7" s="56" customFormat="1" ht="11.25">
      <c r="A361" s="229"/>
      <c r="B361" s="229"/>
      <c r="C361" s="229"/>
      <c r="D361" s="229"/>
      <c r="E361" s="229"/>
      <c r="F361" s="229"/>
      <c r="G361" s="229"/>
    </row>
    <row r="362" spans="1:7" s="56" customFormat="1" ht="11.25">
      <c r="A362" s="229"/>
      <c r="B362" s="229"/>
      <c r="C362" s="229"/>
      <c r="D362" s="229"/>
      <c r="E362" s="229"/>
      <c r="F362" s="229"/>
      <c r="G362" s="229"/>
    </row>
    <row r="363" spans="1:7" s="56" customFormat="1" ht="11.25">
      <c r="A363" s="229"/>
      <c r="B363" s="229"/>
      <c r="C363" s="229"/>
      <c r="D363" s="229"/>
      <c r="E363" s="229"/>
      <c r="F363" s="229"/>
      <c r="G363" s="229"/>
    </row>
    <row r="364" spans="1:7" s="56" customFormat="1" ht="11.25">
      <c r="A364" s="229"/>
      <c r="B364" s="229"/>
      <c r="C364" s="229"/>
      <c r="D364" s="229"/>
      <c r="E364" s="229"/>
      <c r="F364" s="229"/>
      <c r="G364" s="229"/>
    </row>
    <row r="365" spans="1:7" s="56" customFormat="1" ht="11.25">
      <c r="A365" s="229"/>
      <c r="B365" s="229"/>
      <c r="C365" s="229"/>
      <c r="D365" s="229"/>
      <c r="E365" s="229"/>
      <c r="F365" s="229"/>
      <c r="G365" s="229"/>
    </row>
    <row r="366" spans="1:7" s="56" customFormat="1" ht="11.25">
      <c r="A366" s="229"/>
      <c r="B366" s="229"/>
      <c r="C366" s="229"/>
      <c r="D366" s="229"/>
      <c r="E366" s="229"/>
      <c r="F366" s="229"/>
      <c r="G366" s="229"/>
    </row>
    <row r="367" spans="1:7" s="56" customFormat="1" ht="11.25">
      <c r="A367" s="229"/>
      <c r="B367" s="229"/>
      <c r="C367" s="229"/>
      <c r="D367" s="229"/>
      <c r="E367" s="229"/>
      <c r="F367" s="229"/>
      <c r="G367" s="229"/>
    </row>
    <row r="368" spans="1:7" s="56" customFormat="1" ht="11.25">
      <c r="A368" s="229"/>
      <c r="B368" s="229"/>
      <c r="C368" s="229"/>
      <c r="D368" s="229"/>
      <c r="E368" s="229"/>
      <c r="F368" s="229"/>
      <c r="G368" s="229"/>
    </row>
    <row r="369" spans="1:7" s="56" customFormat="1" ht="11.25">
      <c r="A369" s="229"/>
      <c r="B369" s="229"/>
      <c r="C369" s="229"/>
      <c r="D369" s="229"/>
      <c r="E369" s="229"/>
      <c r="F369" s="229"/>
      <c r="G369" s="229"/>
    </row>
    <row r="370" spans="1:7" s="56" customFormat="1" ht="11.25">
      <c r="A370" s="229"/>
      <c r="B370" s="229"/>
      <c r="C370" s="229"/>
      <c r="D370" s="229"/>
      <c r="E370" s="229"/>
      <c r="F370" s="229"/>
      <c r="G370" s="229"/>
    </row>
    <row r="371" spans="1:7" s="56" customFormat="1" ht="11.25">
      <c r="A371" s="229"/>
      <c r="B371" s="229"/>
      <c r="C371" s="229"/>
      <c r="D371" s="229"/>
      <c r="E371" s="229"/>
      <c r="F371" s="229"/>
      <c r="G371" s="229"/>
    </row>
    <row r="372" spans="1:7" s="56" customFormat="1" ht="11.25">
      <c r="A372" s="229"/>
      <c r="B372" s="229"/>
      <c r="C372" s="229"/>
      <c r="D372" s="229"/>
      <c r="E372" s="229"/>
      <c r="F372" s="229"/>
      <c r="G372" s="229"/>
    </row>
    <row r="373" spans="1:7" s="56" customFormat="1" ht="11.25">
      <c r="A373" s="229"/>
      <c r="B373" s="229"/>
      <c r="C373" s="229"/>
      <c r="D373" s="229"/>
      <c r="E373" s="229"/>
      <c r="F373" s="229"/>
      <c r="G373" s="229"/>
    </row>
    <row r="374" spans="1:7" s="56" customFormat="1" ht="11.25">
      <c r="A374" s="229"/>
      <c r="B374" s="229"/>
      <c r="C374" s="229"/>
      <c r="D374" s="229"/>
      <c r="E374" s="229"/>
      <c r="F374" s="229"/>
      <c r="G374" s="229"/>
    </row>
    <row r="375" spans="1:7" s="56" customFormat="1" ht="11.25">
      <c r="A375" s="229"/>
      <c r="B375" s="229"/>
      <c r="C375" s="229"/>
      <c r="D375" s="229"/>
      <c r="E375" s="229"/>
      <c r="F375" s="229"/>
      <c r="G375" s="229"/>
    </row>
    <row r="376" spans="1:7" s="56" customFormat="1" ht="11.25">
      <c r="A376" s="229"/>
      <c r="B376" s="229"/>
      <c r="C376" s="229"/>
      <c r="D376" s="229"/>
      <c r="E376" s="229"/>
      <c r="F376" s="229"/>
      <c r="G376" s="229"/>
    </row>
    <row r="377" spans="1:7" s="56" customFormat="1" ht="11.25">
      <c r="A377" s="229"/>
      <c r="B377" s="229"/>
      <c r="C377" s="229"/>
      <c r="D377" s="229"/>
      <c r="E377" s="229"/>
      <c r="F377" s="229"/>
      <c r="G377" s="229"/>
    </row>
    <row r="378" spans="1:7" s="56" customFormat="1" ht="11.25">
      <c r="A378" s="229"/>
      <c r="B378" s="229"/>
      <c r="C378" s="229"/>
      <c r="D378" s="229"/>
      <c r="E378" s="229"/>
      <c r="F378" s="229"/>
      <c r="G378" s="229"/>
    </row>
    <row r="379" spans="1:7" s="56" customFormat="1" ht="11.25">
      <c r="A379" s="229"/>
      <c r="B379" s="229"/>
      <c r="C379" s="229"/>
      <c r="D379" s="229"/>
      <c r="E379" s="229"/>
      <c r="F379" s="229"/>
      <c r="G379" s="229"/>
    </row>
    <row r="380" spans="1:7" s="56" customFormat="1" ht="11.25">
      <c r="A380" s="229"/>
      <c r="B380" s="229"/>
      <c r="C380" s="229"/>
      <c r="D380" s="229"/>
      <c r="E380" s="229"/>
      <c r="F380" s="229"/>
      <c r="G380" s="229"/>
    </row>
    <row r="381" spans="1:7" s="56" customFormat="1" ht="11.25">
      <c r="A381" s="229"/>
      <c r="B381" s="229"/>
      <c r="C381" s="229"/>
      <c r="D381" s="229"/>
      <c r="E381" s="229"/>
      <c r="F381" s="229"/>
      <c r="G381" s="229"/>
    </row>
    <row r="382" spans="1:7" s="56" customFormat="1" ht="11.25">
      <c r="A382" s="229"/>
      <c r="B382" s="229"/>
      <c r="C382" s="229"/>
      <c r="D382" s="229"/>
      <c r="E382" s="229"/>
      <c r="F382" s="229"/>
      <c r="G382" s="229"/>
    </row>
    <row r="383" spans="1:7" s="56" customFormat="1" ht="11.25">
      <c r="A383" s="229"/>
      <c r="B383" s="229"/>
      <c r="C383" s="229"/>
      <c r="D383" s="229"/>
      <c r="E383" s="229"/>
      <c r="F383" s="229"/>
      <c r="G383" s="229"/>
    </row>
    <row r="384" spans="1:7" s="56" customFormat="1" ht="11.25">
      <c r="A384" s="229"/>
      <c r="B384" s="229"/>
      <c r="C384" s="229"/>
      <c r="D384" s="229"/>
      <c r="E384" s="229"/>
      <c r="F384" s="229"/>
      <c r="G384" s="229"/>
    </row>
    <row r="385" spans="1:7" s="56" customFormat="1" ht="11.25">
      <c r="A385" s="229"/>
      <c r="B385" s="229"/>
      <c r="C385" s="229"/>
      <c r="D385" s="229"/>
      <c r="E385" s="229"/>
      <c r="F385" s="229"/>
      <c r="G385" s="229"/>
    </row>
    <row r="386" spans="1:7" s="56" customFormat="1" ht="11.25">
      <c r="A386" s="229"/>
      <c r="B386" s="229"/>
      <c r="C386" s="229"/>
      <c r="D386" s="229"/>
      <c r="E386" s="229"/>
      <c r="F386" s="229"/>
      <c r="G386" s="229"/>
    </row>
    <row r="387" spans="1:7" s="56" customFormat="1" ht="11.25">
      <c r="A387" s="229"/>
      <c r="B387" s="229"/>
      <c r="C387" s="229"/>
      <c r="D387" s="229"/>
      <c r="E387" s="229"/>
      <c r="F387" s="229"/>
      <c r="G387" s="229"/>
    </row>
    <row r="388" spans="1:7" s="56" customFormat="1" ht="11.25">
      <c r="A388" s="229"/>
      <c r="B388" s="229"/>
      <c r="C388" s="229"/>
      <c r="D388" s="229"/>
      <c r="E388" s="229"/>
      <c r="F388" s="229"/>
      <c r="G388" s="229"/>
    </row>
    <row r="389" spans="1:7" s="56" customFormat="1" ht="11.25">
      <c r="A389" s="229"/>
      <c r="B389" s="229"/>
      <c r="C389" s="229"/>
      <c r="D389" s="229"/>
      <c r="E389" s="229"/>
      <c r="F389" s="229"/>
      <c r="G389" s="229"/>
    </row>
    <row r="390" spans="1:7" s="56" customFormat="1" ht="11.25">
      <c r="A390" s="229"/>
      <c r="B390" s="229"/>
      <c r="C390" s="229"/>
      <c r="D390" s="229"/>
      <c r="E390" s="229"/>
      <c r="F390" s="229"/>
      <c r="G390" s="229"/>
    </row>
    <row r="391" spans="1:7" s="56" customFormat="1" ht="11.25">
      <c r="A391" s="229"/>
      <c r="B391" s="229"/>
      <c r="C391" s="229"/>
      <c r="D391" s="229"/>
      <c r="E391" s="229"/>
      <c r="F391" s="229"/>
      <c r="G391" s="229"/>
    </row>
    <row r="392" spans="1:7" s="56" customFormat="1" ht="11.25">
      <c r="A392" s="229"/>
      <c r="B392" s="229"/>
      <c r="C392" s="229"/>
      <c r="D392" s="229"/>
      <c r="E392" s="229"/>
      <c r="F392" s="229"/>
      <c r="G392" s="229"/>
    </row>
    <row r="393" spans="1:7" s="56" customFormat="1" ht="11.25">
      <c r="A393" s="229"/>
      <c r="B393" s="229"/>
      <c r="C393" s="229"/>
      <c r="D393" s="229"/>
      <c r="E393" s="229"/>
      <c r="F393" s="229"/>
      <c r="G393" s="229"/>
    </row>
    <row r="394" spans="1:7" s="56" customFormat="1" ht="11.25">
      <c r="A394" s="229"/>
      <c r="B394" s="229"/>
      <c r="C394" s="229"/>
      <c r="D394" s="229"/>
      <c r="E394" s="229"/>
      <c r="F394" s="229"/>
      <c r="G394" s="229"/>
    </row>
    <row r="395" spans="1:7" s="56" customFormat="1" ht="11.25">
      <c r="A395" s="229"/>
      <c r="B395" s="229"/>
      <c r="C395" s="229"/>
      <c r="D395" s="229"/>
      <c r="E395" s="229"/>
      <c r="F395" s="229"/>
      <c r="G395" s="229"/>
    </row>
    <row r="396" spans="1:7" s="56" customFormat="1" ht="11.25">
      <c r="A396" s="229"/>
      <c r="B396" s="229"/>
      <c r="C396" s="229"/>
      <c r="D396" s="229"/>
      <c r="E396" s="229"/>
      <c r="F396" s="229"/>
      <c r="G396" s="229"/>
    </row>
    <row r="397" spans="1:7" s="56" customFormat="1" ht="11.25">
      <c r="A397" s="229"/>
      <c r="B397" s="229"/>
      <c r="C397" s="229"/>
      <c r="D397" s="229"/>
      <c r="E397" s="229"/>
      <c r="F397" s="229"/>
      <c r="G397" s="229"/>
    </row>
    <row r="398" spans="1:7" s="56" customFormat="1" ht="11.25">
      <c r="A398" s="229"/>
      <c r="B398" s="229"/>
      <c r="C398" s="229"/>
      <c r="D398" s="229"/>
      <c r="E398" s="229"/>
      <c r="F398" s="229"/>
      <c r="G398" s="229"/>
    </row>
    <row r="399" spans="1:7" s="56" customFormat="1" ht="11.25">
      <c r="A399" s="229"/>
      <c r="B399" s="229"/>
      <c r="C399" s="229"/>
      <c r="D399" s="229"/>
      <c r="E399" s="229"/>
      <c r="F399" s="229"/>
      <c r="G399" s="229"/>
    </row>
    <row r="400" spans="1:7" s="56" customFormat="1" ht="11.25">
      <c r="A400" s="229"/>
      <c r="B400" s="229"/>
      <c r="C400" s="229"/>
      <c r="D400" s="229"/>
      <c r="E400" s="229"/>
      <c r="F400" s="229"/>
      <c r="G400" s="229"/>
    </row>
    <row r="401" spans="1:7" s="56" customFormat="1" ht="11.25">
      <c r="A401" s="229"/>
      <c r="B401" s="229"/>
      <c r="C401" s="229"/>
      <c r="D401" s="229"/>
      <c r="E401" s="229"/>
      <c r="F401" s="229"/>
      <c r="G401" s="229"/>
    </row>
    <row r="402" spans="1:7" s="56" customFormat="1" ht="11.25">
      <c r="A402" s="229"/>
      <c r="B402" s="229"/>
      <c r="C402" s="229"/>
      <c r="D402" s="229"/>
      <c r="E402" s="229"/>
      <c r="F402" s="229"/>
      <c r="G402" s="229"/>
    </row>
    <row r="403" spans="1:7" s="56" customFormat="1" ht="11.25">
      <c r="A403" s="229"/>
      <c r="B403" s="229"/>
      <c r="C403" s="229"/>
      <c r="D403" s="229"/>
      <c r="E403" s="229"/>
      <c r="F403" s="229"/>
      <c r="G403" s="229"/>
    </row>
    <row r="404" spans="1:7" s="56" customFormat="1" ht="11.25">
      <c r="A404" s="229"/>
      <c r="B404" s="229"/>
      <c r="C404" s="229"/>
      <c r="D404" s="229"/>
      <c r="E404" s="229"/>
      <c r="F404" s="229"/>
      <c r="G404" s="229"/>
    </row>
    <row r="405" spans="1:7" s="56" customFormat="1" ht="11.25">
      <c r="A405" s="229"/>
      <c r="B405" s="229"/>
      <c r="C405" s="229"/>
      <c r="D405" s="229"/>
      <c r="E405" s="229"/>
      <c r="F405" s="229"/>
      <c r="G405" s="229"/>
    </row>
    <row r="406" spans="1:7" s="56" customFormat="1" ht="11.25">
      <c r="A406" s="229"/>
      <c r="B406" s="229"/>
      <c r="C406" s="229"/>
      <c r="D406" s="229"/>
      <c r="E406" s="229"/>
      <c r="F406" s="229"/>
      <c r="G406" s="229"/>
    </row>
    <row r="407" spans="1:7" s="56" customFormat="1" ht="11.25">
      <c r="A407" s="229"/>
      <c r="B407" s="229"/>
      <c r="C407" s="229"/>
      <c r="D407" s="229"/>
      <c r="E407" s="229"/>
      <c r="F407" s="229"/>
      <c r="G407" s="229"/>
    </row>
    <row r="408" spans="1:7" s="56" customFormat="1" ht="11.25">
      <c r="A408" s="229"/>
      <c r="B408" s="229"/>
      <c r="C408" s="229"/>
      <c r="D408" s="229"/>
      <c r="E408" s="229"/>
      <c r="F408" s="229"/>
      <c r="G408" s="229"/>
    </row>
    <row r="409" spans="1:7" s="56" customFormat="1" ht="11.25">
      <c r="A409" s="229"/>
      <c r="B409" s="229"/>
      <c r="C409" s="229"/>
      <c r="D409" s="229"/>
      <c r="E409" s="229"/>
      <c r="F409" s="229"/>
      <c r="G409" s="229"/>
    </row>
    <row r="410" spans="1:7" s="56" customFormat="1" ht="11.25">
      <c r="A410" s="229"/>
      <c r="B410" s="229"/>
      <c r="C410" s="229"/>
      <c r="D410" s="229"/>
      <c r="E410" s="229"/>
      <c r="F410" s="229"/>
      <c r="G410" s="229"/>
    </row>
    <row r="411" spans="1:7" s="56" customFormat="1" ht="11.25">
      <c r="A411" s="229"/>
      <c r="B411" s="229"/>
      <c r="C411" s="229"/>
      <c r="D411" s="229"/>
      <c r="E411" s="229"/>
      <c r="F411" s="229"/>
      <c r="G411" s="229"/>
    </row>
    <row r="412" spans="1:7" s="56" customFormat="1" ht="11.25">
      <c r="A412" s="229"/>
      <c r="B412" s="229"/>
      <c r="C412" s="229"/>
      <c r="D412" s="229"/>
      <c r="E412" s="229"/>
      <c r="F412" s="229"/>
      <c r="G412" s="229"/>
    </row>
    <row r="413" spans="1:7" s="56" customFormat="1" ht="11.25">
      <c r="A413" s="229"/>
      <c r="B413" s="229"/>
      <c r="C413" s="229"/>
      <c r="D413" s="229"/>
      <c r="E413" s="229"/>
      <c r="F413" s="229"/>
      <c r="G413" s="229"/>
    </row>
    <row r="414" spans="1:7" s="56" customFormat="1" ht="11.25">
      <c r="A414" s="229"/>
      <c r="B414" s="229"/>
      <c r="C414" s="229"/>
      <c r="D414" s="229"/>
      <c r="E414" s="229"/>
      <c r="F414" s="229"/>
      <c r="G414" s="229"/>
    </row>
    <row r="415" spans="1:7" s="56" customFormat="1" ht="11.25">
      <c r="A415" s="229"/>
      <c r="B415" s="229"/>
      <c r="C415" s="229"/>
      <c r="D415" s="229"/>
      <c r="E415" s="229"/>
      <c r="F415" s="229"/>
      <c r="G415" s="229"/>
    </row>
    <row r="416" spans="1:7" s="56" customFormat="1" ht="11.25">
      <c r="A416" s="229"/>
      <c r="B416" s="229"/>
      <c r="C416" s="229"/>
      <c r="D416" s="229"/>
      <c r="E416" s="229"/>
      <c r="F416" s="229"/>
      <c r="G416" s="229"/>
    </row>
    <row r="417" spans="1:7" s="56" customFormat="1" ht="11.25">
      <c r="A417" s="229"/>
      <c r="B417" s="229"/>
      <c r="C417" s="229"/>
      <c r="D417" s="229"/>
      <c r="E417" s="229"/>
      <c r="F417" s="229"/>
      <c r="G417" s="229"/>
    </row>
    <row r="418" spans="1:7" s="56" customFormat="1" ht="11.25">
      <c r="A418" s="229"/>
      <c r="B418" s="229"/>
      <c r="C418" s="229"/>
      <c r="D418" s="229"/>
      <c r="E418" s="229"/>
      <c r="F418" s="229"/>
      <c r="G418" s="229"/>
    </row>
    <row r="419" spans="1:7" s="56" customFormat="1" ht="11.25">
      <c r="A419" s="229"/>
      <c r="B419" s="229"/>
      <c r="C419" s="229"/>
      <c r="D419" s="229"/>
      <c r="E419" s="229"/>
      <c r="F419" s="229"/>
      <c r="G419" s="229"/>
    </row>
    <row r="420" spans="1:7" s="56" customFormat="1" ht="11.25">
      <c r="A420" s="229"/>
      <c r="B420" s="229"/>
      <c r="C420" s="229"/>
      <c r="D420" s="229"/>
      <c r="E420" s="229"/>
      <c r="F420" s="229"/>
      <c r="G420" s="229"/>
    </row>
    <row r="421" spans="1:7" s="56" customFormat="1" ht="11.25">
      <c r="A421" s="229"/>
      <c r="B421" s="229"/>
      <c r="C421" s="229"/>
      <c r="D421" s="229"/>
      <c r="E421" s="229"/>
      <c r="F421" s="229"/>
      <c r="G421" s="229"/>
    </row>
    <row r="422" spans="1:7" s="56" customFormat="1" ht="11.25">
      <c r="A422" s="229"/>
      <c r="B422" s="229"/>
      <c r="C422" s="229"/>
      <c r="D422" s="229"/>
      <c r="E422" s="229"/>
      <c r="F422" s="229"/>
      <c r="G422" s="229"/>
    </row>
    <row r="423" spans="1:7" s="56" customFormat="1" ht="11.25">
      <c r="A423" s="229"/>
      <c r="B423" s="229"/>
      <c r="C423" s="229"/>
      <c r="D423" s="229"/>
      <c r="E423" s="229"/>
      <c r="F423" s="229"/>
      <c r="G423" s="229"/>
    </row>
    <row r="424" spans="1:7" s="56" customFormat="1" ht="11.25">
      <c r="A424" s="229"/>
      <c r="B424" s="229"/>
      <c r="C424" s="229"/>
      <c r="D424" s="229"/>
      <c r="E424" s="229"/>
      <c r="F424" s="229"/>
      <c r="G424" s="229"/>
    </row>
    <row r="425" spans="1:7" s="56" customFormat="1" ht="11.25">
      <c r="A425" s="229"/>
      <c r="B425" s="229"/>
      <c r="C425" s="229"/>
      <c r="D425" s="229"/>
      <c r="E425" s="229"/>
      <c r="F425" s="229"/>
      <c r="G425" s="229"/>
    </row>
    <row r="426" spans="1:7" s="56" customFormat="1" ht="11.25">
      <c r="A426" s="229"/>
      <c r="B426" s="229"/>
      <c r="C426" s="229"/>
      <c r="D426" s="229"/>
      <c r="E426" s="229"/>
      <c r="F426" s="229"/>
      <c r="G426" s="229"/>
    </row>
    <row r="427" spans="1:7" s="56" customFormat="1" ht="11.25">
      <c r="A427" s="229"/>
      <c r="B427" s="229"/>
      <c r="C427" s="229"/>
      <c r="D427" s="229"/>
      <c r="E427" s="229"/>
      <c r="F427" s="229"/>
      <c r="G427" s="229"/>
    </row>
    <row r="428" spans="1:7" s="56" customFormat="1" ht="11.25">
      <c r="A428" s="229"/>
      <c r="B428" s="229"/>
      <c r="C428" s="229"/>
      <c r="D428" s="229"/>
      <c r="E428" s="229"/>
      <c r="F428" s="229"/>
      <c r="G428" s="229"/>
    </row>
    <row r="429" spans="1:7" s="56" customFormat="1" ht="11.25">
      <c r="A429" s="229"/>
      <c r="B429" s="229"/>
      <c r="C429" s="229"/>
      <c r="D429" s="229"/>
      <c r="E429" s="229"/>
      <c r="F429" s="229"/>
      <c r="G429" s="229"/>
    </row>
    <row r="430" spans="1:7" s="56" customFormat="1" ht="11.25">
      <c r="A430" s="229"/>
      <c r="B430" s="229"/>
      <c r="C430" s="229"/>
      <c r="D430" s="229"/>
      <c r="E430" s="229"/>
      <c r="F430" s="229"/>
      <c r="G430" s="229"/>
    </row>
    <row r="431" spans="1:7" s="56" customFormat="1" ht="11.25">
      <c r="A431" s="229"/>
      <c r="B431" s="229"/>
      <c r="C431" s="229"/>
      <c r="D431" s="229"/>
      <c r="E431" s="229"/>
      <c r="F431" s="229"/>
      <c r="G431" s="229"/>
    </row>
    <row r="432" spans="1:7" s="56" customFormat="1" ht="11.25">
      <c r="A432" s="229"/>
      <c r="B432" s="229"/>
      <c r="C432" s="229"/>
      <c r="D432" s="229"/>
      <c r="E432" s="229"/>
      <c r="F432" s="229"/>
      <c r="G432" s="229"/>
    </row>
    <row r="433" spans="1:7" s="56" customFormat="1" ht="11.25">
      <c r="A433" s="229"/>
      <c r="B433" s="229"/>
      <c r="C433" s="229"/>
      <c r="D433" s="229"/>
      <c r="E433" s="229"/>
      <c r="F433" s="229"/>
      <c r="G433" s="229"/>
    </row>
    <row r="434" spans="1:7" s="56" customFormat="1" ht="11.25">
      <c r="A434" s="229"/>
      <c r="B434" s="229"/>
      <c r="C434" s="229"/>
      <c r="D434" s="229"/>
      <c r="E434" s="229"/>
      <c r="F434" s="229"/>
      <c r="G434" s="229"/>
    </row>
    <row r="435" spans="1:7" s="56" customFormat="1" ht="11.25">
      <c r="A435" s="229"/>
      <c r="B435" s="229"/>
      <c r="C435" s="229"/>
      <c r="D435" s="229"/>
      <c r="E435" s="229"/>
      <c r="F435" s="229"/>
      <c r="G435" s="229"/>
    </row>
    <row r="436" spans="1:7" s="56" customFormat="1" ht="11.25">
      <c r="A436" s="229"/>
      <c r="B436" s="229"/>
      <c r="C436" s="229"/>
      <c r="D436" s="229"/>
      <c r="E436" s="229"/>
      <c r="F436" s="229"/>
      <c r="G436" s="229"/>
    </row>
    <row r="437" spans="1:7" s="56" customFormat="1" ht="11.25">
      <c r="A437" s="229"/>
      <c r="B437" s="229"/>
      <c r="C437" s="229"/>
      <c r="D437" s="229"/>
      <c r="E437" s="229"/>
      <c r="F437" s="229"/>
      <c r="G437" s="229"/>
    </row>
    <row r="438" spans="1:7" s="56" customFormat="1" ht="11.25">
      <c r="A438" s="229"/>
      <c r="B438" s="229"/>
      <c r="C438" s="229"/>
      <c r="D438" s="229"/>
      <c r="E438" s="229"/>
      <c r="F438" s="229"/>
      <c r="G438" s="229"/>
    </row>
    <row r="439" spans="1:7" s="56" customFormat="1" ht="11.25">
      <c r="A439" s="229"/>
      <c r="B439" s="229"/>
      <c r="C439" s="229"/>
      <c r="D439" s="229"/>
      <c r="E439" s="229"/>
      <c r="F439" s="229"/>
      <c r="G439" s="229"/>
    </row>
    <row r="440" spans="1:7" s="56" customFormat="1" ht="11.25">
      <c r="A440" s="229"/>
      <c r="B440" s="229"/>
      <c r="C440" s="229"/>
      <c r="D440" s="229"/>
      <c r="E440" s="229"/>
      <c r="F440" s="229"/>
      <c r="G440" s="229"/>
    </row>
    <row r="441" spans="1:7" s="56" customFormat="1" ht="11.25">
      <c r="A441" s="229"/>
      <c r="B441" s="229"/>
      <c r="C441" s="229"/>
      <c r="D441" s="229"/>
      <c r="E441" s="229"/>
      <c r="F441" s="229"/>
      <c r="G441" s="229"/>
    </row>
    <row r="442" spans="1:7" s="56" customFormat="1" ht="11.25">
      <c r="A442" s="229"/>
      <c r="B442" s="229"/>
      <c r="C442" s="229"/>
      <c r="D442" s="229"/>
      <c r="E442" s="229"/>
      <c r="F442" s="229"/>
      <c r="G442" s="229"/>
    </row>
    <row r="443" spans="1:7" s="56" customFormat="1" ht="11.25">
      <c r="A443" s="229"/>
      <c r="B443" s="229"/>
      <c r="C443" s="229"/>
      <c r="D443" s="229"/>
      <c r="E443" s="229"/>
      <c r="F443" s="229"/>
      <c r="G443" s="229"/>
    </row>
    <row r="444" spans="1:7" s="56" customFormat="1" ht="11.25">
      <c r="A444" s="229"/>
      <c r="B444" s="229"/>
      <c r="C444" s="229"/>
      <c r="D444" s="229"/>
      <c r="E444" s="229"/>
      <c r="F444" s="229"/>
      <c r="G444" s="229"/>
    </row>
    <row r="445" spans="1:7" s="56" customFormat="1" ht="11.25">
      <c r="A445" s="229"/>
      <c r="B445" s="229"/>
      <c r="C445" s="229"/>
      <c r="D445" s="229"/>
      <c r="E445" s="229"/>
      <c r="F445" s="229"/>
      <c r="G445" s="229"/>
    </row>
    <row r="446" spans="1:7" s="56" customFormat="1" ht="11.25">
      <c r="A446" s="229"/>
      <c r="B446" s="229"/>
      <c r="C446" s="229"/>
      <c r="D446" s="229"/>
      <c r="E446" s="229"/>
      <c r="F446" s="229"/>
      <c r="G446" s="229"/>
    </row>
    <row r="447" spans="1:7" s="56" customFormat="1" ht="11.25">
      <c r="A447" s="229"/>
      <c r="B447" s="229"/>
      <c r="C447" s="229"/>
      <c r="D447" s="229"/>
      <c r="E447" s="229"/>
      <c r="F447" s="229"/>
      <c r="G447" s="229"/>
    </row>
    <row r="448" spans="1:7" s="56" customFormat="1" ht="11.25">
      <c r="A448" s="229"/>
      <c r="B448" s="229"/>
      <c r="C448" s="229"/>
      <c r="D448" s="229"/>
      <c r="E448" s="229"/>
      <c r="F448" s="229"/>
      <c r="G448" s="229"/>
    </row>
    <row r="449" spans="1:7" s="56" customFormat="1" ht="11.25">
      <c r="A449" s="229"/>
      <c r="B449" s="229"/>
      <c r="C449" s="229"/>
      <c r="D449" s="229"/>
      <c r="E449" s="229"/>
      <c r="F449" s="229"/>
      <c r="G449" s="229"/>
    </row>
    <row r="450" spans="1:7" s="56" customFormat="1" ht="11.25">
      <c r="A450" s="229"/>
      <c r="B450" s="229"/>
      <c r="C450" s="229"/>
      <c r="D450" s="229"/>
      <c r="E450" s="229"/>
      <c r="F450" s="229"/>
      <c r="G450" s="229"/>
    </row>
    <row r="451" spans="1:7" s="56" customFormat="1" ht="11.25">
      <c r="A451" s="229"/>
      <c r="B451" s="229"/>
      <c r="C451" s="229"/>
      <c r="D451" s="229"/>
      <c r="E451" s="229"/>
      <c r="F451" s="229"/>
      <c r="G451" s="229"/>
    </row>
    <row r="452" spans="1:7" s="56" customFormat="1" ht="11.25">
      <c r="A452" s="229"/>
      <c r="B452" s="229"/>
      <c r="C452" s="229"/>
      <c r="D452" s="229"/>
      <c r="E452" s="229"/>
      <c r="F452" s="229"/>
      <c r="G452" s="229"/>
    </row>
    <row r="453" spans="1:7" s="56" customFormat="1" ht="11.25">
      <c r="A453" s="229"/>
      <c r="B453" s="229"/>
      <c r="C453" s="229"/>
      <c r="D453" s="229"/>
      <c r="E453" s="229"/>
      <c r="F453" s="229"/>
      <c r="G453" s="229"/>
    </row>
    <row r="454" spans="1:7" s="56" customFormat="1" ht="11.25">
      <c r="A454" s="229"/>
      <c r="B454" s="229"/>
      <c r="C454" s="229"/>
      <c r="D454" s="229"/>
      <c r="E454" s="229"/>
      <c r="F454" s="229"/>
      <c r="G454" s="229"/>
    </row>
    <row r="455" spans="1:7" s="56" customFormat="1" ht="11.25">
      <c r="A455" s="229"/>
      <c r="B455" s="229"/>
      <c r="C455" s="229"/>
      <c r="D455" s="229"/>
      <c r="E455" s="229"/>
      <c r="F455" s="229"/>
      <c r="G455" s="229"/>
    </row>
    <row r="456" spans="1:7" s="56" customFormat="1" ht="11.25">
      <c r="A456" s="229"/>
      <c r="B456" s="229"/>
      <c r="C456" s="229"/>
      <c r="D456" s="229"/>
      <c r="E456" s="229"/>
      <c r="F456" s="229"/>
      <c r="G456" s="229"/>
    </row>
    <row r="457" spans="1:7" s="56" customFormat="1" ht="11.25">
      <c r="A457" s="229"/>
      <c r="B457" s="229"/>
      <c r="C457" s="229"/>
      <c r="D457" s="229"/>
      <c r="E457" s="229"/>
      <c r="F457" s="229"/>
      <c r="G457" s="229"/>
    </row>
    <row r="458" spans="1:7" s="56" customFormat="1" ht="11.25">
      <c r="A458" s="229"/>
      <c r="B458" s="229"/>
      <c r="C458" s="229"/>
      <c r="D458" s="229"/>
      <c r="E458" s="229"/>
      <c r="F458" s="229"/>
      <c r="G458" s="229"/>
    </row>
  </sheetData>
  <sheetProtection/>
  <mergeCells count="12">
    <mergeCell ref="A285:B285"/>
    <mergeCell ref="E1:F1"/>
    <mergeCell ref="B13:B15"/>
    <mergeCell ref="A2:G2"/>
    <mergeCell ref="C13:G13"/>
    <mergeCell ref="G14:G15"/>
    <mergeCell ref="C14:C15"/>
    <mergeCell ref="D14:D15"/>
    <mergeCell ref="A13:A15"/>
    <mergeCell ref="F14:F15"/>
    <mergeCell ref="E14:E15"/>
    <mergeCell ref="A283:B283"/>
  </mergeCells>
  <printOptions gridLines="1"/>
  <pageMargins left="1.7716535433070868" right="0.03937007874015748" top="0.31496062992125984" bottom="0.35433070866141736" header="0.2362204724409449" footer="0.1968503937007874"/>
  <pageSetup horizontalDpi="300" verticalDpi="300" orientation="portrait" paperSize="9" scale="75" r:id="rId1"/>
  <headerFooter alignWithMargins="0">
    <oddHeader xml:space="preserve">&amp;C                               &amp;R             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9">
    <tabColor indexed="51"/>
  </sheetPr>
  <dimension ref="A1:I467"/>
  <sheetViews>
    <sheetView workbookViewId="0" topLeftCell="A1">
      <selection activeCell="J14" sqref="J14"/>
    </sheetView>
  </sheetViews>
  <sheetFormatPr defaultColWidth="9.140625" defaultRowHeight="12.75"/>
  <cols>
    <col min="1" max="1" width="10.8515625" style="230" customWidth="1"/>
    <col min="2" max="2" width="24.28125" style="230" customWidth="1"/>
    <col min="3" max="8" width="8.7109375" style="230" customWidth="1"/>
    <col min="9" max="9" width="7.57421875" style="230" customWidth="1"/>
    <col min="10" max="16384" width="9.140625" style="4" customWidth="1"/>
  </cols>
  <sheetData>
    <row r="1" spans="1:9" ht="12.75">
      <c r="A1" s="1"/>
      <c r="B1" s="2"/>
      <c r="C1" s="2"/>
      <c r="D1" s="2"/>
      <c r="E1" s="2"/>
      <c r="F1" s="2"/>
      <c r="G1" s="499" t="s">
        <v>0</v>
      </c>
      <c r="H1" s="499"/>
      <c r="I1" s="3" t="s">
        <v>345</v>
      </c>
    </row>
    <row r="2" spans="1:9" ht="18" customHeight="1">
      <c r="A2" s="502" t="s">
        <v>2</v>
      </c>
      <c r="B2" s="503"/>
      <c r="C2" s="503"/>
      <c r="D2" s="503"/>
      <c r="E2" s="503"/>
      <c r="F2" s="503"/>
      <c r="G2" s="503"/>
      <c r="H2" s="503"/>
      <c r="I2" s="504"/>
    </row>
    <row r="3" spans="1:9" ht="12.75">
      <c r="A3" s="5" t="s">
        <v>3</v>
      </c>
      <c r="B3" s="8"/>
      <c r="C3" s="9" t="s">
        <v>4</v>
      </c>
      <c r="D3" s="9"/>
      <c r="E3" s="9"/>
      <c r="F3" s="9"/>
      <c r="G3" s="9"/>
      <c r="H3" s="9"/>
      <c r="I3" s="10"/>
    </row>
    <row r="4" spans="1:9" ht="12.75">
      <c r="A4" s="5" t="s">
        <v>5</v>
      </c>
      <c r="B4" s="6"/>
      <c r="C4" s="11" t="s">
        <v>6</v>
      </c>
      <c r="D4" s="11"/>
      <c r="E4" s="11"/>
      <c r="F4" s="11"/>
      <c r="G4" s="11"/>
      <c r="H4" s="11"/>
      <c r="I4" s="12"/>
    </row>
    <row r="5" spans="1:9" ht="12.75">
      <c r="A5" s="5" t="s">
        <v>7</v>
      </c>
      <c r="B5" s="6"/>
      <c r="C5" s="9" t="s">
        <v>346</v>
      </c>
      <c r="D5" s="9"/>
      <c r="E5" s="9"/>
      <c r="F5" s="9"/>
      <c r="G5" s="9"/>
      <c r="H5" s="9"/>
      <c r="I5" s="10"/>
    </row>
    <row r="6" spans="1:9" ht="12.75">
      <c r="A6" s="13" t="s">
        <v>9</v>
      </c>
      <c r="B6" s="6"/>
      <c r="C6" s="6"/>
      <c r="D6" s="6"/>
      <c r="E6" s="6"/>
      <c r="F6" s="6"/>
      <c r="G6" s="6"/>
      <c r="H6" s="6"/>
      <c r="I6" s="7"/>
    </row>
    <row r="7" spans="1:9" ht="12.75">
      <c r="A7" s="5"/>
      <c r="B7" s="6" t="s">
        <v>10</v>
      </c>
      <c r="C7" s="14" t="s">
        <v>11</v>
      </c>
      <c r="D7" s="14"/>
      <c r="E7" s="14"/>
      <c r="F7" s="14"/>
      <c r="G7" s="14"/>
      <c r="H7" s="14"/>
      <c r="I7" s="15"/>
    </row>
    <row r="8" spans="1:9" ht="12.75">
      <c r="A8" s="5"/>
      <c r="B8" s="6" t="s">
        <v>12</v>
      </c>
      <c r="C8" s="16"/>
      <c r="D8" s="16"/>
      <c r="E8" s="16"/>
      <c r="F8" s="16"/>
      <c r="G8" s="16"/>
      <c r="H8" s="16"/>
      <c r="I8" s="17"/>
    </row>
    <row r="9" spans="1:9" ht="12.75">
      <c r="A9" s="5"/>
      <c r="B9" s="6" t="s">
        <v>13</v>
      </c>
      <c r="C9" s="14"/>
      <c r="D9" s="14"/>
      <c r="E9" s="14"/>
      <c r="F9" s="14"/>
      <c r="G9" s="14"/>
      <c r="H9" s="14"/>
      <c r="I9" s="15"/>
    </row>
    <row r="10" spans="1:9" ht="12.75">
      <c r="A10" s="5"/>
      <c r="B10" s="6" t="s">
        <v>14</v>
      </c>
      <c r="C10" s="14"/>
      <c r="D10" s="14"/>
      <c r="E10" s="14"/>
      <c r="F10" s="14"/>
      <c r="G10" s="14"/>
      <c r="H10" s="14"/>
      <c r="I10" s="15"/>
    </row>
    <row r="11" spans="1:9" ht="12.75">
      <c r="A11" s="5"/>
      <c r="B11" s="6" t="s">
        <v>15</v>
      </c>
      <c r="C11" s="14"/>
      <c r="D11" s="14"/>
      <c r="E11" s="14"/>
      <c r="F11" s="14"/>
      <c r="G11" s="14"/>
      <c r="H11" s="14"/>
      <c r="I11" s="15"/>
    </row>
    <row r="12" spans="1:9" ht="12.75">
      <c r="A12" s="5"/>
      <c r="B12" s="6" t="s">
        <v>347</v>
      </c>
      <c r="C12" s="524" t="s">
        <v>348</v>
      </c>
      <c r="D12" s="524"/>
      <c r="E12" s="524"/>
      <c r="F12" s="6"/>
      <c r="G12" s="6"/>
      <c r="H12" s="6"/>
      <c r="I12" s="7"/>
    </row>
    <row r="13" spans="1:9" s="22" customFormat="1" ht="12.75" customHeight="1">
      <c r="A13" s="510" t="s">
        <v>19</v>
      </c>
      <c r="B13" s="500" t="s">
        <v>20</v>
      </c>
      <c r="C13" s="514" t="s">
        <v>21</v>
      </c>
      <c r="D13" s="515"/>
      <c r="E13" s="515"/>
      <c r="F13" s="515"/>
      <c r="G13" s="515"/>
      <c r="H13" s="515"/>
      <c r="I13" s="516"/>
    </row>
    <row r="14" spans="1:9" s="22" customFormat="1" ht="12.75" customHeight="1">
      <c r="A14" s="511"/>
      <c r="B14" s="501"/>
      <c r="C14" s="505" t="s">
        <v>22</v>
      </c>
      <c r="D14" s="506" t="s">
        <v>23</v>
      </c>
      <c r="E14" s="512" t="s">
        <v>24</v>
      </c>
      <c r="F14" s="507" t="s">
        <v>25</v>
      </c>
      <c r="G14" s="508" t="s">
        <v>26</v>
      </c>
      <c r="H14" s="509"/>
      <c r="I14" s="517" t="s">
        <v>324</v>
      </c>
    </row>
    <row r="15" spans="1:9" s="26" customFormat="1" ht="35.25" thickBot="1">
      <c r="A15" s="511"/>
      <c r="B15" s="501"/>
      <c r="C15" s="505"/>
      <c r="D15" s="506"/>
      <c r="E15" s="513"/>
      <c r="F15" s="507"/>
      <c r="G15" s="24" t="s">
        <v>28</v>
      </c>
      <c r="H15" s="25" t="s">
        <v>29</v>
      </c>
      <c r="I15" s="517"/>
    </row>
    <row r="16" spans="1:9" s="26" customFormat="1" ht="13.5" customHeight="1" thickTop="1">
      <c r="A16" s="27" t="s">
        <v>30</v>
      </c>
      <c r="B16" s="27">
        <v>2</v>
      </c>
      <c r="C16" s="28">
        <v>3</v>
      </c>
      <c r="D16" s="29">
        <v>4</v>
      </c>
      <c r="E16" s="29">
        <v>5</v>
      </c>
      <c r="F16" s="29">
        <v>6</v>
      </c>
      <c r="G16" s="30">
        <v>7</v>
      </c>
      <c r="H16" s="31">
        <v>8</v>
      </c>
      <c r="I16" s="32">
        <v>9</v>
      </c>
    </row>
    <row r="17" spans="1:9" s="40" customFormat="1" ht="16.5">
      <c r="A17" s="33"/>
      <c r="B17" s="34" t="s">
        <v>31</v>
      </c>
      <c r="C17" s="35"/>
      <c r="D17" s="36"/>
      <c r="E17" s="36"/>
      <c r="F17" s="36"/>
      <c r="G17" s="37"/>
      <c r="H17" s="38"/>
      <c r="I17" s="39"/>
    </row>
    <row r="18" spans="1:9" s="48" customFormat="1" ht="32.25" customHeight="1" thickBot="1">
      <c r="A18" s="41"/>
      <c r="B18" s="42" t="s">
        <v>32</v>
      </c>
      <c r="C18" s="43">
        <f aca="true" t="shared" si="0" ref="C18:C43">SUM(D18:I18)</f>
        <v>130915</v>
      </c>
      <c r="D18" s="44">
        <f>SUM(D19,D22,D39)</f>
        <v>83415</v>
      </c>
      <c r="E18" s="44">
        <f>SUM(E19,E22,E39)</f>
        <v>0</v>
      </c>
      <c r="F18" s="44">
        <f>SUM(F19,F22,F39)</f>
        <v>0</v>
      </c>
      <c r="G18" s="45">
        <f>SUM(G19,G22,G23,G39)</f>
        <v>0</v>
      </c>
      <c r="H18" s="46">
        <f>SUM(H19,H24,H39)</f>
        <v>0</v>
      </c>
      <c r="I18" s="47">
        <f>SUM(I19,I39)</f>
        <v>47500</v>
      </c>
    </row>
    <row r="19" spans="1:9" s="56" customFormat="1" ht="21.75" customHeight="1" thickTop="1">
      <c r="A19" s="49"/>
      <c r="B19" s="50" t="s">
        <v>33</v>
      </c>
      <c r="C19" s="51">
        <f t="shared" si="0"/>
        <v>0</v>
      </c>
      <c r="D19" s="52">
        <f aca="true" t="shared" si="1" ref="D19:I19">SUM(D20:D21)</f>
        <v>0</v>
      </c>
      <c r="E19" s="52">
        <f t="shared" si="1"/>
        <v>0</v>
      </c>
      <c r="F19" s="52">
        <f t="shared" si="1"/>
        <v>0</v>
      </c>
      <c r="G19" s="53">
        <f t="shared" si="1"/>
        <v>0</v>
      </c>
      <c r="H19" s="54">
        <f t="shared" si="1"/>
        <v>0</v>
      </c>
      <c r="I19" s="55">
        <f t="shared" si="1"/>
        <v>0</v>
      </c>
    </row>
    <row r="20" spans="1:9" s="56" customFormat="1" ht="12">
      <c r="A20" s="57"/>
      <c r="B20" s="58" t="s">
        <v>34</v>
      </c>
      <c r="C20" s="59">
        <f t="shared" si="0"/>
        <v>0</v>
      </c>
      <c r="D20" s="60"/>
      <c r="E20" s="60"/>
      <c r="F20" s="60"/>
      <c r="G20" s="61"/>
      <c r="H20" s="62"/>
      <c r="I20" s="63"/>
    </row>
    <row r="21" spans="1:9" s="56" customFormat="1" ht="12">
      <c r="A21" s="57"/>
      <c r="B21" s="58" t="s">
        <v>35</v>
      </c>
      <c r="C21" s="59">
        <f t="shared" si="0"/>
        <v>0</v>
      </c>
      <c r="D21" s="60"/>
      <c r="E21" s="60"/>
      <c r="F21" s="60"/>
      <c r="G21" s="61"/>
      <c r="H21" s="62"/>
      <c r="I21" s="63"/>
    </row>
    <row r="22" spans="1:9" s="70" customFormat="1" ht="24.75" thickBot="1">
      <c r="A22" s="64">
        <v>21700</v>
      </c>
      <c r="B22" s="64" t="s">
        <v>36</v>
      </c>
      <c r="C22" s="65">
        <f t="shared" si="0"/>
        <v>83415</v>
      </c>
      <c r="D22" s="66">
        <v>83415</v>
      </c>
      <c r="E22" s="66"/>
      <c r="F22" s="66"/>
      <c r="G22" s="67"/>
      <c r="H22" s="68" t="s">
        <v>37</v>
      </c>
      <c r="I22" s="69" t="s">
        <v>37</v>
      </c>
    </row>
    <row r="23" spans="1:9" s="70" customFormat="1" ht="36.75" thickTop="1">
      <c r="A23" s="71">
        <v>21190</v>
      </c>
      <c r="B23" s="71" t="s">
        <v>38</v>
      </c>
      <c r="C23" s="72">
        <f t="shared" si="0"/>
        <v>0</v>
      </c>
      <c r="D23" s="73" t="s">
        <v>37</v>
      </c>
      <c r="E23" s="73" t="s">
        <v>37</v>
      </c>
      <c r="F23" s="73" t="s">
        <v>37</v>
      </c>
      <c r="G23" s="74"/>
      <c r="H23" s="75" t="s">
        <v>37</v>
      </c>
      <c r="I23" s="76" t="s">
        <v>37</v>
      </c>
    </row>
    <row r="24" spans="1:9" s="70" customFormat="1" ht="36">
      <c r="A24" s="71">
        <v>21300</v>
      </c>
      <c r="B24" s="71" t="s">
        <v>39</v>
      </c>
      <c r="C24" s="72">
        <f t="shared" si="0"/>
        <v>0</v>
      </c>
      <c r="D24" s="73" t="s">
        <v>37</v>
      </c>
      <c r="E24" s="73" t="s">
        <v>37</v>
      </c>
      <c r="F24" s="73" t="s">
        <v>37</v>
      </c>
      <c r="G24" s="77" t="s">
        <v>37</v>
      </c>
      <c r="H24" s="78">
        <f>SUM(H25,H29,H31,H34)</f>
        <v>0</v>
      </c>
      <c r="I24" s="76" t="s">
        <v>37</v>
      </c>
    </row>
    <row r="25" spans="1:9" s="70" customFormat="1" ht="24">
      <c r="A25" s="79">
        <v>21350</v>
      </c>
      <c r="B25" s="71" t="s">
        <v>40</v>
      </c>
      <c r="C25" s="72">
        <f t="shared" si="0"/>
        <v>0</v>
      </c>
      <c r="D25" s="73" t="s">
        <v>37</v>
      </c>
      <c r="E25" s="73" t="s">
        <v>37</v>
      </c>
      <c r="F25" s="73" t="s">
        <v>37</v>
      </c>
      <c r="G25" s="77" t="s">
        <v>37</v>
      </c>
      <c r="H25" s="78">
        <f>SUM(H26:H28)</f>
        <v>0</v>
      </c>
      <c r="I25" s="76" t="s">
        <v>37</v>
      </c>
    </row>
    <row r="26" spans="1:9" s="56" customFormat="1" ht="12">
      <c r="A26" s="57">
        <v>21351</v>
      </c>
      <c r="B26" s="23" t="s">
        <v>41</v>
      </c>
      <c r="C26" s="59">
        <f t="shared" si="0"/>
        <v>0</v>
      </c>
      <c r="D26" s="80" t="s">
        <v>37</v>
      </c>
      <c r="E26" s="80" t="s">
        <v>37</v>
      </c>
      <c r="F26" s="80" t="s">
        <v>37</v>
      </c>
      <c r="G26" s="81" t="s">
        <v>37</v>
      </c>
      <c r="H26" s="62"/>
      <c r="I26" s="82" t="s">
        <v>37</v>
      </c>
    </row>
    <row r="27" spans="1:9" s="56" customFormat="1" ht="12">
      <c r="A27" s="57">
        <v>21352</v>
      </c>
      <c r="B27" s="23" t="s">
        <v>42</v>
      </c>
      <c r="C27" s="59">
        <f t="shared" si="0"/>
        <v>0</v>
      </c>
      <c r="D27" s="80" t="s">
        <v>37</v>
      </c>
      <c r="E27" s="80" t="s">
        <v>37</v>
      </c>
      <c r="F27" s="80" t="s">
        <v>37</v>
      </c>
      <c r="G27" s="81" t="s">
        <v>37</v>
      </c>
      <c r="H27" s="62"/>
      <c r="I27" s="82" t="s">
        <v>37</v>
      </c>
    </row>
    <row r="28" spans="1:9" s="56" customFormat="1" ht="24">
      <c r="A28" s="57">
        <v>21359</v>
      </c>
      <c r="B28" s="23" t="s">
        <v>43</v>
      </c>
      <c r="C28" s="59">
        <f t="shared" si="0"/>
        <v>0</v>
      </c>
      <c r="D28" s="80" t="s">
        <v>37</v>
      </c>
      <c r="E28" s="80" t="s">
        <v>37</v>
      </c>
      <c r="F28" s="80" t="s">
        <v>37</v>
      </c>
      <c r="G28" s="81" t="s">
        <v>37</v>
      </c>
      <c r="H28" s="62"/>
      <c r="I28" s="82" t="s">
        <v>37</v>
      </c>
    </row>
    <row r="29" spans="1:9" s="70" customFormat="1" ht="36">
      <c r="A29" s="79">
        <v>21370</v>
      </c>
      <c r="B29" s="71" t="s">
        <v>44</v>
      </c>
      <c r="C29" s="72">
        <f t="shared" si="0"/>
        <v>0</v>
      </c>
      <c r="D29" s="73" t="s">
        <v>37</v>
      </c>
      <c r="E29" s="73" t="s">
        <v>37</v>
      </c>
      <c r="F29" s="73" t="s">
        <v>37</v>
      </c>
      <c r="G29" s="77" t="s">
        <v>37</v>
      </c>
      <c r="H29" s="78">
        <f>SUM(H30)</f>
        <v>0</v>
      </c>
      <c r="I29" s="76" t="s">
        <v>37</v>
      </c>
    </row>
    <row r="30" spans="1:9" s="56" customFormat="1" ht="36">
      <c r="A30" s="58">
        <v>21379</v>
      </c>
      <c r="B30" s="23" t="s">
        <v>45</v>
      </c>
      <c r="C30" s="59">
        <f t="shared" si="0"/>
        <v>0</v>
      </c>
      <c r="D30" s="80" t="s">
        <v>37</v>
      </c>
      <c r="E30" s="80" t="s">
        <v>37</v>
      </c>
      <c r="F30" s="80" t="s">
        <v>37</v>
      </c>
      <c r="G30" s="81" t="s">
        <v>37</v>
      </c>
      <c r="H30" s="62"/>
      <c r="I30" s="82" t="s">
        <v>37</v>
      </c>
    </row>
    <row r="31" spans="1:9" s="70" customFormat="1" ht="12">
      <c r="A31" s="79">
        <v>21380</v>
      </c>
      <c r="B31" s="71" t="s">
        <v>46</v>
      </c>
      <c r="C31" s="72">
        <f t="shared" si="0"/>
        <v>0</v>
      </c>
      <c r="D31" s="73" t="s">
        <v>37</v>
      </c>
      <c r="E31" s="73" t="s">
        <v>37</v>
      </c>
      <c r="F31" s="73" t="s">
        <v>37</v>
      </c>
      <c r="G31" s="77" t="s">
        <v>37</v>
      </c>
      <c r="H31" s="78">
        <f>SUM(H32:H33)</f>
        <v>0</v>
      </c>
      <c r="I31" s="76" t="s">
        <v>37</v>
      </c>
    </row>
    <row r="32" spans="1:9" s="56" customFormat="1" ht="12">
      <c r="A32" s="58">
        <v>21381</v>
      </c>
      <c r="B32" s="23" t="s">
        <v>47</v>
      </c>
      <c r="C32" s="59">
        <f t="shared" si="0"/>
        <v>0</v>
      </c>
      <c r="D32" s="80" t="s">
        <v>37</v>
      </c>
      <c r="E32" s="80" t="s">
        <v>37</v>
      </c>
      <c r="F32" s="80" t="s">
        <v>37</v>
      </c>
      <c r="G32" s="81" t="s">
        <v>37</v>
      </c>
      <c r="H32" s="62"/>
      <c r="I32" s="82" t="s">
        <v>37</v>
      </c>
    </row>
    <row r="33" spans="1:9" s="56" customFormat="1" ht="24">
      <c r="A33" s="58">
        <v>21383</v>
      </c>
      <c r="B33" s="23" t="s">
        <v>48</v>
      </c>
      <c r="C33" s="59">
        <f t="shared" si="0"/>
        <v>0</v>
      </c>
      <c r="D33" s="80" t="s">
        <v>37</v>
      </c>
      <c r="E33" s="80" t="s">
        <v>37</v>
      </c>
      <c r="F33" s="80" t="s">
        <v>37</v>
      </c>
      <c r="G33" s="81" t="s">
        <v>37</v>
      </c>
      <c r="H33" s="62"/>
      <c r="I33" s="82" t="s">
        <v>37</v>
      </c>
    </row>
    <row r="34" spans="1:9" s="70" customFormat="1" ht="36">
      <c r="A34" s="79">
        <v>21390</v>
      </c>
      <c r="B34" s="71" t="s">
        <v>49</v>
      </c>
      <c r="C34" s="72">
        <f t="shared" si="0"/>
        <v>0</v>
      </c>
      <c r="D34" s="73" t="s">
        <v>37</v>
      </c>
      <c r="E34" s="73" t="s">
        <v>37</v>
      </c>
      <c r="F34" s="73" t="s">
        <v>37</v>
      </c>
      <c r="G34" s="77" t="s">
        <v>37</v>
      </c>
      <c r="H34" s="78">
        <f>SUM(H35:H38)</f>
        <v>0</v>
      </c>
      <c r="I34" s="76" t="s">
        <v>37</v>
      </c>
    </row>
    <row r="35" spans="1:9" s="56" customFormat="1" ht="24">
      <c r="A35" s="58">
        <v>21391</v>
      </c>
      <c r="B35" s="23" t="s">
        <v>50</v>
      </c>
      <c r="C35" s="59">
        <f t="shared" si="0"/>
        <v>0</v>
      </c>
      <c r="D35" s="80" t="s">
        <v>37</v>
      </c>
      <c r="E35" s="80" t="s">
        <v>37</v>
      </c>
      <c r="F35" s="80" t="s">
        <v>37</v>
      </c>
      <c r="G35" s="81" t="s">
        <v>37</v>
      </c>
      <c r="H35" s="62"/>
      <c r="I35" s="82" t="s">
        <v>37</v>
      </c>
    </row>
    <row r="36" spans="1:9" s="56" customFormat="1" ht="12">
      <c r="A36" s="58">
        <v>21393</v>
      </c>
      <c r="B36" s="23" t="s">
        <v>51</v>
      </c>
      <c r="C36" s="59">
        <f t="shared" si="0"/>
        <v>0</v>
      </c>
      <c r="D36" s="80" t="s">
        <v>37</v>
      </c>
      <c r="E36" s="80" t="s">
        <v>37</v>
      </c>
      <c r="F36" s="80" t="s">
        <v>37</v>
      </c>
      <c r="G36" s="81" t="s">
        <v>37</v>
      </c>
      <c r="H36" s="62"/>
      <c r="I36" s="82" t="s">
        <v>37</v>
      </c>
    </row>
    <row r="37" spans="1:9" s="56" customFormat="1" ht="24">
      <c r="A37" s="58">
        <v>21395</v>
      </c>
      <c r="B37" s="23" t="s">
        <v>52</v>
      </c>
      <c r="C37" s="59">
        <f t="shared" si="0"/>
        <v>0</v>
      </c>
      <c r="D37" s="80" t="s">
        <v>37</v>
      </c>
      <c r="E37" s="80" t="s">
        <v>37</v>
      </c>
      <c r="F37" s="80" t="s">
        <v>37</v>
      </c>
      <c r="G37" s="81" t="s">
        <v>37</v>
      </c>
      <c r="H37" s="62"/>
      <c r="I37" s="82" t="s">
        <v>37</v>
      </c>
    </row>
    <row r="38" spans="1:9" s="56" customFormat="1" ht="24">
      <c r="A38" s="58">
        <v>21399</v>
      </c>
      <c r="B38" s="23" t="s">
        <v>53</v>
      </c>
      <c r="C38" s="59">
        <f t="shared" si="0"/>
        <v>0</v>
      </c>
      <c r="D38" s="80" t="s">
        <v>37</v>
      </c>
      <c r="E38" s="80" t="s">
        <v>37</v>
      </c>
      <c r="F38" s="80" t="s">
        <v>37</v>
      </c>
      <c r="G38" s="81" t="s">
        <v>37</v>
      </c>
      <c r="H38" s="62"/>
      <c r="I38" s="82" t="s">
        <v>37</v>
      </c>
    </row>
    <row r="39" spans="1:9" s="70" customFormat="1" ht="36">
      <c r="A39" s="79">
        <v>21420</v>
      </c>
      <c r="B39" s="71" t="s">
        <v>54</v>
      </c>
      <c r="C39" s="72">
        <f t="shared" si="0"/>
        <v>47500</v>
      </c>
      <c r="D39" s="73">
        <f aca="true" t="shared" si="2" ref="D39:I39">SUM(D40)</f>
        <v>0</v>
      </c>
      <c r="E39" s="73">
        <f t="shared" si="2"/>
        <v>0</v>
      </c>
      <c r="F39" s="73">
        <f t="shared" si="2"/>
        <v>0</v>
      </c>
      <c r="G39" s="83">
        <f t="shared" si="2"/>
        <v>0</v>
      </c>
      <c r="H39" s="84">
        <f t="shared" si="2"/>
        <v>0</v>
      </c>
      <c r="I39" s="85">
        <f t="shared" si="2"/>
        <v>47500</v>
      </c>
    </row>
    <row r="40" spans="1:9" s="56" customFormat="1" ht="36">
      <c r="A40" s="57">
        <v>21422</v>
      </c>
      <c r="B40" s="23" t="s">
        <v>55</v>
      </c>
      <c r="C40" s="59">
        <f t="shared" si="0"/>
        <v>47500</v>
      </c>
      <c r="D40" s="80">
        <f aca="true" t="shared" si="3" ref="D40:I40">SUM(D41:D43)</f>
        <v>0</v>
      </c>
      <c r="E40" s="80">
        <f t="shared" si="3"/>
        <v>0</v>
      </c>
      <c r="F40" s="80">
        <f t="shared" si="3"/>
        <v>0</v>
      </c>
      <c r="G40" s="86">
        <f t="shared" si="3"/>
        <v>0</v>
      </c>
      <c r="H40" s="87">
        <f t="shared" si="3"/>
        <v>0</v>
      </c>
      <c r="I40" s="88">
        <f t="shared" si="3"/>
        <v>47500</v>
      </c>
    </row>
    <row r="41" spans="1:9" s="56" customFormat="1" ht="12">
      <c r="A41" s="57"/>
      <c r="B41" s="89" t="s">
        <v>349</v>
      </c>
      <c r="C41" s="59">
        <f t="shared" si="0"/>
        <v>47500</v>
      </c>
      <c r="D41" s="90"/>
      <c r="E41" s="90"/>
      <c r="F41" s="90"/>
      <c r="G41" s="91"/>
      <c r="H41" s="92"/>
      <c r="I41" s="63">
        <v>47500</v>
      </c>
    </row>
    <row r="42" spans="1:9" s="56" customFormat="1" ht="12">
      <c r="A42" s="57"/>
      <c r="B42" s="89" t="s">
        <v>57</v>
      </c>
      <c r="C42" s="59">
        <f t="shared" si="0"/>
        <v>0</v>
      </c>
      <c r="D42" s="90"/>
      <c r="E42" s="90"/>
      <c r="F42" s="90"/>
      <c r="G42" s="91"/>
      <c r="H42" s="92"/>
      <c r="I42" s="63"/>
    </row>
    <row r="43" spans="1:9" s="56" customFormat="1" ht="12">
      <c r="A43" s="57"/>
      <c r="B43" s="89" t="s">
        <v>57</v>
      </c>
      <c r="C43" s="59">
        <f t="shared" si="0"/>
        <v>0</v>
      </c>
      <c r="D43" s="90"/>
      <c r="E43" s="90"/>
      <c r="F43" s="90"/>
      <c r="G43" s="91"/>
      <c r="H43" s="92"/>
      <c r="I43" s="63"/>
    </row>
    <row r="44" spans="1:9" s="40" customFormat="1" ht="16.5">
      <c r="A44" s="93"/>
      <c r="B44" s="94" t="s">
        <v>58</v>
      </c>
      <c r="C44" s="95"/>
      <c r="D44" s="96"/>
      <c r="E44" s="96"/>
      <c r="F44" s="96"/>
      <c r="G44" s="97"/>
      <c r="H44" s="98"/>
      <c r="I44" s="99"/>
    </row>
    <row r="45" spans="1:9" s="48" customFormat="1" ht="16.5" thickBot="1">
      <c r="A45" s="100"/>
      <c r="B45" s="41" t="s">
        <v>59</v>
      </c>
      <c r="C45" s="43">
        <f aca="true" t="shared" si="4" ref="C45:C108">SUM(D45:I45)</f>
        <v>130915</v>
      </c>
      <c r="D45" s="44">
        <f aca="true" t="shared" si="5" ref="D45:I45">SUM(D46,D287)</f>
        <v>83415</v>
      </c>
      <c r="E45" s="44">
        <f t="shared" si="5"/>
        <v>0</v>
      </c>
      <c r="F45" s="44">
        <f t="shared" si="5"/>
        <v>0</v>
      </c>
      <c r="G45" s="45">
        <f t="shared" si="5"/>
        <v>0</v>
      </c>
      <c r="H45" s="46">
        <f t="shared" si="5"/>
        <v>0</v>
      </c>
      <c r="I45" s="47">
        <f t="shared" si="5"/>
        <v>47500</v>
      </c>
    </row>
    <row r="46" spans="1:9" s="48" customFormat="1" ht="36.75" thickTop="1">
      <c r="A46" s="101"/>
      <c r="B46" s="33" t="s">
        <v>60</v>
      </c>
      <c r="C46" s="102">
        <f t="shared" si="4"/>
        <v>130915</v>
      </c>
      <c r="D46" s="103">
        <f aca="true" t="shared" si="6" ref="D46:I46">SUM(D47,D184)</f>
        <v>83415</v>
      </c>
      <c r="E46" s="103">
        <f t="shared" si="6"/>
        <v>0</v>
      </c>
      <c r="F46" s="103">
        <f t="shared" si="6"/>
        <v>0</v>
      </c>
      <c r="G46" s="104">
        <f t="shared" si="6"/>
        <v>0</v>
      </c>
      <c r="H46" s="105">
        <f t="shared" si="6"/>
        <v>0</v>
      </c>
      <c r="I46" s="106">
        <f t="shared" si="6"/>
        <v>47500</v>
      </c>
    </row>
    <row r="47" spans="1:9" s="48" customFormat="1" ht="24">
      <c r="A47" s="101"/>
      <c r="B47" s="33" t="s">
        <v>61</v>
      </c>
      <c r="C47" s="102">
        <f t="shared" si="4"/>
        <v>0</v>
      </c>
      <c r="D47" s="103">
        <f aca="true" t="shared" si="7" ref="D47:I47">SUM(D48,D72,D170,D177)</f>
        <v>0</v>
      </c>
      <c r="E47" s="103">
        <f t="shared" si="7"/>
        <v>0</v>
      </c>
      <c r="F47" s="103">
        <f t="shared" si="7"/>
        <v>0</v>
      </c>
      <c r="G47" s="104">
        <f t="shared" si="7"/>
        <v>0</v>
      </c>
      <c r="H47" s="105">
        <f t="shared" si="7"/>
        <v>0</v>
      </c>
      <c r="I47" s="106">
        <f t="shared" si="7"/>
        <v>0</v>
      </c>
    </row>
    <row r="48" spans="1:9" s="70" customFormat="1" ht="12">
      <c r="A48" s="107">
        <v>1000</v>
      </c>
      <c r="B48" s="107" t="s">
        <v>62</v>
      </c>
      <c r="C48" s="108">
        <f t="shared" si="4"/>
        <v>0</v>
      </c>
      <c r="D48" s="109">
        <f aca="true" t="shared" si="8" ref="D48:I48">SUM(D49,D64)</f>
        <v>0</v>
      </c>
      <c r="E48" s="109">
        <f t="shared" si="8"/>
        <v>0</v>
      </c>
      <c r="F48" s="109">
        <f t="shared" si="8"/>
        <v>0</v>
      </c>
      <c r="G48" s="110">
        <f t="shared" si="8"/>
        <v>0</v>
      </c>
      <c r="H48" s="111">
        <f t="shared" si="8"/>
        <v>0</v>
      </c>
      <c r="I48" s="112">
        <f t="shared" si="8"/>
        <v>0</v>
      </c>
    </row>
    <row r="49" spans="1:9" s="56" customFormat="1" ht="12">
      <c r="A49" s="71">
        <v>1100</v>
      </c>
      <c r="B49" s="113" t="s">
        <v>63</v>
      </c>
      <c r="C49" s="72">
        <f t="shared" si="4"/>
        <v>0</v>
      </c>
      <c r="D49" s="114">
        <f aca="true" t="shared" si="9" ref="D49:I49">SUM(D50,D54,D62,D63)</f>
        <v>0</v>
      </c>
      <c r="E49" s="114">
        <f t="shared" si="9"/>
        <v>0</v>
      </c>
      <c r="F49" s="114">
        <f t="shared" si="9"/>
        <v>0</v>
      </c>
      <c r="G49" s="114">
        <f t="shared" si="9"/>
        <v>0</v>
      </c>
      <c r="H49" s="114">
        <f t="shared" si="9"/>
        <v>0</v>
      </c>
      <c r="I49" s="115">
        <f t="shared" si="9"/>
        <v>0</v>
      </c>
    </row>
    <row r="50" spans="1:9" s="123" customFormat="1" ht="12">
      <c r="A50" s="116">
        <v>1110</v>
      </c>
      <c r="B50" s="117" t="s">
        <v>64</v>
      </c>
      <c r="C50" s="118">
        <f t="shared" si="4"/>
        <v>0</v>
      </c>
      <c r="D50" s="119">
        <f aca="true" t="shared" si="10" ref="D50:I50">SUM(D51:D53)</f>
        <v>0</v>
      </c>
      <c r="E50" s="119">
        <f t="shared" si="10"/>
        <v>0</v>
      </c>
      <c r="F50" s="119">
        <f t="shared" si="10"/>
        <v>0</v>
      </c>
      <c r="G50" s="120">
        <f t="shared" si="10"/>
        <v>0</v>
      </c>
      <c r="H50" s="121">
        <f t="shared" si="10"/>
        <v>0</v>
      </c>
      <c r="I50" s="122">
        <f t="shared" si="10"/>
        <v>0</v>
      </c>
    </row>
    <row r="51" spans="1:9" s="123" customFormat="1" ht="12">
      <c r="A51" s="58">
        <v>1111</v>
      </c>
      <c r="B51" s="23" t="s">
        <v>65</v>
      </c>
      <c r="C51" s="59">
        <f t="shared" si="4"/>
        <v>0</v>
      </c>
      <c r="D51" s="60"/>
      <c r="E51" s="60"/>
      <c r="F51" s="60"/>
      <c r="G51" s="61"/>
      <c r="H51" s="62"/>
      <c r="I51" s="63"/>
    </row>
    <row r="52" spans="1:9" s="123" customFormat="1" ht="36">
      <c r="A52" s="58">
        <v>1112</v>
      </c>
      <c r="B52" s="23" t="s">
        <v>66</v>
      </c>
      <c r="C52" s="59">
        <f t="shared" si="4"/>
        <v>0</v>
      </c>
      <c r="D52" s="60"/>
      <c r="E52" s="60"/>
      <c r="F52" s="60"/>
      <c r="G52" s="61"/>
      <c r="H52" s="62"/>
      <c r="I52" s="63"/>
    </row>
    <row r="53" spans="1:9" s="123" customFormat="1" ht="13.5" customHeight="1">
      <c r="A53" s="58">
        <v>1119</v>
      </c>
      <c r="B53" s="23" t="s">
        <v>67</v>
      </c>
      <c r="C53" s="59">
        <f t="shared" si="4"/>
        <v>0</v>
      </c>
      <c r="D53" s="60"/>
      <c r="E53" s="60"/>
      <c r="F53" s="60"/>
      <c r="G53" s="61"/>
      <c r="H53" s="62"/>
      <c r="I53" s="63"/>
    </row>
    <row r="54" spans="1:9" s="123" customFormat="1" ht="12">
      <c r="A54" s="116">
        <v>1140</v>
      </c>
      <c r="B54" s="117" t="s">
        <v>68</v>
      </c>
      <c r="C54" s="118">
        <f t="shared" si="4"/>
        <v>0</v>
      </c>
      <c r="D54" s="119">
        <f aca="true" t="shared" si="11" ref="D54:I54">SUM(D55:D61)</f>
        <v>0</v>
      </c>
      <c r="E54" s="119">
        <f t="shared" si="11"/>
        <v>0</v>
      </c>
      <c r="F54" s="119">
        <f t="shared" si="11"/>
        <v>0</v>
      </c>
      <c r="G54" s="120">
        <f t="shared" si="11"/>
        <v>0</v>
      </c>
      <c r="H54" s="121">
        <f t="shared" si="11"/>
        <v>0</v>
      </c>
      <c r="I54" s="122">
        <f t="shared" si="11"/>
        <v>0</v>
      </c>
    </row>
    <row r="55" spans="1:9" s="123" customFormat="1" ht="12">
      <c r="A55" s="58">
        <v>1141</v>
      </c>
      <c r="B55" s="23" t="s">
        <v>69</v>
      </c>
      <c r="C55" s="59">
        <f t="shared" si="4"/>
        <v>0</v>
      </c>
      <c r="D55" s="60"/>
      <c r="E55" s="60"/>
      <c r="F55" s="60"/>
      <c r="G55" s="61"/>
      <c r="H55" s="62"/>
      <c r="I55" s="63"/>
    </row>
    <row r="56" spans="1:9" s="123" customFormat="1" ht="12">
      <c r="A56" s="58">
        <v>1142</v>
      </c>
      <c r="B56" s="23" t="s">
        <v>70</v>
      </c>
      <c r="C56" s="59">
        <f t="shared" si="4"/>
        <v>0</v>
      </c>
      <c r="D56" s="60"/>
      <c r="E56" s="60"/>
      <c r="F56" s="60"/>
      <c r="G56" s="61"/>
      <c r="H56" s="62"/>
      <c r="I56" s="63"/>
    </row>
    <row r="57" spans="1:9" s="123" customFormat="1" ht="24">
      <c r="A57" s="58">
        <v>1145</v>
      </c>
      <c r="B57" s="23" t="s">
        <v>71</v>
      </c>
      <c r="C57" s="59">
        <f t="shared" si="4"/>
        <v>0</v>
      </c>
      <c r="D57" s="60"/>
      <c r="E57" s="60"/>
      <c r="F57" s="60"/>
      <c r="G57" s="61"/>
      <c r="H57" s="62"/>
      <c r="I57" s="63"/>
    </row>
    <row r="58" spans="1:9" s="123" customFormat="1" ht="27.75" customHeight="1">
      <c r="A58" s="58">
        <v>1146</v>
      </c>
      <c r="B58" s="23" t="s">
        <v>72</v>
      </c>
      <c r="C58" s="59">
        <f t="shared" si="4"/>
        <v>0</v>
      </c>
      <c r="D58" s="60"/>
      <c r="E58" s="60"/>
      <c r="F58" s="60"/>
      <c r="G58" s="61"/>
      <c r="H58" s="62"/>
      <c r="I58" s="63"/>
    </row>
    <row r="59" spans="1:9" s="123" customFormat="1" ht="12">
      <c r="A59" s="58">
        <v>1147</v>
      </c>
      <c r="B59" s="23" t="s">
        <v>73</v>
      </c>
      <c r="C59" s="59">
        <f t="shared" si="4"/>
        <v>0</v>
      </c>
      <c r="D59" s="60"/>
      <c r="E59" s="60"/>
      <c r="F59" s="60"/>
      <c r="G59" s="61"/>
      <c r="H59" s="62"/>
      <c r="I59" s="63"/>
    </row>
    <row r="60" spans="1:9" s="123" customFormat="1" ht="24">
      <c r="A60" s="58">
        <v>1148</v>
      </c>
      <c r="B60" s="23" t="s">
        <v>74</v>
      </c>
      <c r="C60" s="59">
        <f t="shared" si="4"/>
        <v>0</v>
      </c>
      <c r="D60" s="60"/>
      <c r="E60" s="60"/>
      <c r="F60" s="60"/>
      <c r="G60" s="61"/>
      <c r="H60" s="62"/>
      <c r="I60" s="63"/>
    </row>
    <row r="61" spans="1:9" s="123" customFormat="1" ht="24">
      <c r="A61" s="58">
        <v>1149</v>
      </c>
      <c r="B61" s="23" t="s">
        <v>75</v>
      </c>
      <c r="C61" s="59">
        <f t="shared" si="4"/>
        <v>0</v>
      </c>
      <c r="D61" s="60"/>
      <c r="E61" s="60"/>
      <c r="F61" s="60"/>
      <c r="G61" s="61"/>
      <c r="H61" s="62"/>
      <c r="I61" s="63"/>
    </row>
    <row r="62" spans="1:9" s="123" customFormat="1" ht="36">
      <c r="A62" s="116">
        <v>1150</v>
      </c>
      <c r="B62" s="117" t="s">
        <v>76</v>
      </c>
      <c r="C62" s="118">
        <f t="shared" si="4"/>
        <v>0</v>
      </c>
      <c r="D62" s="124"/>
      <c r="E62" s="124"/>
      <c r="F62" s="124"/>
      <c r="G62" s="125"/>
      <c r="H62" s="126"/>
      <c r="I62" s="127"/>
    </row>
    <row r="63" spans="1:9" s="123" customFormat="1" ht="24">
      <c r="A63" s="116">
        <v>1170</v>
      </c>
      <c r="B63" s="117" t="s">
        <v>77</v>
      </c>
      <c r="C63" s="118">
        <f t="shared" si="4"/>
        <v>0</v>
      </c>
      <c r="D63" s="124"/>
      <c r="E63" s="124"/>
      <c r="F63" s="124"/>
      <c r="G63" s="125"/>
      <c r="H63" s="126"/>
      <c r="I63" s="127"/>
    </row>
    <row r="64" spans="1:9" s="56" customFormat="1" ht="36">
      <c r="A64" s="71">
        <v>1200</v>
      </c>
      <c r="B64" s="113" t="s">
        <v>78</v>
      </c>
      <c r="C64" s="72">
        <f t="shared" si="4"/>
        <v>0</v>
      </c>
      <c r="D64" s="114">
        <f aca="true" t="shared" si="12" ref="D64:I64">SUM(D65:D66)</f>
        <v>0</v>
      </c>
      <c r="E64" s="114">
        <f t="shared" si="12"/>
        <v>0</v>
      </c>
      <c r="F64" s="114">
        <f t="shared" si="12"/>
        <v>0</v>
      </c>
      <c r="G64" s="128">
        <f t="shared" si="12"/>
        <v>0</v>
      </c>
      <c r="H64" s="78">
        <f t="shared" si="12"/>
        <v>0</v>
      </c>
      <c r="I64" s="115">
        <f t="shared" si="12"/>
        <v>0</v>
      </c>
    </row>
    <row r="65" spans="1:9" s="56" customFormat="1" ht="24">
      <c r="A65" s="116">
        <v>1210</v>
      </c>
      <c r="B65" s="117" t="s">
        <v>79</v>
      </c>
      <c r="C65" s="118">
        <f t="shared" si="4"/>
        <v>0</v>
      </c>
      <c r="D65" s="124"/>
      <c r="E65" s="124"/>
      <c r="F65" s="124"/>
      <c r="G65" s="125"/>
      <c r="H65" s="126"/>
      <c r="I65" s="127"/>
    </row>
    <row r="66" spans="1:9" s="56" customFormat="1" ht="24">
      <c r="A66" s="116">
        <v>1220</v>
      </c>
      <c r="B66" s="117" t="s">
        <v>80</v>
      </c>
      <c r="C66" s="118">
        <f t="shared" si="4"/>
        <v>0</v>
      </c>
      <c r="D66" s="119">
        <f aca="true" t="shared" si="13" ref="D66:I66">SUM(D67:D71)</f>
        <v>0</v>
      </c>
      <c r="E66" s="119">
        <f t="shared" si="13"/>
        <v>0</v>
      </c>
      <c r="F66" s="119">
        <f t="shared" si="13"/>
        <v>0</v>
      </c>
      <c r="G66" s="120">
        <f t="shared" si="13"/>
        <v>0</v>
      </c>
      <c r="H66" s="121">
        <f t="shared" si="13"/>
        <v>0</v>
      </c>
      <c r="I66" s="122">
        <f t="shared" si="13"/>
        <v>0</v>
      </c>
    </row>
    <row r="67" spans="1:9" s="56" customFormat="1" ht="24">
      <c r="A67" s="58">
        <v>1221</v>
      </c>
      <c r="B67" s="23" t="s">
        <v>81</v>
      </c>
      <c r="C67" s="59">
        <f t="shared" si="4"/>
        <v>0</v>
      </c>
      <c r="D67" s="60"/>
      <c r="E67" s="60"/>
      <c r="F67" s="60"/>
      <c r="G67" s="61"/>
      <c r="H67" s="62"/>
      <c r="I67" s="63"/>
    </row>
    <row r="68" spans="1:9" s="56" customFormat="1" ht="12">
      <c r="A68" s="58">
        <v>1223</v>
      </c>
      <c r="B68" s="23" t="s">
        <v>82</v>
      </c>
      <c r="C68" s="59">
        <f t="shared" si="4"/>
        <v>0</v>
      </c>
      <c r="D68" s="60"/>
      <c r="E68" s="60"/>
      <c r="F68" s="60"/>
      <c r="G68" s="61"/>
      <c r="H68" s="62"/>
      <c r="I68" s="63"/>
    </row>
    <row r="69" spans="1:9" s="56" customFormat="1" ht="36">
      <c r="A69" s="58">
        <v>1227</v>
      </c>
      <c r="B69" s="23" t="s">
        <v>83</v>
      </c>
      <c r="C69" s="59">
        <f t="shared" si="4"/>
        <v>0</v>
      </c>
      <c r="D69" s="60"/>
      <c r="E69" s="60"/>
      <c r="F69" s="60"/>
      <c r="G69" s="61"/>
      <c r="H69" s="62"/>
      <c r="I69" s="63"/>
    </row>
    <row r="70" spans="1:9" s="56" customFormat="1" ht="60">
      <c r="A70" s="58">
        <v>1228</v>
      </c>
      <c r="B70" s="23" t="s">
        <v>84</v>
      </c>
      <c r="C70" s="59">
        <f t="shared" si="4"/>
        <v>0</v>
      </c>
      <c r="D70" s="60"/>
      <c r="E70" s="60"/>
      <c r="F70" s="60"/>
      <c r="G70" s="61"/>
      <c r="H70" s="62"/>
      <c r="I70" s="63"/>
    </row>
    <row r="71" spans="1:9" s="56" customFormat="1" ht="36">
      <c r="A71" s="58">
        <v>1229</v>
      </c>
      <c r="B71" s="23" t="s">
        <v>85</v>
      </c>
      <c r="C71" s="59">
        <f t="shared" si="4"/>
        <v>0</v>
      </c>
      <c r="D71" s="60"/>
      <c r="E71" s="60"/>
      <c r="F71" s="60"/>
      <c r="G71" s="61"/>
      <c r="H71" s="62"/>
      <c r="I71" s="63"/>
    </row>
    <row r="72" spans="1:9" s="56" customFormat="1" ht="15" customHeight="1">
      <c r="A72" s="107">
        <v>2000</v>
      </c>
      <c r="B72" s="107" t="s">
        <v>86</v>
      </c>
      <c r="C72" s="108">
        <f t="shared" si="4"/>
        <v>0</v>
      </c>
      <c r="D72" s="109">
        <f aca="true" t="shared" si="14" ref="D72:I72">SUM(D73,D80,D124,D159,D163,D169)</f>
        <v>0</v>
      </c>
      <c r="E72" s="109">
        <f t="shared" si="14"/>
        <v>0</v>
      </c>
      <c r="F72" s="109">
        <f t="shared" si="14"/>
        <v>0</v>
      </c>
      <c r="G72" s="109">
        <f t="shared" si="14"/>
        <v>0</v>
      </c>
      <c r="H72" s="109">
        <f t="shared" si="14"/>
        <v>0</v>
      </c>
      <c r="I72" s="112">
        <f t="shared" si="14"/>
        <v>0</v>
      </c>
    </row>
    <row r="73" spans="1:9" s="56" customFormat="1" ht="24">
      <c r="A73" s="71">
        <v>2100</v>
      </c>
      <c r="B73" s="113" t="s">
        <v>87</v>
      </c>
      <c r="C73" s="72">
        <f t="shared" si="4"/>
        <v>0</v>
      </c>
      <c r="D73" s="114">
        <f aca="true" t="shared" si="15" ref="D73:I73">SUM(D74,D77)</f>
        <v>0</v>
      </c>
      <c r="E73" s="114">
        <f t="shared" si="15"/>
        <v>0</v>
      </c>
      <c r="F73" s="114">
        <f t="shared" si="15"/>
        <v>0</v>
      </c>
      <c r="G73" s="128">
        <f t="shared" si="15"/>
        <v>0</v>
      </c>
      <c r="H73" s="78">
        <f t="shared" si="15"/>
        <v>0</v>
      </c>
      <c r="I73" s="115">
        <f t="shared" si="15"/>
        <v>0</v>
      </c>
    </row>
    <row r="74" spans="1:9" s="123" customFormat="1" ht="24">
      <c r="A74" s="116">
        <v>2110</v>
      </c>
      <c r="B74" s="117" t="s">
        <v>88</v>
      </c>
      <c r="C74" s="118">
        <f t="shared" si="4"/>
        <v>0</v>
      </c>
      <c r="D74" s="119">
        <f aca="true" t="shared" si="16" ref="D74:I74">SUM(D75:D76)</f>
        <v>0</v>
      </c>
      <c r="E74" s="119">
        <f t="shared" si="16"/>
        <v>0</v>
      </c>
      <c r="F74" s="119">
        <f t="shared" si="16"/>
        <v>0</v>
      </c>
      <c r="G74" s="120">
        <f t="shared" si="16"/>
        <v>0</v>
      </c>
      <c r="H74" s="121">
        <f t="shared" si="16"/>
        <v>0</v>
      </c>
      <c r="I74" s="122">
        <f t="shared" si="16"/>
        <v>0</v>
      </c>
    </row>
    <row r="75" spans="1:9" s="123" customFormat="1" ht="12">
      <c r="A75" s="58">
        <v>2111</v>
      </c>
      <c r="B75" s="23" t="s">
        <v>89</v>
      </c>
      <c r="C75" s="59">
        <f t="shared" si="4"/>
        <v>0</v>
      </c>
      <c r="D75" s="60"/>
      <c r="E75" s="60"/>
      <c r="F75" s="60"/>
      <c r="G75" s="61"/>
      <c r="H75" s="62"/>
      <c r="I75" s="63"/>
    </row>
    <row r="76" spans="1:9" s="123" customFormat="1" ht="24">
      <c r="A76" s="58">
        <v>2112</v>
      </c>
      <c r="B76" s="23" t="s">
        <v>90</v>
      </c>
      <c r="C76" s="59">
        <f t="shared" si="4"/>
        <v>0</v>
      </c>
      <c r="D76" s="60"/>
      <c r="E76" s="60"/>
      <c r="F76" s="60"/>
      <c r="G76" s="61"/>
      <c r="H76" s="62"/>
      <c r="I76" s="63"/>
    </row>
    <row r="77" spans="1:9" s="123" customFormat="1" ht="24">
      <c r="A77" s="116">
        <v>2120</v>
      </c>
      <c r="B77" s="117" t="s">
        <v>91</v>
      </c>
      <c r="C77" s="118">
        <f t="shared" si="4"/>
        <v>0</v>
      </c>
      <c r="D77" s="119">
        <f aca="true" t="shared" si="17" ref="D77:I77">SUM(D78:D79)</f>
        <v>0</v>
      </c>
      <c r="E77" s="119">
        <f t="shared" si="17"/>
        <v>0</v>
      </c>
      <c r="F77" s="119">
        <f t="shared" si="17"/>
        <v>0</v>
      </c>
      <c r="G77" s="120">
        <f t="shared" si="17"/>
        <v>0</v>
      </c>
      <c r="H77" s="121">
        <f t="shared" si="17"/>
        <v>0</v>
      </c>
      <c r="I77" s="122">
        <f t="shared" si="17"/>
        <v>0</v>
      </c>
    </row>
    <row r="78" spans="1:9" s="123" customFormat="1" ht="12">
      <c r="A78" s="58">
        <v>2121</v>
      </c>
      <c r="B78" s="23" t="s">
        <v>89</v>
      </c>
      <c r="C78" s="59">
        <f t="shared" si="4"/>
        <v>0</v>
      </c>
      <c r="D78" s="60"/>
      <c r="E78" s="60"/>
      <c r="F78" s="60"/>
      <c r="G78" s="61"/>
      <c r="H78" s="62"/>
      <c r="I78" s="63"/>
    </row>
    <row r="79" spans="1:9" s="123" customFormat="1" ht="12">
      <c r="A79" s="58">
        <v>2122</v>
      </c>
      <c r="B79" s="23" t="s">
        <v>92</v>
      </c>
      <c r="C79" s="59">
        <f t="shared" si="4"/>
        <v>0</v>
      </c>
      <c r="D79" s="60"/>
      <c r="E79" s="60"/>
      <c r="F79" s="60"/>
      <c r="G79" s="61"/>
      <c r="H79" s="62"/>
      <c r="I79" s="63"/>
    </row>
    <row r="80" spans="1:9" s="56" customFormat="1" ht="12">
      <c r="A80" s="71">
        <v>2200</v>
      </c>
      <c r="B80" s="113" t="s">
        <v>93</v>
      </c>
      <c r="C80" s="72">
        <f t="shared" si="4"/>
        <v>0</v>
      </c>
      <c r="D80" s="114">
        <f aca="true" t="shared" si="18" ref="D80:I80">SUM(D81,D87,D93,D101,D109,D113,D119)</f>
        <v>0</v>
      </c>
      <c r="E80" s="114">
        <f t="shared" si="18"/>
        <v>0</v>
      </c>
      <c r="F80" s="114">
        <f t="shared" si="18"/>
        <v>0</v>
      </c>
      <c r="G80" s="114">
        <f t="shared" si="18"/>
        <v>0</v>
      </c>
      <c r="H80" s="114">
        <f t="shared" si="18"/>
        <v>0</v>
      </c>
      <c r="I80" s="115">
        <f t="shared" si="18"/>
        <v>0</v>
      </c>
    </row>
    <row r="81" spans="1:9" s="123" customFormat="1" ht="24">
      <c r="A81" s="116">
        <v>2210</v>
      </c>
      <c r="B81" s="117" t="s">
        <v>94</v>
      </c>
      <c r="C81" s="118">
        <f t="shared" si="4"/>
        <v>0</v>
      </c>
      <c r="D81" s="119">
        <f aca="true" t="shared" si="19" ref="D81:I81">SUM(D82:D86)</f>
        <v>0</v>
      </c>
      <c r="E81" s="119">
        <f t="shared" si="19"/>
        <v>0</v>
      </c>
      <c r="F81" s="119">
        <f t="shared" si="19"/>
        <v>0</v>
      </c>
      <c r="G81" s="120">
        <f t="shared" si="19"/>
        <v>0</v>
      </c>
      <c r="H81" s="121">
        <f t="shared" si="19"/>
        <v>0</v>
      </c>
      <c r="I81" s="122">
        <f t="shared" si="19"/>
        <v>0</v>
      </c>
    </row>
    <row r="82" spans="1:9" s="123" customFormat="1" ht="24">
      <c r="A82" s="58">
        <v>2211</v>
      </c>
      <c r="B82" s="23" t="s">
        <v>95</v>
      </c>
      <c r="C82" s="59">
        <f t="shared" si="4"/>
        <v>0</v>
      </c>
      <c r="D82" s="60"/>
      <c r="E82" s="60"/>
      <c r="F82" s="60"/>
      <c r="G82" s="61"/>
      <c r="H82" s="62"/>
      <c r="I82" s="63"/>
    </row>
    <row r="83" spans="1:9" s="123" customFormat="1" ht="24">
      <c r="A83" s="58">
        <v>2212</v>
      </c>
      <c r="B83" s="23" t="s">
        <v>96</v>
      </c>
      <c r="C83" s="59">
        <f t="shared" si="4"/>
        <v>0</v>
      </c>
      <c r="D83" s="60"/>
      <c r="E83" s="60"/>
      <c r="F83" s="60"/>
      <c r="G83" s="61"/>
      <c r="H83" s="62"/>
      <c r="I83" s="63"/>
    </row>
    <row r="84" spans="1:9" s="123" customFormat="1" ht="24">
      <c r="A84" s="58">
        <v>2213</v>
      </c>
      <c r="B84" s="23" t="s">
        <v>97</v>
      </c>
      <c r="C84" s="59">
        <f t="shared" si="4"/>
        <v>0</v>
      </c>
      <c r="D84" s="60"/>
      <c r="E84" s="60"/>
      <c r="F84" s="60"/>
      <c r="G84" s="61"/>
      <c r="H84" s="62"/>
      <c r="I84" s="63"/>
    </row>
    <row r="85" spans="1:9" s="123" customFormat="1" ht="24">
      <c r="A85" s="58">
        <v>2214</v>
      </c>
      <c r="B85" s="23" t="s">
        <v>98</v>
      </c>
      <c r="C85" s="59">
        <f t="shared" si="4"/>
        <v>0</v>
      </c>
      <c r="D85" s="60"/>
      <c r="E85" s="60"/>
      <c r="F85" s="60"/>
      <c r="G85" s="61"/>
      <c r="H85" s="62"/>
      <c r="I85" s="63"/>
    </row>
    <row r="86" spans="1:9" s="123" customFormat="1" ht="12">
      <c r="A86" s="58">
        <v>2219</v>
      </c>
      <c r="B86" s="23" t="s">
        <v>99</v>
      </c>
      <c r="C86" s="59">
        <f t="shared" si="4"/>
        <v>0</v>
      </c>
      <c r="D86" s="60"/>
      <c r="E86" s="60"/>
      <c r="F86" s="60"/>
      <c r="G86" s="61"/>
      <c r="H86" s="62"/>
      <c r="I86" s="63"/>
    </row>
    <row r="87" spans="1:9" s="123" customFormat="1" ht="24">
      <c r="A87" s="116">
        <v>2220</v>
      </c>
      <c r="B87" s="117" t="s">
        <v>100</v>
      </c>
      <c r="C87" s="118">
        <f t="shared" si="4"/>
        <v>0</v>
      </c>
      <c r="D87" s="119">
        <f aca="true" t="shared" si="20" ref="D87:I87">SUM(D88:D92)</f>
        <v>0</v>
      </c>
      <c r="E87" s="119">
        <f t="shared" si="20"/>
        <v>0</v>
      </c>
      <c r="F87" s="119">
        <f t="shared" si="20"/>
        <v>0</v>
      </c>
      <c r="G87" s="120">
        <f t="shared" si="20"/>
        <v>0</v>
      </c>
      <c r="H87" s="121">
        <f t="shared" si="20"/>
        <v>0</v>
      </c>
      <c r="I87" s="122">
        <f t="shared" si="20"/>
        <v>0</v>
      </c>
    </row>
    <row r="88" spans="1:9" s="123" customFormat="1" ht="12">
      <c r="A88" s="58">
        <v>2221</v>
      </c>
      <c r="B88" s="23" t="s">
        <v>101</v>
      </c>
      <c r="C88" s="59">
        <f t="shared" si="4"/>
        <v>0</v>
      </c>
      <c r="D88" s="60"/>
      <c r="E88" s="60"/>
      <c r="F88" s="60"/>
      <c r="G88" s="61"/>
      <c r="H88" s="62"/>
      <c r="I88" s="63"/>
    </row>
    <row r="89" spans="1:9" s="123" customFormat="1" ht="24">
      <c r="A89" s="58">
        <v>2222</v>
      </c>
      <c r="B89" s="23" t="s">
        <v>102</v>
      </c>
      <c r="C89" s="59">
        <f t="shared" si="4"/>
        <v>0</v>
      </c>
      <c r="D89" s="60"/>
      <c r="E89" s="60"/>
      <c r="F89" s="60"/>
      <c r="G89" s="61"/>
      <c r="H89" s="62"/>
      <c r="I89" s="63"/>
    </row>
    <row r="90" spans="1:9" s="123" customFormat="1" ht="12">
      <c r="A90" s="58">
        <v>2223</v>
      </c>
      <c r="B90" s="23" t="s">
        <v>103</v>
      </c>
      <c r="C90" s="59">
        <f t="shared" si="4"/>
        <v>0</v>
      </c>
      <c r="D90" s="60"/>
      <c r="E90" s="60"/>
      <c r="F90" s="60"/>
      <c r="G90" s="61"/>
      <c r="H90" s="62"/>
      <c r="I90" s="63"/>
    </row>
    <row r="91" spans="1:9" s="123" customFormat="1" ht="11.25" customHeight="1">
      <c r="A91" s="58">
        <v>2224</v>
      </c>
      <c r="B91" s="23" t="s">
        <v>104</v>
      </c>
      <c r="C91" s="59">
        <f t="shared" si="4"/>
        <v>0</v>
      </c>
      <c r="D91" s="60"/>
      <c r="E91" s="60"/>
      <c r="F91" s="60"/>
      <c r="G91" s="61"/>
      <c r="H91" s="62"/>
      <c r="I91" s="63"/>
    </row>
    <row r="92" spans="1:9" s="123" customFormat="1" ht="24">
      <c r="A92" s="58">
        <v>2229</v>
      </c>
      <c r="B92" s="23" t="s">
        <v>105</v>
      </c>
      <c r="C92" s="59">
        <f t="shared" si="4"/>
        <v>0</v>
      </c>
      <c r="D92" s="60"/>
      <c r="E92" s="60"/>
      <c r="F92" s="60"/>
      <c r="G92" s="61"/>
      <c r="H92" s="62"/>
      <c r="I92" s="63"/>
    </row>
    <row r="93" spans="1:9" s="123" customFormat="1" ht="36">
      <c r="A93" s="116">
        <v>2230</v>
      </c>
      <c r="B93" s="117" t="s">
        <v>106</v>
      </c>
      <c r="C93" s="118">
        <f t="shared" si="4"/>
        <v>0</v>
      </c>
      <c r="D93" s="119">
        <f aca="true" t="shared" si="21" ref="D93:I93">SUM(D94:D100)</f>
        <v>0</v>
      </c>
      <c r="E93" s="119">
        <f t="shared" si="21"/>
        <v>0</v>
      </c>
      <c r="F93" s="119">
        <f t="shared" si="21"/>
        <v>0</v>
      </c>
      <c r="G93" s="120">
        <f t="shared" si="21"/>
        <v>0</v>
      </c>
      <c r="H93" s="121">
        <f t="shared" si="21"/>
        <v>0</v>
      </c>
      <c r="I93" s="122">
        <f t="shared" si="21"/>
        <v>0</v>
      </c>
    </row>
    <row r="94" spans="1:9" s="123" customFormat="1" ht="36">
      <c r="A94" s="58">
        <v>2231</v>
      </c>
      <c r="B94" s="23" t="s">
        <v>107</v>
      </c>
      <c r="C94" s="59">
        <f t="shared" si="4"/>
        <v>0</v>
      </c>
      <c r="D94" s="60"/>
      <c r="E94" s="60"/>
      <c r="F94" s="60"/>
      <c r="G94" s="61"/>
      <c r="H94" s="62"/>
      <c r="I94" s="63"/>
    </row>
    <row r="95" spans="1:9" s="123" customFormat="1" ht="24">
      <c r="A95" s="58">
        <v>2232</v>
      </c>
      <c r="B95" s="23" t="s">
        <v>108</v>
      </c>
      <c r="C95" s="59">
        <f t="shared" si="4"/>
        <v>0</v>
      </c>
      <c r="D95" s="60"/>
      <c r="E95" s="60"/>
      <c r="F95" s="60"/>
      <c r="G95" s="61"/>
      <c r="H95" s="62"/>
      <c r="I95" s="63"/>
    </row>
    <row r="96" spans="1:9" s="123" customFormat="1" ht="24">
      <c r="A96" s="58">
        <v>2233</v>
      </c>
      <c r="B96" s="23" t="s">
        <v>109</v>
      </c>
      <c r="C96" s="59">
        <f t="shared" si="4"/>
        <v>0</v>
      </c>
      <c r="D96" s="60"/>
      <c r="E96" s="60"/>
      <c r="F96" s="60"/>
      <c r="G96" s="61"/>
      <c r="H96" s="62"/>
      <c r="I96" s="63"/>
    </row>
    <row r="97" spans="1:9" s="123" customFormat="1" ht="36">
      <c r="A97" s="58">
        <v>2234</v>
      </c>
      <c r="B97" s="23" t="s">
        <v>110</v>
      </c>
      <c r="C97" s="59">
        <f t="shared" si="4"/>
        <v>0</v>
      </c>
      <c r="D97" s="60"/>
      <c r="E97" s="60"/>
      <c r="F97" s="60"/>
      <c r="G97" s="61"/>
      <c r="H97" s="62"/>
      <c r="I97" s="63"/>
    </row>
    <row r="98" spans="1:9" s="123" customFormat="1" ht="24">
      <c r="A98" s="58">
        <v>2235</v>
      </c>
      <c r="B98" s="23" t="s">
        <v>111</v>
      </c>
      <c r="C98" s="59">
        <f t="shared" si="4"/>
        <v>0</v>
      </c>
      <c r="D98" s="60"/>
      <c r="E98" s="60"/>
      <c r="F98" s="60"/>
      <c r="G98" s="61"/>
      <c r="H98" s="62"/>
      <c r="I98" s="63"/>
    </row>
    <row r="99" spans="1:9" s="123" customFormat="1" ht="12">
      <c r="A99" s="58">
        <v>2236</v>
      </c>
      <c r="B99" s="23" t="s">
        <v>112</v>
      </c>
      <c r="C99" s="59">
        <f t="shared" si="4"/>
        <v>0</v>
      </c>
      <c r="D99" s="60"/>
      <c r="E99" s="60"/>
      <c r="F99" s="60"/>
      <c r="G99" s="61"/>
      <c r="H99" s="62"/>
      <c r="I99" s="63"/>
    </row>
    <row r="100" spans="1:9" s="123" customFormat="1" ht="36">
      <c r="A100" s="58">
        <v>2239</v>
      </c>
      <c r="B100" s="23" t="s">
        <v>113</v>
      </c>
      <c r="C100" s="59">
        <f t="shared" si="4"/>
        <v>0</v>
      </c>
      <c r="D100" s="60"/>
      <c r="E100" s="60"/>
      <c r="F100" s="60"/>
      <c r="G100" s="61"/>
      <c r="H100" s="62"/>
      <c r="I100" s="63"/>
    </row>
    <row r="101" spans="1:9" s="123" customFormat="1" ht="48">
      <c r="A101" s="116">
        <v>2240</v>
      </c>
      <c r="B101" s="117" t="s">
        <v>114</v>
      </c>
      <c r="C101" s="118">
        <f t="shared" si="4"/>
        <v>0</v>
      </c>
      <c r="D101" s="119">
        <f aca="true" t="shared" si="22" ref="D101:I101">SUM(D102:D108)</f>
        <v>0</v>
      </c>
      <c r="E101" s="119">
        <f t="shared" si="22"/>
        <v>0</v>
      </c>
      <c r="F101" s="119">
        <f t="shared" si="22"/>
        <v>0</v>
      </c>
      <c r="G101" s="120">
        <f t="shared" si="22"/>
        <v>0</v>
      </c>
      <c r="H101" s="121">
        <f t="shared" si="22"/>
        <v>0</v>
      </c>
      <c r="I101" s="122">
        <f t="shared" si="22"/>
        <v>0</v>
      </c>
    </row>
    <row r="102" spans="1:9" s="123" customFormat="1" ht="12">
      <c r="A102" s="58">
        <v>2241</v>
      </c>
      <c r="B102" s="23" t="s">
        <v>115</v>
      </c>
      <c r="C102" s="59">
        <f t="shared" si="4"/>
        <v>0</v>
      </c>
      <c r="D102" s="60"/>
      <c r="E102" s="60"/>
      <c r="F102" s="60"/>
      <c r="G102" s="61"/>
      <c r="H102" s="62"/>
      <c r="I102" s="63"/>
    </row>
    <row r="103" spans="1:9" s="123" customFormat="1" ht="24">
      <c r="A103" s="58">
        <v>2242</v>
      </c>
      <c r="B103" s="23" t="s">
        <v>116</v>
      </c>
      <c r="C103" s="59">
        <f t="shared" si="4"/>
        <v>0</v>
      </c>
      <c r="D103" s="60"/>
      <c r="E103" s="60"/>
      <c r="F103" s="60"/>
      <c r="G103" s="61"/>
      <c r="H103" s="62"/>
      <c r="I103" s="63"/>
    </row>
    <row r="104" spans="1:9" s="123" customFormat="1" ht="24">
      <c r="A104" s="58">
        <v>2243</v>
      </c>
      <c r="B104" s="23" t="s">
        <v>117</v>
      </c>
      <c r="C104" s="59">
        <f t="shared" si="4"/>
        <v>0</v>
      </c>
      <c r="D104" s="60"/>
      <c r="E104" s="60"/>
      <c r="F104" s="60"/>
      <c r="G104" s="61"/>
      <c r="H104" s="62"/>
      <c r="I104" s="63"/>
    </row>
    <row r="105" spans="1:9" s="123" customFormat="1" ht="12">
      <c r="A105" s="58">
        <v>2244</v>
      </c>
      <c r="B105" s="23" t="s">
        <v>118</v>
      </c>
      <c r="C105" s="59">
        <f t="shared" si="4"/>
        <v>0</v>
      </c>
      <c r="D105" s="60"/>
      <c r="E105" s="60"/>
      <c r="F105" s="60"/>
      <c r="G105" s="61"/>
      <c r="H105" s="62"/>
      <c r="I105" s="63"/>
    </row>
    <row r="106" spans="1:9" s="123" customFormat="1" ht="36.75" customHeight="1">
      <c r="A106" s="58">
        <v>2245</v>
      </c>
      <c r="B106" s="23" t="s">
        <v>119</v>
      </c>
      <c r="C106" s="59">
        <f t="shared" si="4"/>
        <v>0</v>
      </c>
      <c r="D106" s="60"/>
      <c r="E106" s="60"/>
      <c r="F106" s="60"/>
      <c r="G106" s="61"/>
      <c r="H106" s="62"/>
      <c r="I106" s="63"/>
    </row>
    <row r="107" spans="1:9" s="123" customFormat="1" ht="12">
      <c r="A107" s="58">
        <v>2246</v>
      </c>
      <c r="B107" s="23" t="s">
        <v>120</v>
      </c>
      <c r="C107" s="59">
        <f t="shared" si="4"/>
        <v>0</v>
      </c>
      <c r="D107" s="60"/>
      <c r="E107" s="60"/>
      <c r="F107" s="60"/>
      <c r="G107" s="61"/>
      <c r="H107" s="62"/>
      <c r="I107" s="63"/>
    </row>
    <row r="108" spans="1:9" s="123" customFormat="1" ht="24">
      <c r="A108" s="58">
        <v>2249</v>
      </c>
      <c r="B108" s="23" t="s">
        <v>121</v>
      </c>
      <c r="C108" s="59">
        <f t="shared" si="4"/>
        <v>0</v>
      </c>
      <c r="D108" s="60"/>
      <c r="E108" s="60"/>
      <c r="F108" s="60"/>
      <c r="G108" s="61"/>
      <c r="H108" s="62"/>
      <c r="I108" s="63"/>
    </row>
    <row r="109" spans="1:9" s="123" customFormat="1" ht="24">
      <c r="A109" s="116">
        <v>2250</v>
      </c>
      <c r="B109" s="117" t="s">
        <v>122</v>
      </c>
      <c r="C109" s="118">
        <f aca="true" t="shared" si="23" ref="C109:C172">SUM(D109:I109)</f>
        <v>0</v>
      </c>
      <c r="D109" s="119">
        <f aca="true" t="shared" si="24" ref="D109:I109">SUM(D110:D112)</f>
        <v>0</v>
      </c>
      <c r="E109" s="119">
        <f t="shared" si="24"/>
        <v>0</v>
      </c>
      <c r="F109" s="119">
        <f t="shared" si="24"/>
        <v>0</v>
      </c>
      <c r="G109" s="119">
        <f t="shared" si="24"/>
        <v>0</v>
      </c>
      <c r="H109" s="119">
        <f t="shared" si="24"/>
        <v>0</v>
      </c>
      <c r="I109" s="122">
        <f t="shared" si="24"/>
        <v>0</v>
      </c>
    </row>
    <row r="110" spans="1:9" s="123" customFormat="1" ht="12">
      <c r="A110" s="129">
        <v>2251</v>
      </c>
      <c r="B110" s="117" t="s">
        <v>123</v>
      </c>
      <c r="C110" s="118">
        <f t="shared" si="23"/>
        <v>0</v>
      </c>
      <c r="D110" s="124"/>
      <c r="E110" s="124"/>
      <c r="F110" s="124"/>
      <c r="G110" s="125"/>
      <c r="H110" s="126"/>
      <c r="I110" s="127"/>
    </row>
    <row r="111" spans="1:9" s="123" customFormat="1" ht="24">
      <c r="A111" s="129">
        <v>2252</v>
      </c>
      <c r="B111" s="117" t="s">
        <v>124</v>
      </c>
      <c r="C111" s="118">
        <f t="shared" si="23"/>
        <v>0</v>
      </c>
      <c r="D111" s="124"/>
      <c r="E111" s="124"/>
      <c r="F111" s="124"/>
      <c r="G111" s="125"/>
      <c r="H111" s="126"/>
      <c r="I111" s="127"/>
    </row>
    <row r="112" spans="1:9" s="123" customFormat="1" ht="24">
      <c r="A112" s="129">
        <v>2259</v>
      </c>
      <c r="B112" s="117" t="s">
        <v>125</v>
      </c>
      <c r="C112" s="118">
        <f t="shared" si="23"/>
        <v>0</v>
      </c>
      <c r="D112" s="124"/>
      <c r="E112" s="124"/>
      <c r="F112" s="124"/>
      <c r="G112" s="125"/>
      <c r="H112" s="126"/>
      <c r="I112" s="127"/>
    </row>
    <row r="113" spans="1:9" s="123" customFormat="1" ht="12">
      <c r="A113" s="116">
        <v>2260</v>
      </c>
      <c r="B113" s="117" t="s">
        <v>126</v>
      </c>
      <c r="C113" s="118">
        <f t="shared" si="23"/>
        <v>0</v>
      </c>
      <c r="D113" s="119">
        <f aca="true" t="shared" si="25" ref="D113:I113">SUM(D114:D118)</f>
        <v>0</v>
      </c>
      <c r="E113" s="119">
        <f t="shared" si="25"/>
        <v>0</v>
      </c>
      <c r="F113" s="119">
        <f t="shared" si="25"/>
        <v>0</v>
      </c>
      <c r="G113" s="120">
        <f t="shared" si="25"/>
        <v>0</v>
      </c>
      <c r="H113" s="121">
        <f t="shared" si="25"/>
        <v>0</v>
      </c>
      <c r="I113" s="122">
        <f t="shared" si="25"/>
        <v>0</v>
      </c>
    </row>
    <row r="114" spans="1:9" s="123" customFormat="1" ht="12">
      <c r="A114" s="58">
        <v>2261</v>
      </c>
      <c r="B114" s="23" t="s">
        <v>127</v>
      </c>
      <c r="C114" s="59">
        <f t="shared" si="23"/>
        <v>0</v>
      </c>
      <c r="D114" s="60"/>
      <c r="E114" s="60"/>
      <c r="F114" s="60"/>
      <c r="G114" s="61"/>
      <c r="H114" s="62"/>
      <c r="I114" s="130"/>
    </row>
    <row r="115" spans="1:9" s="123" customFormat="1" ht="12">
      <c r="A115" s="58">
        <v>2262</v>
      </c>
      <c r="B115" s="23" t="s">
        <v>128</v>
      </c>
      <c r="C115" s="59">
        <f t="shared" si="23"/>
        <v>0</v>
      </c>
      <c r="D115" s="60"/>
      <c r="E115" s="60"/>
      <c r="F115" s="60"/>
      <c r="G115" s="61"/>
      <c r="H115" s="62"/>
      <c r="I115" s="63"/>
    </row>
    <row r="116" spans="1:9" s="123" customFormat="1" ht="12">
      <c r="A116" s="58">
        <v>2263</v>
      </c>
      <c r="B116" s="23" t="s">
        <v>129</v>
      </c>
      <c r="C116" s="59">
        <f t="shared" si="23"/>
        <v>0</v>
      </c>
      <c r="D116" s="60"/>
      <c r="E116" s="60"/>
      <c r="F116" s="60"/>
      <c r="G116" s="61"/>
      <c r="H116" s="62"/>
      <c r="I116" s="63"/>
    </row>
    <row r="117" spans="1:9" s="123" customFormat="1" ht="12">
      <c r="A117" s="58">
        <v>2264</v>
      </c>
      <c r="B117" s="23" t="s">
        <v>130</v>
      </c>
      <c r="C117" s="59">
        <f t="shared" si="23"/>
        <v>0</v>
      </c>
      <c r="D117" s="60"/>
      <c r="E117" s="60"/>
      <c r="F117" s="60"/>
      <c r="G117" s="61"/>
      <c r="H117" s="62"/>
      <c r="I117" s="63"/>
    </row>
    <row r="118" spans="1:9" s="123" customFormat="1" ht="12">
      <c r="A118" s="58">
        <v>2269</v>
      </c>
      <c r="B118" s="23" t="s">
        <v>131</v>
      </c>
      <c r="C118" s="59">
        <f t="shared" si="23"/>
        <v>0</v>
      </c>
      <c r="D118" s="60"/>
      <c r="E118" s="60"/>
      <c r="F118" s="60"/>
      <c r="G118" s="61"/>
      <c r="H118" s="62"/>
      <c r="I118" s="63"/>
    </row>
    <row r="119" spans="1:9" s="123" customFormat="1" ht="12">
      <c r="A119" s="116">
        <v>2270</v>
      </c>
      <c r="B119" s="117" t="s">
        <v>132</v>
      </c>
      <c r="C119" s="118">
        <f t="shared" si="23"/>
        <v>0</v>
      </c>
      <c r="D119" s="119">
        <f aca="true" t="shared" si="26" ref="D119:I119">SUM(D120:D123)</f>
        <v>0</v>
      </c>
      <c r="E119" s="119">
        <f t="shared" si="26"/>
        <v>0</v>
      </c>
      <c r="F119" s="119">
        <f t="shared" si="26"/>
        <v>0</v>
      </c>
      <c r="G119" s="120">
        <f t="shared" si="26"/>
        <v>0</v>
      </c>
      <c r="H119" s="121">
        <f t="shared" si="26"/>
        <v>0</v>
      </c>
      <c r="I119" s="122">
        <f t="shared" si="26"/>
        <v>0</v>
      </c>
    </row>
    <row r="120" spans="1:9" s="123" customFormat="1" ht="24">
      <c r="A120" s="58">
        <v>2275</v>
      </c>
      <c r="B120" s="23" t="s">
        <v>133</v>
      </c>
      <c r="C120" s="59">
        <f t="shared" si="23"/>
        <v>0</v>
      </c>
      <c r="D120" s="60"/>
      <c r="E120" s="60"/>
      <c r="F120" s="60"/>
      <c r="G120" s="61"/>
      <c r="H120" s="62"/>
      <c r="I120" s="63"/>
    </row>
    <row r="121" spans="1:9" s="123" customFormat="1" ht="24">
      <c r="A121" s="58">
        <v>2276</v>
      </c>
      <c r="B121" s="23" t="s">
        <v>134</v>
      </c>
      <c r="C121" s="59">
        <f t="shared" si="23"/>
        <v>0</v>
      </c>
      <c r="D121" s="60"/>
      <c r="E121" s="60"/>
      <c r="F121" s="60"/>
      <c r="G121" s="61"/>
      <c r="H121" s="62"/>
      <c r="I121" s="63"/>
    </row>
    <row r="122" spans="1:9" s="123" customFormat="1" ht="24" customHeight="1">
      <c r="A122" s="58">
        <v>2278</v>
      </c>
      <c r="B122" s="23" t="s">
        <v>135</v>
      </c>
      <c r="C122" s="59">
        <f t="shared" si="23"/>
        <v>0</v>
      </c>
      <c r="D122" s="60"/>
      <c r="E122" s="60"/>
      <c r="F122" s="60"/>
      <c r="G122" s="61"/>
      <c r="H122" s="62"/>
      <c r="I122" s="63"/>
    </row>
    <row r="123" spans="1:9" s="123" customFormat="1" ht="24">
      <c r="A123" s="58">
        <v>2279</v>
      </c>
      <c r="B123" s="23" t="s">
        <v>136</v>
      </c>
      <c r="C123" s="59">
        <f t="shared" si="23"/>
        <v>0</v>
      </c>
      <c r="D123" s="60"/>
      <c r="E123" s="60"/>
      <c r="F123" s="60"/>
      <c r="G123" s="61"/>
      <c r="H123" s="62"/>
      <c r="I123" s="63"/>
    </row>
    <row r="124" spans="1:9" s="56" customFormat="1" ht="38.25" customHeight="1">
      <c r="A124" s="71">
        <v>2300</v>
      </c>
      <c r="B124" s="113" t="s">
        <v>137</v>
      </c>
      <c r="C124" s="72">
        <f t="shared" si="23"/>
        <v>0</v>
      </c>
      <c r="D124" s="114">
        <f aca="true" t="shared" si="27" ref="D124:I124">SUM(D125,D129,D133,D134,D137,D144,D154,D155,D158)</f>
        <v>0</v>
      </c>
      <c r="E124" s="114">
        <f t="shared" si="27"/>
        <v>0</v>
      </c>
      <c r="F124" s="114">
        <f t="shared" si="27"/>
        <v>0</v>
      </c>
      <c r="G124" s="128">
        <f t="shared" si="27"/>
        <v>0</v>
      </c>
      <c r="H124" s="78">
        <f t="shared" si="27"/>
        <v>0</v>
      </c>
      <c r="I124" s="115">
        <f t="shared" si="27"/>
        <v>0</v>
      </c>
    </row>
    <row r="125" spans="1:9" s="123" customFormat="1" ht="12">
      <c r="A125" s="116">
        <v>2310</v>
      </c>
      <c r="B125" s="117" t="s">
        <v>138</v>
      </c>
      <c r="C125" s="118">
        <f t="shared" si="23"/>
        <v>0</v>
      </c>
      <c r="D125" s="119">
        <f aca="true" t="shared" si="28" ref="D125:I125">SUM(D126:D128)</f>
        <v>0</v>
      </c>
      <c r="E125" s="119">
        <f t="shared" si="28"/>
        <v>0</v>
      </c>
      <c r="F125" s="119">
        <f t="shared" si="28"/>
        <v>0</v>
      </c>
      <c r="G125" s="120">
        <f t="shared" si="28"/>
        <v>0</v>
      </c>
      <c r="H125" s="121">
        <f t="shared" si="28"/>
        <v>0</v>
      </c>
      <c r="I125" s="122">
        <f t="shared" si="28"/>
        <v>0</v>
      </c>
    </row>
    <row r="126" spans="1:9" s="123" customFormat="1" ht="12">
      <c r="A126" s="58">
        <v>2311</v>
      </c>
      <c r="B126" s="23" t="s">
        <v>139</v>
      </c>
      <c r="C126" s="59">
        <f t="shared" si="23"/>
        <v>0</v>
      </c>
      <c r="D126" s="60"/>
      <c r="E126" s="60"/>
      <c r="F126" s="60"/>
      <c r="G126" s="61"/>
      <c r="H126" s="62"/>
      <c r="I126" s="63"/>
    </row>
    <row r="127" spans="1:9" s="123" customFormat="1" ht="12">
      <c r="A127" s="58">
        <v>2312</v>
      </c>
      <c r="B127" s="23" t="s">
        <v>140</v>
      </c>
      <c r="C127" s="59">
        <f t="shared" si="23"/>
        <v>0</v>
      </c>
      <c r="D127" s="60"/>
      <c r="E127" s="60"/>
      <c r="F127" s="60"/>
      <c r="G127" s="61"/>
      <c r="H127" s="62"/>
      <c r="I127" s="63"/>
    </row>
    <row r="128" spans="1:9" s="123" customFormat="1" ht="12">
      <c r="A128" s="58">
        <v>2313</v>
      </c>
      <c r="B128" s="23" t="s">
        <v>141</v>
      </c>
      <c r="C128" s="59">
        <f t="shared" si="23"/>
        <v>0</v>
      </c>
      <c r="D128" s="60"/>
      <c r="E128" s="60"/>
      <c r="F128" s="60"/>
      <c r="G128" s="61"/>
      <c r="H128" s="62"/>
      <c r="I128" s="63"/>
    </row>
    <row r="129" spans="1:9" s="123" customFormat="1" ht="24">
      <c r="A129" s="116">
        <v>2320</v>
      </c>
      <c r="B129" s="117" t="s">
        <v>142</v>
      </c>
      <c r="C129" s="118">
        <f t="shared" si="23"/>
        <v>0</v>
      </c>
      <c r="D129" s="119">
        <f aca="true" t="shared" si="29" ref="D129:I129">SUM(D130:D132)</f>
        <v>0</v>
      </c>
      <c r="E129" s="119">
        <f t="shared" si="29"/>
        <v>0</v>
      </c>
      <c r="F129" s="119">
        <f t="shared" si="29"/>
        <v>0</v>
      </c>
      <c r="G129" s="120">
        <f t="shared" si="29"/>
        <v>0</v>
      </c>
      <c r="H129" s="121">
        <f t="shared" si="29"/>
        <v>0</v>
      </c>
      <c r="I129" s="122">
        <f t="shared" si="29"/>
        <v>0</v>
      </c>
    </row>
    <row r="130" spans="1:9" s="123" customFormat="1" ht="12">
      <c r="A130" s="58">
        <v>2321</v>
      </c>
      <c r="B130" s="23" t="s">
        <v>143</v>
      </c>
      <c r="C130" s="59">
        <f t="shared" si="23"/>
        <v>0</v>
      </c>
      <c r="D130" s="60"/>
      <c r="E130" s="60"/>
      <c r="F130" s="60"/>
      <c r="G130" s="61"/>
      <c r="H130" s="62"/>
      <c r="I130" s="63"/>
    </row>
    <row r="131" spans="1:9" s="123" customFormat="1" ht="12">
      <c r="A131" s="58">
        <v>2322</v>
      </c>
      <c r="B131" s="23" t="s">
        <v>144</v>
      </c>
      <c r="C131" s="59">
        <f t="shared" si="23"/>
        <v>0</v>
      </c>
      <c r="D131" s="60"/>
      <c r="E131" s="60"/>
      <c r="F131" s="60"/>
      <c r="G131" s="61"/>
      <c r="H131" s="62"/>
      <c r="I131" s="63"/>
    </row>
    <row r="132" spans="1:9" s="123" customFormat="1" ht="10.5" customHeight="1">
      <c r="A132" s="58">
        <v>2329</v>
      </c>
      <c r="B132" s="23" t="s">
        <v>145</v>
      </c>
      <c r="C132" s="59">
        <f t="shared" si="23"/>
        <v>0</v>
      </c>
      <c r="D132" s="60"/>
      <c r="E132" s="60"/>
      <c r="F132" s="60"/>
      <c r="G132" s="61"/>
      <c r="H132" s="62"/>
      <c r="I132" s="63"/>
    </row>
    <row r="133" spans="1:9" s="123" customFormat="1" ht="24">
      <c r="A133" s="116">
        <v>2330</v>
      </c>
      <c r="B133" s="117" t="s">
        <v>146</v>
      </c>
      <c r="C133" s="118">
        <f t="shared" si="23"/>
        <v>0</v>
      </c>
      <c r="D133" s="124"/>
      <c r="E133" s="124"/>
      <c r="F133" s="124"/>
      <c r="G133" s="125"/>
      <c r="H133" s="126"/>
      <c r="I133" s="127"/>
    </row>
    <row r="134" spans="1:9" s="123" customFormat="1" ht="48">
      <c r="A134" s="116">
        <v>2340</v>
      </c>
      <c r="B134" s="117" t="s">
        <v>147</v>
      </c>
      <c r="C134" s="118">
        <f t="shared" si="23"/>
        <v>0</v>
      </c>
      <c r="D134" s="119">
        <f aca="true" t="shared" si="30" ref="D134:I134">SUM(D135:D136)</f>
        <v>0</v>
      </c>
      <c r="E134" s="119">
        <f t="shared" si="30"/>
        <v>0</v>
      </c>
      <c r="F134" s="119">
        <f t="shared" si="30"/>
        <v>0</v>
      </c>
      <c r="G134" s="120">
        <f t="shared" si="30"/>
        <v>0</v>
      </c>
      <c r="H134" s="121">
        <f t="shared" si="30"/>
        <v>0</v>
      </c>
      <c r="I134" s="122">
        <f t="shared" si="30"/>
        <v>0</v>
      </c>
    </row>
    <row r="135" spans="1:9" s="123" customFormat="1" ht="24">
      <c r="A135" s="58">
        <v>2341</v>
      </c>
      <c r="B135" s="23" t="s">
        <v>148</v>
      </c>
      <c r="C135" s="59">
        <f t="shared" si="23"/>
        <v>0</v>
      </c>
      <c r="D135" s="60"/>
      <c r="E135" s="60"/>
      <c r="F135" s="60"/>
      <c r="G135" s="61"/>
      <c r="H135" s="62"/>
      <c r="I135" s="63"/>
    </row>
    <row r="136" spans="1:9" s="123" customFormat="1" ht="36">
      <c r="A136" s="58">
        <v>2344</v>
      </c>
      <c r="B136" s="23" t="s">
        <v>149</v>
      </c>
      <c r="C136" s="59">
        <f t="shared" si="23"/>
        <v>0</v>
      </c>
      <c r="D136" s="60"/>
      <c r="E136" s="60"/>
      <c r="F136" s="60"/>
      <c r="G136" s="61"/>
      <c r="H136" s="62"/>
      <c r="I136" s="63"/>
    </row>
    <row r="137" spans="1:9" s="123" customFormat="1" ht="24">
      <c r="A137" s="116">
        <v>2350</v>
      </c>
      <c r="B137" s="117" t="s">
        <v>150</v>
      </c>
      <c r="C137" s="118">
        <f t="shared" si="23"/>
        <v>0</v>
      </c>
      <c r="D137" s="119">
        <f aca="true" t="shared" si="31" ref="D137:I137">SUM(D138:D143)</f>
        <v>0</v>
      </c>
      <c r="E137" s="119">
        <f t="shared" si="31"/>
        <v>0</v>
      </c>
      <c r="F137" s="119">
        <f t="shared" si="31"/>
        <v>0</v>
      </c>
      <c r="G137" s="120">
        <f t="shared" si="31"/>
        <v>0</v>
      </c>
      <c r="H137" s="121">
        <f t="shared" si="31"/>
        <v>0</v>
      </c>
      <c r="I137" s="122">
        <f t="shared" si="31"/>
        <v>0</v>
      </c>
    </row>
    <row r="138" spans="1:9" s="123" customFormat="1" ht="12">
      <c r="A138" s="58">
        <v>2351</v>
      </c>
      <c r="B138" s="23" t="s">
        <v>151</v>
      </c>
      <c r="C138" s="59">
        <f t="shared" si="23"/>
        <v>0</v>
      </c>
      <c r="D138" s="60"/>
      <c r="E138" s="60"/>
      <c r="F138" s="60"/>
      <c r="G138" s="61"/>
      <c r="H138" s="62"/>
      <c r="I138" s="63"/>
    </row>
    <row r="139" spans="1:9" s="123" customFormat="1" ht="12">
      <c r="A139" s="58">
        <v>2352</v>
      </c>
      <c r="B139" s="23" t="s">
        <v>152</v>
      </c>
      <c r="C139" s="59">
        <f t="shared" si="23"/>
        <v>0</v>
      </c>
      <c r="D139" s="60"/>
      <c r="E139" s="60"/>
      <c r="F139" s="60"/>
      <c r="G139" s="61"/>
      <c r="H139" s="62"/>
      <c r="I139" s="63"/>
    </row>
    <row r="140" spans="1:9" s="123" customFormat="1" ht="24">
      <c r="A140" s="58">
        <v>2353</v>
      </c>
      <c r="B140" s="23" t="s">
        <v>153</v>
      </c>
      <c r="C140" s="59">
        <f t="shared" si="23"/>
        <v>0</v>
      </c>
      <c r="D140" s="60"/>
      <c r="E140" s="60"/>
      <c r="F140" s="60"/>
      <c r="G140" s="61"/>
      <c r="H140" s="62"/>
      <c r="I140" s="63"/>
    </row>
    <row r="141" spans="1:9" s="123" customFormat="1" ht="24">
      <c r="A141" s="58">
        <v>2354</v>
      </c>
      <c r="B141" s="23" t="s">
        <v>154</v>
      </c>
      <c r="C141" s="59">
        <f t="shared" si="23"/>
        <v>0</v>
      </c>
      <c r="D141" s="60"/>
      <c r="E141" s="60"/>
      <c r="F141" s="60"/>
      <c r="G141" s="61"/>
      <c r="H141" s="62"/>
      <c r="I141" s="63"/>
    </row>
    <row r="142" spans="1:9" s="123" customFormat="1" ht="24">
      <c r="A142" s="58">
        <v>2355</v>
      </c>
      <c r="B142" s="23" t="s">
        <v>155</v>
      </c>
      <c r="C142" s="59">
        <f t="shared" si="23"/>
        <v>0</v>
      </c>
      <c r="D142" s="60"/>
      <c r="E142" s="60"/>
      <c r="F142" s="60"/>
      <c r="G142" s="61"/>
      <c r="H142" s="62"/>
      <c r="I142" s="63"/>
    </row>
    <row r="143" spans="1:9" s="123" customFormat="1" ht="24">
      <c r="A143" s="58">
        <v>2359</v>
      </c>
      <c r="B143" s="23" t="s">
        <v>156</v>
      </c>
      <c r="C143" s="59">
        <f t="shared" si="23"/>
        <v>0</v>
      </c>
      <c r="D143" s="60"/>
      <c r="E143" s="60"/>
      <c r="F143" s="60"/>
      <c r="G143" s="61"/>
      <c r="H143" s="62"/>
      <c r="I143" s="63"/>
    </row>
    <row r="144" spans="1:9" s="123" customFormat="1" ht="24.75" customHeight="1">
      <c r="A144" s="116">
        <v>2360</v>
      </c>
      <c r="B144" s="117" t="s">
        <v>157</v>
      </c>
      <c r="C144" s="118">
        <f t="shared" si="23"/>
        <v>0</v>
      </c>
      <c r="D144" s="119">
        <f aca="true" t="shared" si="32" ref="D144:I144">SUM(D145:D153)</f>
        <v>0</v>
      </c>
      <c r="E144" s="119">
        <f t="shared" si="32"/>
        <v>0</v>
      </c>
      <c r="F144" s="119">
        <f t="shared" si="32"/>
        <v>0</v>
      </c>
      <c r="G144" s="120">
        <f t="shared" si="32"/>
        <v>0</v>
      </c>
      <c r="H144" s="121">
        <f t="shared" si="32"/>
        <v>0</v>
      </c>
      <c r="I144" s="122">
        <f t="shared" si="32"/>
        <v>0</v>
      </c>
    </row>
    <row r="145" spans="1:9" s="123" customFormat="1" ht="12">
      <c r="A145" s="57">
        <v>2361</v>
      </c>
      <c r="B145" s="23" t="s">
        <v>158</v>
      </c>
      <c r="C145" s="59">
        <f t="shared" si="23"/>
        <v>0</v>
      </c>
      <c r="D145" s="60"/>
      <c r="E145" s="60"/>
      <c r="F145" s="60"/>
      <c r="G145" s="61"/>
      <c r="H145" s="62"/>
      <c r="I145" s="63"/>
    </row>
    <row r="146" spans="1:9" s="123" customFormat="1" ht="24">
      <c r="A146" s="57">
        <v>2362</v>
      </c>
      <c r="B146" s="23" t="s">
        <v>159</v>
      </c>
      <c r="C146" s="59">
        <f t="shared" si="23"/>
        <v>0</v>
      </c>
      <c r="D146" s="60"/>
      <c r="E146" s="60"/>
      <c r="F146" s="60"/>
      <c r="G146" s="61"/>
      <c r="H146" s="62"/>
      <c r="I146" s="63"/>
    </row>
    <row r="147" spans="1:9" s="123" customFormat="1" ht="12">
      <c r="A147" s="57">
        <v>2363</v>
      </c>
      <c r="B147" s="23" t="s">
        <v>160</v>
      </c>
      <c r="C147" s="59">
        <f t="shared" si="23"/>
        <v>0</v>
      </c>
      <c r="D147" s="60"/>
      <c r="E147" s="60"/>
      <c r="F147" s="60"/>
      <c r="G147" s="61"/>
      <c r="H147" s="62"/>
      <c r="I147" s="63"/>
    </row>
    <row r="148" spans="1:9" s="123" customFormat="1" ht="12">
      <c r="A148" s="57">
        <v>2364</v>
      </c>
      <c r="B148" s="23" t="s">
        <v>161</v>
      </c>
      <c r="C148" s="59">
        <f t="shared" si="23"/>
        <v>0</v>
      </c>
      <c r="D148" s="60"/>
      <c r="E148" s="60"/>
      <c r="F148" s="60"/>
      <c r="G148" s="61"/>
      <c r="H148" s="62"/>
      <c r="I148" s="63"/>
    </row>
    <row r="149" spans="1:9" s="123" customFormat="1" ht="12.75" customHeight="1">
      <c r="A149" s="57">
        <v>2365</v>
      </c>
      <c r="B149" s="23" t="s">
        <v>162</v>
      </c>
      <c r="C149" s="59">
        <f t="shared" si="23"/>
        <v>0</v>
      </c>
      <c r="D149" s="60"/>
      <c r="E149" s="60"/>
      <c r="F149" s="60"/>
      <c r="G149" s="61"/>
      <c r="H149" s="62"/>
      <c r="I149" s="63"/>
    </row>
    <row r="150" spans="1:9" s="123" customFormat="1" ht="12.75" customHeight="1">
      <c r="A150" s="57">
        <v>2366</v>
      </c>
      <c r="B150" s="23" t="s">
        <v>163</v>
      </c>
      <c r="C150" s="59">
        <f t="shared" si="23"/>
        <v>0</v>
      </c>
      <c r="D150" s="60"/>
      <c r="E150" s="60"/>
      <c r="F150" s="60"/>
      <c r="G150" s="61"/>
      <c r="H150" s="62"/>
      <c r="I150" s="63"/>
    </row>
    <row r="151" spans="1:9" s="123" customFormat="1" ht="12">
      <c r="A151" s="57">
        <v>2367</v>
      </c>
      <c r="B151" s="23" t="s">
        <v>164</v>
      </c>
      <c r="C151" s="59">
        <f t="shared" si="23"/>
        <v>0</v>
      </c>
      <c r="D151" s="60"/>
      <c r="E151" s="60"/>
      <c r="F151" s="60"/>
      <c r="G151" s="61"/>
      <c r="H151" s="62"/>
      <c r="I151" s="63"/>
    </row>
    <row r="152" spans="1:9" s="123" customFormat="1" ht="12">
      <c r="A152" s="57">
        <v>2368</v>
      </c>
      <c r="B152" s="23" t="s">
        <v>165</v>
      </c>
      <c r="C152" s="59">
        <f t="shared" si="23"/>
        <v>0</v>
      </c>
      <c r="D152" s="60"/>
      <c r="E152" s="60"/>
      <c r="F152" s="60"/>
      <c r="G152" s="61"/>
      <c r="H152" s="62"/>
      <c r="I152" s="63"/>
    </row>
    <row r="153" spans="1:9" s="123" customFormat="1" ht="36">
      <c r="A153" s="57">
        <v>2369</v>
      </c>
      <c r="B153" s="23" t="s">
        <v>166</v>
      </c>
      <c r="C153" s="59">
        <f t="shared" si="23"/>
        <v>0</v>
      </c>
      <c r="D153" s="60"/>
      <c r="E153" s="60"/>
      <c r="F153" s="60"/>
      <c r="G153" s="61"/>
      <c r="H153" s="62"/>
      <c r="I153" s="63"/>
    </row>
    <row r="154" spans="1:9" s="123" customFormat="1" ht="12">
      <c r="A154" s="116">
        <v>2370</v>
      </c>
      <c r="B154" s="117" t="s">
        <v>167</v>
      </c>
      <c r="C154" s="118">
        <f t="shared" si="23"/>
        <v>0</v>
      </c>
      <c r="D154" s="124"/>
      <c r="E154" s="124"/>
      <c r="F154" s="124"/>
      <c r="G154" s="125"/>
      <c r="H154" s="126"/>
      <c r="I154" s="127"/>
    </row>
    <row r="155" spans="1:9" s="123" customFormat="1" ht="12">
      <c r="A155" s="116">
        <v>2380</v>
      </c>
      <c r="B155" s="117" t="s">
        <v>168</v>
      </c>
      <c r="C155" s="118">
        <f t="shared" si="23"/>
        <v>0</v>
      </c>
      <c r="D155" s="119">
        <f aca="true" t="shared" si="33" ref="D155:I155">SUM(D156:D157)</f>
        <v>0</v>
      </c>
      <c r="E155" s="119">
        <f t="shared" si="33"/>
        <v>0</v>
      </c>
      <c r="F155" s="119">
        <f t="shared" si="33"/>
        <v>0</v>
      </c>
      <c r="G155" s="120">
        <f t="shared" si="33"/>
        <v>0</v>
      </c>
      <c r="H155" s="121">
        <f t="shared" si="33"/>
        <v>0</v>
      </c>
      <c r="I155" s="122">
        <f t="shared" si="33"/>
        <v>0</v>
      </c>
    </row>
    <row r="156" spans="1:9" s="123" customFormat="1" ht="12">
      <c r="A156" s="57">
        <v>2381</v>
      </c>
      <c r="B156" s="23" t="s">
        <v>169</v>
      </c>
      <c r="C156" s="59">
        <f t="shared" si="23"/>
        <v>0</v>
      </c>
      <c r="D156" s="60"/>
      <c r="E156" s="60"/>
      <c r="F156" s="60"/>
      <c r="G156" s="61"/>
      <c r="H156" s="62"/>
      <c r="I156" s="63"/>
    </row>
    <row r="157" spans="1:9" s="123" customFormat="1" ht="24">
      <c r="A157" s="57">
        <v>2389</v>
      </c>
      <c r="B157" s="23" t="s">
        <v>170</v>
      </c>
      <c r="C157" s="59">
        <f t="shared" si="23"/>
        <v>0</v>
      </c>
      <c r="D157" s="60"/>
      <c r="E157" s="60"/>
      <c r="F157" s="60"/>
      <c r="G157" s="61"/>
      <c r="H157" s="62"/>
      <c r="I157" s="63"/>
    </row>
    <row r="158" spans="1:9" s="123" customFormat="1" ht="12">
      <c r="A158" s="116">
        <v>2390</v>
      </c>
      <c r="B158" s="117" t="s">
        <v>171</v>
      </c>
      <c r="C158" s="118">
        <f t="shared" si="23"/>
        <v>0</v>
      </c>
      <c r="D158" s="124"/>
      <c r="E158" s="124"/>
      <c r="F158" s="124"/>
      <c r="G158" s="125"/>
      <c r="H158" s="126"/>
      <c r="I158" s="127"/>
    </row>
    <row r="159" spans="1:9" s="56" customFormat="1" ht="12">
      <c r="A159" s="71">
        <v>2400</v>
      </c>
      <c r="B159" s="113" t="s">
        <v>172</v>
      </c>
      <c r="C159" s="72">
        <f t="shared" si="23"/>
        <v>0</v>
      </c>
      <c r="D159" s="114">
        <f aca="true" t="shared" si="34" ref="D159:I159">SUM(D160:D162)</f>
        <v>0</v>
      </c>
      <c r="E159" s="114">
        <f t="shared" si="34"/>
        <v>0</v>
      </c>
      <c r="F159" s="114">
        <f t="shared" si="34"/>
        <v>0</v>
      </c>
      <c r="G159" s="128">
        <f t="shared" si="34"/>
        <v>0</v>
      </c>
      <c r="H159" s="78">
        <f t="shared" si="34"/>
        <v>0</v>
      </c>
      <c r="I159" s="115">
        <f t="shared" si="34"/>
        <v>0</v>
      </c>
    </row>
    <row r="160" spans="1:9" s="123" customFormat="1" ht="12">
      <c r="A160" s="116">
        <v>2410</v>
      </c>
      <c r="B160" s="117" t="s">
        <v>173</v>
      </c>
      <c r="C160" s="118">
        <f t="shared" si="23"/>
        <v>0</v>
      </c>
      <c r="D160" s="124"/>
      <c r="E160" s="124"/>
      <c r="F160" s="124"/>
      <c r="G160" s="125"/>
      <c r="H160" s="126"/>
      <c r="I160" s="127"/>
    </row>
    <row r="161" spans="1:9" s="123" customFormat="1" ht="24">
      <c r="A161" s="116">
        <v>2420</v>
      </c>
      <c r="B161" s="117" t="s">
        <v>174</v>
      </c>
      <c r="C161" s="118">
        <f t="shared" si="23"/>
        <v>0</v>
      </c>
      <c r="D161" s="124"/>
      <c r="E161" s="124"/>
      <c r="F161" s="124"/>
      <c r="G161" s="125"/>
      <c r="H161" s="126"/>
      <c r="I161" s="127"/>
    </row>
    <row r="162" spans="1:9" s="123" customFormat="1" ht="24">
      <c r="A162" s="116">
        <v>2490</v>
      </c>
      <c r="B162" s="117" t="s">
        <v>175</v>
      </c>
      <c r="C162" s="118">
        <f t="shared" si="23"/>
        <v>0</v>
      </c>
      <c r="D162" s="124"/>
      <c r="E162" s="124"/>
      <c r="F162" s="124"/>
      <c r="G162" s="125"/>
      <c r="H162" s="126"/>
      <c r="I162" s="127"/>
    </row>
    <row r="163" spans="1:9" s="56" customFormat="1" ht="24">
      <c r="A163" s="71">
        <v>2500</v>
      </c>
      <c r="B163" s="113" t="s">
        <v>176</v>
      </c>
      <c r="C163" s="72">
        <f t="shared" si="23"/>
        <v>0</v>
      </c>
      <c r="D163" s="114">
        <f aca="true" t="shared" si="35" ref="D163:I163">D164</f>
        <v>0</v>
      </c>
      <c r="E163" s="114">
        <f t="shared" si="35"/>
        <v>0</v>
      </c>
      <c r="F163" s="114">
        <f t="shared" si="35"/>
        <v>0</v>
      </c>
      <c r="G163" s="128">
        <f t="shared" si="35"/>
        <v>0</v>
      </c>
      <c r="H163" s="78">
        <f t="shared" si="35"/>
        <v>0</v>
      </c>
      <c r="I163" s="115">
        <f t="shared" si="35"/>
        <v>0</v>
      </c>
    </row>
    <row r="164" spans="1:9" s="56" customFormat="1" ht="24">
      <c r="A164" s="116">
        <v>2510</v>
      </c>
      <c r="B164" s="117" t="s">
        <v>176</v>
      </c>
      <c r="C164" s="118">
        <f t="shared" si="23"/>
        <v>0</v>
      </c>
      <c r="D164" s="119">
        <f aca="true" t="shared" si="36" ref="D164:I164">SUM(D165:D168)</f>
        <v>0</v>
      </c>
      <c r="E164" s="119">
        <f t="shared" si="36"/>
        <v>0</v>
      </c>
      <c r="F164" s="119">
        <f t="shared" si="36"/>
        <v>0</v>
      </c>
      <c r="G164" s="120">
        <f t="shared" si="36"/>
        <v>0</v>
      </c>
      <c r="H164" s="121">
        <f t="shared" si="36"/>
        <v>0</v>
      </c>
      <c r="I164" s="122">
        <f t="shared" si="36"/>
        <v>0</v>
      </c>
    </row>
    <row r="165" spans="1:9" s="56" customFormat="1" ht="24">
      <c r="A165" s="58">
        <v>2512</v>
      </c>
      <c r="B165" s="23" t="s">
        <v>177</v>
      </c>
      <c r="C165" s="59">
        <f t="shared" si="23"/>
        <v>0</v>
      </c>
      <c r="D165" s="60"/>
      <c r="E165" s="60"/>
      <c r="F165" s="60"/>
      <c r="G165" s="61"/>
      <c r="H165" s="62"/>
      <c r="I165" s="63"/>
    </row>
    <row r="166" spans="1:9" s="56" customFormat="1" ht="48">
      <c r="A166" s="58">
        <v>2513</v>
      </c>
      <c r="B166" s="23" t="s">
        <v>178</v>
      </c>
      <c r="C166" s="59">
        <f t="shared" si="23"/>
        <v>0</v>
      </c>
      <c r="D166" s="60"/>
      <c r="E166" s="60"/>
      <c r="F166" s="60"/>
      <c r="G166" s="61"/>
      <c r="H166" s="62"/>
      <c r="I166" s="63"/>
    </row>
    <row r="167" spans="1:9" s="56" customFormat="1" ht="24">
      <c r="A167" s="58">
        <v>2515</v>
      </c>
      <c r="B167" s="23" t="s">
        <v>179</v>
      </c>
      <c r="C167" s="59">
        <f t="shared" si="23"/>
        <v>0</v>
      </c>
      <c r="D167" s="60"/>
      <c r="E167" s="60"/>
      <c r="F167" s="60"/>
      <c r="G167" s="61"/>
      <c r="H167" s="62"/>
      <c r="I167" s="63"/>
    </row>
    <row r="168" spans="1:9" s="56" customFormat="1" ht="24">
      <c r="A168" s="58">
        <v>2519</v>
      </c>
      <c r="B168" s="23" t="s">
        <v>180</v>
      </c>
      <c r="C168" s="59">
        <f t="shared" si="23"/>
        <v>0</v>
      </c>
      <c r="D168" s="60"/>
      <c r="E168" s="60"/>
      <c r="F168" s="60"/>
      <c r="G168" s="61"/>
      <c r="H168" s="62"/>
      <c r="I168" s="63"/>
    </row>
    <row r="169" spans="1:9" s="135" customFormat="1" ht="48">
      <c r="A169" s="34">
        <v>2800</v>
      </c>
      <c r="B169" s="23" t="s">
        <v>181</v>
      </c>
      <c r="C169" s="59">
        <f t="shared" si="23"/>
        <v>0</v>
      </c>
      <c r="D169" s="131"/>
      <c r="E169" s="131"/>
      <c r="F169" s="131"/>
      <c r="G169" s="132"/>
      <c r="H169" s="133"/>
      <c r="I169" s="134"/>
    </row>
    <row r="170" spans="1:9" s="56" customFormat="1" ht="12">
      <c r="A170" s="107">
        <v>3000</v>
      </c>
      <c r="B170" s="107" t="s">
        <v>182</v>
      </c>
      <c r="C170" s="108">
        <f t="shared" si="23"/>
        <v>0</v>
      </c>
      <c r="D170" s="109">
        <f aca="true" t="shared" si="37" ref="D170:I170">SUM(D171,D176)</f>
        <v>0</v>
      </c>
      <c r="E170" s="109">
        <f t="shared" si="37"/>
        <v>0</v>
      </c>
      <c r="F170" s="109">
        <f t="shared" si="37"/>
        <v>0</v>
      </c>
      <c r="G170" s="109">
        <f t="shared" si="37"/>
        <v>0</v>
      </c>
      <c r="H170" s="109">
        <f t="shared" si="37"/>
        <v>0</v>
      </c>
      <c r="I170" s="112">
        <f t="shared" si="37"/>
        <v>0</v>
      </c>
    </row>
    <row r="171" spans="1:9" s="56" customFormat="1" ht="48">
      <c r="A171" s="71">
        <v>3200</v>
      </c>
      <c r="B171" s="113" t="s">
        <v>183</v>
      </c>
      <c r="C171" s="72">
        <f t="shared" si="23"/>
        <v>0</v>
      </c>
      <c r="D171" s="114">
        <f aca="true" t="shared" si="38" ref="D171:I171">SUM(D172)</f>
        <v>0</v>
      </c>
      <c r="E171" s="114">
        <f t="shared" si="38"/>
        <v>0</v>
      </c>
      <c r="F171" s="114">
        <f t="shared" si="38"/>
        <v>0</v>
      </c>
      <c r="G171" s="114">
        <f t="shared" si="38"/>
        <v>0</v>
      </c>
      <c r="H171" s="114">
        <f t="shared" si="38"/>
        <v>0</v>
      </c>
      <c r="I171" s="115">
        <f t="shared" si="38"/>
        <v>0</v>
      </c>
    </row>
    <row r="172" spans="1:9" s="56" customFormat="1" ht="36">
      <c r="A172" s="136">
        <v>3260</v>
      </c>
      <c r="B172" s="23" t="s">
        <v>184</v>
      </c>
      <c r="C172" s="59">
        <f t="shared" si="23"/>
        <v>0</v>
      </c>
      <c r="D172" s="137">
        <f aca="true" t="shared" si="39" ref="D172:I172">SUM(D173:D175)</f>
        <v>0</v>
      </c>
      <c r="E172" s="137">
        <f t="shared" si="39"/>
        <v>0</v>
      </c>
      <c r="F172" s="137">
        <f t="shared" si="39"/>
        <v>0</v>
      </c>
      <c r="G172" s="137">
        <f t="shared" si="39"/>
        <v>0</v>
      </c>
      <c r="H172" s="137">
        <f t="shared" si="39"/>
        <v>0</v>
      </c>
      <c r="I172" s="138">
        <f t="shared" si="39"/>
        <v>0</v>
      </c>
    </row>
    <row r="173" spans="1:9" s="56" customFormat="1" ht="36">
      <c r="A173" s="58">
        <v>3261</v>
      </c>
      <c r="B173" s="23" t="s">
        <v>185</v>
      </c>
      <c r="C173" s="59">
        <f aca="true" t="shared" si="40" ref="C173:C236">SUM(D173:I173)</f>
        <v>0</v>
      </c>
      <c r="D173" s="60"/>
      <c r="E173" s="60"/>
      <c r="F173" s="60"/>
      <c r="G173" s="61"/>
      <c r="H173" s="62"/>
      <c r="I173" s="63"/>
    </row>
    <row r="174" spans="1:9" s="56" customFormat="1" ht="24">
      <c r="A174" s="58">
        <v>3262</v>
      </c>
      <c r="B174" s="23" t="s">
        <v>186</v>
      </c>
      <c r="C174" s="59">
        <f t="shared" si="40"/>
        <v>0</v>
      </c>
      <c r="D174" s="60"/>
      <c r="E174" s="60"/>
      <c r="F174" s="60"/>
      <c r="G174" s="61"/>
      <c r="H174" s="62"/>
      <c r="I174" s="63"/>
    </row>
    <row r="175" spans="1:9" s="56" customFormat="1" ht="36">
      <c r="A175" s="58">
        <v>3263</v>
      </c>
      <c r="B175" s="23" t="s">
        <v>187</v>
      </c>
      <c r="C175" s="59">
        <f t="shared" si="40"/>
        <v>0</v>
      </c>
      <c r="D175" s="60"/>
      <c r="E175" s="60"/>
      <c r="F175" s="60"/>
      <c r="G175" s="61"/>
      <c r="H175" s="62"/>
      <c r="I175" s="63"/>
    </row>
    <row r="176" spans="1:9" s="56" customFormat="1" ht="60">
      <c r="A176" s="34">
        <v>3300</v>
      </c>
      <c r="B176" s="23" t="s">
        <v>188</v>
      </c>
      <c r="C176" s="59">
        <f t="shared" si="40"/>
        <v>0</v>
      </c>
      <c r="D176" s="60"/>
      <c r="E176" s="60"/>
      <c r="F176" s="60"/>
      <c r="G176" s="61"/>
      <c r="H176" s="62"/>
      <c r="I176" s="63"/>
    </row>
    <row r="177" spans="1:9" s="56" customFormat="1" ht="12">
      <c r="A177" s="139">
        <v>4000</v>
      </c>
      <c r="B177" s="107" t="s">
        <v>189</v>
      </c>
      <c r="C177" s="108">
        <f t="shared" si="40"/>
        <v>0</v>
      </c>
      <c r="D177" s="109">
        <f aca="true" t="shared" si="41" ref="D177:I177">SUM(D178,D181)</f>
        <v>0</v>
      </c>
      <c r="E177" s="109">
        <f t="shared" si="41"/>
        <v>0</v>
      </c>
      <c r="F177" s="109">
        <f t="shared" si="41"/>
        <v>0</v>
      </c>
      <c r="G177" s="109">
        <f t="shared" si="41"/>
        <v>0</v>
      </c>
      <c r="H177" s="109">
        <f t="shared" si="41"/>
        <v>0</v>
      </c>
      <c r="I177" s="112">
        <f t="shared" si="41"/>
        <v>0</v>
      </c>
    </row>
    <row r="178" spans="1:9" s="56" customFormat="1" ht="24">
      <c r="A178" s="140">
        <v>4200</v>
      </c>
      <c r="B178" s="113" t="s">
        <v>190</v>
      </c>
      <c r="C178" s="72">
        <f t="shared" si="40"/>
        <v>0</v>
      </c>
      <c r="D178" s="114">
        <f aca="true" t="shared" si="42" ref="D178:I178">SUM(D179,D180)</f>
        <v>0</v>
      </c>
      <c r="E178" s="114">
        <f t="shared" si="42"/>
        <v>0</v>
      </c>
      <c r="F178" s="114">
        <f t="shared" si="42"/>
        <v>0</v>
      </c>
      <c r="G178" s="114">
        <f t="shared" si="42"/>
        <v>0</v>
      </c>
      <c r="H178" s="114">
        <f t="shared" si="42"/>
        <v>0</v>
      </c>
      <c r="I178" s="115">
        <f t="shared" si="42"/>
        <v>0</v>
      </c>
    </row>
    <row r="179" spans="1:9" s="56" customFormat="1" ht="24">
      <c r="A179" s="136">
        <v>4240</v>
      </c>
      <c r="B179" s="23" t="s">
        <v>191</v>
      </c>
      <c r="C179" s="59">
        <f t="shared" si="40"/>
        <v>0</v>
      </c>
      <c r="D179" s="60"/>
      <c r="E179" s="60"/>
      <c r="F179" s="60"/>
      <c r="G179" s="61"/>
      <c r="H179" s="62"/>
      <c r="I179" s="63"/>
    </row>
    <row r="180" spans="1:9" s="56" customFormat="1" ht="24">
      <c r="A180" s="136">
        <v>4250</v>
      </c>
      <c r="B180" s="23" t="s">
        <v>192</v>
      </c>
      <c r="C180" s="59">
        <f t="shared" si="40"/>
        <v>0</v>
      </c>
      <c r="D180" s="60"/>
      <c r="E180" s="60"/>
      <c r="F180" s="60"/>
      <c r="G180" s="61"/>
      <c r="H180" s="62"/>
      <c r="I180" s="63"/>
    </row>
    <row r="181" spans="1:9" s="56" customFormat="1" ht="12">
      <c r="A181" s="71">
        <v>4300</v>
      </c>
      <c r="B181" s="113" t="s">
        <v>193</v>
      </c>
      <c r="C181" s="72">
        <f t="shared" si="40"/>
        <v>0</v>
      </c>
      <c r="D181" s="114">
        <f aca="true" t="shared" si="43" ref="D181:I181">SUM(D182)</f>
        <v>0</v>
      </c>
      <c r="E181" s="114">
        <f t="shared" si="43"/>
        <v>0</v>
      </c>
      <c r="F181" s="114">
        <f t="shared" si="43"/>
        <v>0</v>
      </c>
      <c r="G181" s="114">
        <f t="shared" si="43"/>
        <v>0</v>
      </c>
      <c r="H181" s="114">
        <f t="shared" si="43"/>
        <v>0</v>
      </c>
      <c r="I181" s="115">
        <f t="shared" si="43"/>
        <v>0</v>
      </c>
    </row>
    <row r="182" spans="1:9" s="56" customFormat="1" ht="24">
      <c r="A182" s="116">
        <v>4310</v>
      </c>
      <c r="B182" s="23" t="s">
        <v>194</v>
      </c>
      <c r="C182" s="118">
        <f t="shared" si="40"/>
        <v>0</v>
      </c>
      <c r="D182" s="137">
        <f aca="true" t="shared" si="44" ref="D182:I182">SUM(D183:D183)</f>
        <v>0</v>
      </c>
      <c r="E182" s="137">
        <f t="shared" si="44"/>
        <v>0</v>
      </c>
      <c r="F182" s="137">
        <f t="shared" si="44"/>
        <v>0</v>
      </c>
      <c r="G182" s="137">
        <f t="shared" si="44"/>
        <v>0</v>
      </c>
      <c r="H182" s="137">
        <f t="shared" si="44"/>
        <v>0</v>
      </c>
      <c r="I182" s="138">
        <f t="shared" si="44"/>
        <v>0</v>
      </c>
    </row>
    <row r="183" spans="1:9" s="56" customFormat="1" ht="48">
      <c r="A183" s="58">
        <v>4311</v>
      </c>
      <c r="B183" s="23" t="s">
        <v>195</v>
      </c>
      <c r="C183" s="118">
        <f t="shared" si="40"/>
        <v>0</v>
      </c>
      <c r="D183" s="60"/>
      <c r="E183" s="60"/>
      <c r="F183" s="60"/>
      <c r="G183" s="61"/>
      <c r="H183" s="62"/>
      <c r="I183" s="63"/>
    </row>
    <row r="184" spans="1:9" s="70" customFormat="1" ht="24">
      <c r="A184" s="141"/>
      <c r="B184" s="34" t="s">
        <v>196</v>
      </c>
      <c r="C184" s="102">
        <f t="shared" si="40"/>
        <v>130915</v>
      </c>
      <c r="D184" s="103">
        <f aca="true" t="shared" si="45" ref="D184:I184">SUM(D185,D221,D249,D274)</f>
        <v>83415</v>
      </c>
      <c r="E184" s="103">
        <f t="shared" si="45"/>
        <v>0</v>
      </c>
      <c r="F184" s="103">
        <f t="shared" si="45"/>
        <v>0</v>
      </c>
      <c r="G184" s="103">
        <f t="shared" si="45"/>
        <v>0</v>
      </c>
      <c r="H184" s="103">
        <f t="shared" si="45"/>
        <v>0</v>
      </c>
      <c r="I184" s="106">
        <f t="shared" si="45"/>
        <v>47500</v>
      </c>
    </row>
    <row r="185" spans="1:9" s="56" customFormat="1" ht="12">
      <c r="A185" s="107">
        <v>5000</v>
      </c>
      <c r="B185" s="107" t="s">
        <v>197</v>
      </c>
      <c r="C185" s="108">
        <f t="shared" si="40"/>
        <v>130915</v>
      </c>
      <c r="D185" s="109">
        <f aca="true" t="shared" si="46" ref="D185:I185">D186+D194</f>
        <v>83415</v>
      </c>
      <c r="E185" s="109">
        <f t="shared" si="46"/>
        <v>0</v>
      </c>
      <c r="F185" s="109">
        <f t="shared" si="46"/>
        <v>0</v>
      </c>
      <c r="G185" s="109">
        <f t="shared" si="46"/>
        <v>0</v>
      </c>
      <c r="H185" s="109">
        <f t="shared" si="46"/>
        <v>0</v>
      </c>
      <c r="I185" s="112">
        <f t="shared" si="46"/>
        <v>47500</v>
      </c>
    </row>
    <row r="186" spans="1:9" s="56" customFormat="1" ht="12">
      <c r="A186" s="71">
        <v>5100</v>
      </c>
      <c r="B186" s="113" t="s">
        <v>198</v>
      </c>
      <c r="C186" s="72">
        <f t="shared" si="40"/>
        <v>0</v>
      </c>
      <c r="D186" s="114">
        <f aca="true" t="shared" si="47" ref="D186:I186">D187+D188+D191+D192+D193</f>
        <v>0</v>
      </c>
      <c r="E186" s="114">
        <f t="shared" si="47"/>
        <v>0</v>
      </c>
      <c r="F186" s="114">
        <f t="shared" si="47"/>
        <v>0</v>
      </c>
      <c r="G186" s="128">
        <f t="shared" si="47"/>
        <v>0</v>
      </c>
      <c r="H186" s="78">
        <f t="shared" si="47"/>
        <v>0</v>
      </c>
      <c r="I186" s="115">
        <f t="shared" si="47"/>
        <v>0</v>
      </c>
    </row>
    <row r="187" spans="1:9" s="56" customFormat="1" ht="24">
      <c r="A187" s="116">
        <v>5110</v>
      </c>
      <c r="B187" s="117" t="s">
        <v>199</v>
      </c>
      <c r="C187" s="118">
        <f t="shared" si="40"/>
        <v>0</v>
      </c>
      <c r="D187" s="124"/>
      <c r="E187" s="124"/>
      <c r="F187" s="124"/>
      <c r="G187" s="125"/>
      <c r="H187" s="126"/>
      <c r="I187" s="127"/>
    </row>
    <row r="188" spans="1:9" s="56" customFormat="1" ht="24">
      <c r="A188" s="116">
        <v>5120</v>
      </c>
      <c r="B188" s="117" t="s">
        <v>200</v>
      </c>
      <c r="C188" s="118">
        <f t="shared" si="40"/>
        <v>0</v>
      </c>
      <c r="D188" s="119">
        <f aca="true" t="shared" si="48" ref="D188:I188">D189+D190</f>
        <v>0</v>
      </c>
      <c r="E188" s="119">
        <f t="shared" si="48"/>
        <v>0</v>
      </c>
      <c r="F188" s="119">
        <f t="shared" si="48"/>
        <v>0</v>
      </c>
      <c r="G188" s="120">
        <f t="shared" si="48"/>
        <v>0</v>
      </c>
      <c r="H188" s="121">
        <f t="shared" si="48"/>
        <v>0</v>
      </c>
      <c r="I188" s="122">
        <f t="shared" si="48"/>
        <v>0</v>
      </c>
    </row>
    <row r="189" spans="1:9" s="56" customFormat="1" ht="12">
      <c r="A189" s="58">
        <v>5121</v>
      </c>
      <c r="B189" s="23" t="s">
        <v>201</v>
      </c>
      <c r="C189" s="59">
        <f t="shared" si="40"/>
        <v>0</v>
      </c>
      <c r="D189" s="60"/>
      <c r="E189" s="60"/>
      <c r="F189" s="60"/>
      <c r="G189" s="61"/>
      <c r="H189" s="62"/>
      <c r="I189" s="63"/>
    </row>
    <row r="190" spans="1:9" s="56" customFormat="1" ht="36">
      <c r="A190" s="58">
        <v>5129</v>
      </c>
      <c r="B190" s="23" t="s">
        <v>202</v>
      </c>
      <c r="C190" s="59">
        <f t="shared" si="40"/>
        <v>0</v>
      </c>
      <c r="D190" s="60"/>
      <c r="E190" s="60"/>
      <c r="F190" s="60"/>
      <c r="G190" s="61"/>
      <c r="H190" s="62"/>
      <c r="I190" s="63"/>
    </row>
    <row r="191" spans="1:9" s="56" customFormat="1" ht="12">
      <c r="A191" s="116">
        <v>5130</v>
      </c>
      <c r="B191" s="117" t="s">
        <v>203</v>
      </c>
      <c r="C191" s="118">
        <f t="shared" si="40"/>
        <v>0</v>
      </c>
      <c r="D191" s="124"/>
      <c r="E191" s="124"/>
      <c r="F191" s="124"/>
      <c r="G191" s="125"/>
      <c r="H191" s="126"/>
      <c r="I191" s="127"/>
    </row>
    <row r="192" spans="1:9" s="56" customFormat="1" ht="24">
      <c r="A192" s="116">
        <v>5140</v>
      </c>
      <c r="B192" s="117" t="s">
        <v>204</v>
      </c>
      <c r="C192" s="118">
        <f t="shared" si="40"/>
        <v>0</v>
      </c>
      <c r="D192" s="124"/>
      <c r="E192" s="124"/>
      <c r="F192" s="124"/>
      <c r="G192" s="125"/>
      <c r="H192" s="126"/>
      <c r="I192" s="127"/>
    </row>
    <row r="193" spans="1:9" s="56" customFormat="1" ht="36">
      <c r="A193" s="116">
        <v>5170</v>
      </c>
      <c r="B193" s="117" t="s">
        <v>205</v>
      </c>
      <c r="C193" s="118">
        <f t="shared" si="40"/>
        <v>0</v>
      </c>
      <c r="D193" s="124"/>
      <c r="E193" s="124"/>
      <c r="F193" s="124"/>
      <c r="G193" s="125"/>
      <c r="H193" s="126"/>
      <c r="I193" s="127"/>
    </row>
    <row r="194" spans="1:9" s="56" customFormat="1" ht="12">
      <c r="A194" s="71">
        <v>5200</v>
      </c>
      <c r="B194" s="113" t="s">
        <v>206</v>
      </c>
      <c r="C194" s="72">
        <f t="shared" si="40"/>
        <v>130915</v>
      </c>
      <c r="D194" s="114">
        <f aca="true" t="shared" si="49" ref="D194:I194">D195+D205+D206+D216+D217+D218+D220</f>
        <v>83415</v>
      </c>
      <c r="E194" s="114">
        <f t="shared" si="49"/>
        <v>0</v>
      </c>
      <c r="F194" s="114">
        <f t="shared" si="49"/>
        <v>0</v>
      </c>
      <c r="G194" s="128">
        <f t="shared" si="49"/>
        <v>0</v>
      </c>
      <c r="H194" s="78">
        <f t="shared" si="49"/>
        <v>0</v>
      </c>
      <c r="I194" s="115">
        <f t="shared" si="49"/>
        <v>47500</v>
      </c>
    </row>
    <row r="195" spans="1:9" s="56" customFormat="1" ht="12">
      <c r="A195" s="116">
        <v>5210</v>
      </c>
      <c r="B195" s="117" t="s">
        <v>207</v>
      </c>
      <c r="C195" s="118">
        <f t="shared" si="40"/>
        <v>0</v>
      </c>
      <c r="D195" s="119">
        <f aca="true" t="shared" si="50" ref="D195:I195">SUM(D196:D204)</f>
        <v>0</v>
      </c>
      <c r="E195" s="119">
        <f t="shared" si="50"/>
        <v>0</v>
      </c>
      <c r="F195" s="119">
        <f t="shared" si="50"/>
        <v>0</v>
      </c>
      <c r="G195" s="120">
        <f t="shared" si="50"/>
        <v>0</v>
      </c>
      <c r="H195" s="121">
        <f t="shared" si="50"/>
        <v>0</v>
      </c>
      <c r="I195" s="122">
        <f t="shared" si="50"/>
        <v>0</v>
      </c>
    </row>
    <row r="196" spans="1:9" s="56" customFormat="1" ht="12">
      <c r="A196" s="58">
        <v>5211</v>
      </c>
      <c r="B196" s="23" t="s">
        <v>208</v>
      </c>
      <c r="C196" s="59">
        <f t="shared" si="40"/>
        <v>0</v>
      </c>
      <c r="D196" s="60"/>
      <c r="E196" s="60"/>
      <c r="F196" s="60"/>
      <c r="G196" s="61"/>
      <c r="H196" s="62"/>
      <c r="I196" s="63"/>
    </row>
    <row r="197" spans="1:9" s="56" customFormat="1" ht="12">
      <c r="A197" s="58">
        <v>5212</v>
      </c>
      <c r="B197" s="23" t="s">
        <v>209</v>
      </c>
      <c r="C197" s="59">
        <f t="shared" si="40"/>
        <v>0</v>
      </c>
      <c r="D197" s="60"/>
      <c r="E197" s="60"/>
      <c r="F197" s="60"/>
      <c r="G197" s="61"/>
      <c r="H197" s="62"/>
      <c r="I197" s="63"/>
    </row>
    <row r="198" spans="1:9" s="56" customFormat="1" ht="12">
      <c r="A198" s="58">
        <v>5213</v>
      </c>
      <c r="B198" s="23" t="s">
        <v>210</v>
      </c>
      <c r="C198" s="59">
        <f t="shared" si="40"/>
        <v>0</v>
      </c>
      <c r="D198" s="60"/>
      <c r="E198" s="60"/>
      <c r="F198" s="60"/>
      <c r="G198" s="61"/>
      <c r="H198" s="62"/>
      <c r="I198" s="63"/>
    </row>
    <row r="199" spans="1:9" s="56" customFormat="1" ht="12">
      <c r="A199" s="58">
        <v>5214</v>
      </c>
      <c r="B199" s="23" t="s">
        <v>211</v>
      </c>
      <c r="C199" s="59">
        <f t="shared" si="40"/>
        <v>0</v>
      </c>
      <c r="D199" s="60"/>
      <c r="E199" s="60"/>
      <c r="F199" s="60"/>
      <c r="G199" s="61"/>
      <c r="H199" s="62"/>
      <c r="I199" s="63"/>
    </row>
    <row r="200" spans="1:9" s="56" customFormat="1" ht="12">
      <c r="A200" s="58">
        <v>5215</v>
      </c>
      <c r="B200" s="23" t="s">
        <v>212</v>
      </c>
      <c r="C200" s="59">
        <f t="shared" si="40"/>
        <v>0</v>
      </c>
      <c r="D200" s="60"/>
      <c r="E200" s="60"/>
      <c r="F200" s="60"/>
      <c r="G200" s="61"/>
      <c r="H200" s="62"/>
      <c r="I200" s="63"/>
    </row>
    <row r="201" spans="1:9" s="56" customFormat="1" ht="24">
      <c r="A201" s="58">
        <v>5216</v>
      </c>
      <c r="B201" s="23" t="s">
        <v>213</v>
      </c>
      <c r="C201" s="59">
        <f t="shared" si="40"/>
        <v>0</v>
      </c>
      <c r="D201" s="60"/>
      <c r="E201" s="60"/>
      <c r="F201" s="60"/>
      <c r="G201" s="61"/>
      <c r="H201" s="62"/>
      <c r="I201" s="63"/>
    </row>
    <row r="202" spans="1:9" s="56" customFormat="1" ht="12">
      <c r="A202" s="58">
        <v>5217</v>
      </c>
      <c r="B202" s="23" t="s">
        <v>214</v>
      </c>
      <c r="C202" s="59">
        <f t="shared" si="40"/>
        <v>0</v>
      </c>
      <c r="D202" s="60"/>
      <c r="E202" s="60"/>
      <c r="F202" s="60"/>
      <c r="G202" s="61"/>
      <c r="H202" s="62"/>
      <c r="I202" s="63"/>
    </row>
    <row r="203" spans="1:9" s="56" customFormat="1" ht="12">
      <c r="A203" s="58">
        <v>5218</v>
      </c>
      <c r="B203" s="23" t="s">
        <v>215</v>
      </c>
      <c r="C203" s="59">
        <f t="shared" si="40"/>
        <v>0</v>
      </c>
      <c r="D203" s="60"/>
      <c r="E203" s="60"/>
      <c r="F203" s="60"/>
      <c r="G203" s="61"/>
      <c r="H203" s="62"/>
      <c r="I203" s="63"/>
    </row>
    <row r="204" spans="1:9" s="56" customFormat="1" ht="12">
      <c r="A204" s="58">
        <v>5219</v>
      </c>
      <c r="B204" s="23" t="s">
        <v>216</v>
      </c>
      <c r="C204" s="59">
        <f t="shared" si="40"/>
        <v>0</v>
      </c>
      <c r="D204" s="60"/>
      <c r="E204" s="60"/>
      <c r="F204" s="60"/>
      <c r="G204" s="61"/>
      <c r="H204" s="62"/>
      <c r="I204" s="63"/>
    </row>
    <row r="205" spans="1:9" s="56" customFormat="1" ht="13.5" customHeight="1">
      <c r="A205" s="116">
        <v>5220</v>
      </c>
      <c r="B205" s="117" t="s">
        <v>217</v>
      </c>
      <c r="C205" s="118">
        <f t="shared" si="40"/>
        <v>0</v>
      </c>
      <c r="D205" s="124"/>
      <c r="E205" s="124"/>
      <c r="F205" s="124"/>
      <c r="G205" s="125"/>
      <c r="H205" s="126"/>
      <c r="I205" s="127"/>
    </row>
    <row r="206" spans="1:9" s="56" customFormat="1" ht="12">
      <c r="A206" s="116">
        <v>5230</v>
      </c>
      <c r="B206" s="117" t="s">
        <v>218</v>
      </c>
      <c r="C206" s="118">
        <f t="shared" si="40"/>
        <v>0</v>
      </c>
      <c r="D206" s="119">
        <f aca="true" t="shared" si="51" ref="D206:I206">SUM(D207:D215)</f>
        <v>0</v>
      </c>
      <c r="E206" s="119">
        <f t="shared" si="51"/>
        <v>0</v>
      </c>
      <c r="F206" s="119">
        <f t="shared" si="51"/>
        <v>0</v>
      </c>
      <c r="G206" s="120">
        <f t="shared" si="51"/>
        <v>0</v>
      </c>
      <c r="H206" s="121">
        <f t="shared" si="51"/>
        <v>0</v>
      </c>
      <c r="I206" s="122">
        <f t="shared" si="51"/>
        <v>0</v>
      </c>
    </row>
    <row r="207" spans="1:9" s="56" customFormat="1" ht="12">
      <c r="A207" s="58">
        <v>5231</v>
      </c>
      <c r="B207" s="23" t="s">
        <v>219</v>
      </c>
      <c r="C207" s="59">
        <f t="shared" si="40"/>
        <v>0</v>
      </c>
      <c r="D207" s="60"/>
      <c r="E207" s="60"/>
      <c r="F207" s="60"/>
      <c r="G207" s="61"/>
      <c r="H207" s="62"/>
      <c r="I207" s="63"/>
    </row>
    <row r="208" spans="1:9" s="56" customFormat="1" ht="12">
      <c r="A208" s="58">
        <v>5232</v>
      </c>
      <c r="B208" s="23" t="s">
        <v>220</v>
      </c>
      <c r="C208" s="59">
        <f t="shared" si="40"/>
        <v>0</v>
      </c>
      <c r="D208" s="60"/>
      <c r="E208" s="60"/>
      <c r="F208" s="60"/>
      <c r="G208" s="61"/>
      <c r="H208" s="62"/>
      <c r="I208" s="63"/>
    </row>
    <row r="209" spans="1:9" s="56" customFormat="1" ht="12">
      <c r="A209" s="58">
        <v>5233</v>
      </c>
      <c r="B209" s="23" t="s">
        <v>221</v>
      </c>
      <c r="C209" s="59">
        <f t="shared" si="40"/>
        <v>0</v>
      </c>
      <c r="D209" s="60"/>
      <c r="E209" s="60"/>
      <c r="F209" s="60"/>
      <c r="G209" s="61"/>
      <c r="H209" s="62"/>
      <c r="I209" s="63"/>
    </row>
    <row r="210" spans="1:9" s="56" customFormat="1" ht="24">
      <c r="A210" s="58">
        <v>5234</v>
      </c>
      <c r="B210" s="23" t="s">
        <v>222</v>
      </c>
      <c r="C210" s="59">
        <f t="shared" si="40"/>
        <v>0</v>
      </c>
      <c r="D210" s="60"/>
      <c r="E210" s="60"/>
      <c r="F210" s="60"/>
      <c r="G210" s="61"/>
      <c r="H210" s="62"/>
      <c r="I210" s="63"/>
    </row>
    <row r="211" spans="1:9" s="56" customFormat="1" ht="12">
      <c r="A211" s="58">
        <v>5235</v>
      </c>
      <c r="B211" s="23" t="s">
        <v>223</v>
      </c>
      <c r="C211" s="59">
        <f t="shared" si="40"/>
        <v>0</v>
      </c>
      <c r="D211" s="60"/>
      <c r="E211" s="60"/>
      <c r="F211" s="60"/>
      <c r="G211" s="61"/>
      <c r="H211" s="62"/>
      <c r="I211" s="63"/>
    </row>
    <row r="212" spans="1:9" s="56" customFormat="1" ht="14.25" customHeight="1">
      <c r="A212" s="58">
        <v>5236</v>
      </c>
      <c r="B212" s="23" t="s">
        <v>224</v>
      </c>
      <c r="C212" s="59">
        <f t="shared" si="40"/>
        <v>0</v>
      </c>
      <c r="D212" s="60"/>
      <c r="E212" s="60"/>
      <c r="F212" s="60"/>
      <c r="G212" s="61"/>
      <c r="H212" s="62"/>
      <c r="I212" s="63"/>
    </row>
    <row r="213" spans="1:9" s="56" customFormat="1" ht="14.25" customHeight="1">
      <c r="A213" s="58">
        <v>5237</v>
      </c>
      <c r="B213" s="23" t="s">
        <v>225</v>
      </c>
      <c r="C213" s="59">
        <f t="shared" si="40"/>
        <v>0</v>
      </c>
      <c r="D213" s="60"/>
      <c r="E213" s="60"/>
      <c r="F213" s="60"/>
      <c r="G213" s="61"/>
      <c r="H213" s="62"/>
      <c r="I213" s="63"/>
    </row>
    <row r="214" spans="1:9" s="56" customFormat="1" ht="24">
      <c r="A214" s="58">
        <v>5238</v>
      </c>
      <c r="B214" s="23" t="s">
        <v>226</v>
      </c>
      <c r="C214" s="59">
        <f t="shared" si="40"/>
        <v>0</v>
      </c>
      <c r="D214" s="60"/>
      <c r="E214" s="60"/>
      <c r="F214" s="60"/>
      <c r="G214" s="61"/>
      <c r="H214" s="62"/>
      <c r="I214" s="63"/>
    </row>
    <row r="215" spans="1:9" s="56" customFormat="1" ht="24">
      <c r="A215" s="58">
        <v>5239</v>
      </c>
      <c r="B215" s="23" t="s">
        <v>227</v>
      </c>
      <c r="C215" s="59">
        <f t="shared" si="40"/>
        <v>0</v>
      </c>
      <c r="D215" s="60"/>
      <c r="E215" s="60"/>
      <c r="F215" s="60"/>
      <c r="G215" s="61"/>
      <c r="H215" s="62"/>
      <c r="I215" s="63"/>
    </row>
    <row r="216" spans="1:9" s="56" customFormat="1" ht="24">
      <c r="A216" s="116">
        <v>5240</v>
      </c>
      <c r="B216" s="117" t="s">
        <v>228</v>
      </c>
      <c r="C216" s="118">
        <f t="shared" si="40"/>
        <v>47500</v>
      </c>
      <c r="D216" s="124"/>
      <c r="E216" s="124"/>
      <c r="F216" s="124"/>
      <c r="G216" s="124"/>
      <c r="H216" s="124"/>
      <c r="I216" s="127">
        <v>47500</v>
      </c>
    </row>
    <row r="217" spans="1:9" s="56" customFormat="1" ht="22.5" customHeight="1">
      <c r="A217" s="116">
        <v>5250</v>
      </c>
      <c r="B217" s="117" t="s">
        <v>229</v>
      </c>
      <c r="C217" s="118">
        <f t="shared" si="40"/>
        <v>83415</v>
      </c>
      <c r="D217" s="124">
        <f>83415</f>
        <v>83415</v>
      </c>
      <c r="E217" s="124"/>
      <c r="F217" s="124"/>
      <c r="G217" s="125"/>
      <c r="H217" s="126"/>
      <c r="I217" s="127"/>
    </row>
    <row r="218" spans="1:9" s="56" customFormat="1" ht="12">
      <c r="A218" s="116">
        <v>5260</v>
      </c>
      <c r="B218" s="117" t="s">
        <v>230</v>
      </c>
      <c r="C218" s="118">
        <f t="shared" si="40"/>
        <v>0</v>
      </c>
      <c r="D218" s="119">
        <f aca="true" t="shared" si="52" ref="D218:I218">SUM(D219)</f>
        <v>0</v>
      </c>
      <c r="E218" s="119">
        <f t="shared" si="52"/>
        <v>0</v>
      </c>
      <c r="F218" s="119">
        <f t="shared" si="52"/>
        <v>0</v>
      </c>
      <c r="G218" s="120">
        <f t="shared" si="52"/>
        <v>0</v>
      </c>
      <c r="H218" s="121">
        <f t="shared" si="52"/>
        <v>0</v>
      </c>
      <c r="I218" s="122">
        <f t="shared" si="52"/>
        <v>0</v>
      </c>
    </row>
    <row r="219" spans="1:9" s="56" customFormat="1" ht="24">
      <c r="A219" s="58">
        <v>5269</v>
      </c>
      <c r="B219" s="23" t="s">
        <v>231</v>
      </c>
      <c r="C219" s="59">
        <f t="shared" si="40"/>
        <v>0</v>
      </c>
      <c r="D219" s="60"/>
      <c r="E219" s="60"/>
      <c r="F219" s="60"/>
      <c r="G219" s="61"/>
      <c r="H219" s="62"/>
      <c r="I219" s="63"/>
    </row>
    <row r="220" spans="1:9" s="56" customFormat="1" ht="24">
      <c r="A220" s="116">
        <v>5270</v>
      </c>
      <c r="B220" s="117" t="s">
        <v>232</v>
      </c>
      <c r="C220" s="118">
        <f t="shared" si="40"/>
        <v>0</v>
      </c>
      <c r="D220" s="124"/>
      <c r="E220" s="124"/>
      <c r="F220" s="124"/>
      <c r="G220" s="125"/>
      <c r="H220" s="126"/>
      <c r="I220" s="127"/>
    </row>
    <row r="221" spans="1:9" s="56" customFormat="1" ht="12">
      <c r="A221" s="107">
        <v>6000</v>
      </c>
      <c r="B221" s="107" t="s">
        <v>233</v>
      </c>
      <c r="C221" s="108">
        <f t="shared" si="40"/>
        <v>0</v>
      </c>
      <c r="D221" s="109">
        <f aca="true" t="shared" si="53" ref="D221:I221">D222+D232+D241</f>
        <v>0</v>
      </c>
      <c r="E221" s="109">
        <f t="shared" si="53"/>
        <v>0</v>
      </c>
      <c r="F221" s="109">
        <f t="shared" si="53"/>
        <v>0</v>
      </c>
      <c r="G221" s="110">
        <f t="shared" si="53"/>
        <v>0</v>
      </c>
      <c r="H221" s="111">
        <f t="shared" si="53"/>
        <v>0</v>
      </c>
      <c r="I221" s="112">
        <f t="shared" si="53"/>
        <v>0</v>
      </c>
    </row>
    <row r="222" spans="1:9" s="56" customFormat="1" ht="14.25" customHeight="1">
      <c r="A222" s="142">
        <v>6200</v>
      </c>
      <c r="B222" s="143" t="s">
        <v>234</v>
      </c>
      <c r="C222" s="144">
        <f t="shared" si="40"/>
        <v>0</v>
      </c>
      <c r="D222" s="145">
        <f aca="true" t="shared" si="54" ref="D222:I222">SUM(D223,D224,D230,D231)</f>
        <v>0</v>
      </c>
      <c r="E222" s="145">
        <f t="shared" si="54"/>
        <v>0</v>
      </c>
      <c r="F222" s="145">
        <f t="shared" si="54"/>
        <v>0</v>
      </c>
      <c r="G222" s="145">
        <f t="shared" si="54"/>
        <v>0</v>
      </c>
      <c r="H222" s="145">
        <f t="shared" si="54"/>
        <v>0</v>
      </c>
      <c r="I222" s="146">
        <f t="shared" si="54"/>
        <v>0</v>
      </c>
    </row>
    <row r="223" spans="1:9" s="56" customFormat="1" ht="24">
      <c r="A223" s="116">
        <v>6220</v>
      </c>
      <c r="B223" s="117" t="s">
        <v>235</v>
      </c>
      <c r="C223" s="119">
        <f t="shared" si="40"/>
        <v>0</v>
      </c>
      <c r="D223" s="124"/>
      <c r="E223" s="124"/>
      <c r="F223" s="124"/>
      <c r="G223" s="124"/>
      <c r="H223" s="124"/>
      <c r="I223" s="127"/>
    </row>
    <row r="224" spans="1:9" s="56" customFormat="1" ht="14.25" customHeight="1">
      <c r="A224" s="147">
        <v>6250</v>
      </c>
      <c r="B224" s="148" t="s">
        <v>236</v>
      </c>
      <c r="C224" s="149">
        <f t="shared" si="40"/>
        <v>0</v>
      </c>
      <c r="D224" s="149">
        <f aca="true" t="shared" si="55" ref="D224:I224">SUM(D225:D229)</f>
        <v>0</v>
      </c>
      <c r="E224" s="149">
        <f t="shared" si="55"/>
        <v>0</v>
      </c>
      <c r="F224" s="149">
        <f t="shared" si="55"/>
        <v>0</v>
      </c>
      <c r="G224" s="149">
        <f t="shared" si="55"/>
        <v>0</v>
      </c>
      <c r="H224" s="149">
        <f t="shared" si="55"/>
        <v>0</v>
      </c>
      <c r="I224" s="150">
        <f t="shared" si="55"/>
        <v>0</v>
      </c>
    </row>
    <row r="225" spans="1:9" s="56" customFormat="1" ht="14.25" customHeight="1">
      <c r="A225" s="151">
        <v>6252</v>
      </c>
      <c r="B225" s="148" t="s">
        <v>237</v>
      </c>
      <c r="C225" s="149">
        <f t="shared" si="40"/>
        <v>0</v>
      </c>
      <c r="D225" s="152"/>
      <c r="E225" s="152"/>
      <c r="F225" s="152"/>
      <c r="G225" s="152"/>
      <c r="H225" s="152"/>
      <c r="I225" s="153"/>
    </row>
    <row r="226" spans="1:9" s="56" customFormat="1" ht="14.25" customHeight="1">
      <c r="A226" s="151">
        <v>6253</v>
      </c>
      <c r="B226" s="148" t="s">
        <v>238</v>
      </c>
      <c r="C226" s="149">
        <f t="shared" si="40"/>
        <v>0</v>
      </c>
      <c r="D226" s="152"/>
      <c r="E226" s="152"/>
      <c r="F226" s="152"/>
      <c r="G226" s="152"/>
      <c r="H226" s="152"/>
      <c r="I226" s="153"/>
    </row>
    <row r="227" spans="1:9" s="56" customFormat="1" ht="24">
      <c r="A227" s="151">
        <v>6254</v>
      </c>
      <c r="B227" s="148" t="s">
        <v>239</v>
      </c>
      <c r="C227" s="149">
        <f t="shared" si="40"/>
        <v>0</v>
      </c>
      <c r="D227" s="152"/>
      <c r="E227" s="152"/>
      <c r="F227" s="152"/>
      <c r="G227" s="152"/>
      <c r="H227" s="152"/>
      <c r="I227" s="153"/>
    </row>
    <row r="228" spans="1:9" s="56" customFormat="1" ht="24">
      <c r="A228" s="151">
        <v>6255</v>
      </c>
      <c r="B228" s="148" t="s">
        <v>240</v>
      </c>
      <c r="C228" s="149">
        <f t="shared" si="40"/>
        <v>0</v>
      </c>
      <c r="D228" s="152"/>
      <c r="E228" s="152"/>
      <c r="F228" s="152"/>
      <c r="G228" s="152"/>
      <c r="H228" s="152"/>
      <c r="I228" s="153"/>
    </row>
    <row r="229" spans="1:9" s="56" customFormat="1" ht="24">
      <c r="A229" s="151">
        <v>6259</v>
      </c>
      <c r="B229" s="148" t="s">
        <v>241</v>
      </c>
      <c r="C229" s="149">
        <f t="shared" si="40"/>
        <v>0</v>
      </c>
      <c r="D229" s="152"/>
      <c r="E229" s="152"/>
      <c r="F229" s="152"/>
      <c r="G229" s="152"/>
      <c r="H229" s="152"/>
      <c r="I229" s="153"/>
    </row>
    <row r="230" spans="1:9" s="56" customFormat="1" ht="24">
      <c r="A230" s="147">
        <v>6260</v>
      </c>
      <c r="B230" s="148" t="s">
        <v>242</v>
      </c>
      <c r="C230" s="149">
        <f t="shared" si="40"/>
        <v>0</v>
      </c>
      <c r="D230" s="152"/>
      <c r="E230" s="152"/>
      <c r="F230" s="152"/>
      <c r="G230" s="152"/>
      <c r="H230" s="152"/>
      <c r="I230" s="153"/>
    </row>
    <row r="231" spans="1:9" s="56" customFormat="1" ht="12">
      <c r="A231" s="154">
        <v>6270</v>
      </c>
      <c r="B231" s="155" t="s">
        <v>243</v>
      </c>
      <c r="C231" s="156">
        <f t="shared" si="40"/>
        <v>0</v>
      </c>
      <c r="D231" s="157"/>
      <c r="E231" s="157"/>
      <c r="F231" s="157"/>
      <c r="G231" s="157"/>
      <c r="H231" s="157"/>
      <c r="I231" s="130"/>
    </row>
    <row r="232" spans="1:9" s="56" customFormat="1" ht="12">
      <c r="A232" s="71">
        <v>6300</v>
      </c>
      <c r="B232" s="113" t="s">
        <v>244</v>
      </c>
      <c r="C232" s="72">
        <f t="shared" si="40"/>
        <v>0</v>
      </c>
      <c r="D232" s="114">
        <f aca="true" t="shared" si="56" ref="D232:I232">SUM(D233,D239,D240)</f>
        <v>0</v>
      </c>
      <c r="E232" s="114">
        <f t="shared" si="56"/>
        <v>0</v>
      </c>
      <c r="F232" s="114">
        <f t="shared" si="56"/>
        <v>0</v>
      </c>
      <c r="G232" s="114">
        <f t="shared" si="56"/>
        <v>0</v>
      </c>
      <c r="H232" s="114">
        <f t="shared" si="56"/>
        <v>0</v>
      </c>
      <c r="I232" s="115">
        <f t="shared" si="56"/>
        <v>0</v>
      </c>
    </row>
    <row r="233" spans="1:9" s="56" customFormat="1" ht="24">
      <c r="A233" s="116">
        <v>6320</v>
      </c>
      <c r="B233" s="117" t="s">
        <v>245</v>
      </c>
      <c r="C233" s="119">
        <f t="shared" si="40"/>
        <v>0</v>
      </c>
      <c r="D233" s="119">
        <f aca="true" t="shared" si="57" ref="D233:I233">SUM(D234:D238)</f>
        <v>0</v>
      </c>
      <c r="E233" s="119">
        <f t="shared" si="57"/>
        <v>0</v>
      </c>
      <c r="F233" s="119">
        <f t="shared" si="57"/>
        <v>0</v>
      </c>
      <c r="G233" s="119">
        <f t="shared" si="57"/>
        <v>0</v>
      </c>
      <c r="H233" s="119">
        <f t="shared" si="57"/>
        <v>0</v>
      </c>
      <c r="I233" s="122">
        <f t="shared" si="57"/>
        <v>0</v>
      </c>
    </row>
    <row r="234" spans="1:9" s="56" customFormat="1" ht="12">
      <c r="A234" s="151">
        <v>6321</v>
      </c>
      <c r="B234" s="148" t="s">
        <v>246</v>
      </c>
      <c r="C234" s="149">
        <f t="shared" si="40"/>
        <v>0</v>
      </c>
      <c r="D234" s="152"/>
      <c r="E234" s="152"/>
      <c r="F234" s="152"/>
      <c r="G234" s="152"/>
      <c r="H234" s="152"/>
      <c r="I234" s="153"/>
    </row>
    <row r="235" spans="1:9" s="56" customFormat="1" ht="12">
      <c r="A235" s="151">
        <v>6322</v>
      </c>
      <c r="B235" s="148" t="s">
        <v>247</v>
      </c>
      <c r="C235" s="149">
        <f t="shared" si="40"/>
        <v>0</v>
      </c>
      <c r="D235" s="152"/>
      <c r="E235" s="152"/>
      <c r="F235" s="152"/>
      <c r="G235" s="152"/>
      <c r="H235" s="152"/>
      <c r="I235" s="153"/>
    </row>
    <row r="236" spans="1:9" s="56" customFormat="1" ht="24">
      <c r="A236" s="151">
        <v>6323</v>
      </c>
      <c r="B236" s="148" t="s">
        <v>248</v>
      </c>
      <c r="C236" s="149">
        <f t="shared" si="40"/>
        <v>0</v>
      </c>
      <c r="D236" s="152"/>
      <c r="E236" s="152"/>
      <c r="F236" s="152"/>
      <c r="G236" s="152"/>
      <c r="H236" s="152"/>
      <c r="I236" s="153"/>
    </row>
    <row r="237" spans="1:9" s="56" customFormat="1" ht="24">
      <c r="A237" s="151">
        <v>6324</v>
      </c>
      <c r="B237" s="148" t="s">
        <v>249</v>
      </c>
      <c r="C237" s="149">
        <f aca="true" t="shared" si="58" ref="C237:C289">SUM(D237:I237)</f>
        <v>0</v>
      </c>
      <c r="D237" s="152"/>
      <c r="E237" s="152"/>
      <c r="F237" s="152"/>
      <c r="G237" s="152"/>
      <c r="H237" s="152"/>
      <c r="I237" s="153"/>
    </row>
    <row r="238" spans="1:9" s="56" customFormat="1" ht="12">
      <c r="A238" s="151">
        <v>6329</v>
      </c>
      <c r="B238" s="148" t="s">
        <v>250</v>
      </c>
      <c r="C238" s="149">
        <f t="shared" si="58"/>
        <v>0</v>
      </c>
      <c r="D238" s="152"/>
      <c r="E238" s="152"/>
      <c r="F238" s="152"/>
      <c r="G238" s="152"/>
      <c r="H238" s="152"/>
      <c r="I238" s="153"/>
    </row>
    <row r="239" spans="1:9" s="56" customFormat="1" ht="24">
      <c r="A239" s="147">
        <v>6330</v>
      </c>
      <c r="B239" s="148" t="s">
        <v>251</v>
      </c>
      <c r="C239" s="149">
        <f t="shared" si="58"/>
        <v>0</v>
      </c>
      <c r="D239" s="152"/>
      <c r="E239" s="152"/>
      <c r="F239" s="152"/>
      <c r="G239" s="152"/>
      <c r="H239" s="152"/>
      <c r="I239" s="153"/>
    </row>
    <row r="240" spans="1:9" s="56" customFormat="1" ht="12">
      <c r="A240" s="154">
        <v>6360</v>
      </c>
      <c r="B240" s="155" t="s">
        <v>252</v>
      </c>
      <c r="C240" s="156">
        <f t="shared" si="58"/>
        <v>0</v>
      </c>
      <c r="D240" s="157"/>
      <c r="E240" s="157"/>
      <c r="F240" s="157"/>
      <c r="G240" s="157"/>
      <c r="H240" s="157"/>
      <c r="I240" s="130"/>
    </row>
    <row r="241" spans="1:9" s="56" customFormat="1" ht="36">
      <c r="A241" s="71">
        <v>6400</v>
      </c>
      <c r="B241" s="113" t="s">
        <v>253</v>
      </c>
      <c r="C241" s="72">
        <f t="shared" si="58"/>
        <v>0</v>
      </c>
      <c r="D241" s="114">
        <f aca="true" t="shared" si="59" ref="D241:I241">SUM(D242:D248)</f>
        <v>0</v>
      </c>
      <c r="E241" s="114">
        <f t="shared" si="59"/>
        <v>0</v>
      </c>
      <c r="F241" s="114">
        <f t="shared" si="59"/>
        <v>0</v>
      </c>
      <c r="G241" s="114">
        <f t="shared" si="59"/>
        <v>0</v>
      </c>
      <c r="H241" s="114">
        <f t="shared" si="59"/>
        <v>0</v>
      </c>
      <c r="I241" s="115">
        <f t="shared" si="59"/>
        <v>0</v>
      </c>
    </row>
    <row r="242" spans="1:9" s="56" customFormat="1" ht="12">
      <c r="A242" s="116">
        <v>6410</v>
      </c>
      <c r="B242" s="117" t="s">
        <v>254</v>
      </c>
      <c r="C242" s="119">
        <f t="shared" si="58"/>
        <v>0</v>
      </c>
      <c r="D242" s="124"/>
      <c r="E242" s="124"/>
      <c r="F242" s="124"/>
      <c r="G242" s="124"/>
      <c r="H242" s="124"/>
      <c r="I242" s="127"/>
    </row>
    <row r="243" spans="1:9" s="56" customFormat="1" ht="24">
      <c r="A243" s="147">
        <v>6420</v>
      </c>
      <c r="B243" s="148" t="s">
        <v>255</v>
      </c>
      <c r="C243" s="149">
        <f t="shared" si="58"/>
        <v>0</v>
      </c>
      <c r="D243" s="152"/>
      <c r="E243" s="152"/>
      <c r="F243" s="152"/>
      <c r="G243" s="152"/>
      <c r="H243" s="152"/>
      <c r="I243" s="153"/>
    </row>
    <row r="244" spans="1:9" s="56" customFormat="1" ht="12">
      <c r="A244" s="147">
        <v>6430</v>
      </c>
      <c r="B244" s="148" t="s">
        <v>256</v>
      </c>
      <c r="C244" s="149">
        <f t="shared" si="58"/>
        <v>0</v>
      </c>
      <c r="D244" s="152"/>
      <c r="E244" s="152"/>
      <c r="F244" s="152"/>
      <c r="G244" s="152"/>
      <c r="H244" s="152"/>
      <c r="I244" s="153"/>
    </row>
    <row r="245" spans="1:9" s="56" customFormat="1" ht="24">
      <c r="A245" s="147">
        <v>6440</v>
      </c>
      <c r="B245" s="148" t="s">
        <v>257</v>
      </c>
      <c r="C245" s="149">
        <f t="shared" si="58"/>
        <v>0</v>
      </c>
      <c r="D245" s="152"/>
      <c r="E245" s="152"/>
      <c r="F245" s="152"/>
      <c r="G245" s="152"/>
      <c r="H245" s="152"/>
      <c r="I245" s="153"/>
    </row>
    <row r="246" spans="1:9" s="56" customFormat="1" ht="36">
      <c r="A246" s="147">
        <v>6450</v>
      </c>
      <c r="B246" s="148" t="s">
        <v>258</v>
      </c>
      <c r="C246" s="149">
        <f t="shared" si="58"/>
        <v>0</v>
      </c>
      <c r="D246" s="152"/>
      <c r="E246" s="152"/>
      <c r="F246" s="152"/>
      <c r="G246" s="152"/>
      <c r="H246" s="152"/>
      <c r="I246" s="153"/>
    </row>
    <row r="247" spans="1:9" s="56" customFormat="1" ht="12">
      <c r="A247" s="147">
        <v>6460</v>
      </c>
      <c r="B247" s="148" t="s">
        <v>259</v>
      </c>
      <c r="C247" s="149">
        <f t="shared" si="58"/>
        <v>0</v>
      </c>
      <c r="D247" s="152"/>
      <c r="E247" s="152"/>
      <c r="F247" s="152"/>
      <c r="G247" s="152"/>
      <c r="H247" s="152"/>
      <c r="I247" s="153"/>
    </row>
    <row r="248" spans="1:9" s="56" customFormat="1" ht="36">
      <c r="A248" s="154">
        <v>6470</v>
      </c>
      <c r="B248" s="155" t="s">
        <v>260</v>
      </c>
      <c r="C248" s="156">
        <f t="shared" si="58"/>
        <v>0</v>
      </c>
      <c r="D248" s="157"/>
      <c r="E248" s="157"/>
      <c r="F248" s="157"/>
      <c r="G248" s="157"/>
      <c r="H248" s="157"/>
      <c r="I248" s="130"/>
    </row>
    <row r="249" spans="1:9" s="56" customFormat="1" ht="60">
      <c r="A249" s="158">
        <v>7000</v>
      </c>
      <c r="B249" s="158" t="s">
        <v>261</v>
      </c>
      <c r="C249" s="159">
        <f t="shared" si="58"/>
        <v>0</v>
      </c>
      <c r="D249" s="160">
        <f aca="true" t="shared" si="60" ref="D249:I249">SUM(D250,D263,D269)</f>
        <v>0</v>
      </c>
      <c r="E249" s="160">
        <f t="shared" si="60"/>
        <v>0</v>
      </c>
      <c r="F249" s="160">
        <f t="shared" si="60"/>
        <v>0</v>
      </c>
      <c r="G249" s="160">
        <f t="shared" si="60"/>
        <v>0</v>
      </c>
      <c r="H249" s="160">
        <f t="shared" si="60"/>
        <v>0</v>
      </c>
      <c r="I249" s="161">
        <f t="shared" si="60"/>
        <v>0</v>
      </c>
    </row>
    <row r="250" spans="1:9" s="56" customFormat="1" ht="24">
      <c r="A250" s="162">
        <v>7200</v>
      </c>
      <c r="B250" s="113" t="s">
        <v>262</v>
      </c>
      <c r="C250" s="72">
        <f t="shared" si="58"/>
        <v>0</v>
      </c>
      <c r="D250" s="114">
        <f aca="true" t="shared" si="61" ref="D250:I250">SUM(D251,D252,D255,D262)</f>
        <v>0</v>
      </c>
      <c r="E250" s="114">
        <f t="shared" si="61"/>
        <v>0</v>
      </c>
      <c r="F250" s="114">
        <f t="shared" si="61"/>
        <v>0</v>
      </c>
      <c r="G250" s="114">
        <f t="shared" si="61"/>
        <v>0</v>
      </c>
      <c r="H250" s="114">
        <f t="shared" si="61"/>
        <v>0</v>
      </c>
      <c r="I250" s="115">
        <f t="shared" si="61"/>
        <v>0</v>
      </c>
    </row>
    <row r="251" spans="1:9" s="56" customFormat="1" ht="36">
      <c r="A251" s="163">
        <v>7210</v>
      </c>
      <c r="B251" s="117" t="s">
        <v>263</v>
      </c>
      <c r="C251" s="118">
        <f t="shared" si="58"/>
        <v>0</v>
      </c>
      <c r="D251" s="124"/>
      <c r="E251" s="124"/>
      <c r="F251" s="124"/>
      <c r="G251" s="125"/>
      <c r="H251" s="126"/>
      <c r="I251" s="127"/>
    </row>
    <row r="252" spans="1:9" s="56" customFormat="1" ht="24">
      <c r="A252" s="163">
        <v>7220</v>
      </c>
      <c r="B252" s="117" t="s">
        <v>264</v>
      </c>
      <c r="C252" s="118">
        <f t="shared" si="58"/>
        <v>0</v>
      </c>
      <c r="D252" s="119">
        <f aca="true" t="shared" si="62" ref="D252:I252">SUM(D253:D254)</f>
        <v>0</v>
      </c>
      <c r="E252" s="119">
        <f t="shared" si="62"/>
        <v>0</v>
      </c>
      <c r="F252" s="119">
        <f t="shared" si="62"/>
        <v>0</v>
      </c>
      <c r="G252" s="120">
        <f t="shared" si="62"/>
        <v>0</v>
      </c>
      <c r="H252" s="121">
        <f t="shared" si="62"/>
        <v>0</v>
      </c>
      <c r="I252" s="122">
        <f t="shared" si="62"/>
        <v>0</v>
      </c>
    </row>
    <row r="253" spans="1:9" s="123" customFormat="1" ht="36">
      <c r="A253" s="164">
        <v>7221</v>
      </c>
      <c r="B253" s="23" t="s">
        <v>265</v>
      </c>
      <c r="C253" s="59">
        <f t="shared" si="58"/>
        <v>0</v>
      </c>
      <c r="D253" s="60"/>
      <c r="E253" s="60"/>
      <c r="F253" s="60"/>
      <c r="G253" s="61"/>
      <c r="H253" s="62"/>
      <c r="I253" s="63"/>
    </row>
    <row r="254" spans="1:9" s="123" customFormat="1" ht="36">
      <c r="A254" s="164">
        <v>7222</v>
      </c>
      <c r="B254" s="23" t="s">
        <v>266</v>
      </c>
      <c r="C254" s="59">
        <f t="shared" si="58"/>
        <v>0</v>
      </c>
      <c r="D254" s="60"/>
      <c r="E254" s="60"/>
      <c r="F254" s="60"/>
      <c r="G254" s="61"/>
      <c r="H254" s="62"/>
      <c r="I254" s="63"/>
    </row>
    <row r="255" spans="1:9" s="123" customFormat="1" ht="36">
      <c r="A255" s="165">
        <v>7240</v>
      </c>
      <c r="B255" s="23" t="s">
        <v>267</v>
      </c>
      <c r="C255" s="59">
        <f t="shared" si="58"/>
        <v>0</v>
      </c>
      <c r="D255" s="137">
        <f aca="true" t="shared" si="63" ref="D255:I255">SUM(D256:D261)</f>
        <v>0</v>
      </c>
      <c r="E255" s="137">
        <f t="shared" si="63"/>
        <v>0</v>
      </c>
      <c r="F255" s="137">
        <f t="shared" si="63"/>
        <v>0</v>
      </c>
      <c r="G255" s="137">
        <f t="shared" si="63"/>
        <v>0</v>
      </c>
      <c r="H255" s="137">
        <f t="shared" si="63"/>
        <v>0</v>
      </c>
      <c r="I255" s="138">
        <f t="shared" si="63"/>
        <v>0</v>
      </c>
    </row>
    <row r="256" spans="1:9" s="123" customFormat="1" ht="36">
      <c r="A256" s="164">
        <v>7241</v>
      </c>
      <c r="B256" s="23" t="s">
        <v>268</v>
      </c>
      <c r="C256" s="59">
        <f t="shared" si="58"/>
        <v>0</v>
      </c>
      <c r="D256" s="60"/>
      <c r="E256" s="60"/>
      <c r="F256" s="60"/>
      <c r="G256" s="61"/>
      <c r="H256" s="62"/>
      <c r="I256" s="63"/>
    </row>
    <row r="257" spans="1:9" s="123" customFormat="1" ht="36">
      <c r="A257" s="164">
        <v>7242</v>
      </c>
      <c r="B257" s="23" t="s">
        <v>269</v>
      </c>
      <c r="C257" s="59">
        <f t="shared" si="58"/>
        <v>0</v>
      </c>
      <c r="D257" s="60"/>
      <c r="E257" s="60"/>
      <c r="F257" s="60"/>
      <c r="G257" s="61"/>
      <c r="H257" s="62"/>
      <c r="I257" s="63"/>
    </row>
    <row r="258" spans="1:9" s="123" customFormat="1" ht="36">
      <c r="A258" s="164">
        <v>7243</v>
      </c>
      <c r="B258" s="23" t="s">
        <v>270</v>
      </c>
      <c r="C258" s="59">
        <f t="shared" si="58"/>
        <v>0</v>
      </c>
      <c r="D258" s="60"/>
      <c r="E258" s="60"/>
      <c r="F258" s="60"/>
      <c r="G258" s="61"/>
      <c r="H258" s="62"/>
      <c r="I258" s="63"/>
    </row>
    <row r="259" spans="1:9" s="123" customFormat="1" ht="36">
      <c r="A259" s="164">
        <v>7244</v>
      </c>
      <c r="B259" s="23" t="s">
        <v>271</v>
      </c>
      <c r="C259" s="59">
        <f t="shared" si="58"/>
        <v>0</v>
      </c>
      <c r="D259" s="60"/>
      <c r="E259" s="60"/>
      <c r="F259" s="60"/>
      <c r="G259" s="61"/>
      <c r="H259" s="62"/>
      <c r="I259" s="63"/>
    </row>
    <row r="260" spans="1:9" s="123" customFormat="1" ht="12">
      <c r="A260" s="164">
        <v>7245</v>
      </c>
      <c r="B260" s="23" t="s">
        <v>272</v>
      </c>
      <c r="C260" s="59">
        <f t="shared" si="58"/>
        <v>0</v>
      </c>
      <c r="D260" s="60"/>
      <c r="E260" s="60"/>
      <c r="F260" s="60"/>
      <c r="G260" s="61"/>
      <c r="H260" s="62"/>
      <c r="I260" s="63"/>
    </row>
    <row r="261" spans="1:9" s="123" customFormat="1" ht="72">
      <c r="A261" s="164">
        <v>7246</v>
      </c>
      <c r="B261" s="23" t="s">
        <v>273</v>
      </c>
      <c r="C261" s="59">
        <f t="shared" si="58"/>
        <v>0</v>
      </c>
      <c r="D261" s="60"/>
      <c r="E261" s="60"/>
      <c r="F261" s="60"/>
      <c r="G261" s="61"/>
      <c r="H261" s="62"/>
      <c r="I261" s="63"/>
    </row>
    <row r="262" spans="1:9" s="123" customFormat="1" ht="36">
      <c r="A262" s="165">
        <v>7260</v>
      </c>
      <c r="B262" s="23" t="s">
        <v>274</v>
      </c>
      <c r="C262" s="59">
        <f t="shared" si="58"/>
        <v>0</v>
      </c>
      <c r="D262" s="60"/>
      <c r="E262" s="60"/>
      <c r="F262" s="60"/>
      <c r="G262" s="61"/>
      <c r="H262" s="62"/>
      <c r="I262" s="63"/>
    </row>
    <row r="263" spans="1:9" s="123" customFormat="1" ht="24">
      <c r="A263" s="166">
        <v>7500</v>
      </c>
      <c r="B263" s="143" t="s">
        <v>275</v>
      </c>
      <c r="C263" s="144">
        <f t="shared" si="58"/>
        <v>0</v>
      </c>
      <c r="D263" s="145">
        <f aca="true" t="shared" si="64" ref="D263:I263">SUM(D264)</f>
        <v>0</v>
      </c>
      <c r="E263" s="145">
        <f t="shared" si="64"/>
        <v>0</v>
      </c>
      <c r="F263" s="145">
        <f t="shared" si="64"/>
        <v>0</v>
      </c>
      <c r="G263" s="167">
        <f t="shared" si="64"/>
        <v>0</v>
      </c>
      <c r="H263" s="167">
        <f t="shared" si="64"/>
        <v>0</v>
      </c>
      <c r="I263" s="146">
        <f t="shared" si="64"/>
        <v>0</v>
      </c>
    </row>
    <row r="264" spans="1:9" s="123" customFormat="1" ht="48">
      <c r="A264" s="168">
        <v>7510</v>
      </c>
      <c r="B264" s="23" t="s">
        <v>276</v>
      </c>
      <c r="C264" s="59">
        <f t="shared" si="58"/>
        <v>0</v>
      </c>
      <c r="D264" s="137">
        <f aca="true" t="shared" si="65" ref="D264:I264">SUM(D265:D268)</f>
        <v>0</v>
      </c>
      <c r="E264" s="137">
        <f t="shared" si="65"/>
        <v>0</v>
      </c>
      <c r="F264" s="137">
        <f t="shared" si="65"/>
        <v>0</v>
      </c>
      <c r="G264" s="137">
        <f t="shared" si="65"/>
        <v>0</v>
      </c>
      <c r="H264" s="137">
        <f t="shared" si="65"/>
        <v>0</v>
      </c>
      <c r="I264" s="138">
        <f t="shared" si="65"/>
        <v>0</v>
      </c>
    </row>
    <row r="265" spans="1:9" s="123" customFormat="1" ht="73.5" customHeight="1">
      <c r="A265" s="164">
        <v>7511</v>
      </c>
      <c r="B265" s="23" t="s">
        <v>277</v>
      </c>
      <c r="C265" s="59">
        <f t="shared" si="58"/>
        <v>0</v>
      </c>
      <c r="D265" s="60"/>
      <c r="E265" s="60"/>
      <c r="F265" s="60"/>
      <c r="G265" s="61"/>
      <c r="H265" s="62"/>
      <c r="I265" s="63"/>
    </row>
    <row r="266" spans="1:9" s="123" customFormat="1" ht="72">
      <c r="A266" s="164">
        <v>7512</v>
      </c>
      <c r="B266" s="23" t="s">
        <v>278</v>
      </c>
      <c r="C266" s="59">
        <f t="shared" si="58"/>
        <v>0</v>
      </c>
      <c r="D266" s="60"/>
      <c r="E266" s="60"/>
      <c r="F266" s="60"/>
      <c r="G266" s="61"/>
      <c r="H266" s="62"/>
      <c r="I266" s="63"/>
    </row>
    <row r="267" spans="1:9" s="123" customFormat="1" ht="72">
      <c r="A267" s="164">
        <v>7515</v>
      </c>
      <c r="B267" s="23" t="s">
        <v>279</v>
      </c>
      <c r="C267" s="59">
        <f t="shared" si="58"/>
        <v>0</v>
      </c>
      <c r="D267" s="60"/>
      <c r="E267" s="60"/>
      <c r="F267" s="60"/>
      <c r="G267" s="61"/>
      <c r="H267" s="62"/>
      <c r="I267" s="63"/>
    </row>
    <row r="268" spans="1:9" s="123" customFormat="1" ht="94.5" customHeight="1">
      <c r="A268" s="169">
        <v>7516</v>
      </c>
      <c r="B268" s="23" t="s">
        <v>280</v>
      </c>
      <c r="C268" s="59">
        <f t="shared" si="58"/>
        <v>0</v>
      </c>
      <c r="D268" s="60"/>
      <c r="E268" s="60"/>
      <c r="F268" s="60"/>
      <c r="G268" s="61"/>
      <c r="H268" s="62"/>
      <c r="I268" s="63"/>
    </row>
    <row r="269" spans="1:9" s="56" customFormat="1" ht="12">
      <c r="A269" s="162">
        <v>7700</v>
      </c>
      <c r="B269" s="143" t="s">
        <v>281</v>
      </c>
      <c r="C269" s="144">
        <f t="shared" si="58"/>
        <v>0</v>
      </c>
      <c r="D269" s="145">
        <f aca="true" t="shared" si="66" ref="D269:I269">SUM(D270,D273)</f>
        <v>0</v>
      </c>
      <c r="E269" s="145">
        <f t="shared" si="66"/>
        <v>0</v>
      </c>
      <c r="F269" s="145">
        <f t="shared" si="66"/>
        <v>0</v>
      </c>
      <c r="G269" s="145">
        <f t="shared" si="66"/>
        <v>0</v>
      </c>
      <c r="H269" s="145">
        <f t="shared" si="66"/>
        <v>0</v>
      </c>
      <c r="I269" s="146">
        <f t="shared" si="66"/>
        <v>0</v>
      </c>
    </row>
    <row r="270" spans="1:9" s="56" customFormat="1" ht="21" customHeight="1">
      <c r="A270" s="163">
        <v>7710</v>
      </c>
      <c r="B270" s="117" t="s">
        <v>282</v>
      </c>
      <c r="C270" s="118">
        <f t="shared" si="58"/>
        <v>0</v>
      </c>
      <c r="D270" s="119">
        <f aca="true" t="shared" si="67" ref="D270:I270">SUM(D271:D272)</f>
        <v>0</v>
      </c>
      <c r="E270" s="119">
        <f t="shared" si="67"/>
        <v>0</v>
      </c>
      <c r="F270" s="119">
        <f t="shared" si="67"/>
        <v>0</v>
      </c>
      <c r="G270" s="120">
        <f t="shared" si="67"/>
        <v>0</v>
      </c>
      <c r="H270" s="121">
        <f t="shared" si="67"/>
        <v>0</v>
      </c>
      <c r="I270" s="122">
        <f t="shared" si="67"/>
        <v>0</v>
      </c>
    </row>
    <row r="271" spans="1:9" s="123" customFormat="1" ht="36">
      <c r="A271" s="164">
        <v>7711</v>
      </c>
      <c r="B271" s="23" t="s">
        <v>283</v>
      </c>
      <c r="C271" s="59">
        <f t="shared" si="58"/>
        <v>0</v>
      </c>
      <c r="D271" s="60"/>
      <c r="E271" s="60"/>
      <c r="F271" s="60"/>
      <c r="G271" s="61"/>
      <c r="H271" s="62"/>
      <c r="I271" s="63"/>
    </row>
    <row r="272" spans="1:9" s="123" customFormat="1" ht="36">
      <c r="A272" s="164">
        <v>7712</v>
      </c>
      <c r="B272" s="23" t="s">
        <v>284</v>
      </c>
      <c r="C272" s="59">
        <f t="shared" si="58"/>
        <v>0</v>
      </c>
      <c r="D272" s="60"/>
      <c r="E272" s="60"/>
      <c r="F272" s="60"/>
      <c r="G272" s="61"/>
      <c r="H272" s="62"/>
      <c r="I272" s="63"/>
    </row>
    <row r="273" spans="1:9" s="123" customFormat="1" ht="12">
      <c r="A273" s="165">
        <v>7720</v>
      </c>
      <c r="B273" s="23" t="s">
        <v>285</v>
      </c>
      <c r="C273" s="59">
        <f t="shared" si="58"/>
        <v>0</v>
      </c>
      <c r="D273" s="60"/>
      <c r="E273" s="60"/>
      <c r="F273" s="60"/>
      <c r="G273" s="60"/>
      <c r="H273" s="60"/>
      <c r="I273" s="63"/>
    </row>
    <row r="274" spans="1:9" s="56" customFormat="1" ht="48">
      <c r="A274" s="170">
        <v>9000</v>
      </c>
      <c r="B274" s="171" t="s">
        <v>286</v>
      </c>
      <c r="C274" s="108">
        <f t="shared" si="58"/>
        <v>0</v>
      </c>
      <c r="D274" s="109">
        <f aca="true" t="shared" si="68" ref="D274:I274">SUM(D275,D278,D280,D282)</f>
        <v>0</v>
      </c>
      <c r="E274" s="109">
        <f t="shared" si="68"/>
        <v>0</v>
      </c>
      <c r="F274" s="109">
        <f t="shared" si="68"/>
        <v>0</v>
      </c>
      <c r="G274" s="109">
        <f t="shared" si="68"/>
        <v>0</v>
      </c>
      <c r="H274" s="109">
        <f t="shared" si="68"/>
        <v>0</v>
      </c>
      <c r="I274" s="112">
        <f t="shared" si="68"/>
        <v>0</v>
      </c>
    </row>
    <row r="275" spans="1:9" s="56" customFormat="1" ht="36">
      <c r="A275" s="172">
        <v>9200</v>
      </c>
      <c r="B275" s="173" t="s">
        <v>287</v>
      </c>
      <c r="C275" s="72">
        <f t="shared" si="58"/>
        <v>0</v>
      </c>
      <c r="D275" s="114">
        <f aca="true" t="shared" si="69" ref="D275:I275">SUM(D276:D277)</f>
        <v>0</v>
      </c>
      <c r="E275" s="114">
        <f t="shared" si="69"/>
        <v>0</v>
      </c>
      <c r="F275" s="114">
        <f t="shared" si="69"/>
        <v>0</v>
      </c>
      <c r="G275" s="128">
        <f t="shared" si="69"/>
        <v>0</v>
      </c>
      <c r="H275" s="78">
        <f t="shared" si="69"/>
        <v>0</v>
      </c>
      <c r="I275" s="115">
        <f t="shared" si="69"/>
        <v>0</v>
      </c>
    </row>
    <row r="276" spans="1:9" s="56" customFormat="1" ht="36">
      <c r="A276" s="174">
        <v>9210</v>
      </c>
      <c r="B276" s="175" t="s">
        <v>288</v>
      </c>
      <c r="C276" s="118">
        <f t="shared" si="58"/>
        <v>0</v>
      </c>
      <c r="D276" s="124"/>
      <c r="E276" s="124"/>
      <c r="F276" s="124"/>
      <c r="G276" s="125"/>
      <c r="H276" s="126"/>
      <c r="I276" s="127"/>
    </row>
    <row r="277" spans="1:9" s="56" customFormat="1" ht="36">
      <c r="A277" s="174">
        <v>9220</v>
      </c>
      <c r="B277" s="175" t="s">
        <v>289</v>
      </c>
      <c r="C277" s="118">
        <f t="shared" si="58"/>
        <v>0</v>
      </c>
      <c r="D277" s="124"/>
      <c r="E277" s="124"/>
      <c r="F277" s="124"/>
      <c r="G277" s="125"/>
      <c r="H277" s="126"/>
      <c r="I277" s="127"/>
    </row>
    <row r="278" spans="1:9" s="56" customFormat="1" ht="36">
      <c r="A278" s="172">
        <v>9300</v>
      </c>
      <c r="B278" s="176" t="s">
        <v>290</v>
      </c>
      <c r="C278" s="72">
        <f t="shared" si="58"/>
        <v>0</v>
      </c>
      <c r="D278" s="114">
        <f aca="true" t="shared" si="70" ref="D278:I278">SUM(D279)</f>
        <v>0</v>
      </c>
      <c r="E278" s="114">
        <f t="shared" si="70"/>
        <v>0</v>
      </c>
      <c r="F278" s="114">
        <f t="shared" si="70"/>
        <v>0</v>
      </c>
      <c r="G278" s="114">
        <f t="shared" si="70"/>
        <v>0</v>
      </c>
      <c r="H278" s="114">
        <f t="shared" si="70"/>
        <v>0</v>
      </c>
      <c r="I278" s="115">
        <f t="shared" si="70"/>
        <v>0</v>
      </c>
    </row>
    <row r="279" spans="1:9" s="56" customFormat="1" ht="48">
      <c r="A279" s="177">
        <v>9320</v>
      </c>
      <c r="B279" s="178" t="s">
        <v>291</v>
      </c>
      <c r="C279" s="59">
        <f t="shared" si="58"/>
        <v>0</v>
      </c>
      <c r="D279" s="60"/>
      <c r="E279" s="60"/>
      <c r="F279" s="60"/>
      <c r="G279" s="61"/>
      <c r="H279" s="62"/>
      <c r="I279" s="63"/>
    </row>
    <row r="280" spans="1:9" s="56" customFormat="1" ht="36">
      <c r="A280" s="172">
        <v>9400</v>
      </c>
      <c r="B280" s="176" t="s">
        <v>292</v>
      </c>
      <c r="C280" s="72">
        <f t="shared" si="58"/>
        <v>0</v>
      </c>
      <c r="D280" s="114">
        <f aca="true" t="shared" si="71" ref="D280:I280">SUM(D281:D281)</f>
        <v>0</v>
      </c>
      <c r="E280" s="114">
        <f t="shared" si="71"/>
        <v>0</v>
      </c>
      <c r="F280" s="114">
        <f t="shared" si="71"/>
        <v>0</v>
      </c>
      <c r="G280" s="128">
        <f t="shared" si="71"/>
        <v>0</v>
      </c>
      <c r="H280" s="78">
        <f t="shared" si="71"/>
        <v>0</v>
      </c>
      <c r="I280" s="115">
        <f t="shared" si="71"/>
        <v>0</v>
      </c>
    </row>
    <row r="281" spans="1:9" s="56" customFormat="1" ht="48">
      <c r="A281" s="174">
        <v>9420</v>
      </c>
      <c r="B281" s="175" t="s">
        <v>293</v>
      </c>
      <c r="C281" s="118">
        <f t="shared" si="58"/>
        <v>0</v>
      </c>
      <c r="D281" s="124"/>
      <c r="E281" s="124"/>
      <c r="F281" s="124"/>
      <c r="G281" s="125"/>
      <c r="H281" s="126"/>
      <c r="I281" s="127"/>
    </row>
    <row r="282" spans="1:9" s="56" customFormat="1" ht="36">
      <c r="A282" s="179">
        <v>9600</v>
      </c>
      <c r="B282" s="180" t="s">
        <v>294</v>
      </c>
      <c r="C282" s="181">
        <f t="shared" si="58"/>
        <v>0</v>
      </c>
      <c r="D282" s="181">
        <f aca="true" t="shared" si="72" ref="D282:I282">SUM(D283)</f>
        <v>0</v>
      </c>
      <c r="E282" s="181">
        <f t="shared" si="72"/>
        <v>0</v>
      </c>
      <c r="F282" s="181">
        <f t="shared" si="72"/>
        <v>0</v>
      </c>
      <c r="G282" s="181">
        <f t="shared" si="72"/>
        <v>0</v>
      </c>
      <c r="H282" s="181">
        <f t="shared" si="72"/>
        <v>0</v>
      </c>
      <c r="I282" s="182">
        <f t="shared" si="72"/>
        <v>0</v>
      </c>
    </row>
    <row r="283" spans="1:9" s="56" customFormat="1" ht="36">
      <c r="A283" s="174">
        <v>9610</v>
      </c>
      <c r="B283" s="175" t="s">
        <v>295</v>
      </c>
      <c r="C283" s="119">
        <f t="shared" si="58"/>
        <v>0</v>
      </c>
      <c r="D283" s="119">
        <f aca="true" t="shared" si="73" ref="D283:I283">SUM(D284:D286)</f>
        <v>0</v>
      </c>
      <c r="E283" s="119">
        <f t="shared" si="73"/>
        <v>0</v>
      </c>
      <c r="F283" s="119">
        <f t="shared" si="73"/>
        <v>0</v>
      </c>
      <c r="G283" s="119">
        <f t="shared" si="73"/>
        <v>0</v>
      </c>
      <c r="H283" s="119">
        <f t="shared" si="73"/>
        <v>0</v>
      </c>
      <c r="I283" s="122">
        <f t="shared" si="73"/>
        <v>0</v>
      </c>
    </row>
    <row r="284" spans="1:9" s="56" customFormat="1" ht="72">
      <c r="A284" s="183">
        <v>9611</v>
      </c>
      <c r="B284" s="184" t="s">
        <v>296</v>
      </c>
      <c r="C284" s="149">
        <f t="shared" si="58"/>
        <v>0</v>
      </c>
      <c r="D284" s="152"/>
      <c r="E284" s="152"/>
      <c r="F284" s="152"/>
      <c r="G284" s="152"/>
      <c r="H284" s="152"/>
      <c r="I284" s="153"/>
    </row>
    <row r="285" spans="1:9" s="56" customFormat="1" ht="60">
      <c r="A285" s="183">
        <v>9612</v>
      </c>
      <c r="B285" s="184" t="s">
        <v>297</v>
      </c>
      <c r="C285" s="149">
        <f t="shared" si="58"/>
        <v>0</v>
      </c>
      <c r="D285" s="152"/>
      <c r="E285" s="152"/>
      <c r="F285" s="152"/>
      <c r="G285" s="152"/>
      <c r="H285" s="152"/>
      <c r="I285" s="153"/>
    </row>
    <row r="286" spans="1:9" s="56" customFormat="1" ht="87" customHeight="1">
      <c r="A286" s="185">
        <v>9619</v>
      </c>
      <c r="B286" s="186" t="s">
        <v>298</v>
      </c>
      <c r="C286" s="149">
        <f t="shared" si="58"/>
        <v>0</v>
      </c>
      <c r="D286" s="157"/>
      <c r="E286" s="157"/>
      <c r="F286" s="157"/>
      <c r="G286" s="157"/>
      <c r="H286" s="157"/>
      <c r="I286" s="130"/>
    </row>
    <row r="287" spans="1:9" s="56" customFormat="1" ht="12">
      <c r="A287" s="187"/>
      <c r="B287" s="23" t="s">
        <v>299</v>
      </c>
      <c r="C287" s="59">
        <f t="shared" si="58"/>
        <v>0</v>
      </c>
      <c r="D287" s="137">
        <f aca="true" t="shared" si="74" ref="D287:I287">SUM(D288:D289)</f>
        <v>0</v>
      </c>
      <c r="E287" s="137">
        <f t="shared" si="74"/>
        <v>0</v>
      </c>
      <c r="F287" s="137">
        <f t="shared" si="74"/>
        <v>0</v>
      </c>
      <c r="G287" s="188">
        <f t="shared" si="74"/>
        <v>0</v>
      </c>
      <c r="H287" s="189">
        <f t="shared" si="74"/>
        <v>0</v>
      </c>
      <c r="I287" s="138">
        <f t="shared" si="74"/>
        <v>0</v>
      </c>
    </row>
    <row r="288" spans="1:9" s="56" customFormat="1" ht="12">
      <c r="A288" s="187"/>
      <c r="B288" s="58" t="s">
        <v>34</v>
      </c>
      <c r="C288" s="59">
        <f t="shared" si="58"/>
        <v>0</v>
      </c>
      <c r="D288" s="60"/>
      <c r="E288" s="60"/>
      <c r="F288" s="60"/>
      <c r="G288" s="61"/>
      <c r="H288" s="62"/>
      <c r="I288" s="63"/>
    </row>
    <row r="289" spans="1:9" s="56" customFormat="1" ht="12">
      <c r="A289" s="187"/>
      <c r="B289" s="190" t="s">
        <v>35</v>
      </c>
      <c r="C289" s="59">
        <f t="shared" si="58"/>
        <v>0</v>
      </c>
      <c r="D289" s="60"/>
      <c r="E289" s="60"/>
      <c r="F289" s="60"/>
      <c r="G289" s="61"/>
      <c r="H289" s="62"/>
      <c r="I289" s="63"/>
    </row>
    <row r="290" spans="1:9" s="198" customFormat="1" ht="12">
      <c r="A290" s="191"/>
      <c r="B290" s="192" t="s">
        <v>300</v>
      </c>
      <c r="C290" s="193">
        <f aca="true" t="shared" si="75" ref="C290:I290">SUM(C287,C274,C249,C221,C185,C177,C170,C72,C48)</f>
        <v>130915</v>
      </c>
      <c r="D290" s="194">
        <f t="shared" si="75"/>
        <v>83415</v>
      </c>
      <c r="E290" s="194">
        <f t="shared" si="75"/>
        <v>0</v>
      </c>
      <c r="F290" s="194">
        <f t="shared" si="75"/>
        <v>0</v>
      </c>
      <c r="G290" s="195">
        <f t="shared" si="75"/>
        <v>0</v>
      </c>
      <c r="H290" s="196">
        <f t="shared" si="75"/>
        <v>0</v>
      </c>
      <c r="I290" s="197">
        <f t="shared" si="75"/>
        <v>47500</v>
      </c>
    </row>
    <row r="291" spans="1:9" s="198" customFormat="1" ht="3" customHeight="1">
      <c r="A291" s="191"/>
      <c r="B291" s="191"/>
      <c r="C291" s="144"/>
      <c r="D291" s="145"/>
      <c r="E291" s="145"/>
      <c r="F291" s="145"/>
      <c r="G291" s="145"/>
      <c r="H291" s="145"/>
      <c r="I291" s="146"/>
    </row>
    <row r="292" spans="1:9" s="201" customFormat="1" ht="12">
      <c r="A292" s="497" t="s">
        <v>301</v>
      </c>
      <c r="B292" s="498"/>
      <c r="C292" s="199">
        <f>SUM(D292:I292)</f>
        <v>0</v>
      </c>
      <c r="D292" s="199">
        <f>D22-D46</f>
        <v>0</v>
      </c>
      <c r="E292" s="199">
        <f>E22-E46</f>
        <v>0</v>
      </c>
      <c r="F292" s="199">
        <f>F22-F46</f>
        <v>0</v>
      </c>
      <c r="G292" s="199">
        <f>SUM(G22:G23)-G46</f>
        <v>0</v>
      </c>
      <c r="H292" s="199">
        <f>H24-H46</f>
        <v>0</v>
      </c>
      <c r="I292" s="200">
        <f>SUM(I41:I43)-I46</f>
        <v>0</v>
      </c>
    </row>
    <row r="293" spans="1:9" s="198" customFormat="1" ht="3" customHeight="1">
      <c r="A293" s="202"/>
      <c r="B293" s="202"/>
      <c r="C293" s="144"/>
      <c r="D293" s="145"/>
      <c r="E293" s="145"/>
      <c r="F293" s="145"/>
      <c r="G293" s="145"/>
      <c r="H293" s="145"/>
      <c r="I293" s="146"/>
    </row>
    <row r="294" spans="1:9" s="201" customFormat="1" ht="12">
      <c r="A294" s="497" t="s">
        <v>302</v>
      </c>
      <c r="B294" s="498"/>
      <c r="C294" s="199">
        <f aca="true" t="shared" si="76" ref="C294:I294">SUM(C295,C297)-C305+C307</f>
        <v>0</v>
      </c>
      <c r="D294" s="199">
        <f t="shared" si="76"/>
        <v>0</v>
      </c>
      <c r="E294" s="199">
        <f t="shared" si="76"/>
        <v>0</v>
      </c>
      <c r="F294" s="199">
        <f t="shared" si="76"/>
        <v>0</v>
      </c>
      <c r="G294" s="199">
        <f t="shared" si="76"/>
        <v>0</v>
      </c>
      <c r="H294" s="199">
        <f t="shared" si="76"/>
        <v>0</v>
      </c>
      <c r="I294" s="200">
        <f t="shared" si="76"/>
        <v>0</v>
      </c>
    </row>
    <row r="295" spans="1:9" s="201" customFormat="1" ht="12">
      <c r="A295" s="203" t="s">
        <v>303</v>
      </c>
      <c r="B295" s="203" t="s">
        <v>304</v>
      </c>
      <c r="C295" s="199">
        <f aca="true" t="shared" si="77" ref="C295:I295">C19-C287</f>
        <v>0</v>
      </c>
      <c r="D295" s="199">
        <f t="shared" si="77"/>
        <v>0</v>
      </c>
      <c r="E295" s="199">
        <f t="shared" si="77"/>
        <v>0</v>
      </c>
      <c r="F295" s="199">
        <f t="shared" si="77"/>
        <v>0</v>
      </c>
      <c r="G295" s="199">
        <f t="shared" si="77"/>
        <v>0</v>
      </c>
      <c r="H295" s="199">
        <f t="shared" si="77"/>
        <v>0</v>
      </c>
      <c r="I295" s="200">
        <f t="shared" si="77"/>
        <v>0</v>
      </c>
    </row>
    <row r="296" spans="1:9" s="198" customFormat="1" ht="3" customHeight="1">
      <c r="A296" s="191"/>
      <c r="B296" s="191"/>
      <c r="C296" s="144"/>
      <c r="D296" s="145"/>
      <c r="E296" s="145"/>
      <c r="F296" s="145"/>
      <c r="G296" s="145"/>
      <c r="H296" s="145"/>
      <c r="I296" s="146"/>
    </row>
    <row r="297" spans="1:9" s="201" customFormat="1" ht="12">
      <c r="A297" s="204" t="s">
        <v>305</v>
      </c>
      <c r="B297" s="204" t="s">
        <v>306</v>
      </c>
      <c r="C297" s="199">
        <f aca="true" t="shared" si="78" ref="C297:I297">SUM(C298,C300,C302)-SUM(C299,C301,C303)</f>
        <v>0</v>
      </c>
      <c r="D297" s="199">
        <f t="shared" si="78"/>
        <v>0</v>
      </c>
      <c r="E297" s="199">
        <f t="shared" si="78"/>
        <v>0</v>
      </c>
      <c r="F297" s="199">
        <f t="shared" si="78"/>
        <v>0</v>
      </c>
      <c r="G297" s="199">
        <f t="shared" si="78"/>
        <v>0</v>
      </c>
      <c r="H297" s="199">
        <f t="shared" si="78"/>
        <v>0</v>
      </c>
      <c r="I297" s="200">
        <f t="shared" si="78"/>
        <v>0</v>
      </c>
    </row>
    <row r="298" spans="1:9" s="198" customFormat="1" ht="12">
      <c r="A298" s="205" t="s">
        <v>307</v>
      </c>
      <c r="B298" s="205" t="s">
        <v>308</v>
      </c>
      <c r="C298" s="206">
        <f aca="true" t="shared" si="79" ref="C298:C303">SUM(D298:I298)</f>
        <v>0</v>
      </c>
      <c r="D298" s="207"/>
      <c r="E298" s="207"/>
      <c r="F298" s="207"/>
      <c r="G298" s="207"/>
      <c r="H298" s="207"/>
      <c r="I298" s="208"/>
    </row>
    <row r="299" spans="1:9" s="198" customFormat="1" ht="12">
      <c r="A299" s="209" t="s">
        <v>309</v>
      </c>
      <c r="B299" s="209" t="s">
        <v>310</v>
      </c>
      <c r="C299" s="210">
        <f t="shared" si="79"/>
        <v>0</v>
      </c>
      <c r="D299" s="152"/>
      <c r="E299" s="152"/>
      <c r="F299" s="152"/>
      <c r="G299" s="152"/>
      <c r="H299" s="152"/>
      <c r="I299" s="153"/>
    </row>
    <row r="300" spans="1:9" s="198" customFormat="1" ht="12">
      <c r="A300" s="209" t="s">
        <v>311</v>
      </c>
      <c r="B300" s="209" t="s">
        <v>312</v>
      </c>
      <c r="C300" s="210">
        <f t="shared" si="79"/>
        <v>0</v>
      </c>
      <c r="D300" s="152"/>
      <c r="E300" s="152"/>
      <c r="F300" s="152"/>
      <c r="G300" s="152"/>
      <c r="H300" s="152"/>
      <c r="I300" s="153"/>
    </row>
    <row r="301" spans="1:9" s="198" customFormat="1" ht="12">
      <c r="A301" s="209" t="s">
        <v>313</v>
      </c>
      <c r="B301" s="209" t="s">
        <v>314</v>
      </c>
      <c r="C301" s="210">
        <f t="shared" si="79"/>
        <v>0</v>
      </c>
      <c r="D301" s="152"/>
      <c r="E301" s="152"/>
      <c r="F301" s="152"/>
      <c r="G301" s="152"/>
      <c r="H301" s="152"/>
      <c r="I301" s="153"/>
    </row>
    <row r="302" spans="1:9" s="198" customFormat="1" ht="12">
      <c r="A302" s="209" t="s">
        <v>315</v>
      </c>
      <c r="B302" s="209" t="s">
        <v>316</v>
      </c>
      <c r="C302" s="210">
        <f t="shared" si="79"/>
        <v>0</v>
      </c>
      <c r="D302" s="152"/>
      <c r="E302" s="152"/>
      <c r="F302" s="152"/>
      <c r="G302" s="152"/>
      <c r="H302" s="152"/>
      <c r="I302" s="153"/>
    </row>
    <row r="303" spans="1:9" s="198" customFormat="1" ht="12">
      <c r="A303" s="211" t="s">
        <v>317</v>
      </c>
      <c r="B303" s="211" t="s">
        <v>318</v>
      </c>
      <c r="C303" s="212">
        <f t="shared" si="79"/>
        <v>0</v>
      </c>
      <c r="D303" s="157"/>
      <c r="E303" s="157"/>
      <c r="F303" s="157"/>
      <c r="G303" s="157"/>
      <c r="H303" s="157"/>
      <c r="I303" s="130"/>
    </row>
    <row r="304" spans="1:9" s="198" customFormat="1" ht="3" customHeight="1">
      <c r="A304" s="191"/>
      <c r="B304" s="191"/>
      <c r="C304" s="144"/>
      <c r="D304" s="213"/>
      <c r="E304" s="213"/>
      <c r="F304" s="213"/>
      <c r="G304" s="213"/>
      <c r="H304" s="213"/>
      <c r="I304" s="214"/>
    </row>
    <row r="305" spans="1:9" s="201" customFormat="1" ht="12">
      <c r="A305" s="204" t="s">
        <v>319</v>
      </c>
      <c r="B305" s="204" t="s">
        <v>320</v>
      </c>
      <c r="C305" s="215">
        <f>SUM(D305:I305)</f>
        <v>0</v>
      </c>
      <c r="D305" s="216"/>
      <c r="E305" s="216"/>
      <c r="F305" s="216"/>
      <c r="G305" s="216"/>
      <c r="H305" s="216"/>
      <c r="I305" s="217"/>
    </row>
    <row r="306" spans="1:9" s="201" customFormat="1" ht="3" customHeight="1">
      <c r="A306" s="218"/>
      <c r="B306" s="219"/>
      <c r="C306" s="220"/>
      <c r="D306" s="221"/>
      <c r="E306" s="222"/>
      <c r="F306" s="222"/>
      <c r="G306" s="222"/>
      <c r="H306" s="222"/>
      <c r="I306" s="223"/>
    </row>
    <row r="307" spans="1:9" s="201" customFormat="1" ht="48">
      <c r="A307" s="218" t="s">
        <v>321</v>
      </c>
      <c r="B307" s="224" t="s">
        <v>322</v>
      </c>
      <c r="C307" s="225">
        <f>SUM(D307:I307)</f>
        <v>0</v>
      </c>
      <c r="D307" s="226"/>
      <c r="E307" s="227"/>
      <c r="F307" s="227"/>
      <c r="G307" s="227"/>
      <c r="H307" s="227"/>
      <c r="I307" s="228"/>
    </row>
    <row r="308" s="56" customFormat="1" ht="11.25"/>
    <row r="309" s="56" customFormat="1" ht="11.25"/>
    <row r="310" s="56" customFormat="1" ht="11.25"/>
    <row r="311" s="56" customFormat="1" ht="11.25"/>
    <row r="312" s="56" customFormat="1" ht="11.25"/>
    <row r="313" s="56" customFormat="1" ht="11.25"/>
    <row r="314" s="56" customFormat="1" ht="11.25"/>
    <row r="315" s="56" customFormat="1" ht="11.25"/>
    <row r="316" s="56" customFormat="1" ht="11.25"/>
    <row r="317" s="56" customFormat="1" ht="11.25"/>
    <row r="318" s="56" customFormat="1" ht="11.25"/>
    <row r="319" s="56" customFormat="1" ht="11.25"/>
    <row r="320" s="56" customFormat="1" ht="11.25"/>
    <row r="321" s="56" customFormat="1" ht="11.25"/>
    <row r="322" s="56" customFormat="1" ht="11.25"/>
    <row r="323" s="56" customFormat="1" ht="11.25"/>
    <row r="324" s="56" customFormat="1" ht="11.25"/>
    <row r="325" s="56" customFormat="1" ht="11.25"/>
    <row r="326" s="56" customFormat="1" ht="11.25"/>
    <row r="327" spans="1:9" s="56" customFormat="1" ht="11.25">
      <c r="A327" s="229"/>
      <c r="B327" s="229"/>
      <c r="C327" s="229"/>
      <c r="D327" s="229"/>
      <c r="E327" s="229"/>
      <c r="F327" s="229"/>
      <c r="G327" s="229"/>
      <c r="H327" s="229"/>
      <c r="I327" s="229"/>
    </row>
    <row r="328" spans="1:9" s="56" customFormat="1" ht="11.25">
      <c r="A328" s="229"/>
      <c r="B328" s="229"/>
      <c r="C328" s="229"/>
      <c r="D328" s="229"/>
      <c r="E328" s="229"/>
      <c r="F328" s="229"/>
      <c r="G328" s="229"/>
      <c r="H328" s="229"/>
      <c r="I328" s="229"/>
    </row>
    <row r="329" spans="1:9" s="56" customFormat="1" ht="11.25">
      <c r="A329" s="229"/>
      <c r="B329" s="229"/>
      <c r="C329" s="229"/>
      <c r="D329" s="229"/>
      <c r="E329" s="229"/>
      <c r="F329" s="229"/>
      <c r="G329" s="229"/>
      <c r="H329" s="229"/>
      <c r="I329" s="229"/>
    </row>
    <row r="330" spans="1:9" s="56" customFormat="1" ht="11.25">
      <c r="A330" s="229"/>
      <c r="B330" s="229"/>
      <c r="C330" s="229"/>
      <c r="D330" s="229"/>
      <c r="E330" s="229"/>
      <c r="F330" s="229"/>
      <c r="G330" s="229"/>
      <c r="H330" s="229"/>
      <c r="I330" s="229"/>
    </row>
    <row r="331" spans="1:9" s="56" customFormat="1" ht="11.25">
      <c r="A331" s="229"/>
      <c r="B331" s="229"/>
      <c r="C331" s="229"/>
      <c r="D331" s="229"/>
      <c r="E331" s="229"/>
      <c r="F331" s="229"/>
      <c r="G331" s="229"/>
      <c r="H331" s="229"/>
      <c r="I331" s="229"/>
    </row>
    <row r="332" spans="1:9" s="56" customFormat="1" ht="11.25">
      <c r="A332" s="229"/>
      <c r="B332" s="229"/>
      <c r="C332" s="229"/>
      <c r="D332" s="229"/>
      <c r="E332" s="229"/>
      <c r="F332" s="229"/>
      <c r="G332" s="229"/>
      <c r="H332" s="229"/>
      <c r="I332" s="229"/>
    </row>
    <row r="333" spans="1:9" s="56" customFormat="1" ht="11.25">
      <c r="A333" s="229"/>
      <c r="B333" s="229"/>
      <c r="C333" s="229"/>
      <c r="D333" s="229"/>
      <c r="E333" s="229"/>
      <c r="F333" s="229"/>
      <c r="G333" s="229"/>
      <c r="H333" s="229"/>
      <c r="I333" s="229"/>
    </row>
    <row r="334" spans="1:9" s="56" customFormat="1" ht="11.25">
      <c r="A334" s="229"/>
      <c r="B334" s="229"/>
      <c r="C334" s="229"/>
      <c r="D334" s="229"/>
      <c r="E334" s="229"/>
      <c r="F334" s="229"/>
      <c r="G334" s="229"/>
      <c r="H334" s="229"/>
      <c r="I334" s="229"/>
    </row>
    <row r="335" spans="1:9" s="56" customFormat="1" ht="11.25">
      <c r="A335" s="229"/>
      <c r="B335" s="229"/>
      <c r="C335" s="229"/>
      <c r="D335" s="229"/>
      <c r="E335" s="229"/>
      <c r="F335" s="229"/>
      <c r="G335" s="229"/>
      <c r="H335" s="229"/>
      <c r="I335" s="229"/>
    </row>
    <row r="336" spans="1:9" s="56" customFormat="1" ht="11.25">
      <c r="A336" s="229"/>
      <c r="B336" s="229"/>
      <c r="C336" s="229"/>
      <c r="D336" s="229"/>
      <c r="E336" s="229"/>
      <c r="F336" s="229"/>
      <c r="G336" s="229"/>
      <c r="H336" s="229"/>
      <c r="I336" s="229"/>
    </row>
    <row r="337" spans="1:9" s="56" customFormat="1" ht="11.25">
      <c r="A337" s="229"/>
      <c r="B337" s="229"/>
      <c r="C337" s="229"/>
      <c r="D337" s="229"/>
      <c r="E337" s="229"/>
      <c r="F337" s="229"/>
      <c r="G337" s="229"/>
      <c r="H337" s="229"/>
      <c r="I337" s="229"/>
    </row>
    <row r="338" spans="1:9" s="56" customFormat="1" ht="11.25">
      <c r="A338" s="229"/>
      <c r="B338" s="229"/>
      <c r="C338" s="229"/>
      <c r="D338" s="229"/>
      <c r="E338" s="229"/>
      <c r="F338" s="229"/>
      <c r="G338" s="229"/>
      <c r="H338" s="229"/>
      <c r="I338" s="229"/>
    </row>
    <row r="339" spans="1:9" s="56" customFormat="1" ht="11.25">
      <c r="A339" s="229"/>
      <c r="B339" s="229"/>
      <c r="C339" s="229"/>
      <c r="D339" s="229"/>
      <c r="E339" s="229"/>
      <c r="F339" s="229"/>
      <c r="G339" s="229"/>
      <c r="H339" s="229"/>
      <c r="I339" s="229"/>
    </row>
    <row r="340" spans="1:9" s="56" customFormat="1" ht="11.25">
      <c r="A340" s="229"/>
      <c r="B340" s="229"/>
      <c r="C340" s="229"/>
      <c r="D340" s="229"/>
      <c r="E340" s="229"/>
      <c r="F340" s="229"/>
      <c r="G340" s="229"/>
      <c r="H340" s="229"/>
      <c r="I340" s="229"/>
    </row>
    <row r="341" spans="1:9" s="56" customFormat="1" ht="11.25">
      <c r="A341" s="229"/>
      <c r="B341" s="229"/>
      <c r="C341" s="229"/>
      <c r="D341" s="229"/>
      <c r="E341" s="229"/>
      <c r="F341" s="229"/>
      <c r="G341" s="229"/>
      <c r="H341" s="229"/>
      <c r="I341" s="229"/>
    </row>
    <row r="342" spans="1:9" s="56" customFormat="1" ht="11.25">
      <c r="A342" s="229"/>
      <c r="B342" s="229"/>
      <c r="C342" s="229"/>
      <c r="D342" s="229"/>
      <c r="E342" s="229"/>
      <c r="F342" s="229"/>
      <c r="G342" s="229"/>
      <c r="H342" s="229"/>
      <c r="I342" s="229"/>
    </row>
    <row r="343" spans="1:9" s="56" customFormat="1" ht="11.25">
      <c r="A343" s="229"/>
      <c r="B343" s="229"/>
      <c r="C343" s="229"/>
      <c r="D343" s="229"/>
      <c r="E343" s="229"/>
      <c r="F343" s="229"/>
      <c r="G343" s="229"/>
      <c r="H343" s="229"/>
      <c r="I343" s="229"/>
    </row>
    <row r="344" spans="1:9" s="56" customFormat="1" ht="11.25">
      <c r="A344" s="229"/>
      <c r="B344" s="229"/>
      <c r="C344" s="229"/>
      <c r="D344" s="229"/>
      <c r="E344" s="229"/>
      <c r="F344" s="229"/>
      <c r="G344" s="229"/>
      <c r="H344" s="229"/>
      <c r="I344" s="229"/>
    </row>
    <row r="345" spans="1:9" s="56" customFormat="1" ht="11.25">
      <c r="A345" s="229"/>
      <c r="B345" s="229"/>
      <c r="C345" s="229"/>
      <c r="D345" s="229"/>
      <c r="E345" s="229"/>
      <c r="F345" s="229"/>
      <c r="G345" s="229"/>
      <c r="H345" s="229"/>
      <c r="I345" s="229"/>
    </row>
    <row r="346" spans="1:9" s="56" customFormat="1" ht="11.25">
      <c r="A346" s="229"/>
      <c r="B346" s="229"/>
      <c r="C346" s="229"/>
      <c r="D346" s="229"/>
      <c r="E346" s="229"/>
      <c r="F346" s="229"/>
      <c r="G346" s="229"/>
      <c r="H346" s="229"/>
      <c r="I346" s="229"/>
    </row>
    <row r="347" spans="1:9" s="56" customFormat="1" ht="11.25">
      <c r="A347" s="229"/>
      <c r="B347" s="229"/>
      <c r="C347" s="229"/>
      <c r="D347" s="229"/>
      <c r="E347" s="229"/>
      <c r="F347" s="229"/>
      <c r="G347" s="229"/>
      <c r="H347" s="229"/>
      <c r="I347" s="229"/>
    </row>
    <row r="348" spans="1:9" s="56" customFormat="1" ht="11.25">
      <c r="A348" s="229"/>
      <c r="B348" s="229"/>
      <c r="C348" s="229"/>
      <c r="D348" s="229"/>
      <c r="E348" s="229"/>
      <c r="F348" s="229"/>
      <c r="G348" s="229"/>
      <c r="H348" s="229"/>
      <c r="I348" s="229"/>
    </row>
    <row r="349" spans="1:9" s="56" customFormat="1" ht="11.25">
      <c r="A349" s="229"/>
      <c r="B349" s="229"/>
      <c r="C349" s="229"/>
      <c r="D349" s="229"/>
      <c r="E349" s="229"/>
      <c r="F349" s="229"/>
      <c r="G349" s="229"/>
      <c r="H349" s="229"/>
      <c r="I349" s="229"/>
    </row>
    <row r="350" spans="1:9" s="56" customFormat="1" ht="11.25">
      <c r="A350" s="229"/>
      <c r="B350" s="229"/>
      <c r="C350" s="229"/>
      <c r="D350" s="229"/>
      <c r="E350" s="229"/>
      <c r="F350" s="229"/>
      <c r="G350" s="229"/>
      <c r="H350" s="229"/>
      <c r="I350" s="229"/>
    </row>
    <row r="351" spans="1:9" s="56" customFormat="1" ht="11.25">
      <c r="A351" s="229"/>
      <c r="B351" s="229"/>
      <c r="C351" s="229"/>
      <c r="D351" s="229"/>
      <c r="E351" s="229"/>
      <c r="F351" s="229"/>
      <c r="G351" s="229"/>
      <c r="H351" s="229"/>
      <c r="I351" s="229"/>
    </row>
    <row r="352" spans="1:9" s="56" customFormat="1" ht="11.25">
      <c r="A352" s="229"/>
      <c r="B352" s="229"/>
      <c r="C352" s="229"/>
      <c r="D352" s="229"/>
      <c r="E352" s="229"/>
      <c r="F352" s="229"/>
      <c r="G352" s="229"/>
      <c r="H352" s="229"/>
      <c r="I352" s="229"/>
    </row>
    <row r="353" spans="1:9" s="56" customFormat="1" ht="11.25">
      <c r="A353" s="229"/>
      <c r="B353" s="229"/>
      <c r="C353" s="229"/>
      <c r="D353" s="229"/>
      <c r="E353" s="229"/>
      <c r="F353" s="229"/>
      <c r="G353" s="229"/>
      <c r="H353" s="229"/>
      <c r="I353" s="229"/>
    </row>
    <row r="354" spans="1:9" s="56" customFormat="1" ht="11.25">
      <c r="A354" s="229"/>
      <c r="B354" s="229"/>
      <c r="C354" s="229"/>
      <c r="D354" s="229"/>
      <c r="E354" s="229"/>
      <c r="F354" s="229"/>
      <c r="G354" s="229"/>
      <c r="H354" s="229"/>
      <c r="I354" s="229"/>
    </row>
    <row r="355" spans="1:9" s="56" customFormat="1" ht="11.25">
      <c r="A355" s="229"/>
      <c r="B355" s="229"/>
      <c r="C355" s="229"/>
      <c r="D355" s="229"/>
      <c r="E355" s="229"/>
      <c r="F355" s="229"/>
      <c r="G355" s="229"/>
      <c r="H355" s="229"/>
      <c r="I355" s="229"/>
    </row>
    <row r="356" spans="1:9" s="56" customFormat="1" ht="11.25">
      <c r="A356" s="229"/>
      <c r="B356" s="229"/>
      <c r="C356" s="229"/>
      <c r="D356" s="229"/>
      <c r="E356" s="229"/>
      <c r="F356" s="229"/>
      <c r="G356" s="229"/>
      <c r="H356" s="229"/>
      <c r="I356" s="229"/>
    </row>
    <row r="357" spans="1:9" s="56" customFormat="1" ht="11.25">
      <c r="A357" s="229"/>
      <c r="B357" s="229"/>
      <c r="C357" s="229"/>
      <c r="D357" s="229"/>
      <c r="E357" s="229"/>
      <c r="F357" s="229"/>
      <c r="G357" s="229"/>
      <c r="H357" s="229"/>
      <c r="I357" s="229"/>
    </row>
    <row r="358" spans="1:9" s="56" customFormat="1" ht="11.25">
      <c r="A358" s="229"/>
      <c r="B358" s="229"/>
      <c r="C358" s="229"/>
      <c r="D358" s="229"/>
      <c r="E358" s="229"/>
      <c r="F358" s="229"/>
      <c r="G358" s="229"/>
      <c r="H358" s="229"/>
      <c r="I358" s="229"/>
    </row>
    <row r="359" spans="1:9" s="56" customFormat="1" ht="11.25">
      <c r="A359" s="229"/>
      <c r="B359" s="229"/>
      <c r="C359" s="229"/>
      <c r="D359" s="229"/>
      <c r="E359" s="229"/>
      <c r="F359" s="229"/>
      <c r="G359" s="229"/>
      <c r="H359" s="229"/>
      <c r="I359" s="229"/>
    </row>
    <row r="360" spans="1:9" s="56" customFormat="1" ht="11.25">
      <c r="A360" s="229"/>
      <c r="B360" s="229"/>
      <c r="C360" s="229"/>
      <c r="D360" s="229"/>
      <c r="E360" s="229"/>
      <c r="F360" s="229"/>
      <c r="G360" s="229"/>
      <c r="H360" s="229"/>
      <c r="I360" s="229"/>
    </row>
    <row r="361" spans="1:9" s="56" customFormat="1" ht="11.25">
      <c r="A361" s="229"/>
      <c r="B361" s="229"/>
      <c r="C361" s="229"/>
      <c r="D361" s="229"/>
      <c r="E361" s="229"/>
      <c r="F361" s="229"/>
      <c r="G361" s="229"/>
      <c r="H361" s="229"/>
      <c r="I361" s="229"/>
    </row>
    <row r="362" spans="1:9" s="56" customFormat="1" ht="11.25">
      <c r="A362" s="229"/>
      <c r="B362" s="229"/>
      <c r="C362" s="229"/>
      <c r="D362" s="229"/>
      <c r="E362" s="229"/>
      <c r="F362" s="229"/>
      <c r="G362" s="229"/>
      <c r="H362" s="229"/>
      <c r="I362" s="229"/>
    </row>
    <row r="363" spans="1:9" s="56" customFormat="1" ht="11.25">
      <c r="A363" s="229"/>
      <c r="B363" s="229"/>
      <c r="C363" s="229"/>
      <c r="D363" s="229"/>
      <c r="E363" s="229"/>
      <c r="F363" s="229"/>
      <c r="G363" s="229"/>
      <c r="H363" s="229"/>
      <c r="I363" s="229"/>
    </row>
    <row r="364" spans="1:9" s="56" customFormat="1" ht="11.25">
      <c r="A364" s="229"/>
      <c r="B364" s="229"/>
      <c r="C364" s="229"/>
      <c r="D364" s="229"/>
      <c r="E364" s="229"/>
      <c r="F364" s="229"/>
      <c r="G364" s="229"/>
      <c r="H364" s="229"/>
      <c r="I364" s="229"/>
    </row>
    <row r="365" spans="1:9" s="56" customFormat="1" ht="11.25">
      <c r="A365" s="229"/>
      <c r="B365" s="229"/>
      <c r="C365" s="229"/>
      <c r="D365" s="229"/>
      <c r="E365" s="229"/>
      <c r="F365" s="229"/>
      <c r="G365" s="229"/>
      <c r="H365" s="229"/>
      <c r="I365" s="229"/>
    </row>
    <row r="366" spans="1:9" s="56" customFormat="1" ht="11.25">
      <c r="A366" s="229"/>
      <c r="B366" s="229"/>
      <c r="C366" s="229"/>
      <c r="D366" s="229"/>
      <c r="E366" s="229"/>
      <c r="F366" s="229"/>
      <c r="G366" s="229"/>
      <c r="H366" s="229"/>
      <c r="I366" s="229"/>
    </row>
    <row r="367" spans="1:9" s="56" customFormat="1" ht="11.25">
      <c r="A367" s="229"/>
      <c r="B367" s="229"/>
      <c r="C367" s="229"/>
      <c r="D367" s="229"/>
      <c r="E367" s="229"/>
      <c r="F367" s="229"/>
      <c r="G367" s="229"/>
      <c r="H367" s="229"/>
      <c r="I367" s="229"/>
    </row>
    <row r="368" spans="1:9" s="56" customFormat="1" ht="11.25">
      <c r="A368" s="229"/>
      <c r="B368" s="229"/>
      <c r="C368" s="229"/>
      <c r="D368" s="229"/>
      <c r="E368" s="229"/>
      <c r="F368" s="229"/>
      <c r="G368" s="229"/>
      <c r="H368" s="229"/>
      <c r="I368" s="229"/>
    </row>
    <row r="369" spans="1:9" s="56" customFormat="1" ht="11.25">
      <c r="A369" s="229"/>
      <c r="B369" s="229"/>
      <c r="C369" s="229"/>
      <c r="D369" s="229"/>
      <c r="E369" s="229"/>
      <c r="F369" s="229"/>
      <c r="G369" s="229"/>
      <c r="H369" s="229"/>
      <c r="I369" s="229"/>
    </row>
    <row r="370" spans="1:9" s="56" customFormat="1" ht="11.25">
      <c r="A370" s="229"/>
      <c r="B370" s="229"/>
      <c r="C370" s="229"/>
      <c r="D370" s="229"/>
      <c r="E370" s="229"/>
      <c r="F370" s="229"/>
      <c r="G370" s="229"/>
      <c r="H370" s="229"/>
      <c r="I370" s="229"/>
    </row>
    <row r="371" spans="1:9" s="56" customFormat="1" ht="11.25">
      <c r="A371" s="229"/>
      <c r="B371" s="229"/>
      <c r="C371" s="229"/>
      <c r="D371" s="229"/>
      <c r="E371" s="229"/>
      <c r="F371" s="229"/>
      <c r="G371" s="229"/>
      <c r="H371" s="229"/>
      <c r="I371" s="229"/>
    </row>
    <row r="372" spans="1:9" s="56" customFormat="1" ht="11.25">
      <c r="A372" s="229"/>
      <c r="B372" s="229"/>
      <c r="C372" s="229"/>
      <c r="D372" s="229"/>
      <c r="E372" s="229"/>
      <c r="F372" s="229"/>
      <c r="G372" s="229"/>
      <c r="H372" s="229"/>
      <c r="I372" s="229"/>
    </row>
    <row r="373" spans="1:9" s="56" customFormat="1" ht="11.25">
      <c r="A373" s="229"/>
      <c r="B373" s="229"/>
      <c r="C373" s="229"/>
      <c r="D373" s="229"/>
      <c r="E373" s="229"/>
      <c r="F373" s="229"/>
      <c r="G373" s="229"/>
      <c r="H373" s="229"/>
      <c r="I373" s="229"/>
    </row>
    <row r="374" spans="1:9" s="56" customFormat="1" ht="11.25">
      <c r="A374" s="229"/>
      <c r="B374" s="229"/>
      <c r="C374" s="229"/>
      <c r="D374" s="229"/>
      <c r="E374" s="229"/>
      <c r="F374" s="229"/>
      <c r="G374" s="229"/>
      <c r="H374" s="229"/>
      <c r="I374" s="229"/>
    </row>
    <row r="375" spans="1:9" s="56" customFormat="1" ht="11.25">
      <c r="A375" s="229"/>
      <c r="B375" s="229"/>
      <c r="C375" s="229"/>
      <c r="D375" s="229"/>
      <c r="E375" s="229"/>
      <c r="F375" s="229"/>
      <c r="G375" s="229"/>
      <c r="H375" s="229"/>
      <c r="I375" s="229"/>
    </row>
    <row r="376" spans="1:9" s="56" customFormat="1" ht="11.25">
      <c r="A376" s="229"/>
      <c r="B376" s="229"/>
      <c r="C376" s="229"/>
      <c r="D376" s="229"/>
      <c r="E376" s="229"/>
      <c r="F376" s="229"/>
      <c r="G376" s="229"/>
      <c r="H376" s="229"/>
      <c r="I376" s="229"/>
    </row>
    <row r="377" spans="1:9" s="56" customFormat="1" ht="11.25">
      <c r="A377" s="229"/>
      <c r="B377" s="229"/>
      <c r="C377" s="229"/>
      <c r="D377" s="229"/>
      <c r="E377" s="229"/>
      <c r="F377" s="229"/>
      <c r="G377" s="229"/>
      <c r="H377" s="229"/>
      <c r="I377" s="229"/>
    </row>
    <row r="378" spans="1:9" s="56" customFormat="1" ht="11.25">
      <c r="A378" s="229"/>
      <c r="B378" s="229"/>
      <c r="C378" s="229"/>
      <c r="D378" s="229"/>
      <c r="E378" s="229"/>
      <c r="F378" s="229"/>
      <c r="G378" s="229"/>
      <c r="H378" s="229"/>
      <c r="I378" s="229"/>
    </row>
    <row r="379" spans="1:9" s="56" customFormat="1" ht="11.25">
      <c r="A379" s="229"/>
      <c r="B379" s="229"/>
      <c r="C379" s="229"/>
      <c r="D379" s="229"/>
      <c r="E379" s="229"/>
      <c r="F379" s="229"/>
      <c r="G379" s="229"/>
      <c r="H379" s="229"/>
      <c r="I379" s="229"/>
    </row>
    <row r="380" spans="1:9" s="56" customFormat="1" ht="11.25">
      <c r="A380" s="229"/>
      <c r="B380" s="229"/>
      <c r="C380" s="229"/>
      <c r="D380" s="229"/>
      <c r="E380" s="229"/>
      <c r="F380" s="229"/>
      <c r="G380" s="229"/>
      <c r="H380" s="229"/>
      <c r="I380" s="229"/>
    </row>
    <row r="381" spans="1:9" s="56" customFormat="1" ht="11.25">
      <c r="A381" s="229"/>
      <c r="B381" s="229"/>
      <c r="C381" s="229"/>
      <c r="D381" s="229"/>
      <c r="E381" s="229"/>
      <c r="F381" s="229"/>
      <c r="G381" s="229"/>
      <c r="H381" s="229"/>
      <c r="I381" s="229"/>
    </row>
    <row r="382" spans="1:9" s="56" customFormat="1" ht="11.25">
      <c r="A382" s="229"/>
      <c r="B382" s="229"/>
      <c r="C382" s="229"/>
      <c r="D382" s="229"/>
      <c r="E382" s="229"/>
      <c r="F382" s="229"/>
      <c r="G382" s="229"/>
      <c r="H382" s="229"/>
      <c r="I382" s="229"/>
    </row>
    <row r="383" spans="1:9" s="56" customFormat="1" ht="11.25">
      <c r="A383" s="229"/>
      <c r="B383" s="229"/>
      <c r="C383" s="229"/>
      <c r="D383" s="229"/>
      <c r="E383" s="229"/>
      <c r="F383" s="229"/>
      <c r="G383" s="229"/>
      <c r="H383" s="229"/>
      <c r="I383" s="229"/>
    </row>
    <row r="384" spans="1:9" s="56" customFormat="1" ht="11.25">
      <c r="A384" s="229"/>
      <c r="B384" s="229"/>
      <c r="C384" s="229"/>
      <c r="D384" s="229"/>
      <c r="E384" s="229"/>
      <c r="F384" s="229"/>
      <c r="G384" s="229"/>
      <c r="H384" s="229"/>
      <c r="I384" s="229"/>
    </row>
    <row r="385" spans="1:9" s="56" customFormat="1" ht="11.25">
      <c r="A385" s="229"/>
      <c r="B385" s="229"/>
      <c r="C385" s="229"/>
      <c r="D385" s="229"/>
      <c r="E385" s="229"/>
      <c r="F385" s="229"/>
      <c r="G385" s="229"/>
      <c r="H385" s="229"/>
      <c r="I385" s="229"/>
    </row>
    <row r="386" spans="1:9" s="56" customFormat="1" ht="11.25">
      <c r="A386" s="229"/>
      <c r="B386" s="229"/>
      <c r="C386" s="229"/>
      <c r="D386" s="229"/>
      <c r="E386" s="229"/>
      <c r="F386" s="229"/>
      <c r="G386" s="229"/>
      <c r="H386" s="229"/>
      <c r="I386" s="229"/>
    </row>
    <row r="387" spans="1:9" s="56" customFormat="1" ht="11.25">
      <c r="A387" s="229"/>
      <c r="B387" s="229"/>
      <c r="C387" s="229"/>
      <c r="D387" s="229"/>
      <c r="E387" s="229"/>
      <c r="F387" s="229"/>
      <c r="G387" s="229"/>
      <c r="H387" s="229"/>
      <c r="I387" s="229"/>
    </row>
    <row r="388" spans="1:9" s="56" customFormat="1" ht="11.25">
      <c r="A388" s="229"/>
      <c r="B388" s="229"/>
      <c r="C388" s="229"/>
      <c r="D388" s="229"/>
      <c r="E388" s="229"/>
      <c r="F388" s="229"/>
      <c r="G388" s="229"/>
      <c r="H388" s="229"/>
      <c r="I388" s="229"/>
    </row>
    <row r="389" spans="1:9" s="56" customFormat="1" ht="11.25">
      <c r="A389" s="229"/>
      <c r="B389" s="229"/>
      <c r="C389" s="229"/>
      <c r="D389" s="229"/>
      <c r="E389" s="229"/>
      <c r="F389" s="229"/>
      <c r="G389" s="229"/>
      <c r="H389" s="229"/>
      <c r="I389" s="229"/>
    </row>
    <row r="390" spans="1:9" s="56" customFormat="1" ht="11.25">
      <c r="A390" s="229"/>
      <c r="B390" s="229"/>
      <c r="C390" s="229"/>
      <c r="D390" s="229"/>
      <c r="E390" s="229"/>
      <c r="F390" s="229"/>
      <c r="G390" s="229"/>
      <c r="H390" s="229"/>
      <c r="I390" s="229"/>
    </row>
    <row r="391" spans="1:9" s="56" customFormat="1" ht="11.25">
      <c r="A391" s="229"/>
      <c r="B391" s="229"/>
      <c r="C391" s="229"/>
      <c r="D391" s="229"/>
      <c r="E391" s="229"/>
      <c r="F391" s="229"/>
      <c r="G391" s="229"/>
      <c r="H391" s="229"/>
      <c r="I391" s="229"/>
    </row>
    <row r="392" spans="1:9" s="56" customFormat="1" ht="11.25">
      <c r="A392" s="229"/>
      <c r="B392" s="229"/>
      <c r="C392" s="229"/>
      <c r="D392" s="229"/>
      <c r="E392" s="229"/>
      <c r="F392" s="229"/>
      <c r="G392" s="229"/>
      <c r="H392" s="229"/>
      <c r="I392" s="229"/>
    </row>
    <row r="393" spans="1:9" s="56" customFormat="1" ht="11.25">
      <c r="A393" s="229"/>
      <c r="B393" s="229"/>
      <c r="C393" s="229"/>
      <c r="D393" s="229"/>
      <c r="E393" s="229"/>
      <c r="F393" s="229"/>
      <c r="G393" s="229"/>
      <c r="H393" s="229"/>
      <c r="I393" s="229"/>
    </row>
    <row r="394" spans="1:9" s="56" customFormat="1" ht="11.25">
      <c r="A394" s="229"/>
      <c r="B394" s="229"/>
      <c r="C394" s="229"/>
      <c r="D394" s="229"/>
      <c r="E394" s="229"/>
      <c r="F394" s="229"/>
      <c r="G394" s="229"/>
      <c r="H394" s="229"/>
      <c r="I394" s="229"/>
    </row>
    <row r="395" spans="1:9" s="56" customFormat="1" ht="11.25">
      <c r="A395" s="229"/>
      <c r="B395" s="229"/>
      <c r="C395" s="229"/>
      <c r="D395" s="229"/>
      <c r="E395" s="229"/>
      <c r="F395" s="229"/>
      <c r="G395" s="229"/>
      <c r="H395" s="229"/>
      <c r="I395" s="229"/>
    </row>
    <row r="396" spans="1:9" s="56" customFormat="1" ht="11.25">
      <c r="A396" s="229"/>
      <c r="B396" s="229"/>
      <c r="C396" s="229"/>
      <c r="D396" s="229"/>
      <c r="E396" s="229"/>
      <c r="F396" s="229"/>
      <c r="G396" s="229"/>
      <c r="H396" s="229"/>
      <c r="I396" s="229"/>
    </row>
    <row r="397" spans="1:9" s="56" customFormat="1" ht="11.25">
      <c r="A397" s="229"/>
      <c r="B397" s="229"/>
      <c r="C397" s="229"/>
      <c r="D397" s="229"/>
      <c r="E397" s="229"/>
      <c r="F397" s="229"/>
      <c r="G397" s="229"/>
      <c r="H397" s="229"/>
      <c r="I397" s="229"/>
    </row>
    <row r="398" spans="1:9" s="56" customFormat="1" ht="11.25">
      <c r="A398" s="229"/>
      <c r="B398" s="229"/>
      <c r="C398" s="229"/>
      <c r="D398" s="229"/>
      <c r="E398" s="229"/>
      <c r="F398" s="229"/>
      <c r="G398" s="229"/>
      <c r="H398" s="229"/>
      <c r="I398" s="229"/>
    </row>
    <row r="399" spans="1:9" s="56" customFormat="1" ht="11.25">
      <c r="A399" s="229"/>
      <c r="B399" s="229"/>
      <c r="C399" s="229"/>
      <c r="D399" s="229"/>
      <c r="E399" s="229"/>
      <c r="F399" s="229"/>
      <c r="G399" s="229"/>
      <c r="H399" s="229"/>
      <c r="I399" s="229"/>
    </row>
    <row r="400" spans="1:9" s="56" customFormat="1" ht="11.25">
      <c r="A400" s="229"/>
      <c r="B400" s="229"/>
      <c r="C400" s="229"/>
      <c r="D400" s="229"/>
      <c r="E400" s="229"/>
      <c r="F400" s="229"/>
      <c r="G400" s="229"/>
      <c r="H400" s="229"/>
      <c r="I400" s="229"/>
    </row>
    <row r="401" spans="1:9" s="56" customFormat="1" ht="11.25">
      <c r="A401" s="229"/>
      <c r="B401" s="229"/>
      <c r="C401" s="229"/>
      <c r="D401" s="229"/>
      <c r="E401" s="229"/>
      <c r="F401" s="229"/>
      <c r="G401" s="229"/>
      <c r="H401" s="229"/>
      <c r="I401" s="229"/>
    </row>
    <row r="402" spans="1:9" s="56" customFormat="1" ht="11.25">
      <c r="A402" s="229"/>
      <c r="B402" s="229"/>
      <c r="C402" s="229"/>
      <c r="D402" s="229"/>
      <c r="E402" s="229"/>
      <c r="F402" s="229"/>
      <c r="G402" s="229"/>
      <c r="H402" s="229"/>
      <c r="I402" s="229"/>
    </row>
    <row r="403" spans="1:9" s="56" customFormat="1" ht="11.25">
      <c r="A403" s="229"/>
      <c r="B403" s="229"/>
      <c r="C403" s="229"/>
      <c r="D403" s="229"/>
      <c r="E403" s="229"/>
      <c r="F403" s="229"/>
      <c r="G403" s="229"/>
      <c r="H403" s="229"/>
      <c r="I403" s="229"/>
    </row>
    <row r="404" spans="1:9" s="56" customFormat="1" ht="11.25">
      <c r="A404" s="229"/>
      <c r="B404" s="229"/>
      <c r="C404" s="229"/>
      <c r="D404" s="229"/>
      <c r="E404" s="229"/>
      <c r="F404" s="229"/>
      <c r="G404" s="229"/>
      <c r="H404" s="229"/>
      <c r="I404" s="229"/>
    </row>
    <row r="405" spans="1:9" s="56" customFormat="1" ht="11.25">
      <c r="A405" s="229"/>
      <c r="B405" s="229"/>
      <c r="C405" s="229"/>
      <c r="D405" s="229"/>
      <c r="E405" s="229"/>
      <c r="F405" s="229"/>
      <c r="G405" s="229"/>
      <c r="H405" s="229"/>
      <c r="I405" s="229"/>
    </row>
    <row r="406" spans="1:9" s="56" customFormat="1" ht="11.25">
      <c r="A406" s="229"/>
      <c r="B406" s="229"/>
      <c r="C406" s="229"/>
      <c r="D406" s="229"/>
      <c r="E406" s="229"/>
      <c r="F406" s="229"/>
      <c r="G406" s="229"/>
      <c r="H406" s="229"/>
      <c r="I406" s="229"/>
    </row>
    <row r="407" spans="1:9" s="56" customFormat="1" ht="11.25">
      <c r="A407" s="229"/>
      <c r="B407" s="229"/>
      <c r="C407" s="229"/>
      <c r="D407" s="229"/>
      <c r="E407" s="229"/>
      <c r="F407" s="229"/>
      <c r="G407" s="229"/>
      <c r="H407" s="229"/>
      <c r="I407" s="229"/>
    </row>
    <row r="408" spans="1:9" s="56" customFormat="1" ht="11.25">
      <c r="A408" s="229"/>
      <c r="B408" s="229"/>
      <c r="C408" s="229"/>
      <c r="D408" s="229"/>
      <c r="E408" s="229"/>
      <c r="F408" s="229"/>
      <c r="G408" s="229"/>
      <c r="H408" s="229"/>
      <c r="I408" s="229"/>
    </row>
    <row r="409" spans="1:9" s="56" customFormat="1" ht="11.25">
      <c r="A409" s="229"/>
      <c r="B409" s="229"/>
      <c r="C409" s="229"/>
      <c r="D409" s="229"/>
      <c r="E409" s="229"/>
      <c r="F409" s="229"/>
      <c r="G409" s="229"/>
      <c r="H409" s="229"/>
      <c r="I409" s="229"/>
    </row>
    <row r="410" spans="1:9" s="56" customFormat="1" ht="11.25">
      <c r="A410" s="229"/>
      <c r="B410" s="229"/>
      <c r="C410" s="229"/>
      <c r="D410" s="229"/>
      <c r="E410" s="229"/>
      <c r="F410" s="229"/>
      <c r="G410" s="229"/>
      <c r="H410" s="229"/>
      <c r="I410" s="229"/>
    </row>
    <row r="411" spans="1:9" s="56" customFormat="1" ht="11.25">
      <c r="A411" s="229"/>
      <c r="B411" s="229"/>
      <c r="C411" s="229"/>
      <c r="D411" s="229"/>
      <c r="E411" s="229"/>
      <c r="F411" s="229"/>
      <c r="G411" s="229"/>
      <c r="H411" s="229"/>
      <c r="I411" s="229"/>
    </row>
    <row r="412" spans="1:9" s="56" customFormat="1" ht="11.25">
      <c r="A412" s="229"/>
      <c r="B412" s="229"/>
      <c r="C412" s="229"/>
      <c r="D412" s="229"/>
      <c r="E412" s="229"/>
      <c r="F412" s="229"/>
      <c r="G412" s="229"/>
      <c r="H412" s="229"/>
      <c r="I412" s="229"/>
    </row>
    <row r="413" spans="1:9" s="56" customFormat="1" ht="11.25">
      <c r="A413" s="229"/>
      <c r="B413" s="229"/>
      <c r="C413" s="229"/>
      <c r="D413" s="229"/>
      <c r="E413" s="229"/>
      <c r="F413" s="229"/>
      <c r="G413" s="229"/>
      <c r="H413" s="229"/>
      <c r="I413" s="229"/>
    </row>
    <row r="414" spans="1:9" s="56" customFormat="1" ht="11.25">
      <c r="A414" s="229"/>
      <c r="B414" s="229"/>
      <c r="C414" s="229"/>
      <c r="D414" s="229"/>
      <c r="E414" s="229"/>
      <c r="F414" s="229"/>
      <c r="G414" s="229"/>
      <c r="H414" s="229"/>
      <c r="I414" s="229"/>
    </row>
    <row r="415" spans="1:9" s="56" customFormat="1" ht="11.25">
      <c r="A415" s="229"/>
      <c r="B415" s="229"/>
      <c r="C415" s="229"/>
      <c r="D415" s="229"/>
      <c r="E415" s="229"/>
      <c r="F415" s="229"/>
      <c r="G415" s="229"/>
      <c r="H415" s="229"/>
      <c r="I415" s="229"/>
    </row>
    <row r="416" spans="1:9" s="56" customFormat="1" ht="11.25">
      <c r="A416" s="229"/>
      <c r="B416" s="229"/>
      <c r="C416" s="229"/>
      <c r="D416" s="229"/>
      <c r="E416" s="229"/>
      <c r="F416" s="229"/>
      <c r="G416" s="229"/>
      <c r="H416" s="229"/>
      <c r="I416" s="229"/>
    </row>
    <row r="417" spans="1:9" s="56" customFormat="1" ht="11.25">
      <c r="A417" s="229"/>
      <c r="B417" s="229"/>
      <c r="C417" s="229"/>
      <c r="D417" s="229"/>
      <c r="E417" s="229"/>
      <c r="F417" s="229"/>
      <c r="G417" s="229"/>
      <c r="H417" s="229"/>
      <c r="I417" s="229"/>
    </row>
    <row r="418" spans="1:9" s="56" customFormat="1" ht="11.25">
      <c r="A418" s="229"/>
      <c r="B418" s="229"/>
      <c r="C418" s="229"/>
      <c r="D418" s="229"/>
      <c r="E418" s="229"/>
      <c r="F418" s="229"/>
      <c r="G418" s="229"/>
      <c r="H418" s="229"/>
      <c r="I418" s="229"/>
    </row>
    <row r="419" spans="1:9" s="56" customFormat="1" ht="11.25">
      <c r="A419" s="229"/>
      <c r="B419" s="229"/>
      <c r="C419" s="229"/>
      <c r="D419" s="229"/>
      <c r="E419" s="229"/>
      <c r="F419" s="229"/>
      <c r="G419" s="229"/>
      <c r="H419" s="229"/>
      <c r="I419" s="229"/>
    </row>
    <row r="420" spans="1:9" s="56" customFormat="1" ht="11.25">
      <c r="A420" s="229"/>
      <c r="B420" s="229"/>
      <c r="C420" s="229"/>
      <c r="D420" s="229"/>
      <c r="E420" s="229"/>
      <c r="F420" s="229"/>
      <c r="G420" s="229"/>
      <c r="H420" s="229"/>
      <c r="I420" s="229"/>
    </row>
    <row r="421" spans="1:9" s="56" customFormat="1" ht="11.25">
      <c r="A421" s="229"/>
      <c r="B421" s="229"/>
      <c r="C421" s="229"/>
      <c r="D421" s="229"/>
      <c r="E421" s="229"/>
      <c r="F421" s="229"/>
      <c r="G421" s="229"/>
      <c r="H421" s="229"/>
      <c r="I421" s="229"/>
    </row>
    <row r="422" spans="1:9" s="56" customFormat="1" ht="11.25">
      <c r="A422" s="229"/>
      <c r="B422" s="229"/>
      <c r="C422" s="229"/>
      <c r="D422" s="229"/>
      <c r="E422" s="229"/>
      <c r="F422" s="229"/>
      <c r="G422" s="229"/>
      <c r="H422" s="229"/>
      <c r="I422" s="229"/>
    </row>
    <row r="423" spans="1:9" s="56" customFormat="1" ht="11.25">
      <c r="A423" s="229"/>
      <c r="B423" s="229"/>
      <c r="C423" s="229"/>
      <c r="D423" s="229"/>
      <c r="E423" s="229"/>
      <c r="F423" s="229"/>
      <c r="G423" s="229"/>
      <c r="H423" s="229"/>
      <c r="I423" s="229"/>
    </row>
    <row r="424" spans="1:9" s="56" customFormat="1" ht="11.25">
      <c r="A424" s="229"/>
      <c r="B424" s="229"/>
      <c r="C424" s="229"/>
      <c r="D424" s="229"/>
      <c r="E424" s="229"/>
      <c r="F424" s="229"/>
      <c r="G424" s="229"/>
      <c r="H424" s="229"/>
      <c r="I424" s="229"/>
    </row>
    <row r="425" spans="1:9" s="56" customFormat="1" ht="11.25">
      <c r="A425" s="229"/>
      <c r="B425" s="229"/>
      <c r="C425" s="229"/>
      <c r="D425" s="229"/>
      <c r="E425" s="229"/>
      <c r="F425" s="229"/>
      <c r="G425" s="229"/>
      <c r="H425" s="229"/>
      <c r="I425" s="229"/>
    </row>
    <row r="426" spans="1:9" s="56" customFormat="1" ht="11.25">
      <c r="A426" s="229"/>
      <c r="B426" s="229"/>
      <c r="C426" s="229"/>
      <c r="D426" s="229"/>
      <c r="E426" s="229"/>
      <c r="F426" s="229"/>
      <c r="G426" s="229"/>
      <c r="H426" s="229"/>
      <c r="I426" s="229"/>
    </row>
    <row r="427" spans="1:9" s="56" customFormat="1" ht="11.25">
      <c r="A427" s="229"/>
      <c r="B427" s="229"/>
      <c r="C427" s="229"/>
      <c r="D427" s="229"/>
      <c r="E427" s="229"/>
      <c r="F427" s="229"/>
      <c r="G427" s="229"/>
      <c r="H427" s="229"/>
      <c r="I427" s="229"/>
    </row>
    <row r="428" spans="1:9" s="56" customFormat="1" ht="11.25">
      <c r="A428" s="229"/>
      <c r="B428" s="229"/>
      <c r="C428" s="229"/>
      <c r="D428" s="229"/>
      <c r="E428" s="229"/>
      <c r="F428" s="229"/>
      <c r="G428" s="229"/>
      <c r="H428" s="229"/>
      <c r="I428" s="229"/>
    </row>
    <row r="429" spans="1:9" s="56" customFormat="1" ht="11.25">
      <c r="A429" s="229"/>
      <c r="B429" s="229"/>
      <c r="C429" s="229"/>
      <c r="D429" s="229"/>
      <c r="E429" s="229"/>
      <c r="F429" s="229"/>
      <c r="G429" s="229"/>
      <c r="H429" s="229"/>
      <c r="I429" s="229"/>
    </row>
    <row r="430" spans="1:9" s="56" customFormat="1" ht="11.25">
      <c r="A430" s="229"/>
      <c r="B430" s="229"/>
      <c r="C430" s="229"/>
      <c r="D430" s="229"/>
      <c r="E430" s="229"/>
      <c r="F430" s="229"/>
      <c r="G430" s="229"/>
      <c r="H430" s="229"/>
      <c r="I430" s="229"/>
    </row>
    <row r="431" spans="1:9" s="56" customFormat="1" ht="11.25">
      <c r="A431" s="229"/>
      <c r="B431" s="229"/>
      <c r="C431" s="229"/>
      <c r="D431" s="229"/>
      <c r="E431" s="229"/>
      <c r="F431" s="229"/>
      <c r="G431" s="229"/>
      <c r="H431" s="229"/>
      <c r="I431" s="229"/>
    </row>
    <row r="432" spans="1:9" s="56" customFormat="1" ht="11.25">
      <c r="A432" s="229"/>
      <c r="B432" s="229"/>
      <c r="C432" s="229"/>
      <c r="D432" s="229"/>
      <c r="E432" s="229"/>
      <c r="F432" s="229"/>
      <c r="G432" s="229"/>
      <c r="H432" s="229"/>
      <c r="I432" s="229"/>
    </row>
    <row r="433" spans="1:9" s="56" customFormat="1" ht="11.25">
      <c r="A433" s="229"/>
      <c r="B433" s="229"/>
      <c r="C433" s="229"/>
      <c r="D433" s="229"/>
      <c r="E433" s="229"/>
      <c r="F433" s="229"/>
      <c r="G433" s="229"/>
      <c r="H433" s="229"/>
      <c r="I433" s="229"/>
    </row>
    <row r="434" spans="1:9" s="56" customFormat="1" ht="11.25">
      <c r="A434" s="229"/>
      <c r="B434" s="229"/>
      <c r="C434" s="229"/>
      <c r="D434" s="229"/>
      <c r="E434" s="229"/>
      <c r="F434" s="229"/>
      <c r="G434" s="229"/>
      <c r="H434" s="229"/>
      <c r="I434" s="229"/>
    </row>
    <row r="435" spans="1:9" s="56" customFormat="1" ht="11.25">
      <c r="A435" s="229"/>
      <c r="B435" s="229"/>
      <c r="C435" s="229"/>
      <c r="D435" s="229"/>
      <c r="E435" s="229"/>
      <c r="F435" s="229"/>
      <c r="G435" s="229"/>
      <c r="H435" s="229"/>
      <c r="I435" s="229"/>
    </row>
    <row r="436" spans="1:9" s="56" customFormat="1" ht="11.25">
      <c r="A436" s="229"/>
      <c r="B436" s="229"/>
      <c r="C436" s="229"/>
      <c r="D436" s="229"/>
      <c r="E436" s="229"/>
      <c r="F436" s="229"/>
      <c r="G436" s="229"/>
      <c r="H436" s="229"/>
      <c r="I436" s="229"/>
    </row>
    <row r="437" spans="1:9" s="56" customFormat="1" ht="11.25">
      <c r="A437" s="229"/>
      <c r="B437" s="229"/>
      <c r="C437" s="229"/>
      <c r="D437" s="229"/>
      <c r="E437" s="229"/>
      <c r="F437" s="229"/>
      <c r="G437" s="229"/>
      <c r="H437" s="229"/>
      <c r="I437" s="229"/>
    </row>
    <row r="438" spans="1:9" s="56" customFormat="1" ht="11.25">
      <c r="A438" s="229"/>
      <c r="B438" s="229"/>
      <c r="C438" s="229"/>
      <c r="D438" s="229"/>
      <c r="E438" s="229"/>
      <c r="F438" s="229"/>
      <c r="G438" s="229"/>
      <c r="H438" s="229"/>
      <c r="I438" s="229"/>
    </row>
    <row r="439" spans="1:9" s="56" customFormat="1" ht="11.25">
      <c r="A439" s="229"/>
      <c r="B439" s="229"/>
      <c r="C439" s="229"/>
      <c r="D439" s="229"/>
      <c r="E439" s="229"/>
      <c r="F439" s="229"/>
      <c r="G439" s="229"/>
      <c r="H439" s="229"/>
      <c r="I439" s="229"/>
    </row>
    <row r="440" spans="1:9" s="56" customFormat="1" ht="11.25">
      <c r="A440" s="229"/>
      <c r="B440" s="229"/>
      <c r="C440" s="229"/>
      <c r="D440" s="229"/>
      <c r="E440" s="229"/>
      <c r="F440" s="229"/>
      <c r="G440" s="229"/>
      <c r="H440" s="229"/>
      <c r="I440" s="229"/>
    </row>
    <row r="441" spans="1:9" s="56" customFormat="1" ht="11.25">
      <c r="A441" s="229"/>
      <c r="B441" s="229"/>
      <c r="C441" s="229"/>
      <c r="D441" s="229"/>
      <c r="E441" s="229"/>
      <c r="F441" s="229"/>
      <c r="G441" s="229"/>
      <c r="H441" s="229"/>
      <c r="I441" s="229"/>
    </row>
    <row r="442" spans="1:9" s="56" customFormat="1" ht="11.25">
      <c r="A442" s="229"/>
      <c r="B442" s="229"/>
      <c r="C442" s="229"/>
      <c r="D442" s="229"/>
      <c r="E442" s="229"/>
      <c r="F442" s="229"/>
      <c r="G442" s="229"/>
      <c r="H442" s="229"/>
      <c r="I442" s="229"/>
    </row>
    <row r="443" spans="1:9" s="56" customFormat="1" ht="11.25">
      <c r="A443" s="229"/>
      <c r="B443" s="229"/>
      <c r="C443" s="229"/>
      <c r="D443" s="229"/>
      <c r="E443" s="229"/>
      <c r="F443" s="229"/>
      <c r="G443" s="229"/>
      <c r="H443" s="229"/>
      <c r="I443" s="229"/>
    </row>
    <row r="444" spans="1:9" s="56" customFormat="1" ht="11.25">
      <c r="A444" s="229"/>
      <c r="B444" s="229"/>
      <c r="C444" s="229"/>
      <c r="D444" s="229"/>
      <c r="E444" s="229"/>
      <c r="F444" s="229"/>
      <c r="G444" s="229"/>
      <c r="H444" s="229"/>
      <c r="I444" s="229"/>
    </row>
    <row r="445" spans="1:9" s="56" customFormat="1" ht="11.25">
      <c r="A445" s="229"/>
      <c r="B445" s="229"/>
      <c r="C445" s="229"/>
      <c r="D445" s="229"/>
      <c r="E445" s="229"/>
      <c r="F445" s="229"/>
      <c r="G445" s="229"/>
      <c r="H445" s="229"/>
      <c r="I445" s="229"/>
    </row>
    <row r="446" spans="1:9" s="56" customFormat="1" ht="11.25">
      <c r="A446" s="229"/>
      <c r="B446" s="229"/>
      <c r="C446" s="229"/>
      <c r="D446" s="229"/>
      <c r="E446" s="229"/>
      <c r="F446" s="229"/>
      <c r="G446" s="229"/>
      <c r="H446" s="229"/>
      <c r="I446" s="229"/>
    </row>
    <row r="447" spans="1:9" s="56" customFormat="1" ht="11.25">
      <c r="A447" s="229"/>
      <c r="B447" s="229"/>
      <c r="C447" s="229"/>
      <c r="D447" s="229"/>
      <c r="E447" s="229"/>
      <c r="F447" s="229"/>
      <c r="G447" s="229"/>
      <c r="H447" s="229"/>
      <c r="I447" s="229"/>
    </row>
    <row r="448" spans="1:9" s="56" customFormat="1" ht="11.25">
      <c r="A448" s="229"/>
      <c r="B448" s="229"/>
      <c r="C448" s="229"/>
      <c r="D448" s="229"/>
      <c r="E448" s="229"/>
      <c r="F448" s="229"/>
      <c r="G448" s="229"/>
      <c r="H448" s="229"/>
      <c r="I448" s="229"/>
    </row>
    <row r="449" spans="1:9" s="56" customFormat="1" ht="11.25">
      <c r="A449" s="229"/>
      <c r="B449" s="229"/>
      <c r="C449" s="229"/>
      <c r="D449" s="229"/>
      <c r="E449" s="229"/>
      <c r="F449" s="229"/>
      <c r="G449" s="229"/>
      <c r="H449" s="229"/>
      <c r="I449" s="229"/>
    </row>
    <row r="450" spans="1:9" s="56" customFormat="1" ht="11.25">
      <c r="A450" s="229"/>
      <c r="B450" s="229"/>
      <c r="C450" s="229"/>
      <c r="D450" s="229"/>
      <c r="E450" s="229"/>
      <c r="F450" s="229"/>
      <c r="G450" s="229"/>
      <c r="H450" s="229"/>
      <c r="I450" s="229"/>
    </row>
    <row r="451" spans="1:9" s="56" customFormat="1" ht="11.25">
      <c r="A451" s="229"/>
      <c r="B451" s="229"/>
      <c r="C451" s="229"/>
      <c r="D451" s="229"/>
      <c r="E451" s="229"/>
      <c r="F451" s="229"/>
      <c r="G451" s="229"/>
      <c r="H451" s="229"/>
      <c r="I451" s="229"/>
    </row>
    <row r="452" spans="1:9" s="56" customFormat="1" ht="11.25">
      <c r="A452" s="229"/>
      <c r="B452" s="229"/>
      <c r="C452" s="229"/>
      <c r="D452" s="229"/>
      <c r="E452" s="229"/>
      <c r="F452" s="229"/>
      <c r="G452" s="229"/>
      <c r="H452" s="229"/>
      <c r="I452" s="229"/>
    </row>
    <row r="453" spans="1:9" s="56" customFormat="1" ht="11.25">
      <c r="A453" s="229"/>
      <c r="B453" s="229"/>
      <c r="C453" s="229"/>
      <c r="D453" s="229"/>
      <c r="E453" s="229"/>
      <c r="F453" s="229"/>
      <c r="G453" s="229"/>
      <c r="H453" s="229"/>
      <c r="I453" s="229"/>
    </row>
    <row r="454" spans="1:9" s="56" customFormat="1" ht="11.25">
      <c r="A454" s="229"/>
      <c r="B454" s="229"/>
      <c r="C454" s="229"/>
      <c r="D454" s="229"/>
      <c r="E454" s="229"/>
      <c r="F454" s="229"/>
      <c r="G454" s="229"/>
      <c r="H454" s="229"/>
      <c r="I454" s="229"/>
    </row>
    <row r="455" spans="1:9" s="56" customFormat="1" ht="11.25">
      <c r="A455" s="229"/>
      <c r="B455" s="229"/>
      <c r="C455" s="229"/>
      <c r="D455" s="229"/>
      <c r="E455" s="229"/>
      <c r="F455" s="229"/>
      <c r="G455" s="229"/>
      <c r="H455" s="229"/>
      <c r="I455" s="229"/>
    </row>
    <row r="456" spans="1:9" s="56" customFormat="1" ht="11.25">
      <c r="A456" s="229"/>
      <c r="B456" s="229"/>
      <c r="C456" s="229"/>
      <c r="D456" s="229"/>
      <c r="E456" s="229"/>
      <c r="F456" s="229"/>
      <c r="G456" s="229"/>
      <c r="H456" s="229"/>
      <c r="I456" s="229"/>
    </row>
    <row r="457" spans="1:9" s="56" customFormat="1" ht="11.25">
      <c r="A457" s="229"/>
      <c r="B457" s="229"/>
      <c r="C457" s="229"/>
      <c r="D457" s="229"/>
      <c r="E457" s="229"/>
      <c r="F457" s="229"/>
      <c r="G457" s="229"/>
      <c r="H457" s="229"/>
      <c r="I457" s="229"/>
    </row>
    <row r="458" spans="1:9" s="56" customFormat="1" ht="11.25">
      <c r="A458" s="229"/>
      <c r="B458" s="229"/>
      <c r="C458" s="229"/>
      <c r="D458" s="229"/>
      <c r="E458" s="229"/>
      <c r="F458" s="229"/>
      <c r="G458" s="229"/>
      <c r="H458" s="229"/>
      <c r="I458" s="229"/>
    </row>
    <row r="459" spans="1:9" s="56" customFormat="1" ht="11.25">
      <c r="A459" s="229"/>
      <c r="B459" s="229"/>
      <c r="C459" s="229"/>
      <c r="D459" s="229"/>
      <c r="E459" s="229"/>
      <c r="F459" s="229"/>
      <c r="G459" s="229"/>
      <c r="H459" s="229"/>
      <c r="I459" s="229"/>
    </row>
    <row r="460" spans="1:9" s="56" customFormat="1" ht="11.25">
      <c r="A460" s="229"/>
      <c r="B460" s="229"/>
      <c r="C460" s="229"/>
      <c r="D460" s="229"/>
      <c r="E460" s="229"/>
      <c r="F460" s="229"/>
      <c r="G460" s="229"/>
      <c r="H460" s="229"/>
      <c r="I460" s="229"/>
    </row>
    <row r="461" spans="1:9" s="56" customFormat="1" ht="11.25">
      <c r="A461" s="229"/>
      <c r="B461" s="229"/>
      <c r="C461" s="229"/>
      <c r="D461" s="229"/>
      <c r="E461" s="229"/>
      <c r="F461" s="229"/>
      <c r="G461" s="229"/>
      <c r="H461" s="229"/>
      <c r="I461" s="229"/>
    </row>
    <row r="462" spans="1:9" s="56" customFormat="1" ht="11.25">
      <c r="A462" s="229"/>
      <c r="B462" s="229"/>
      <c r="C462" s="229"/>
      <c r="D462" s="229"/>
      <c r="E462" s="229"/>
      <c r="F462" s="229"/>
      <c r="G462" s="229"/>
      <c r="H462" s="229"/>
      <c r="I462" s="229"/>
    </row>
    <row r="463" spans="1:9" s="56" customFormat="1" ht="11.25">
      <c r="A463" s="229"/>
      <c r="B463" s="229"/>
      <c r="C463" s="229"/>
      <c r="D463" s="229"/>
      <c r="E463" s="229"/>
      <c r="F463" s="229"/>
      <c r="G463" s="229"/>
      <c r="H463" s="229"/>
      <c r="I463" s="229"/>
    </row>
    <row r="464" spans="1:9" s="56" customFormat="1" ht="11.25">
      <c r="A464" s="229"/>
      <c r="B464" s="229"/>
      <c r="C464" s="229"/>
      <c r="D464" s="229"/>
      <c r="E464" s="229"/>
      <c r="F464" s="229"/>
      <c r="G464" s="229"/>
      <c r="H464" s="229"/>
      <c r="I464" s="229"/>
    </row>
    <row r="465" spans="1:9" s="56" customFormat="1" ht="11.25">
      <c r="A465" s="229"/>
      <c r="B465" s="229"/>
      <c r="C465" s="229"/>
      <c r="D465" s="229"/>
      <c r="E465" s="229"/>
      <c r="F465" s="229"/>
      <c r="G465" s="229"/>
      <c r="H465" s="229"/>
      <c r="I465" s="229"/>
    </row>
    <row r="466" spans="1:9" s="56" customFormat="1" ht="11.25">
      <c r="A466" s="229"/>
      <c r="B466" s="229"/>
      <c r="C466" s="229"/>
      <c r="D466" s="229"/>
      <c r="E466" s="229"/>
      <c r="F466" s="229"/>
      <c r="G466" s="229"/>
      <c r="H466" s="229"/>
      <c r="I466" s="229"/>
    </row>
    <row r="467" spans="1:9" s="56" customFormat="1" ht="11.25">
      <c r="A467" s="229"/>
      <c r="B467" s="229"/>
      <c r="C467" s="229"/>
      <c r="D467" s="229"/>
      <c r="E467" s="229"/>
      <c r="F467" s="229"/>
      <c r="G467" s="229"/>
      <c r="H467" s="229"/>
      <c r="I467" s="229"/>
    </row>
  </sheetData>
  <sheetProtection/>
  <mergeCells count="14">
    <mergeCell ref="A13:A15"/>
    <mergeCell ref="C12:E12"/>
    <mergeCell ref="G14:H14"/>
    <mergeCell ref="E14:E15"/>
    <mergeCell ref="A292:B292"/>
    <mergeCell ref="A294:B294"/>
    <mergeCell ref="G1:H1"/>
    <mergeCell ref="B13:B15"/>
    <mergeCell ref="A2:I2"/>
    <mergeCell ref="C13:I13"/>
    <mergeCell ref="I14:I15"/>
    <mergeCell ref="C14:C15"/>
    <mergeCell ref="D14:D15"/>
    <mergeCell ref="F14:F15"/>
  </mergeCells>
  <printOptions gridLines="1"/>
  <pageMargins left="1.7716535433070868" right="0.03937007874015748" top="0.31496062992125984" bottom="0.35433070866141736" header="0.2362204724409449" footer="0.1968503937007874"/>
  <pageSetup horizontalDpi="300" verticalDpi="300" orientation="portrait" paperSize="9" scale="75" r:id="rId1"/>
  <headerFooter alignWithMargins="0">
    <oddHeader xml:space="preserve">&amp;C                               &amp;R             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>
    <tabColor indexed="51"/>
  </sheetPr>
  <dimension ref="A1:I466"/>
  <sheetViews>
    <sheetView workbookViewId="0" topLeftCell="A1">
      <pane xSplit="2" topLeftCell="C1" activePane="topRight" state="frozen"/>
      <selection pane="topLeft" activeCell="I21" sqref="I21"/>
      <selection pane="topRight" activeCell="C1" sqref="C1"/>
    </sheetView>
  </sheetViews>
  <sheetFormatPr defaultColWidth="9.140625" defaultRowHeight="12.75"/>
  <cols>
    <col min="1" max="1" width="10.8515625" style="230" customWidth="1"/>
    <col min="2" max="2" width="24.28125" style="230" customWidth="1"/>
    <col min="3" max="8" width="8.7109375" style="230" customWidth="1"/>
    <col min="9" max="9" width="7.57421875" style="230" customWidth="1"/>
    <col min="10" max="16384" width="9.140625" style="4" customWidth="1"/>
  </cols>
  <sheetData>
    <row r="1" spans="1:9" ht="12.75">
      <c r="A1" s="1"/>
      <c r="B1" s="2"/>
      <c r="C1" s="2"/>
      <c r="D1" s="2"/>
      <c r="E1" s="2"/>
      <c r="F1" s="2"/>
      <c r="G1" s="499" t="s">
        <v>0</v>
      </c>
      <c r="H1" s="499"/>
      <c r="I1" s="3" t="s">
        <v>350</v>
      </c>
    </row>
    <row r="2" spans="1:9" ht="18" customHeight="1">
      <c r="A2" s="502" t="s">
        <v>2</v>
      </c>
      <c r="B2" s="503"/>
      <c r="C2" s="503"/>
      <c r="D2" s="503"/>
      <c r="E2" s="503"/>
      <c r="F2" s="503"/>
      <c r="G2" s="503"/>
      <c r="H2" s="503"/>
      <c r="I2" s="504"/>
    </row>
    <row r="3" spans="1:9" ht="12.75">
      <c r="A3" s="5" t="s">
        <v>3</v>
      </c>
      <c r="B3" s="8"/>
      <c r="C3" s="9" t="s">
        <v>4</v>
      </c>
      <c r="D3" s="9"/>
      <c r="E3" s="9"/>
      <c r="F3" s="9"/>
      <c r="G3" s="9"/>
      <c r="H3" s="9"/>
      <c r="I3" s="10"/>
    </row>
    <row r="4" spans="1:9" ht="12.75">
      <c r="A4" s="5" t="s">
        <v>5</v>
      </c>
      <c r="B4" s="6"/>
      <c r="C4" s="11" t="s">
        <v>6</v>
      </c>
      <c r="D4" s="11"/>
      <c r="E4" s="11"/>
      <c r="F4" s="11"/>
      <c r="G4" s="11"/>
      <c r="H4" s="11"/>
      <c r="I4" s="12"/>
    </row>
    <row r="5" spans="1:9" ht="12.75">
      <c r="A5" s="5" t="s">
        <v>7</v>
      </c>
      <c r="B5" s="6"/>
      <c r="C5" s="9" t="s">
        <v>351</v>
      </c>
      <c r="D5" s="9"/>
      <c r="E5" s="9"/>
      <c r="F5" s="9"/>
      <c r="G5" s="9"/>
      <c r="H5" s="9"/>
      <c r="I5" s="10"/>
    </row>
    <row r="6" spans="1:9" ht="12.75">
      <c r="A6" s="13" t="s">
        <v>9</v>
      </c>
      <c r="B6" s="6"/>
      <c r="C6" s="6"/>
      <c r="D6" s="6"/>
      <c r="E6" s="6"/>
      <c r="F6" s="6"/>
      <c r="G6" s="6"/>
      <c r="H6" s="6"/>
      <c r="I6" s="7"/>
    </row>
    <row r="7" spans="1:9" ht="12.75">
      <c r="A7" s="5"/>
      <c r="B7" s="6" t="s">
        <v>10</v>
      </c>
      <c r="C7" s="14" t="s">
        <v>11</v>
      </c>
      <c r="D7" s="14"/>
      <c r="E7" s="14"/>
      <c r="F7" s="14"/>
      <c r="G7" s="14"/>
      <c r="H7" s="14"/>
      <c r="I7" s="15"/>
    </row>
    <row r="8" spans="1:9" ht="12.75">
      <c r="A8" s="5"/>
      <c r="B8" s="6" t="s">
        <v>12</v>
      </c>
      <c r="C8" s="16"/>
      <c r="D8" s="16"/>
      <c r="E8" s="16"/>
      <c r="F8" s="16"/>
      <c r="G8" s="16"/>
      <c r="H8" s="16"/>
      <c r="I8" s="17"/>
    </row>
    <row r="9" spans="1:9" ht="12.75">
      <c r="A9" s="5"/>
      <c r="B9" s="6" t="s">
        <v>13</v>
      </c>
      <c r="C9" s="14"/>
      <c r="D9" s="14"/>
      <c r="E9" s="14"/>
      <c r="F9" s="14"/>
      <c r="G9" s="14"/>
      <c r="H9" s="14"/>
      <c r="I9" s="15"/>
    </row>
    <row r="10" spans="1:9" ht="12.75">
      <c r="A10" s="5"/>
      <c r="B10" s="6" t="s">
        <v>14</v>
      </c>
      <c r="C10" s="14"/>
      <c r="D10" s="14"/>
      <c r="E10" s="14"/>
      <c r="F10" s="14"/>
      <c r="G10" s="14"/>
      <c r="H10" s="14"/>
      <c r="I10" s="15"/>
    </row>
    <row r="11" spans="1:9" ht="12.75">
      <c r="A11" s="5"/>
      <c r="B11" s="6" t="s">
        <v>15</v>
      </c>
      <c r="C11" s="14" t="s">
        <v>352</v>
      </c>
      <c r="D11" s="14"/>
      <c r="E11" s="14"/>
      <c r="F11" s="14"/>
      <c r="G11" s="14"/>
      <c r="H11" s="14"/>
      <c r="I11" s="15"/>
    </row>
    <row r="12" spans="1:9" s="22" customFormat="1" ht="12.75" customHeight="1">
      <c r="A12" s="510" t="s">
        <v>19</v>
      </c>
      <c r="B12" s="500" t="s">
        <v>20</v>
      </c>
      <c r="C12" s="514" t="s">
        <v>21</v>
      </c>
      <c r="D12" s="515"/>
      <c r="E12" s="515"/>
      <c r="F12" s="515"/>
      <c r="G12" s="515"/>
      <c r="H12" s="515"/>
      <c r="I12" s="516"/>
    </row>
    <row r="13" spans="1:9" s="22" customFormat="1" ht="12.75" customHeight="1">
      <c r="A13" s="511"/>
      <c r="B13" s="501"/>
      <c r="C13" s="505" t="s">
        <v>22</v>
      </c>
      <c r="D13" s="506" t="s">
        <v>23</v>
      </c>
      <c r="E13" s="512" t="s">
        <v>24</v>
      </c>
      <c r="F13" s="507" t="s">
        <v>25</v>
      </c>
      <c r="G13" s="508" t="s">
        <v>26</v>
      </c>
      <c r="H13" s="509"/>
      <c r="I13" s="517" t="s">
        <v>27</v>
      </c>
    </row>
    <row r="14" spans="1:9" s="26" customFormat="1" ht="49.5" customHeight="1" thickBot="1">
      <c r="A14" s="511"/>
      <c r="B14" s="501"/>
      <c r="C14" s="505"/>
      <c r="D14" s="506"/>
      <c r="E14" s="513"/>
      <c r="F14" s="507"/>
      <c r="G14" s="24" t="s">
        <v>28</v>
      </c>
      <c r="H14" s="25" t="s">
        <v>29</v>
      </c>
      <c r="I14" s="517"/>
    </row>
    <row r="15" spans="1:9" s="26" customFormat="1" ht="13.5" customHeight="1" thickTop="1">
      <c r="A15" s="27" t="s">
        <v>30</v>
      </c>
      <c r="B15" s="27">
        <v>2</v>
      </c>
      <c r="C15" s="28">
        <v>3</v>
      </c>
      <c r="D15" s="29">
        <v>4</v>
      </c>
      <c r="E15" s="29">
        <v>5</v>
      </c>
      <c r="F15" s="29">
        <v>6</v>
      </c>
      <c r="G15" s="30">
        <v>7</v>
      </c>
      <c r="H15" s="31">
        <v>8</v>
      </c>
      <c r="I15" s="32">
        <v>9</v>
      </c>
    </row>
    <row r="16" spans="1:9" s="40" customFormat="1" ht="16.5">
      <c r="A16" s="33"/>
      <c r="B16" s="34" t="s">
        <v>31</v>
      </c>
      <c r="C16" s="35"/>
      <c r="D16" s="36"/>
      <c r="E16" s="36"/>
      <c r="F16" s="36"/>
      <c r="G16" s="37"/>
      <c r="H16" s="38"/>
      <c r="I16" s="39"/>
    </row>
    <row r="17" spans="1:9" s="48" customFormat="1" ht="32.25" customHeight="1" thickBot="1">
      <c r="A17" s="41"/>
      <c r="B17" s="42" t="s">
        <v>32</v>
      </c>
      <c r="C17" s="43">
        <f aca="true" t="shared" si="0" ref="C17:C42">SUM(D17:I17)</f>
        <v>113312</v>
      </c>
      <c r="D17" s="44">
        <f>SUM(D18,D21,D38)</f>
        <v>110612</v>
      </c>
      <c r="E17" s="44">
        <f>SUM(E18,E21,E38)</f>
        <v>0</v>
      </c>
      <c r="F17" s="44">
        <f>SUM(F18,F21,F38)</f>
        <v>0</v>
      </c>
      <c r="G17" s="45">
        <f>SUM(G18,G21,G22,G38)</f>
        <v>0</v>
      </c>
      <c r="H17" s="46">
        <f>SUM(H18,H23,H38)</f>
        <v>2700</v>
      </c>
      <c r="I17" s="47">
        <f>SUM(I18,I38)</f>
        <v>0</v>
      </c>
    </row>
    <row r="18" spans="1:9" s="56" customFormat="1" ht="21.75" customHeight="1" thickTop="1">
      <c r="A18" s="49"/>
      <c r="B18" s="50" t="s">
        <v>33</v>
      </c>
      <c r="C18" s="51">
        <f t="shared" si="0"/>
        <v>0</v>
      </c>
      <c r="D18" s="52">
        <f aca="true" t="shared" si="1" ref="D18:I18">SUM(D19:D20)</f>
        <v>0</v>
      </c>
      <c r="E18" s="52">
        <f t="shared" si="1"/>
        <v>0</v>
      </c>
      <c r="F18" s="52">
        <f t="shared" si="1"/>
        <v>0</v>
      </c>
      <c r="G18" s="53">
        <f t="shared" si="1"/>
        <v>0</v>
      </c>
      <c r="H18" s="54">
        <f t="shared" si="1"/>
        <v>0</v>
      </c>
      <c r="I18" s="55">
        <f t="shared" si="1"/>
        <v>0</v>
      </c>
    </row>
    <row r="19" spans="1:9" s="56" customFormat="1" ht="12">
      <c r="A19" s="57"/>
      <c r="B19" s="58" t="s">
        <v>34</v>
      </c>
      <c r="C19" s="59">
        <f t="shared" si="0"/>
        <v>0</v>
      </c>
      <c r="D19" s="60"/>
      <c r="E19" s="60"/>
      <c r="F19" s="60"/>
      <c r="G19" s="61"/>
      <c r="H19" s="62"/>
      <c r="I19" s="63"/>
    </row>
    <row r="20" spans="1:9" s="56" customFormat="1" ht="12">
      <c r="A20" s="57"/>
      <c r="B20" s="58" t="s">
        <v>35</v>
      </c>
      <c r="C20" s="59">
        <f t="shared" si="0"/>
        <v>0</v>
      </c>
      <c r="D20" s="60"/>
      <c r="E20" s="60"/>
      <c r="F20" s="60"/>
      <c r="G20" s="61"/>
      <c r="H20" s="62"/>
      <c r="I20" s="63"/>
    </row>
    <row r="21" spans="1:9" s="70" customFormat="1" ht="24.75" thickBot="1">
      <c r="A21" s="64">
        <v>21700</v>
      </c>
      <c r="B21" s="64" t="s">
        <v>36</v>
      </c>
      <c r="C21" s="65">
        <f t="shared" si="0"/>
        <v>110612</v>
      </c>
      <c r="D21" s="66">
        <v>110612</v>
      </c>
      <c r="E21" s="66"/>
      <c r="F21" s="66"/>
      <c r="G21" s="67"/>
      <c r="H21" s="68" t="s">
        <v>37</v>
      </c>
      <c r="I21" s="69" t="s">
        <v>37</v>
      </c>
    </row>
    <row r="22" spans="1:9" s="70" customFormat="1" ht="36.75" thickTop="1">
      <c r="A22" s="71">
        <v>21190</v>
      </c>
      <c r="B22" s="71" t="s">
        <v>38</v>
      </c>
      <c r="C22" s="72">
        <f t="shared" si="0"/>
        <v>0</v>
      </c>
      <c r="D22" s="73" t="s">
        <v>37</v>
      </c>
      <c r="E22" s="73" t="s">
        <v>37</v>
      </c>
      <c r="F22" s="73" t="s">
        <v>37</v>
      </c>
      <c r="G22" s="74"/>
      <c r="H22" s="75" t="s">
        <v>37</v>
      </c>
      <c r="I22" s="76" t="s">
        <v>37</v>
      </c>
    </row>
    <row r="23" spans="1:9" s="70" customFormat="1" ht="36">
      <c r="A23" s="71">
        <v>21300</v>
      </c>
      <c r="B23" s="71" t="s">
        <v>39</v>
      </c>
      <c r="C23" s="72">
        <f t="shared" si="0"/>
        <v>2700</v>
      </c>
      <c r="D23" s="73" t="s">
        <v>37</v>
      </c>
      <c r="E23" s="73" t="s">
        <v>37</v>
      </c>
      <c r="F23" s="73" t="s">
        <v>37</v>
      </c>
      <c r="G23" s="77" t="s">
        <v>37</v>
      </c>
      <c r="H23" s="78">
        <f>SUM(H24,H28,H30,H33)</f>
        <v>2700</v>
      </c>
      <c r="I23" s="76" t="s">
        <v>37</v>
      </c>
    </row>
    <row r="24" spans="1:9" s="70" customFormat="1" ht="24">
      <c r="A24" s="79">
        <v>21350</v>
      </c>
      <c r="B24" s="71" t="s">
        <v>40</v>
      </c>
      <c r="C24" s="72">
        <f t="shared" si="0"/>
        <v>0</v>
      </c>
      <c r="D24" s="73" t="s">
        <v>37</v>
      </c>
      <c r="E24" s="73" t="s">
        <v>37</v>
      </c>
      <c r="F24" s="73" t="s">
        <v>37</v>
      </c>
      <c r="G24" s="77" t="s">
        <v>37</v>
      </c>
      <c r="H24" s="78">
        <f>SUM(H25:H27)</f>
        <v>0</v>
      </c>
      <c r="I24" s="76" t="s">
        <v>37</v>
      </c>
    </row>
    <row r="25" spans="1:9" s="56" customFormat="1" ht="12">
      <c r="A25" s="57">
        <v>21351</v>
      </c>
      <c r="B25" s="23" t="s">
        <v>41</v>
      </c>
      <c r="C25" s="59">
        <f t="shared" si="0"/>
        <v>0</v>
      </c>
      <c r="D25" s="80" t="s">
        <v>37</v>
      </c>
      <c r="E25" s="80" t="s">
        <v>37</v>
      </c>
      <c r="F25" s="80" t="s">
        <v>37</v>
      </c>
      <c r="G25" s="81" t="s">
        <v>37</v>
      </c>
      <c r="H25" s="62"/>
      <c r="I25" s="82" t="s">
        <v>37</v>
      </c>
    </row>
    <row r="26" spans="1:9" s="56" customFormat="1" ht="12">
      <c r="A26" s="57">
        <v>21352</v>
      </c>
      <c r="B26" s="23" t="s">
        <v>42</v>
      </c>
      <c r="C26" s="59">
        <f t="shared" si="0"/>
        <v>0</v>
      </c>
      <c r="D26" s="80" t="s">
        <v>37</v>
      </c>
      <c r="E26" s="80" t="s">
        <v>37</v>
      </c>
      <c r="F26" s="80" t="s">
        <v>37</v>
      </c>
      <c r="G26" s="81" t="s">
        <v>37</v>
      </c>
      <c r="H26" s="62"/>
      <c r="I26" s="82" t="s">
        <v>37</v>
      </c>
    </row>
    <row r="27" spans="1:9" s="56" customFormat="1" ht="24">
      <c r="A27" s="57">
        <v>21359</v>
      </c>
      <c r="B27" s="23" t="s">
        <v>43</v>
      </c>
      <c r="C27" s="59">
        <f t="shared" si="0"/>
        <v>0</v>
      </c>
      <c r="D27" s="80" t="s">
        <v>37</v>
      </c>
      <c r="E27" s="80" t="s">
        <v>37</v>
      </c>
      <c r="F27" s="80" t="s">
        <v>37</v>
      </c>
      <c r="G27" s="81" t="s">
        <v>37</v>
      </c>
      <c r="H27" s="62"/>
      <c r="I27" s="82" t="s">
        <v>37</v>
      </c>
    </row>
    <row r="28" spans="1:9" s="70" customFormat="1" ht="36">
      <c r="A28" s="79">
        <v>21370</v>
      </c>
      <c r="B28" s="71" t="s">
        <v>44</v>
      </c>
      <c r="C28" s="72">
        <f t="shared" si="0"/>
        <v>0</v>
      </c>
      <c r="D28" s="73" t="s">
        <v>37</v>
      </c>
      <c r="E28" s="73" t="s">
        <v>37</v>
      </c>
      <c r="F28" s="73" t="s">
        <v>37</v>
      </c>
      <c r="G28" s="77" t="s">
        <v>37</v>
      </c>
      <c r="H28" s="78">
        <f>SUM(H29)</f>
        <v>0</v>
      </c>
      <c r="I28" s="76" t="s">
        <v>37</v>
      </c>
    </row>
    <row r="29" spans="1:9" s="56" customFormat="1" ht="36">
      <c r="A29" s="58">
        <v>21379</v>
      </c>
      <c r="B29" s="23" t="s">
        <v>45</v>
      </c>
      <c r="C29" s="59">
        <f t="shared" si="0"/>
        <v>0</v>
      </c>
      <c r="D29" s="80" t="s">
        <v>37</v>
      </c>
      <c r="E29" s="80" t="s">
        <v>37</v>
      </c>
      <c r="F29" s="80" t="s">
        <v>37</v>
      </c>
      <c r="G29" s="81" t="s">
        <v>37</v>
      </c>
      <c r="H29" s="62"/>
      <c r="I29" s="82" t="s">
        <v>37</v>
      </c>
    </row>
    <row r="30" spans="1:9" s="70" customFormat="1" ht="12">
      <c r="A30" s="79">
        <v>21380</v>
      </c>
      <c r="B30" s="71" t="s">
        <v>46</v>
      </c>
      <c r="C30" s="72">
        <f t="shared" si="0"/>
        <v>0</v>
      </c>
      <c r="D30" s="73" t="s">
        <v>37</v>
      </c>
      <c r="E30" s="73" t="s">
        <v>37</v>
      </c>
      <c r="F30" s="73" t="s">
        <v>37</v>
      </c>
      <c r="G30" s="77" t="s">
        <v>37</v>
      </c>
      <c r="H30" s="78">
        <f>SUM(H31:H32)</f>
        <v>0</v>
      </c>
      <c r="I30" s="76" t="s">
        <v>37</v>
      </c>
    </row>
    <row r="31" spans="1:9" s="56" customFormat="1" ht="12">
      <c r="A31" s="58">
        <v>21381</v>
      </c>
      <c r="B31" s="23" t="s">
        <v>47</v>
      </c>
      <c r="C31" s="59">
        <f t="shared" si="0"/>
        <v>0</v>
      </c>
      <c r="D31" s="80" t="s">
        <v>37</v>
      </c>
      <c r="E31" s="80" t="s">
        <v>37</v>
      </c>
      <c r="F31" s="80" t="s">
        <v>37</v>
      </c>
      <c r="G31" s="81" t="s">
        <v>37</v>
      </c>
      <c r="H31" s="62"/>
      <c r="I31" s="82" t="s">
        <v>37</v>
      </c>
    </row>
    <row r="32" spans="1:9" s="56" customFormat="1" ht="24">
      <c r="A32" s="58">
        <v>21383</v>
      </c>
      <c r="B32" s="23" t="s">
        <v>48</v>
      </c>
      <c r="C32" s="59">
        <f t="shared" si="0"/>
        <v>0</v>
      </c>
      <c r="D32" s="80" t="s">
        <v>37</v>
      </c>
      <c r="E32" s="80" t="s">
        <v>37</v>
      </c>
      <c r="F32" s="80" t="s">
        <v>37</v>
      </c>
      <c r="G32" s="81" t="s">
        <v>37</v>
      </c>
      <c r="H32" s="62"/>
      <c r="I32" s="82" t="s">
        <v>37</v>
      </c>
    </row>
    <row r="33" spans="1:9" s="70" customFormat="1" ht="36">
      <c r="A33" s="79">
        <v>21390</v>
      </c>
      <c r="B33" s="71" t="s">
        <v>49</v>
      </c>
      <c r="C33" s="72">
        <f t="shared" si="0"/>
        <v>2700</v>
      </c>
      <c r="D33" s="73" t="s">
        <v>37</v>
      </c>
      <c r="E33" s="73" t="s">
        <v>37</v>
      </c>
      <c r="F33" s="73" t="s">
        <v>37</v>
      </c>
      <c r="G33" s="77" t="s">
        <v>37</v>
      </c>
      <c r="H33" s="78">
        <f>SUM(H34:H37)</f>
        <v>2700</v>
      </c>
      <c r="I33" s="76" t="s">
        <v>37</v>
      </c>
    </row>
    <row r="34" spans="1:9" s="56" customFormat="1" ht="24">
      <c r="A34" s="58">
        <v>21391</v>
      </c>
      <c r="B34" s="23" t="s">
        <v>50</v>
      </c>
      <c r="C34" s="59">
        <f t="shared" si="0"/>
        <v>0</v>
      </c>
      <c r="D34" s="80" t="s">
        <v>37</v>
      </c>
      <c r="E34" s="80" t="s">
        <v>37</v>
      </c>
      <c r="F34" s="80" t="s">
        <v>37</v>
      </c>
      <c r="G34" s="81" t="s">
        <v>37</v>
      </c>
      <c r="H34" s="62"/>
      <c r="I34" s="82" t="s">
        <v>37</v>
      </c>
    </row>
    <row r="35" spans="1:9" s="56" customFormat="1" ht="12">
      <c r="A35" s="58">
        <v>21393</v>
      </c>
      <c r="B35" s="23" t="s">
        <v>51</v>
      </c>
      <c r="C35" s="59">
        <f t="shared" si="0"/>
        <v>0</v>
      </c>
      <c r="D35" s="80" t="s">
        <v>37</v>
      </c>
      <c r="E35" s="80" t="s">
        <v>37</v>
      </c>
      <c r="F35" s="80" t="s">
        <v>37</v>
      </c>
      <c r="G35" s="81" t="s">
        <v>37</v>
      </c>
      <c r="H35" s="62"/>
      <c r="I35" s="82" t="s">
        <v>37</v>
      </c>
    </row>
    <row r="36" spans="1:9" s="56" customFormat="1" ht="24">
      <c r="A36" s="58">
        <v>21395</v>
      </c>
      <c r="B36" s="23" t="s">
        <v>52</v>
      </c>
      <c r="C36" s="59">
        <f t="shared" si="0"/>
        <v>0</v>
      </c>
      <c r="D36" s="80" t="s">
        <v>37</v>
      </c>
      <c r="E36" s="80" t="s">
        <v>37</v>
      </c>
      <c r="F36" s="80" t="s">
        <v>37</v>
      </c>
      <c r="G36" s="81" t="s">
        <v>37</v>
      </c>
      <c r="H36" s="62"/>
      <c r="I36" s="82" t="s">
        <v>37</v>
      </c>
    </row>
    <row r="37" spans="1:9" s="56" customFormat="1" ht="24">
      <c r="A37" s="58">
        <v>21399</v>
      </c>
      <c r="B37" s="23" t="s">
        <v>53</v>
      </c>
      <c r="C37" s="59">
        <f t="shared" si="0"/>
        <v>2700</v>
      </c>
      <c r="D37" s="80" t="s">
        <v>37</v>
      </c>
      <c r="E37" s="80" t="s">
        <v>37</v>
      </c>
      <c r="F37" s="80" t="s">
        <v>37</v>
      </c>
      <c r="G37" s="81" t="s">
        <v>37</v>
      </c>
      <c r="H37" s="62">
        <v>2700</v>
      </c>
      <c r="I37" s="82" t="s">
        <v>37</v>
      </c>
    </row>
    <row r="38" spans="1:9" s="70" customFormat="1" ht="36">
      <c r="A38" s="79">
        <v>21420</v>
      </c>
      <c r="B38" s="71" t="s">
        <v>54</v>
      </c>
      <c r="C38" s="72">
        <f t="shared" si="0"/>
        <v>0</v>
      </c>
      <c r="D38" s="73">
        <f aca="true" t="shared" si="2" ref="D38:I38">SUM(D39)</f>
        <v>0</v>
      </c>
      <c r="E38" s="73">
        <f t="shared" si="2"/>
        <v>0</v>
      </c>
      <c r="F38" s="73">
        <f t="shared" si="2"/>
        <v>0</v>
      </c>
      <c r="G38" s="83">
        <f t="shared" si="2"/>
        <v>0</v>
      </c>
      <c r="H38" s="84">
        <f t="shared" si="2"/>
        <v>0</v>
      </c>
      <c r="I38" s="85">
        <f t="shared" si="2"/>
        <v>0</v>
      </c>
    </row>
    <row r="39" spans="1:9" s="56" customFormat="1" ht="36">
      <c r="A39" s="57">
        <v>21422</v>
      </c>
      <c r="B39" s="23" t="s">
        <v>55</v>
      </c>
      <c r="C39" s="59">
        <f t="shared" si="0"/>
        <v>0</v>
      </c>
      <c r="D39" s="80">
        <f aca="true" t="shared" si="3" ref="D39:I39">SUM(D40:D42)</f>
        <v>0</v>
      </c>
      <c r="E39" s="80">
        <f t="shared" si="3"/>
        <v>0</v>
      </c>
      <c r="F39" s="80">
        <f t="shared" si="3"/>
        <v>0</v>
      </c>
      <c r="G39" s="86">
        <f t="shared" si="3"/>
        <v>0</v>
      </c>
      <c r="H39" s="87">
        <f t="shared" si="3"/>
        <v>0</v>
      </c>
      <c r="I39" s="88">
        <f t="shared" si="3"/>
        <v>0</v>
      </c>
    </row>
    <row r="40" spans="1:9" s="56" customFormat="1" ht="12">
      <c r="A40" s="57"/>
      <c r="B40" s="89" t="s">
        <v>57</v>
      </c>
      <c r="C40" s="59">
        <f t="shared" si="0"/>
        <v>0</v>
      </c>
      <c r="D40" s="90"/>
      <c r="E40" s="90"/>
      <c r="F40" s="90"/>
      <c r="G40" s="91"/>
      <c r="H40" s="92"/>
      <c r="I40" s="63"/>
    </row>
    <row r="41" spans="1:9" s="56" customFormat="1" ht="12">
      <c r="A41" s="57"/>
      <c r="B41" s="89" t="s">
        <v>57</v>
      </c>
      <c r="C41" s="59">
        <f t="shared" si="0"/>
        <v>0</v>
      </c>
      <c r="D41" s="90"/>
      <c r="E41" s="90"/>
      <c r="F41" s="90"/>
      <c r="G41" s="91"/>
      <c r="H41" s="92"/>
      <c r="I41" s="63"/>
    </row>
    <row r="42" spans="1:9" s="56" customFormat="1" ht="12">
      <c r="A42" s="57"/>
      <c r="B42" s="89" t="s">
        <v>57</v>
      </c>
      <c r="C42" s="59">
        <f t="shared" si="0"/>
        <v>0</v>
      </c>
      <c r="D42" s="90"/>
      <c r="E42" s="90"/>
      <c r="F42" s="90"/>
      <c r="G42" s="91"/>
      <c r="H42" s="92"/>
      <c r="I42" s="63"/>
    </row>
    <row r="43" spans="1:9" s="40" customFormat="1" ht="16.5">
      <c r="A43" s="93"/>
      <c r="B43" s="94" t="s">
        <v>58</v>
      </c>
      <c r="C43" s="95"/>
      <c r="D43" s="96"/>
      <c r="E43" s="96"/>
      <c r="F43" s="96"/>
      <c r="G43" s="97"/>
      <c r="H43" s="98"/>
      <c r="I43" s="99"/>
    </row>
    <row r="44" spans="1:9" s="48" customFormat="1" ht="16.5" thickBot="1">
      <c r="A44" s="100"/>
      <c r="B44" s="41" t="s">
        <v>59</v>
      </c>
      <c r="C44" s="43">
        <f aca="true" t="shared" si="4" ref="C44:C107">SUM(D44:I44)</f>
        <v>113312</v>
      </c>
      <c r="D44" s="44">
        <f aca="true" t="shared" si="5" ref="D44:I44">SUM(D45,D286)</f>
        <v>110612</v>
      </c>
      <c r="E44" s="44">
        <f t="shared" si="5"/>
        <v>0</v>
      </c>
      <c r="F44" s="44">
        <f t="shared" si="5"/>
        <v>0</v>
      </c>
      <c r="G44" s="45">
        <f t="shared" si="5"/>
        <v>0</v>
      </c>
      <c r="H44" s="46">
        <f t="shared" si="5"/>
        <v>2700</v>
      </c>
      <c r="I44" s="47">
        <f t="shared" si="5"/>
        <v>0</v>
      </c>
    </row>
    <row r="45" spans="1:9" s="48" customFormat="1" ht="36.75" thickTop="1">
      <c r="A45" s="101"/>
      <c r="B45" s="33" t="s">
        <v>60</v>
      </c>
      <c r="C45" s="102">
        <f t="shared" si="4"/>
        <v>113312</v>
      </c>
      <c r="D45" s="103">
        <f aca="true" t="shared" si="6" ref="D45:I45">SUM(D46,D183)</f>
        <v>110612</v>
      </c>
      <c r="E45" s="103">
        <f t="shared" si="6"/>
        <v>0</v>
      </c>
      <c r="F45" s="103">
        <f t="shared" si="6"/>
        <v>0</v>
      </c>
      <c r="G45" s="104">
        <f t="shared" si="6"/>
        <v>0</v>
      </c>
      <c r="H45" s="105">
        <f t="shared" si="6"/>
        <v>2700</v>
      </c>
      <c r="I45" s="106">
        <f t="shared" si="6"/>
        <v>0</v>
      </c>
    </row>
    <row r="46" spans="1:9" s="48" customFormat="1" ht="24">
      <c r="A46" s="101"/>
      <c r="B46" s="33" t="s">
        <v>61</v>
      </c>
      <c r="C46" s="102">
        <f t="shared" si="4"/>
        <v>104947</v>
      </c>
      <c r="D46" s="103">
        <f aca="true" t="shared" si="7" ref="D46:I46">SUM(D47,D71,D169,D176)</f>
        <v>102247</v>
      </c>
      <c r="E46" s="103">
        <f t="shared" si="7"/>
        <v>0</v>
      </c>
      <c r="F46" s="103">
        <f t="shared" si="7"/>
        <v>0</v>
      </c>
      <c r="G46" s="104">
        <f t="shared" si="7"/>
        <v>0</v>
      </c>
      <c r="H46" s="105">
        <f t="shared" si="7"/>
        <v>2700</v>
      </c>
      <c r="I46" s="106">
        <f t="shared" si="7"/>
        <v>0</v>
      </c>
    </row>
    <row r="47" spans="1:9" s="70" customFormat="1" ht="12">
      <c r="A47" s="107">
        <v>1000</v>
      </c>
      <c r="B47" s="107" t="s">
        <v>62</v>
      </c>
      <c r="C47" s="108">
        <f t="shared" si="4"/>
        <v>0</v>
      </c>
      <c r="D47" s="109">
        <f aca="true" t="shared" si="8" ref="D47:I47">SUM(D48,D63)</f>
        <v>0</v>
      </c>
      <c r="E47" s="109">
        <f t="shared" si="8"/>
        <v>0</v>
      </c>
      <c r="F47" s="109">
        <f t="shared" si="8"/>
        <v>0</v>
      </c>
      <c r="G47" s="110">
        <f t="shared" si="8"/>
        <v>0</v>
      </c>
      <c r="H47" s="111">
        <f t="shared" si="8"/>
        <v>0</v>
      </c>
      <c r="I47" s="112">
        <f t="shared" si="8"/>
        <v>0</v>
      </c>
    </row>
    <row r="48" spans="1:9" s="56" customFormat="1" ht="12">
      <c r="A48" s="71">
        <v>1100</v>
      </c>
      <c r="B48" s="113" t="s">
        <v>63</v>
      </c>
      <c r="C48" s="72">
        <f t="shared" si="4"/>
        <v>0</v>
      </c>
      <c r="D48" s="114">
        <f aca="true" t="shared" si="9" ref="D48:I48">SUM(D49,D53,D61,D62)</f>
        <v>0</v>
      </c>
      <c r="E48" s="114">
        <f t="shared" si="9"/>
        <v>0</v>
      </c>
      <c r="F48" s="114">
        <f t="shared" si="9"/>
        <v>0</v>
      </c>
      <c r="G48" s="114">
        <f t="shared" si="9"/>
        <v>0</v>
      </c>
      <c r="H48" s="114">
        <f t="shared" si="9"/>
        <v>0</v>
      </c>
      <c r="I48" s="115">
        <f t="shared" si="9"/>
        <v>0</v>
      </c>
    </row>
    <row r="49" spans="1:9" s="123" customFormat="1" ht="12">
      <c r="A49" s="116">
        <v>1110</v>
      </c>
      <c r="B49" s="117" t="s">
        <v>64</v>
      </c>
      <c r="C49" s="118">
        <f t="shared" si="4"/>
        <v>0</v>
      </c>
      <c r="D49" s="119">
        <f aca="true" t="shared" si="10" ref="D49:I49">SUM(D50:D52)</f>
        <v>0</v>
      </c>
      <c r="E49" s="119">
        <f t="shared" si="10"/>
        <v>0</v>
      </c>
      <c r="F49" s="119">
        <f t="shared" si="10"/>
        <v>0</v>
      </c>
      <c r="G49" s="120">
        <f t="shared" si="10"/>
        <v>0</v>
      </c>
      <c r="H49" s="121">
        <f t="shared" si="10"/>
        <v>0</v>
      </c>
      <c r="I49" s="122">
        <f t="shared" si="10"/>
        <v>0</v>
      </c>
    </row>
    <row r="50" spans="1:9" s="123" customFormat="1" ht="12">
      <c r="A50" s="58">
        <v>1111</v>
      </c>
      <c r="B50" s="23" t="s">
        <v>65</v>
      </c>
      <c r="C50" s="59">
        <f t="shared" si="4"/>
        <v>0</v>
      </c>
      <c r="D50" s="60"/>
      <c r="E50" s="60"/>
      <c r="F50" s="60"/>
      <c r="G50" s="61"/>
      <c r="H50" s="62"/>
      <c r="I50" s="63"/>
    </row>
    <row r="51" spans="1:9" s="123" customFormat="1" ht="36">
      <c r="A51" s="58">
        <v>1112</v>
      </c>
      <c r="B51" s="23" t="s">
        <v>66</v>
      </c>
      <c r="C51" s="59">
        <f t="shared" si="4"/>
        <v>0</v>
      </c>
      <c r="D51" s="60"/>
      <c r="E51" s="60"/>
      <c r="F51" s="60"/>
      <c r="G51" s="61"/>
      <c r="H51" s="62"/>
      <c r="I51" s="63"/>
    </row>
    <row r="52" spans="1:9" s="123" customFormat="1" ht="13.5" customHeight="1">
      <c r="A52" s="58">
        <v>1119</v>
      </c>
      <c r="B52" s="23" t="s">
        <v>67</v>
      </c>
      <c r="C52" s="59">
        <f t="shared" si="4"/>
        <v>0</v>
      </c>
      <c r="D52" s="60"/>
      <c r="E52" s="60"/>
      <c r="F52" s="60"/>
      <c r="G52" s="61"/>
      <c r="H52" s="62"/>
      <c r="I52" s="63"/>
    </row>
    <row r="53" spans="1:9" s="123" customFormat="1" ht="12">
      <c r="A53" s="116">
        <v>1140</v>
      </c>
      <c r="B53" s="117" t="s">
        <v>68</v>
      </c>
      <c r="C53" s="118">
        <f t="shared" si="4"/>
        <v>0</v>
      </c>
      <c r="D53" s="119">
        <f aca="true" t="shared" si="11" ref="D53:I53">SUM(D54:D60)</f>
        <v>0</v>
      </c>
      <c r="E53" s="119">
        <f t="shared" si="11"/>
        <v>0</v>
      </c>
      <c r="F53" s="119">
        <f t="shared" si="11"/>
        <v>0</v>
      </c>
      <c r="G53" s="120">
        <f t="shared" si="11"/>
        <v>0</v>
      </c>
      <c r="H53" s="121">
        <f t="shared" si="11"/>
        <v>0</v>
      </c>
      <c r="I53" s="122">
        <f t="shared" si="11"/>
        <v>0</v>
      </c>
    </row>
    <row r="54" spans="1:9" s="123" customFormat="1" ht="12">
      <c r="A54" s="58">
        <v>1141</v>
      </c>
      <c r="B54" s="23" t="s">
        <v>69</v>
      </c>
      <c r="C54" s="59">
        <f t="shared" si="4"/>
        <v>0</v>
      </c>
      <c r="D54" s="60"/>
      <c r="E54" s="60"/>
      <c r="F54" s="60"/>
      <c r="G54" s="61"/>
      <c r="H54" s="62"/>
      <c r="I54" s="63"/>
    </row>
    <row r="55" spans="1:9" s="123" customFormat="1" ht="12">
      <c r="A55" s="58">
        <v>1142</v>
      </c>
      <c r="B55" s="23" t="s">
        <v>70</v>
      </c>
      <c r="C55" s="59">
        <f t="shared" si="4"/>
        <v>0</v>
      </c>
      <c r="D55" s="60"/>
      <c r="E55" s="60"/>
      <c r="F55" s="60"/>
      <c r="G55" s="61"/>
      <c r="H55" s="62"/>
      <c r="I55" s="63"/>
    </row>
    <row r="56" spans="1:9" s="123" customFormat="1" ht="24">
      <c r="A56" s="58">
        <v>1145</v>
      </c>
      <c r="B56" s="23" t="s">
        <v>71</v>
      </c>
      <c r="C56" s="59">
        <f t="shared" si="4"/>
        <v>0</v>
      </c>
      <c r="D56" s="60"/>
      <c r="E56" s="60"/>
      <c r="F56" s="60"/>
      <c r="G56" s="61"/>
      <c r="H56" s="62"/>
      <c r="I56" s="63"/>
    </row>
    <row r="57" spans="1:9" s="123" customFormat="1" ht="27.75" customHeight="1">
      <c r="A57" s="58">
        <v>1146</v>
      </c>
      <c r="B57" s="23" t="s">
        <v>72</v>
      </c>
      <c r="C57" s="59">
        <f t="shared" si="4"/>
        <v>0</v>
      </c>
      <c r="D57" s="60"/>
      <c r="E57" s="60"/>
      <c r="F57" s="60"/>
      <c r="G57" s="61"/>
      <c r="H57" s="62"/>
      <c r="I57" s="63"/>
    </row>
    <row r="58" spans="1:9" s="123" customFormat="1" ht="12">
      <c r="A58" s="58">
        <v>1147</v>
      </c>
      <c r="B58" s="23" t="s">
        <v>73</v>
      </c>
      <c r="C58" s="59">
        <f t="shared" si="4"/>
        <v>0</v>
      </c>
      <c r="D58" s="60"/>
      <c r="E58" s="60"/>
      <c r="F58" s="60"/>
      <c r="G58" s="61"/>
      <c r="H58" s="62"/>
      <c r="I58" s="63"/>
    </row>
    <row r="59" spans="1:9" s="123" customFormat="1" ht="24">
      <c r="A59" s="58">
        <v>1148</v>
      </c>
      <c r="B59" s="23" t="s">
        <v>74</v>
      </c>
      <c r="C59" s="59">
        <f t="shared" si="4"/>
        <v>0</v>
      </c>
      <c r="D59" s="60"/>
      <c r="E59" s="60"/>
      <c r="F59" s="60"/>
      <c r="G59" s="61"/>
      <c r="H59" s="62"/>
      <c r="I59" s="63"/>
    </row>
    <row r="60" spans="1:9" s="123" customFormat="1" ht="24">
      <c r="A60" s="58">
        <v>1149</v>
      </c>
      <c r="B60" s="23" t="s">
        <v>75</v>
      </c>
      <c r="C60" s="59">
        <f t="shared" si="4"/>
        <v>0</v>
      </c>
      <c r="D60" s="60"/>
      <c r="E60" s="60"/>
      <c r="F60" s="60"/>
      <c r="G60" s="61"/>
      <c r="H60" s="62"/>
      <c r="I60" s="63"/>
    </row>
    <row r="61" spans="1:9" s="123" customFormat="1" ht="36">
      <c r="A61" s="116">
        <v>1150</v>
      </c>
      <c r="B61" s="117" t="s">
        <v>76</v>
      </c>
      <c r="C61" s="118">
        <f t="shared" si="4"/>
        <v>0</v>
      </c>
      <c r="D61" s="124"/>
      <c r="E61" s="124"/>
      <c r="F61" s="124"/>
      <c r="G61" s="125"/>
      <c r="H61" s="126"/>
      <c r="I61" s="127"/>
    </row>
    <row r="62" spans="1:9" s="123" customFormat="1" ht="24">
      <c r="A62" s="116">
        <v>1170</v>
      </c>
      <c r="B62" s="117" t="s">
        <v>77</v>
      </c>
      <c r="C62" s="118">
        <f t="shared" si="4"/>
        <v>0</v>
      </c>
      <c r="D62" s="124"/>
      <c r="E62" s="124"/>
      <c r="F62" s="124"/>
      <c r="G62" s="125"/>
      <c r="H62" s="126"/>
      <c r="I62" s="127"/>
    </row>
    <row r="63" spans="1:9" s="56" customFormat="1" ht="36">
      <c r="A63" s="71">
        <v>1200</v>
      </c>
      <c r="B63" s="113" t="s">
        <v>78</v>
      </c>
      <c r="C63" s="72">
        <f t="shared" si="4"/>
        <v>0</v>
      </c>
      <c r="D63" s="114">
        <f aca="true" t="shared" si="12" ref="D63:I63">SUM(D64:D65)</f>
        <v>0</v>
      </c>
      <c r="E63" s="114">
        <f t="shared" si="12"/>
        <v>0</v>
      </c>
      <c r="F63" s="114">
        <f t="shared" si="12"/>
        <v>0</v>
      </c>
      <c r="G63" s="128">
        <f t="shared" si="12"/>
        <v>0</v>
      </c>
      <c r="H63" s="78">
        <f t="shared" si="12"/>
        <v>0</v>
      </c>
      <c r="I63" s="115">
        <f t="shared" si="12"/>
        <v>0</v>
      </c>
    </row>
    <row r="64" spans="1:9" s="56" customFormat="1" ht="24">
      <c r="A64" s="116">
        <v>1210</v>
      </c>
      <c r="B64" s="117" t="s">
        <v>79</v>
      </c>
      <c r="C64" s="118">
        <f t="shared" si="4"/>
        <v>0</v>
      </c>
      <c r="D64" s="124"/>
      <c r="E64" s="124"/>
      <c r="F64" s="124"/>
      <c r="G64" s="125"/>
      <c r="H64" s="126"/>
      <c r="I64" s="127"/>
    </row>
    <row r="65" spans="1:9" s="56" customFormat="1" ht="24">
      <c r="A65" s="116">
        <v>1220</v>
      </c>
      <c r="B65" s="117" t="s">
        <v>80</v>
      </c>
      <c r="C65" s="118">
        <f t="shared" si="4"/>
        <v>0</v>
      </c>
      <c r="D65" s="119">
        <f aca="true" t="shared" si="13" ref="D65:I65">SUM(D66:D70)</f>
        <v>0</v>
      </c>
      <c r="E65" s="119">
        <f t="shared" si="13"/>
        <v>0</v>
      </c>
      <c r="F65" s="119">
        <f t="shared" si="13"/>
        <v>0</v>
      </c>
      <c r="G65" s="120">
        <f t="shared" si="13"/>
        <v>0</v>
      </c>
      <c r="H65" s="121">
        <f t="shared" si="13"/>
        <v>0</v>
      </c>
      <c r="I65" s="122">
        <f t="shared" si="13"/>
        <v>0</v>
      </c>
    </row>
    <row r="66" spans="1:9" s="56" customFormat="1" ht="24">
      <c r="A66" s="58">
        <v>1221</v>
      </c>
      <c r="B66" s="23" t="s">
        <v>81</v>
      </c>
      <c r="C66" s="59">
        <f t="shared" si="4"/>
        <v>0</v>
      </c>
      <c r="D66" s="60"/>
      <c r="E66" s="60"/>
      <c r="F66" s="60"/>
      <c r="G66" s="61"/>
      <c r="H66" s="62"/>
      <c r="I66" s="63"/>
    </row>
    <row r="67" spans="1:9" s="56" customFormat="1" ht="12">
      <c r="A67" s="58">
        <v>1223</v>
      </c>
      <c r="B67" s="23" t="s">
        <v>82</v>
      </c>
      <c r="C67" s="59">
        <f t="shared" si="4"/>
        <v>0</v>
      </c>
      <c r="D67" s="60"/>
      <c r="E67" s="60"/>
      <c r="F67" s="60"/>
      <c r="G67" s="61"/>
      <c r="H67" s="62"/>
      <c r="I67" s="63"/>
    </row>
    <row r="68" spans="1:9" s="56" customFormat="1" ht="36">
      <c r="A68" s="58">
        <v>1227</v>
      </c>
      <c r="B68" s="23" t="s">
        <v>83</v>
      </c>
      <c r="C68" s="59">
        <f t="shared" si="4"/>
        <v>0</v>
      </c>
      <c r="D68" s="60"/>
      <c r="E68" s="60"/>
      <c r="F68" s="60"/>
      <c r="G68" s="61"/>
      <c r="H68" s="62"/>
      <c r="I68" s="63"/>
    </row>
    <row r="69" spans="1:9" s="56" customFormat="1" ht="60">
      <c r="A69" s="58">
        <v>1228</v>
      </c>
      <c r="B69" s="23" t="s">
        <v>84</v>
      </c>
      <c r="C69" s="59">
        <f t="shared" si="4"/>
        <v>0</v>
      </c>
      <c r="D69" s="60"/>
      <c r="E69" s="60"/>
      <c r="F69" s="60"/>
      <c r="G69" s="61"/>
      <c r="H69" s="62"/>
      <c r="I69" s="63"/>
    </row>
    <row r="70" spans="1:9" s="56" customFormat="1" ht="36">
      <c r="A70" s="58">
        <v>1229</v>
      </c>
      <c r="B70" s="23" t="s">
        <v>85</v>
      </c>
      <c r="C70" s="59">
        <f t="shared" si="4"/>
        <v>0</v>
      </c>
      <c r="D70" s="60"/>
      <c r="E70" s="60"/>
      <c r="F70" s="60"/>
      <c r="G70" s="61"/>
      <c r="H70" s="62"/>
      <c r="I70" s="63"/>
    </row>
    <row r="71" spans="1:9" s="56" customFormat="1" ht="15" customHeight="1">
      <c r="A71" s="107">
        <v>2000</v>
      </c>
      <c r="B71" s="107" t="s">
        <v>86</v>
      </c>
      <c r="C71" s="108">
        <f t="shared" si="4"/>
        <v>104947</v>
      </c>
      <c r="D71" s="109">
        <f aca="true" t="shared" si="14" ref="D71:I71">SUM(D72,D79,D123,D158,D162,D168)</f>
        <v>102247</v>
      </c>
      <c r="E71" s="109">
        <f t="shared" si="14"/>
        <v>0</v>
      </c>
      <c r="F71" s="109">
        <f t="shared" si="14"/>
        <v>0</v>
      </c>
      <c r="G71" s="109">
        <f t="shared" si="14"/>
        <v>0</v>
      </c>
      <c r="H71" s="109">
        <f t="shared" si="14"/>
        <v>2700</v>
      </c>
      <c r="I71" s="112">
        <f t="shared" si="14"/>
        <v>0</v>
      </c>
    </row>
    <row r="72" spans="1:9" s="56" customFormat="1" ht="24">
      <c r="A72" s="71">
        <v>2100</v>
      </c>
      <c r="B72" s="113" t="s">
        <v>87</v>
      </c>
      <c r="C72" s="72">
        <f t="shared" si="4"/>
        <v>8856</v>
      </c>
      <c r="D72" s="114">
        <f aca="true" t="shared" si="15" ref="D72:I72">SUM(D73,D76)</f>
        <v>8856</v>
      </c>
      <c r="E72" s="114">
        <f t="shared" si="15"/>
        <v>0</v>
      </c>
      <c r="F72" s="114">
        <f t="shared" si="15"/>
        <v>0</v>
      </c>
      <c r="G72" s="128">
        <f t="shared" si="15"/>
        <v>0</v>
      </c>
      <c r="H72" s="78">
        <f t="shared" si="15"/>
        <v>0</v>
      </c>
      <c r="I72" s="115">
        <f t="shared" si="15"/>
        <v>0</v>
      </c>
    </row>
    <row r="73" spans="1:9" s="123" customFormat="1" ht="24">
      <c r="A73" s="116">
        <v>2110</v>
      </c>
      <c r="B73" s="117" t="s">
        <v>88</v>
      </c>
      <c r="C73" s="118">
        <f t="shared" si="4"/>
        <v>0</v>
      </c>
      <c r="D73" s="119">
        <f aca="true" t="shared" si="16" ref="D73:I73">SUM(D74:D75)</f>
        <v>0</v>
      </c>
      <c r="E73" s="119">
        <f t="shared" si="16"/>
        <v>0</v>
      </c>
      <c r="F73" s="119">
        <f t="shared" si="16"/>
        <v>0</v>
      </c>
      <c r="G73" s="120">
        <f t="shared" si="16"/>
        <v>0</v>
      </c>
      <c r="H73" s="121">
        <f t="shared" si="16"/>
        <v>0</v>
      </c>
      <c r="I73" s="122">
        <f t="shared" si="16"/>
        <v>0</v>
      </c>
    </row>
    <row r="74" spans="1:9" s="123" customFormat="1" ht="12">
      <c r="A74" s="58">
        <v>2111</v>
      </c>
      <c r="B74" s="23" t="s">
        <v>89</v>
      </c>
      <c r="C74" s="59">
        <f t="shared" si="4"/>
        <v>0</v>
      </c>
      <c r="D74" s="60"/>
      <c r="E74" s="60"/>
      <c r="F74" s="60"/>
      <c r="G74" s="61"/>
      <c r="H74" s="62"/>
      <c r="I74" s="63"/>
    </row>
    <row r="75" spans="1:9" s="123" customFormat="1" ht="24">
      <c r="A75" s="58">
        <v>2112</v>
      </c>
      <c r="B75" s="23" t="s">
        <v>90</v>
      </c>
      <c r="C75" s="59">
        <f t="shared" si="4"/>
        <v>0</v>
      </c>
      <c r="D75" s="60"/>
      <c r="E75" s="60"/>
      <c r="F75" s="60"/>
      <c r="G75" s="61"/>
      <c r="H75" s="62"/>
      <c r="I75" s="63"/>
    </row>
    <row r="76" spans="1:9" s="123" customFormat="1" ht="24">
      <c r="A76" s="116">
        <v>2120</v>
      </c>
      <c r="B76" s="117" t="s">
        <v>91</v>
      </c>
      <c r="C76" s="118">
        <f t="shared" si="4"/>
        <v>8856</v>
      </c>
      <c r="D76" s="119">
        <f aca="true" t="shared" si="17" ref="D76:I76">SUM(D77:D78)</f>
        <v>8856</v>
      </c>
      <c r="E76" s="119">
        <f t="shared" si="17"/>
        <v>0</v>
      </c>
      <c r="F76" s="119">
        <f t="shared" si="17"/>
        <v>0</v>
      </c>
      <c r="G76" s="120">
        <f t="shared" si="17"/>
        <v>0</v>
      </c>
      <c r="H76" s="121">
        <f t="shared" si="17"/>
        <v>0</v>
      </c>
      <c r="I76" s="122">
        <f t="shared" si="17"/>
        <v>0</v>
      </c>
    </row>
    <row r="77" spans="1:9" s="123" customFormat="1" ht="12">
      <c r="A77" s="58">
        <v>2121</v>
      </c>
      <c r="B77" s="23" t="s">
        <v>89</v>
      </c>
      <c r="C77" s="59">
        <f t="shared" si="4"/>
        <v>3030</v>
      </c>
      <c r="D77" s="60">
        <f>225+200+200+200+160+100+200+350+495+800+100</f>
        <v>3030</v>
      </c>
      <c r="E77" s="60"/>
      <c r="F77" s="60"/>
      <c r="G77" s="61"/>
      <c r="H77" s="62"/>
      <c r="I77" s="63"/>
    </row>
    <row r="78" spans="1:9" s="123" customFormat="1" ht="12">
      <c r="A78" s="58">
        <v>2122</v>
      </c>
      <c r="B78" s="23" t="s">
        <v>92</v>
      </c>
      <c r="C78" s="59">
        <f t="shared" si="4"/>
        <v>5826</v>
      </c>
      <c r="D78" s="60">
        <f>436+550+200+140+800+100+700+350+350+200+1800+200</f>
        <v>5826</v>
      </c>
      <c r="E78" s="60"/>
      <c r="F78" s="60"/>
      <c r="G78" s="61"/>
      <c r="H78" s="62"/>
      <c r="I78" s="63"/>
    </row>
    <row r="79" spans="1:9" s="56" customFormat="1" ht="12">
      <c r="A79" s="71">
        <v>2200</v>
      </c>
      <c r="B79" s="113" t="s">
        <v>93</v>
      </c>
      <c r="C79" s="72">
        <f t="shared" si="4"/>
        <v>44439</v>
      </c>
      <c r="D79" s="114">
        <f aca="true" t="shared" si="18" ref="D79:I79">SUM(D80,D86,D92,D100,D108,D112,D118)</f>
        <v>41739</v>
      </c>
      <c r="E79" s="114">
        <f t="shared" si="18"/>
        <v>0</v>
      </c>
      <c r="F79" s="114">
        <f t="shared" si="18"/>
        <v>0</v>
      </c>
      <c r="G79" s="114">
        <f t="shared" si="18"/>
        <v>0</v>
      </c>
      <c r="H79" s="114">
        <f t="shared" si="18"/>
        <v>2700</v>
      </c>
      <c r="I79" s="115">
        <f t="shared" si="18"/>
        <v>0</v>
      </c>
    </row>
    <row r="80" spans="1:9" s="123" customFormat="1" ht="24">
      <c r="A80" s="116">
        <v>2210</v>
      </c>
      <c r="B80" s="117" t="s">
        <v>94</v>
      </c>
      <c r="C80" s="118">
        <f t="shared" si="4"/>
        <v>6400</v>
      </c>
      <c r="D80" s="119">
        <f aca="true" t="shared" si="19" ref="D80:I80">SUM(D81:D85)</f>
        <v>6200</v>
      </c>
      <c r="E80" s="119">
        <f t="shared" si="19"/>
        <v>0</v>
      </c>
      <c r="F80" s="119">
        <f t="shared" si="19"/>
        <v>0</v>
      </c>
      <c r="G80" s="120">
        <f t="shared" si="19"/>
        <v>0</v>
      </c>
      <c r="H80" s="121">
        <f t="shared" si="19"/>
        <v>200</v>
      </c>
      <c r="I80" s="122">
        <f t="shared" si="19"/>
        <v>0</v>
      </c>
    </row>
    <row r="81" spans="1:9" s="123" customFormat="1" ht="24">
      <c r="A81" s="58">
        <v>2211</v>
      </c>
      <c r="B81" s="23" t="s">
        <v>95</v>
      </c>
      <c r="C81" s="59">
        <f t="shared" si="4"/>
        <v>0</v>
      </c>
      <c r="D81" s="60"/>
      <c r="E81" s="60"/>
      <c r="F81" s="60"/>
      <c r="G81" s="61"/>
      <c r="H81" s="62"/>
      <c r="I81" s="63"/>
    </row>
    <row r="82" spans="1:9" s="123" customFormat="1" ht="24">
      <c r="A82" s="58">
        <v>2212</v>
      </c>
      <c r="B82" s="23" t="s">
        <v>96</v>
      </c>
      <c r="C82" s="59">
        <f t="shared" si="4"/>
        <v>0</v>
      </c>
      <c r="D82" s="60"/>
      <c r="E82" s="60"/>
      <c r="F82" s="60"/>
      <c r="G82" s="61"/>
      <c r="H82" s="62"/>
      <c r="I82" s="63"/>
    </row>
    <row r="83" spans="1:9" s="123" customFormat="1" ht="24">
      <c r="A83" s="58">
        <v>2213</v>
      </c>
      <c r="B83" s="23" t="s">
        <v>97</v>
      </c>
      <c r="C83" s="59">
        <f t="shared" si="4"/>
        <v>0</v>
      </c>
      <c r="D83" s="60"/>
      <c r="E83" s="60"/>
      <c r="F83" s="60"/>
      <c r="G83" s="61"/>
      <c r="H83" s="62"/>
      <c r="I83" s="63"/>
    </row>
    <row r="84" spans="1:9" s="123" customFormat="1" ht="24">
      <c r="A84" s="58">
        <v>2214</v>
      </c>
      <c r="B84" s="23" t="s">
        <v>98</v>
      </c>
      <c r="C84" s="59">
        <f t="shared" si="4"/>
        <v>400</v>
      </c>
      <c r="D84" s="60">
        <v>200</v>
      </c>
      <c r="E84" s="60"/>
      <c r="F84" s="60"/>
      <c r="G84" s="61"/>
      <c r="H84" s="62">
        <v>200</v>
      </c>
      <c r="I84" s="63"/>
    </row>
    <row r="85" spans="1:9" s="123" customFormat="1" ht="12">
      <c r="A85" s="58">
        <v>2219</v>
      </c>
      <c r="B85" s="23" t="s">
        <v>99</v>
      </c>
      <c r="C85" s="59">
        <f t="shared" si="4"/>
        <v>6000</v>
      </c>
      <c r="D85" s="60">
        <f>6000</f>
        <v>6000</v>
      </c>
      <c r="E85" s="60"/>
      <c r="F85" s="60"/>
      <c r="G85" s="61"/>
      <c r="H85" s="62"/>
      <c r="I85" s="63"/>
    </row>
    <row r="86" spans="1:9" s="123" customFormat="1" ht="24">
      <c r="A86" s="116">
        <v>2220</v>
      </c>
      <c r="B86" s="117" t="s">
        <v>100</v>
      </c>
      <c r="C86" s="118">
        <f t="shared" si="4"/>
        <v>0</v>
      </c>
      <c r="D86" s="119">
        <f aca="true" t="shared" si="20" ref="D86:I86">SUM(D87:D91)</f>
        <v>0</v>
      </c>
      <c r="E86" s="119">
        <f t="shared" si="20"/>
        <v>0</v>
      </c>
      <c r="F86" s="119">
        <f t="shared" si="20"/>
        <v>0</v>
      </c>
      <c r="G86" s="120">
        <f t="shared" si="20"/>
        <v>0</v>
      </c>
      <c r="H86" s="121">
        <f t="shared" si="20"/>
        <v>0</v>
      </c>
      <c r="I86" s="122">
        <f t="shared" si="20"/>
        <v>0</v>
      </c>
    </row>
    <row r="87" spans="1:9" s="123" customFormat="1" ht="12">
      <c r="A87" s="58">
        <v>2221</v>
      </c>
      <c r="B87" s="23" t="s">
        <v>101</v>
      </c>
      <c r="C87" s="59">
        <f t="shared" si="4"/>
        <v>0</v>
      </c>
      <c r="D87" s="60"/>
      <c r="E87" s="60"/>
      <c r="F87" s="60"/>
      <c r="G87" s="61"/>
      <c r="H87" s="62"/>
      <c r="I87" s="63"/>
    </row>
    <row r="88" spans="1:9" s="123" customFormat="1" ht="24">
      <c r="A88" s="58">
        <v>2222</v>
      </c>
      <c r="B88" s="23" t="s">
        <v>102</v>
      </c>
      <c r="C88" s="59">
        <f t="shared" si="4"/>
        <v>0</v>
      </c>
      <c r="D88" s="60"/>
      <c r="E88" s="60"/>
      <c r="F88" s="60"/>
      <c r="G88" s="61"/>
      <c r="H88" s="62"/>
      <c r="I88" s="63"/>
    </row>
    <row r="89" spans="1:9" s="123" customFormat="1" ht="12">
      <c r="A89" s="58">
        <v>2223</v>
      </c>
      <c r="B89" s="23" t="s">
        <v>103</v>
      </c>
      <c r="C89" s="59">
        <f t="shared" si="4"/>
        <v>0</v>
      </c>
      <c r="D89" s="60"/>
      <c r="E89" s="60"/>
      <c r="F89" s="60"/>
      <c r="G89" s="61"/>
      <c r="H89" s="62"/>
      <c r="I89" s="63"/>
    </row>
    <row r="90" spans="1:9" s="123" customFormat="1" ht="11.25" customHeight="1">
      <c r="A90" s="58">
        <v>2224</v>
      </c>
      <c r="B90" s="23" t="s">
        <v>104</v>
      </c>
      <c r="C90" s="59">
        <f t="shared" si="4"/>
        <v>0</v>
      </c>
      <c r="D90" s="60"/>
      <c r="E90" s="60"/>
      <c r="F90" s="60"/>
      <c r="G90" s="61"/>
      <c r="H90" s="62"/>
      <c r="I90" s="63"/>
    </row>
    <row r="91" spans="1:9" s="123" customFormat="1" ht="24">
      <c r="A91" s="58">
        <v>2229</v>
      </c>
      <c r="B91" s="23" t="s">
        <v>105</v>
      </c>
      <c r="C91" s="59">
        <f t="shared" si="4"/>
        <v>0</v>
      </c>
      <c r="D91" s="60"/>
      <c r="E91" s="60"/>
      <c r="F91" s="60"/>
      <c r="G91" s="61"/>
      <c r="H91" s="62"/>
      <c r="I91" s="63"/>
    </row>
    <row r="92" spans="1:9" s="123" customFormat="1" ht="36">
      <c r="A92" s="116">
        <v>2230</v>
      </c>
      <c r="B92" s="117" t="s">
        <v>106</v>
      </c>
      <c r="C92" s="118">
        <f t="shared" si="4"/>
        <v>23816</v>
      </c>
      <c r="D92" s="119">
        <f aca="true" t="shared" si="21" ref="D92:I92">SUM(D93:D99)</f>
        <v>21861</v>
      </c>
      <c r="E92" s="119">
        <f t="shared" si="21"/>
        <v>0</v>
      </c>
      <c r="F92" s="119">
        <f t="shared" si="21"/>
        <v>0</v>
      </c>
      <c r="G92" s="120">
        <f t="shared" si="21"/>
        <v>0</v>
      </c>
      <c r="H92" s="121">
        <f t="shared" si="21"/>
        <v>1955</v>
      </c>
      <c r="I92" s="122">
        <f t="shared" si="21"/>
        <v>0</v>
      </c>
    </row>
    <row r="93" spans="1:9" s="123" customFormat="1" ht="36">
      <c r="A93" s="58">
        <v>2231</v>
      </c>
      <c r="B93" s="23" t="s">
        <v>107</v>
      </c>
      <c r="C93" s="59">
        <f t="shared" si="4"/>
        <v>7255</v>
      </c>
      <c r="D93" s="60">
        <f>55+3500+3000+700</f>
        <v>7255</v>
      </c>
      <c r="E93" s="60"/>
      <c r="F93" s="60"/>
      <c r="G93" s="61"/>
      <c r="H93" s="62"/>
      <c r="I93" s="63"/>
    </row>
    <row r="94" spans="1:9" s="123" customFormat="1" ht="24">
      <c r="A94" s="58">
        <v>2232</v>
      </c>
      <c r="B94" s="23" t="s">
        <v>108</v>
      </c>
      <c r="C94" s="59">
        <f t="shared" si="4"/>
        <v>7461</v>
      </c>
      <c r="D94" s="60">
        <f>1290+4716</f>
        <v>6006</v>
      </c>
      <c r="E94" s="60"/>
      <c r="F94" s="60"/>
      <c r="G94" s="61"/>
      <c r="H94" s="62">
        <v>1455</v>
      </c>
      <c r="I94" s="63"/>
    </row>
    <row r="95" spans="1:9" s="123" customFormat="1" ht="24">
      <c r="A95" s="58">
        <v>2233</v>
      </c>
      <c r="B95" s="23" t="s">
        <v>109</v>
      </c>
      <c r="C95" s="59">
        <f t="shared" si="4"/>
        <v>0</v>
      </c>
      <c r="D95" s="60"/>
      <c r="E95" s="60"/>
      <c r="F95" s="60"/>
      <c r="G95" s="61"/>
      <c r="H95" s="62"/>
      <c r="I95" s="63"/>
    </row>
    <row r="96" spans="1:9" s="123" customFormat="1" ht="36">
      <c r="A96" s="58">
        <v>2234</v>
      </c>
      <c r="B96" s="23" t="s">
        <v>110</v>
      </c>
      <c r="C96" s="59">
        <f t="shared" si="4"/>
        <v>0</v>
      </c>
      <c r="D96" s="60"/>
      <c r="E96" s="60"/>
      <c r="F96" s="60"/>
      <c r="G96" s="61"/>
      <c r="H96" s="62"/>
      <c r="I96" s="63"/>
    </row>
    <row r="97" spans="1:9" s="123" customFormat="1" ht="24">
      <c r="A97" s="58">
        <v>2235</v>
      </c>
      <c r="B97" s="23" t="s">
        <v>111</v>
      </c>
      <c r="C97" s="59">
        <f t="shared" si="4"/>
        <v>0</v>
      </c>
      <c r="D97" s="60"/>
      <c r="E97" s="60"/>
      <c r="F97" s="60"/>
      <c r="G97" s="61"/>
      <c r="H97" s="62"/>
      <c r="I97" s="63"/>
    </row>
    <row r="98" spans="1:9" s="123" customFormat="1" ht="12">
      <c r="A98" s="58">
        <v>2236</v>
      </c>
      <c r="B98" s="23" t="s">
        <v>112</v>
      </c>
      <c r="C98" s="59">
        <f t="shared" si="4"/>
        <v>0</v>
      </c>
      <c r="D98" s="60"/>
      <c r="E98" s="60"/>
      <c r="F98" s="60"/>
      <c r="G98" s="61"/>
      <c r="H98" s="62"/>
      <c r="I98" s="63"/>
    </row>
    <row r="99" spans="1:9" s="123" customFormat="1" ht="36">
      <c r="A99" s="58">
        <v>2239</v>
      </c>
      <c r="B99" s="23" t="s">
        <v>113</v>
      </c>
      <c r="C99" s="59">
        <f t="shared" si="4"/>
        <v>9100</v>
      </c>
      <c r="D99" s="60">
        <f>500+2100+500+1500+1914+356+30+500+500+200+500</f>
        <v>8600</v>
      </c>
      <c r="E99" s="60"/>
      <c r="F99" s="60"/>
      <c r="G99" s="61"/>
      <c r="H99" s="62">
        <v>500</v>
      </c>
      <c r="I99" s="63"/>
    </row>
    <row r="100" spans="1:9" s="123" customFormat="1" ht="48">
      <c r="A100" s="116">
        <v>2240</v>
      </c>
      <c r="B100" s="117" t="s">
        <v>114</v>
      </c>
      <c r="C100" s="118">
        <f t="shared" si="4"/>
        <v>0</v>
      </c>
      <c r="D100" s="119">
        <f aca="true" t="shared" si="22" ref="D100:I100">SUM(D101:D107)</f>
        <v>0</v>
      </c>
      <c r="E100" s="119">
        <f t="shared" si="22"/>
        <v>0</v>
      </c>
      <c r="F100" s="119">
        <f t="shared" si="22"/>
        <v>0</v>
      </c>
      <c r="G100" s="120">
        <f t="shared" si="22"/>
        <v>0</v>
      </c>
      <c r="H100" s="121">
        <f t="shared" si="22"/>
        <v>0</v>
      </c>
      <c r="I100" s="122">
        <f t="shared" si="22"/>
        <v>0</v>
      </c>
    </row>
    <row r="101" spans="1:9" s="123" customFormat="1" ht="12">
      <c r="A101" s="58">
        <v>2241</v>
      </c>
      <c r="B101" s="23" t="s">
        <v>115</v>
      </c>
      <c r="C101" s="59">
        <f t="shared" si="4"/>
        <v>0</v>
      </c>
      <c r="D101" s="60"/>
      <c r="E101" s="60"/>
      <c r="F101" s="60"/>
      <c r="G101" s="61"/>
      <c r="H101" s="62"/>
      <c r="I101" s="63"/>
    </row>
    <row r="102" spans="1:9" s="123" customFormat="1" ht="24">
      <c r="A102" s="58">
        <v>2242</v>
      </c>
      <c r="B102" s="23" t="s">
        <v>116</v>
      </c>
      <c r="C102" s="59">
        <f t="shared" si="4"/>
        <v>0</v>
      </c>
      <c r="D102" s="60"/>
      <c r="E102" s="60"/>
      <c r="F102" s="60"/>
      <c r="G102" s="61"/>
      <c r="H102" s="62"/>
      <c r="I102" s="63"/>
    </row>
    <row r="103" spans="1:9" s="123" customFormat="1" ht="24">
      <c r="A103" s="58">
        <v>2243</v>
      </c>
      <c r="B103" s="23" t="s">
        <v>117</v>
      </c>
      <c r="C103" s="59">
        <f t="shared" si="4"/>
        <v>0</v>
      </c>
      <c r="D103" s="60"/>
      <c r="E103" s="60"/>
      <c r="F103" s="60"/>
      <c r="G103" s="61"/>
      <c r="H103" s="62"/>
      <c r="I103" s="63"/>
    </row>
    <row r="104" spans="1:9" s="123" customFormat="1" ht="12">
      <c r="A104" s="58">
        <v>2244</v>
      </c>
      <c r="B104" s="23" t="s">
        <v>118</v>
      </c>
      <c r="C104" s="59">
        <f t="shared" si="4"/>
        <v>0</v>
      </c>
      <c r="D104" s="60"/>
      <c r="E104" s="60"/>
      <c r="F104" s="60"/>
      <c r="G104" s="61"/>
      <c r="H104" s="62"/>
      <c r="I104" s="63"/>
    </row>
    <row r="105" spans="1:9" s="123" customFormat="1" ht="36.75" customHeight="1">
      <c r="A105" s="58">
        <v>2245</v>
      </c>
      <c r="B105" s="23" t="s">
        <v>119</v>
      </c>
      <c r="C105" s="59">
        <f t="shared" si="4"/>
        <v>0</v>
      </c>
      <c r="D105" s="60"/>
      <c r="E105" s="60"/>
      <c r="F105" s="60"/>
      <c r="G105" s="61"/>
      <c r="H105" s="62"/>
      <c r="I105" s="63"/>
    </row>
    <row r="106" spans="1:9" s="123" customFormat="1" ht="12">
      <c r="A106" s="58">
        <v>2246</v>
      </c>
      <c r="B106" s="23" t="s">
        <v>120</v>
      </c>
      <c r="C106" s="59">
        <f t="shared" si="4"/>
        <v>0</v>
      </c>
      <c r="D106" s="60"/>
      <c r="E106" s="60"/>
      <c r="F106" s="60"/>
      <c r="G106" s="61"/>
      <c r="H106" s="62"/>
      <c r="I106" s="63"/>
    </row>
    <row r="107" spans="1:9" s="123" customFormat="1" ht="24">
      <c r="A107" s="58">
        <v>2249</v>
      </c>
      <c r="B107" s="23" t="s">
        <v>121</v>
      </c>
      <c r="C107" s="59">
        <f t="shared" si="4"/>
        <v>0</v>
      </c>
      <c r="D107" s="60"/>
      <c r="E107" s="60"/>
      <c r="F107" s="60"/>
      <c r="G107" s="61"/>
      <c r="H107" s="62"/>
      <c r="I107" s="63"/>
    </row>
    <row r="108" spans="1:9" s="123" customFormat="1" ht="24">
      <c r="A108" s="116">
        <v>2250</v>
      </c>
      <c r="B108" s="117" t="s">
        <v>122</v>
      </c>
      <c r="C108" s="118">
        <f aca="true" t="shared" si="23" ref="C108:C171">SUM(D108:I108)</f>
        <v>0</v>
      </c>
      <c r="D108" s="119">
        <f aca="true" t="shared" si="24" ref="D108:I108">SUM(D109:D111)</f>
        <v>0</v>
      </c>
      <c r="E108" s="119">
        <f t="shared" si="24"/>
        <v>0</v>
      </c>
      <c r="F108" s="119">
        <f t="shared" si="24"/>
        <v>0</v>
      </c>
      <c r="G108" s="119">
        <f t="shared" si="24"/>
        <v>0</v>
      </c>
      <c r="H108" s="119">
        <f t="shared" si="24"/>
        <v>0</v>
      </c>
      <c r="I108" s="122">
        <f t="shared" si="24"/>
        <v>0</v>
      </c>
    </row>
    <row r="109" spans="1:9" s="123" customFormat="1" ht="12">
      <c r="A109" s="129">
        <v>2251</v>
      </c>
      <c r="B109" s="117" t="s">
        <v>123</v>
      </c>
      <c r="C109" s="118">
        <f t="shared" si="23"/>
        <v>0</v>
      </c>
      <c r="D109" s="124"/>
      <c r="E109" s="124"/>
      <c r="F109" s="124"/>
      <c r="G109" s="125"/>
      <c r="H109" s="126"/>
      <c r="I109" s="127"/>
    </row>
    <row r="110" spans="1:9" s="123" customFormat="1" ht="24">
      <c r="A110" s="129">
        <v>2252</v>
      </c>
      <c r="B110" s="117" t="s">
        <v>124</v>
      </c>
      <c r="C110" s="118">
        <f t="shared" si="23"/>
        <v>0</v>
      </c>
      <c r="D110" s="124"/>
      <c r="E110" s="124"/>
      <c r="F110" s="124"/>
      <c r="G110" s="125"/>
      <c r="H110" s="126"/>
      <c r="I110" s="127"/>
    </row>
    <row r="111" spans="1:9" s="123" customFormat="1" ht="24">
      <c r="A111" s="129">
        <v>2259</v>
      </c>
      <c r="B111" s="117" t="s">
        <v>125</v>
      </c>
      <c r="C111" s="118">
        <f t="shared" si="23"/>
        <v>0</v>
      </c>
      <c r="D111" s="124"/>
      <c r="E111" s="124"/>
      <c r="F111" s="124"/>
      <c r="G111" s="125"/>
      <c r="H111" s="126"/>
      <c r="I111" s="127"/>
    </row>
    <row r="112" spans="1:9" s="123" customFormat="1" ht="12">
      <c r="A112" s="116">
        <v>2260</v>
      </c>
      <c r="B112" s="117" t="s">
        <v>126</v>
      </c>
      <c r="C112" s="118">
        <f t="shared" si="23"/>
        <v>7483</v>
      </c>
      <c r="D112" s="119">
        <f aca="true" t="shared" si="25" ref="D112:I112">SUM(D113:D117)</f>
        <v>7483</v>
      </c>
      <c r="E112" s="119">
        <f t="shared" si="25"/>
        <v>0</v>
      </c>
      <c r="F112" s="119">
        <f t="shared" si="25"/>
        <v>0</v>
      </c>
      <c r="G112" s="120">
        <f t="shared" si="25"/>
        <v>0</v>
      </c>
      <c r="H112" s="121">
        <f t="shared" si="25"/>
        <v>0</v>
      </c>
      <c r="I112" s="122">
        <f t="shared" si="25"/>
        <v>0</v>
      </c>
    </row>
    <row r="113" spans="1:9" s="123" customFormat="1" ht="12">
      <c r="A113" s="58">
        <v>2261</v>
      </c>
      <c r="B113" s="23" t="s">
        <v>127</v>
      </c>
      <c r="C113" s="59">
        <f t="shared" si="23"/>
        <v>0</v>
      </c>
      <c r="D113" s="60"/>
      <c r="E113" s="60"/>
      <c r="F113" s="60"/>
      <c r="G113" s="61"/>
      <c r="H113" s="62"/>
      <c r="I113" s="130"/>
    </row>
    <row r="114" spans="1:9" s="123" customFormat="1" ht="12">
      <c r="A114" s="58">
        <v>2262</v>
      </c>
      <c r="B114" s="23" t="s">
        <v>128</v>
      </c>
      <c r="C114" s="59">
        <f t="shared" si="23"/>
        <v>0</v>
      </c>
      <c r="D114" s="60"/>
      <c r="E114" s="60"/>
      <c r="F114" s="60"/>
      <c r="G114" s="61"/>
      <c r="H114" s="62"/>
      <c r="I114" s="63"/>
    </row>
    <row r="115" spans="1:9" s="123" customFormat="1" ht="12">
      <c r="A115" s="58">
        <v>2263</v>
      </c>
      <c r="B115" s="23" t="s">
        <v>129</v>
      </c>
      <c r="C115" s="59">
        <f t="shared" si="23"/>
        <v>0</v>
      </c>
      <c r="D115" s="60"/>
      <c r="E115" s="60"/>
      <c r="F115" s="60"/>
      <c r="G115" s="61"/>
      <c r="H115" s="62"/>
      <c r="I115" s="63"/>
    </row>
    <row r="116" spans="1:9" s="123" customFormat="1" ht="12">
      <c r="A116" s="58">
        <v>2264</v>
      </c>
      <c r="B116" s="23" t="s">
        <v>130</v>
      </c>
      <c r="C116" s="59">
        <f t="shared" si="23"/>
        <v>7483</v>
      </c>
      <c r="D116" s="60">
        <f>5483+1000+1000</f>
        <v>7483</v>
      </c>
      <c r="E116" s="60"/>
      <c r="F116" s="60"/>
      <c r="G116" s="61"/>
      <c r="H116" s="62"/>
      <c r="I116" s="63"/>
    </row>
    <row r="117" spans="1:9" s="123" customFormat="1" ht="12">
      <c r="A117" s="58">
        <v>2269</v>
      </c>
      <c r="B117" s="23" t="s">
        <v>131</v>
      </c>
      <c r="C117" s="59">
        <f t="shared" si="23"/>
        <v>0</v>
      </c>
      <c r="D117" s="60"/>
      <c r="E117" s="60"/>
      <c r="F117" s="60"/>
      <c r="G117" s="61"/>
      <c r="H117" s="62"/>
      <c r="I117" s="63"/>
    </row>
    <row r="118" spans="1:9" s="123" customFormat="1" ht="12">
      <c r="A118" s="116">
        <v>2270</v>
      </c>
      <c r="B118" s="117" t="s">
        <v>132</v>
      </c>
      <c r="C118" s="118">
        <f t="shared" si="23"/>
        <v>6740</v>
      </c>
      <c r="D118" s="119">
        <f aca="true" t="shared" si="26" ref="D118:I118">SUM(D119:D122)</f>
        <v>6195</v>
      </c>
      <c r="E118" s="119">
        <f t="shared" si="26"/>
        <v>0</v>
      </c>
      <c r="F118" s="119">
        <f t="shared" si="26"/>
        <v>0</v>
      </c>
      <c r="G118" s="120">
        <f t="shared" si="26"/>
        <v>0</v>
      </c>
      <c r="H118" s="121">
        <f t="shared" si="26"/>
        <v>545</v>
      </c>
      <c r="I118" s="122">
        <f t="shared" si="26"/>
        <v>0</v>
      </c>
    </row>
    <row r="119" spans="1:9" s="123" customFormat="1" ht="24">
      <c r="A119" s="58">
        <v>2275</v>
      </c>
      <c r="B119" s="23" t="s">
        <v>133</v>
      </c>
      <c r="C119" s="59">
        <f t="shared" si="23"/>
        <v>545</v>
      </c>
      <c r="D119" s="60"/>
      <c r="E119" s="60"/>
      <c r="F119" s="60"/>
      <c r="G119" s="61"/>
      <c r="H119" s="62">
        <v>545</v>
      </c>
      <c r="I119" s="63"/>
    </row>
    <row r="120" spans="1:9" s="123" customFormat="1" ht="24">
      <c r="A120" s="58">
        <v>2276</v>
      </c>
      <c r="B120" s="23" t="s">
        <v>134</v>
      </c>
      <c r="C120" s="59">
        <f t="shared" si="23"/>
        <v>0</v>
      </c>
      <c r="D120" s="60"/>
      <c r="E120" s="60"/>
      <c r="F120" s="60"/>
      <c r="G120" s="61"/>
      <c r="H120" s="62"/>
      <c r="I120" s="63"/>
    </row>
    <row r="121" spans="1:9" s="123" customFormat="1" ht="24" customHeight="1">
      <c r="A121" s="58">
        <v>2278</v>
      </c>
      <c r="B121" s="23" t="s">
        <v>135</v>
      </c>
      <c r="C121" s="59">
        <f t="shared" si="23"/>
        <v>0</v>
      </c>
      <c r="D121" s="60"/>
      <c r="E121" s="60"/>
      <c r="F121" s="60"/>
      <c r="G121" s="61"/>
      <c r="H121" s="62"/>
      <c r="I121" s="63"/>
    </row>
    <row r="122" spans="1:9" s="123" customFormat="1" ht="24">
      <c r="A122" s="58">
        <v>2279</v>
      </c>
      <c r="B122" s="23" t="s">
        <v>136</v>
      </c>
      <c r="C122" s="59">
        <f t="shared" si="23"/>
        <v>6195</v>
      </c>
      <c r="D122" s="60">
        <f>700+700+4095+100+600</f>
        <v>6195</v>
      </c>
      <c r="E122" s="60"/>
      <c r="F122" s="60"/>
      <c r="G122" s="61"/>
      <c r="H122" s="62"/>
      <c r="I122" s="63"/>
    </row>
    <row r="123" spans="1:9" s="56" customFormat="1" ht="38.25" customHeight="1">
      <c r="A123" s="71">
        <v>2300</v>
      </c>
      <c r="B123" s="113" t="s">
        <v>137</v>
      </c>
      <c r="C123" s="72">
        <f t="shared" si="23"/>
        <v>51107</v>
      </c>
      <c r="D123" s="114">
        <f aca="true" t="shared" si="27" ref="D123:I123">SUM(D124,D128,D132,D133,D136,D143,D153,D154,D157)</f>
        <v>51107</v>
      </c>
      <c r="E123" s="114">
        <f t="shared" si="27"/>
        <v>0</v>
      </c>
      <c r="F123" s="114">
        <f t="shared" si="27"/>
        <v>0</v>
      </c>
      <c r="G123" s="128">
        <f t="shared" si="27"/>
        <v>0</v>
      </c>
      <c r="H123" s="78">
        <f t="shared" si="27"/>
        <v>0</v>
      </c>
      <c r="I123" s="115">
        <f t="shared" si="27"/>
        <v>0</v>
      </c>
    </row>
    <row r="124" spans="1:9" s="123" customFormat="1" ht="12">
      <c r="A124" s="116">
        <v>2310</v>
      </c>
      <c r="B124" s="117" t="s">
        <v>138</v>
      </c>
      <c r="C124" s="118">
        <f t="shared" si="23"/>
        <v>5250</v>
      </c>
      <c r="D124" s="119">
        <f aca="true" t="shared" si="28" ref="D124:I124">SUM(D125:D127)</f>
        <v>5250</v>
      </c>
      <c r="E124" s="119">
        <f t="shared" si="28"/>
        <v>0</v>
      </c>
      <c r="F124" s="119">
        <f t="shared" si="28"/>
        <v>0</v>
      </c>
      <c r="G124" s="120">
        <f t="shared" si="28"/>
        <v>0</v>
      </c>
      <c r="H124" s="121">
        <f t="shared" si="28"/>
        <v>0</v>
      </c>
      <c r="I124" s="122">
        <f t="shared" si="28"/>
        <v>0</v>
      </c>
    </row>
    <row r="125" spans="1:9" s="123" customFormat="1" ht="12">
      <c r="A125" s="58">
        <v>2311</v>
      </c>
      <c r="B125" s="23" t="s">
        <v>139</v>
      </c>
      <c r="C125" s="59">
        <f t="shared" si="23"/>
        <v>0</v>
      </c>
      <c r="D125" s="60"/>
      <c r="E125" s="60"/>
      <c r="F125" s="60"/>
      <c r="G125" s="61"/>
      <c r="H125" s="62"/>
      <c r="I125" s="63"/>
    </row>
    <row r="126" spans="1:9" s="123" customFormat="1" ht="12">
      <c r="A126" s="58">
        <v>2312</v>
      </c>
      <c r="B126" s="23" t="s">
        <v>140</v>
      </c>
      <c r="C126" s="59">
        <f t="shared" si="23"/>
        <v>5200</v>
      </c>
      <c r="D126" s="60">
        <f>600+1700+600+2000+300</f>
        <v>5200</v>
      </c>
      <c r="E126" s="60"/>
      <c r="F126" s="60"/>
      <c r="G126" s="61"/>
      <c r="H126" s="62"/>
      <c r="I126" s="63"/>
    </row>
    <row r="127" spans="1:9" s="123" customFormat="1" ht="12">
      <c r="A127" s="58">
        <v>2313</v>
      </c>
      <c r="B127" s="23" t="s">
        <v>141</v>
      </c>
      <c r="C127" s="59">
        <f t="shared" si="23"/>
        <v>50</v>
      </c>
      <c r="D127" s="60">
        <v>50</v>
      </c>
      <c r="E127" s="60"/>
      <c r="F127" s="60"/>
      <c r="G127" s="61"/>
      <c r="H127" s="62"/>
      <c r="I127" s="63"/>
    </row>
    <row r="128" spans="1:9" s="123" customFormat="1" ht="24">
      <c r="A128" s="116">
        <v>2320</v>
      </c>
      <c r="B128" s="117" t="s">
        <v>142</v>
      </c>
      <c r="C128" s="118">
        <f t="shared" si="23"/>
        <v>0</v>
      </c>
      <c r="D128" s="119">
        <f aca="true" t="shared" si="29" ref="D128:I128">SUM(D129:D131)</f>
        <v>0</v>
      </c>
      <c r="E128" s="119">
        <f t="shared" si="29"/>
        <v>0</v>
      </c>
      <c r="F128" s="119">
        <f t="shared" si="29"/>
        <v>0</v>
      </c>
      <c r="G128" s="120">
        <f t="shared" si="29"/>
        <v>0</v>
      </c>
      <c r="H128" s="121">
        <f t="shared" si="29"/>
        <v>0</v>
      </c>
      <c r="I128" s="122">
        <f t="shared" si="29"/>
        <v>0</v>
      </c>
    </row>
    <row r="129" spans="1:9" s="123" customFormat="1" ht="12">
      <c r="A129" s="58">
        <v>2321</v>
      </c>
      <c r="B129" s="23" t="s">
        <v>143</v>
      </c>
      <c r="C129" s="59">
        <f t="shared" si="23"/>
        <v>0</v>
      </c>
      <c r="D129" s="60"/>
      <c r="E129" s="60"/>
      <c r="F129" s="60"/>
      <c r="G129" s="61"/>
      <c r="H129" s="62"/>
      <c r="I129" s="63"/>
    </row>
    <row r="130" spans="1:9" s="123" customFormat="1" ht="12">
      <c r="A130" s="58">
        <v>2322</v>
      </c>
      <c r="B130" s="23" t="s">
        <v>144</v>
      </c>
      <c r="C130" s="59">
        <f t="shared" si="23"/>
        <v>0</v>
      </c>
      <c r="D130" s="60"/>
      <c r="E130" s="60"/>
      <c r="F130" s="60"/>
      <c r="G130" s="61"/>
      <c r="H130" s="62"/>
      <c r="I130" s="63"/>
    </row>
    <row r="131" spans="1:9" s="123" customFormat="1" ht="10.5" customHeight="1">
      <c r="A131" s="58">
        <v>2329</v>
      </c>
      <c r="B131" s="23" t="s">
        <v>145</v>
      </c>
      <c r="C131" s="59">
        <f t="shared" si="23"/>
        <v>0</v>
      </c>
      <c r="D131" s="60"/>
      <c r="E131" s="60"/>
      <c r="F131" s="60"/>
      <c r="G131" s="61"/>
      <c r="H131" s="62"/>
      <c r="I131" s="63"/>
    </row>
    <row r="132" spans="1:9" s="123" customFormat="1" ht="24">
      <c r="A132" s="116">
        <v>2330</v>
      </c>
      <c r="B132" s="117" t="s">
        <v>146</v>
      </c>
      <c r="C132" s="118">
        <f t="shared" si="23"/>
        <v>0</v>
      </c>
      <c r="D132" s="124"/>
      <c r="E132" s="124"/>
      <c r="F132" s="124"/>
      <c r="G132" s="125"/>
      <c r="H132" s="126"/>
      <c r="I132" s="127"/>
    </row>
    <row r="133" spans="1:9" s="123" customFormat="1" ht="48">
      <c r="A133" s="116">
        <v>2340</v>
      </c>
      <c r="B133" s="117" t="s">
        <v>147</v>
      </c>
      <c r="C133" s="118">
        <f t="shared" si="23"/>
        <v>0</v>
      </c>
      <c r="D133" s="119">
        <f aca="true" t="shared" si="30" ref="D133:I133">SUM(D134:D135)</f>
        <v>0</v>
      </c>
      <c r="E133" s="119">
        <f t="shared" si="30"/>
        <v>0</v>
      </c>
      <c r="F133" s="119">
        <f t="shared" si="30"/>
        <v>0</v>
      </c>
      <c r="G133" s="120">
        <f t="shared" si="30"/>
        <v>0</v>
      </c>
      <c r="H133" s="121">
        <f t="shared" si="30"/>
        <v>0</v>
      </c>
      <c r="I133" s="122">
        <f t="shared" si="30"/>
        <v>0</v>
      </c>
    </row>
    <row r="134" spans="1:9" s="123" customFormat="1" ht="24">
      <c r="A134" s="58">
        <v>2341</v>
      </c>
      <c r="B134" s="23" t="s">
        <v>148</v>
      </c>
      <c r="C134" s="59">
        <f t="shared" si="23"/>
        <v>0</v>
      </c>
      <c r="D134" s="60"/>
      <c r="E134" s="60"/>
      <c r="F134" s="60"/>
      <c r="G134" s="61"/>
      <c r="H134" s="62"/>
      <c r="I134" s="63"/>
    </row>
    <row r="135" spans="1:9" s="123" customFormat="1" ht="36">
      <c r="A135" s="58">
        <v>2344</v>
      </c>
      <c r="B135" s="23" t="s">
        <v>149</v>
      </c>
      <c r="C135" s="59">
        <f t="shared" si="23"/>
        <v>0</v>
      </c>
      <c r="D135" s="60"/>
      <c r="E135" s="60"/>
      <c r="F135" s="60"/>
      <c r="G135" s="61"/>
      <c r="H135" s="62"/>
      <c r="I135" s="63"/>
    </row>
    <row r="136" spans="1:9" s="123" customFormat="1" ht="24">
      <c r="A136" s="116">
        <v>2350</v>
      </c>
      <c r="B136" s="117" t="s">
        <v>150</v>
      </c>
      <c r="C136" s="118">
        <f t="shared" si="23"/>
        <v>0</v>
      </c>
      <c r="D136" s="119">
        <f aca="true" t="shared" si="31" ref="D136:I136">SUM(D137:D142)</f>
        <v>0</v>
      </c>
      <c r="E136" s="119">
        <f t="shared" si="31"/>
        <v>0</v>
      </c>
      <c r="F136" s="119">
        <f t="shared" si="31"/>
        <v>0</v>
      </c>
      <c r="G136" s="120">
        <f t="shared" si="31"/>
        <v>0</v>
      </c>
      <c r="H136" s="121">
        <f t="shared" si="31"/>
        <v>0</v>
      </c>
      <c r="I136" s="122">
        <f t="shared" si="31"/>
        <v>0</v>
      </c>
    </row>
    <row r="137" spans="1:9" s="123" customFormat="1" ht="12">
      <c r="A137" s="58">
        <v>2351</v>
      </c>
      <c r="B137" s="23" t="s">
        <v>151</v>
      </c>
      <c r="C137" s="59">
        <f t="shared" si="23"/>
        <v>0</v>
      </c>
      <c r="D137" s="60"/>
      <c r="E137" s="60"/>
      <c r="F137" s="60"/>
      <c r="G137" s="61"/>
      <c r="H137" s="62"/>
      <c r="I137" s="63"/>
    </row>
    <row r="138" spans="1:9" s="123" customFormat="1" ht="12">
      <c r="A138" s="58">
        <v>2352</v>
      </c>
      <c r="B138" s="23" t="s">
        <v>152</v>
      </c>
      <c r="C138" s="59">
        <f t="shared" si="23"/>
        <v>0</v>
      </c>
      <c r="D138" s="60"/>
      <c r="E138" s="60"/>
      <c r="F138" s="60"/>
      <c r="G138" s="61"/>
      <c r="H138" s="62"/>
      <c r="I138" s="63"/>
    </row>
    <row r="139" spans="1:9" s="123" customFormat="1" ht="24">
      <c r="A139" s="58">
        <v>2353</v>
      </c>
      <c r="B139" s="23" t="s">
        <v>153</v>
      </c>
      <c r="C139" s="59">
        <f t="shared" si="23"/>
        <v>0</v>
      </c>
      <c r="D139" s="60"/>
      <c r="E139" s="60"/>
      <c r="F139" s="60"/>
      <c r="G139" s="61"/>
      <c r="H139" s="62"/>
      <c r="I139" s="63"/>
    </row>
    <row r="140" spans="1:9" s="123" customFormat="1" ht="24">
      <c r="A140" s="58">
        <v>2354</v>
      </c>
      <c r="B140" s="23" t="s">
        <v>154</v>
      </c>
      <c r="C140" s="59">
        <f t="shared" si="23"/>
        <v>0</v>
      </c>
      <c r="D140" s="60"/>
      <c r="E140" s="60"/>
      <c r="F140" s="60"/>
      <c r="G140" s="61"/>
      <c r="H140" s="62"/>
      <c r="I140" s="63"/>
    </row>
    <row r="141" spans="1:9" s="123" customFormat="1" ht="24">
      <c r="A141" s="58">
        <v>2355</v>
      </c>
      <c r="B141" s="23" t="s">
        <v>155</v>
      </c>
      <c r="C141" s="59">
        <f t="shared" si="23"/>
        <v>0</v>
      </c>
      <c r="D141" s="60"/>
      <c r="E141" s="60"/>
      <c r="F141" s="60"/>
      <c r="G141" s="61"/>
      <c r="H141" s="62"/>
      <c r="I141" s="63"/>
    </row>
    <row r="142" spans="1:9" s="123" customFormat="1" ht="24">
      <c r="A142" s="58">
        <v>2359</v>
      </c>
      <c r="B142" s="23" t="s">
        <v>156</v>
      </c>
      <c r="C142" s="59">
        <f t="shared" si="23"/>
        <v>0</v>
      </c>
      <c r="D142" s="60"/>
      <c r="E142" s="60"/>
      <c r="F142" s="60"/>
      <c r="G142" s="61"/>
      <c r="H142" s="62"/>
      <c r="I142" s="63"/>
    </row>
    <row r="143" spans="1:9" s="123" customFormat="1" ht="24.75" customHeight="1">
      <c r="A143" s="116">
        <v>2360</v>
      </c>
      <c r="B143" s="117" t="s">
        <v>157</v>
      </c>
      <c r="C143" s="118">
        <f t="shared" si="23"/>
        <v>0</v>
      </c>
      <c r="D143" s="119">
        <f aca="true" t="shared" si="32" ref="D143:I143">SUM(D144:D152)</f>
        <v>0</v>
      </c>
      <c r="E143" s="119">
        <f t="shared" si="32"/>
        <v>0</v>
      </c>
      <c r="F143" s="119">
        <f t="shared" si="32"/>
        <v>0</v>
      </c>
      <c r="G143" s="120">
        <f t="shared" si="32"/>
        <v>0</v>
      </c>
      <c r="H143" s="121">
        <f t="shared" si="32"/>
        <v>0</v>
      </c>
      <c r="I143" s="122">
        <f t="shared" si="32"/>
        <v>0</v>
      </c>
    </row>
    <row r="144" spans="1:9" s="123" customFormat="1" ht="12">
      <c r="A144" s="57">
        <v>2361</v>
      </c>
      <c r="B144" s="23" t="s">
        <v>158</v>
      </c>
      <c r="C144" s="59">
        <f t="shared" si="23"/>
        <v>0</v>
      </c>
      <c r="D144" s="60"/>
      <c r="E144" s="60"/>
      <c r="F144" s="60"/>
      <c r="G144" s="61"/>
      <c r="H144" s="62"/>
      <c r="I144" s="63"/>
    </row>
    <row r="145" spans="1:9" s="123" customFormat="1" ht="24">
      <c r="A145" s="57">
        <v>2362</v>
      </c>
      <c r="B145" s="23" t="s">
        <v>159</v>
      </c>
      <c r="C145" s="59">
        <f t="shared" si="23"/>
        <v>0</v>
      </c>
      <c r="D145" s="60"/>
      <c r="E145" s="60"/>
      <c r="F145" s="60"/>
      <c r="G145" s="61"/>
      <c r="H145" s="62"/>
      <c r="I145" s="63"/>
    </row>
    <row r="146" spans="1:9" s="123" customFormat="1" ht="12">
      <c r="A146" s="57">
        <v>2363</v>
      </c>
      <c r="B146" s="23" t="s">
        <v>160</v>
      </c>
      <c r="C146" s="59">
        <f t="shared" si="23"/>
        <v>0</v>
      </c>
      <c r="D146" s="60"/>
      <c r="E146" s="60"/>
      <c r="F146" s="60"/>
      <c r="G146" s="61"/>
      <c r="H146" s="62"/>
      <c r="I146" s="63"/>
    </row>
    <row r="147" spans="1:9" s="123" customFormat="1" ht="12">
      <c r="A147" s="57">
        <v>2364</v>
      </c>
      <c r="B147" s="23" t="s">
        <v>161</v>
      </c>
      <c r="C147" s="59">
        <f t="shared" si="23"/>
        <v>0</v>
      </c>
      <c r="D147" s="60"/>
      <c r="E147" s="60"/>
      <c r="F147" s="60"/>
      <c r="G147" s="61"/>
      <c r="H147" s="62"/>
      <c r="I147" s="63"/>
    </row>
    <row r="148" spans="1:9" s="123" customFormat="1" ht="12.75" customHeight="1">
      <c r="A148" s="57">
        <v>2365</v>
      </c>
      <c r="B148" s="23" t="s">
        <v>162</v>
      </c>
      <c r="C148" s="59">
        <f t="shared" si="23"/>
        <v>0</v>
      </c>
      <c r="D148" s="60"/>
      <c r="E148" s="60"/>
      <c r="F148" s="60"/>
      <c r="G148" s="61"/>
      <c r="H148" s="62"/>
      <c r="I148" s="63"/>
    </row>
    <row r="149" spans="1:9" s="123" customFormat="1" ht="12.75" customHeight="1">
      <c r="A149" s="57">
        <v>2366</v>
      </c>
      <c r="B149" s="23" t="s">
        <v>163</v>
      </c>
      <c r="C149" s="59">
        <f t="shared" si="23"/>
        <v>0</v>
      </c>
      <c r="D149" s="60"/>
      <c r="E149" s="60"/>
      <c r="F149" s="60"/>
      <c r="G149" s="61"/>
      <c r="H149" s="62"/>
      <c r="I149" s="63"/>
    </row>
    <row r="150" spans="1:9" s="123" customFormat="1" ht="12">
      <c r="A150" s="57">
        <v>2367</v>
      </c>
      <c r="B150" s="23" t="s">
        <v>164</v>
      </c>
      <c r="C150" s="59">
        <f t="shared" si="23"/>
        <v>0</v>
      </c>
      <c r="D150" s="60"/>
      <c r="E150" s="60"/>
      <c r="F150" s="60"/>
      <c r="G150" s="61"/>
      <c r="H150" s="62"/>
      <c r="I150" s="63"/>
    </row>
    <row r="151" spans="1:9" s="123" customFormat="1" ht="12">
      <c r="A151" s="57">
        <v>2368</v>
      </c>
      <c r="B151" s="23" t="s">
        <v>165</v>
      </c>
      <c r="C151" s="59">
        <f t="shared" si="23"/>
        <v>0</v>
      </c>
      <c r="D151" s="60"/>
      <c r="E151" s="60"/>
      <c r="F151" s="60"/>
      <c r="G151" s="61"/>
      <c r="H151" s="62"/>
      <c r="I151" s="63"/>
    </row>
    <row r="152" spans="1:9" s="123" customFormat="1" ht="36">
      <c r="A152" s="57">
        <v>2369</v>
      </c>
      <c r="B152" s="23" t="s">
        <v>166</v>
      </c>
      <c r="C152" s="59">
        <f t="shared" si="23"/>
        <v>0</v>
      </c>
      <c r="D152" s="60"/>
      <c r="E152" s="60"/>
      <c r="F152" s="60"/>
      <c r="G152" s="61"/>
      <c r="H152" s="62"/>
      <c r="I152" s="63"/>
    </row>
    <row r="153" spans="1:9" s="123" customFormat="1" ht="12">
      <c r="A153" s="116">
        <v>2370</v>
      </c>
      <c r="B153" s="117" t="s">
        <v>167</v>
      </c>
      <c r="C153" s="118">
        <f t="shared" si="23"/>
        <v>0</v>
      </c>
      <c r="D153" s="124"/>
      <c r="E153" s="124"/>
      <c r="F153" s="124"/>
      <c r="G153" s="125"/>
      <c r="H153" s="126"/>
      <c r="I153" s="127"/>
    </row>
    <row r="154" spans="1:9" s="123" customFormat="1" ht="12">
      <c r="A154" s="116">
        <v>2380</v>
      </c>
      <c r="B154" s="117" t="s">
        <v>168</v>
      </c>
      <c r="C154" s="118">
        <f t="shared" si="23"/>
        <v>0</v>
      </c>
      <c r="D154" s="119">
        <f aca="true" t="shared" si="33" ref="D154:I154">SUM(D155:D156)</f>
        <v>0</v>
      </c>
      <c r="E154" s="119">
        <f t="shared" si="33"/>
        <v>0</v>
      </c>
      <c r="F154" s="119">
        <f t="shared" si="33"/>
        <v>0</v>
      </c>
      <c r="G154" s="120">
        <f t="shared" si="33"/>
        <v>0</v>
      </c>
      <c r="H154" s="121">
        <f t="shared" si="33"/>
        <v>0</v>
      </c>
      <c r="I154" s="122">
        <f t="shared" si="33"/>
        <v>0</v>
      </c>
    </row>
    <row r="155" spans="1:9" s="123" customFormat="1" ht="12">
      <c r="A155" s="57">
        <v>2381</v>
      </c>
      <c r="B155" s="23" t="s">
        <v>169</v>
      </c>
      <c r="C155" s="59">
        <f t="shared" si="23"/>
        <v>0</v>
      </c>
      <c r="D155" s="60"/>
      <c r="E155" s="60"/>
      <c r="F155" s="60"/>
      <c r="G155" s="61"/>
      <c r="H155" s="62"/>
      <c r="I155" s="63"/>
    </row>
    <row r="156" spans="1:9" s="123" customFormat="1" ht="24">
      <c r="A156" s="57">
        <v>2389</v>
      </c>
      <c r="B156" s="23" t="s">
        <v>170</v>
      </c>
      <c r="C156" s="59">
        <f t="shared" si="23"/>
        <v>0</v>
      </c>
      <c r="D156" s="60"/>
      <c r="E156" s="60"/>
      <c r="F156" s="60"/>
      <c r="G156" s="61"/>
      <c r="H156" s="62"/>
      <c r="I156" s="63"/>
    </row>
    <row r="157" spans="1:9" s="123" customFormat="1" ht="12">
      <c r="A157" s="116">
        <v>2390</v>
      </c>
      <c r="B157" s="117" t="s">
        <v>171</v>
      </c>
      <c r="C157" s="118">
        <f t="shared" si="23"/>
        <v>45857</v>
      </c>
      <c r="D157" s="124">
        <f>15+20+14000+500+21617+800+1200+4500+1455+350+400+100+500+400</f>
        <v>45857</v>
      </c>
      <c r="E157" s="124"/>
      <c r="F157" s="124"/>
      <c r="G157" s="125"/>
      <c r="H157" s="126"/>
      <c r="I157" s="127"/>
    </row>
    <row r="158" spans="1:9" s="56" customFormat="1" ht="12">
      <c r="A158" s="71">
        <v>2400</v>
      </c>
      <c r="B158" s="113" t="s">
        <v>172</v>
      </c>
      <c r="C158" s="72">
        <f t="shared" si="23"/>
        <v>0</v>
      </c>
      <c r="D158" s="114">
        <f aca="true" t="shared" si="34" ref="D158:I158">SUM(D159:D161)</f>
        <v>0</v>
      </c>
      <c r="E158" s="114">
        <f t="shared" si="34"/>
        <v>0</v>
      </c>
      <c r="F158" s="114">
        <f t="shared" si="34"/>
        <v>0</v>
      </c>
      <c r="G158" s="128">
        <f t="shared" si="34"/>
        <v>0</v>
      </c>
      <c r="H158" s="78">
        <f t="shared" si="34"/>
        <v>0</v>
      </c>
      <c r="I158" s="115">
        <f t="shared" si="34"/>
        <v>0</v>
      </c>
    </row>
    <row r="159" spans="1:9" s="123" customFormat="1" ht="12">
      <c r="A159" s="116">
        <v>2410</v>
      </c>
      <c r="B159" s="117" t="s">
        <v>173</v>
      </c>
      <c r="C159" s="118">
        <f t="shared" si="23"/>
        <v>0</v>
      </c>
      <c r="D159" s="124"/>
      <c r="E159" s="124"/>
      <c r="F159" s="124"/>
      <c r="G159" s="125"/>
      <c r="H159" s="126"/>
      <c r="I159" s="127"/>
    </row>
    <row r="160" spans="1:9" s="123" customFormat="1" ht="24">
      <c r="A160" s="116">
        <v>2420</v>
      </c>
      <c r="B160" s="117" t="s">
        <v>174</v>
      </c>
      <c r="C160" s="118">
        <f t="shared" si="23"/>
        <v>0</v>
      </c>
      <c r="D160" s="124"/>
      <c r="E160" s="124"/>
      <c r="F160" s="124"/>
      <c r="G160" s="125"/>
      <c r="H160" s="126"/>
      <c r="I160" s="127"/>
    </row>
    <row r="161" spans="1:9" s="123" customFormat="1" ht="24">
      <c r="A161" s="116">
        <v>2490</v>
      </c>
      <c r="B161" s="117" t="s">
        <v>175</v>
      </c>
      <c r="C161" s="118">
        <f t="shared" si="23"/>
        <v>0</v>
      </c>
      <c r="D161" s="124"/>
      <c r="E161" s="124"/>
      <c r="F161" s="124"/>
      <c r="G161" s="125"/>
      <c r="H161" s="126"/>
      <c r="I161" s="127"/>
    </row>
    <row r="162" spans="1:9" s="56" customFormat="1" ht="24">
      <c r="A162" s="71">
        <v>2500</v>
      </c>
      <c r="B162" s="113" t="s">
        <v>176</v>
      </c>
      <c r="C162" s="72">
        <f t="shared" si="23"/>
        <v>545</v>
      </c>
      <c r="D162" s="114">
        <f aca="true" t="shared" si="35" ref="D162:I162">D163</f>
        <v>545</v>
      </c>
      <c r="E162" s="114">
        <f t="shared" si="35"/>
        <v>0</v>
      </c>
      <c r="F162" s="114">
        <f t="shared" si="35"/>
        <v>0</v>
      </c>
      <c r="G162" s="128">
        <f t="shared" si="35"/>
        <v>0</v>
      </c>
      <c r="H162" s="78">
        <f t="shared" si="35"/>
        <v>0</v>
      </c>
      <c r="I162" s="115">
        <f t="shared" si="35"/>
        <v>0</v>
      </c>
    </row>
    <row r="163" spans="1:9" s="56" customFormat="1" ht="24">
      <c r="A163" s="116">
        <v>2510</v>
      </c>
      <c r="B163" s="117" t="s">
        <v>176</v>
      </c>
      <c r="C163" s="118">
        <f t="shared" si="23"/>
        <v>545</v>
      </c>
      <c r="D163" s="119">
        <f aca="true" t="shared" si="36" ref="D163:I163">SUM(D164:D167)</f>
        <v>545</v>
      </c>
      <c r="E163" s="119">
        <f t="shared" si="36"/>
        <v>0</v>
      </c>
      <c r="F163" s="119">
        <f t="shared" si="36"/>
        <v>0</v>
      </c>
      <c r="G163" s="120">
        <f t="shared" si="36"/>
        <v>0</v>
      </c>
      <c r="H163" s="121">
        <f t="shared" si="36"/>
        <v>0</v>
      </c>
      <c r="I163" s="122">
        <f t="shared" si="36"/>
        <v>0</v>
      </c>
    </row>
    <row r="164" spans="1:9" s="56" customFormat="1" ht="24">
      <c r="A164" s="58">
        <v>2512</v>
      </c>
      <c r="B164" s="23" t="s">
        <v>177</v>
      </c>
      <c r="C164" s="59">
        <f t="shared" si="23"/>
        <v>545</v>
      </c>
      <c r="D164" s="60">
        <v>545</v>
      </c>
      <c r="E164" s="60"/>
      <c r="F164" s="60"/>
      <c r="G164" s="61"/>
      <c r="H164" s="62"/>
      <c r="I164" s="63"/>
    </row>
    <row r="165" spans="1:9" s="56" customFormat="1" ht="48">
      <c r="A165" s="58">
        <v>2513</v>
      </c>
      <c r="B165" s="23" t="s">
        <v>178</v>
      </c>
      <c r="C165" s="59">
        <f t="shared" si="23"/>
        <v>0</v>
      </c>
      <c r="D165" s="60"/>
      <c r="E165" s="60"/>
      <c r="F165" s="60"/>
      <c r="G165" s="61"/>
      <c r="H165" s="62"/>
      <c r="I165" s="63"/>
    </row>
    <row r="166" spans="1:9" s="56" customFormat="1" ht="24">
      <c r="A166" s="58">
        <v>2515</v>
      </c>
      <c r="B166" s="23" t="s">
        <v>179</v>
      </c>
      <c r="C166" s="59">
        <f t="shared" si="23"/>
        <v>0</v>
      </c>
      <c r="D166" s="60"/>
      <c r="E166" s="60"/>
      <c r="F166" s="60"/>
      <c r="G166" s="61"/>
      <c r="H166" s="62"/>
      <c r="I166" s="63"/>
    </row>
    <row r="167" spans="1:9" s="56" customFormat="1" ht="24">
      <c r="A167" s="58">
        <v>2519</v>
      </c>
      <c r="B167" s="23" t="s">
        <v>180</v>
      </c>
      <c r="C167" s="59">
        <f t="shared" si="23"/>
        <v>0</v>
      </c>
      <c r="D167" s="60"/>
      <c r="E167" s="60"/>
      <c r="F167" s="60"/>
      <c r="G167" s="61"/>
      <c r="H167" s="62"/>
      <c r="I167" s="63"/>
    </row>
    <row r="168" spans="1:9" s="135" customFormat="1" ht="48">
      <c r="A168" s="34">
        <v>2800</v>
      </c>
      <c r="B168" s="23" t="s">
        <v>181</v>
      </c>
      <c r="C168" s="59">
        <f t="shared" si="23"/>
        <v>0</v>
      </c>
      <c r="D168" s="131"/>
      <c r="E168" s="131"/>
      <c r="F168" s="131"/>
      <c r="G168" s="132"/>
      <c r="H168" s="133"/>
      <c r="I168" s="134"/>
    </row>
    <row r="169" spans="1:9" s="56" customFormat="1" ht="12">
      <c r="A169" s="107">
        <v>3000</v>
      </c>
      <c r="B169" s="107" t="s">
        <v>182</v>
      </c>
      <c r="C169" s="108">
        <f t="shared" si="23"/>
        <v>0</v>
      </c>
      <c r="D169" s="109">
        <f aca="true" t="shared" si="37" ref="D169:I169">SUM(D170,D175)</f>
        <v>0</v>
      </c>
      <c r="E169" s="109">
        <f t="shared" si="37"/>
        <v>0</v>
      </c>
      <c r="F169" s="109">
        <f t="shared" si="37"/>
        <v>0</v>
      </c>
      <c r="G169" s="109">
        <f t="shared" si="37"/>
        <v>0</v>
      </c>
      <c r="H169" s="109">
        <f t="shared" si="37"/>
        <v>0</v>
      </c>
      <c r="I169" s="112">
        <f t="shared" si="37"/>
        <v>0</v>
      </c>
    </row>
    <row r="170" spans="1:9" s="56" customFormat="1" ht="48">
      <c r="A170" s="71">
        <v>3200</v>
      </c>
      <c r="B170" s="113" t="s">
        <v>183</v>
      </c>
      <c r="C170" s="72">
        <f t="shared" si="23"/>
        <v>0</v>
      </c>
      <c r="D170" s="114">
        <f aca="true" t="shared" si="38" ref="D170:I170">SUM(D171)</f>
        <v>0</v>
      </c>
      <c r="E170" s="114">
        <f t="shared" si="38"/>
        <v>0</v>
      </c>
      <c r="F170" s="114">
        <f t="shared" si="38"/>
        <v>0</v>
      </c>
      <c r="G170" s="114">
        <f t="shared" si="38"/>
        <v>0</v>
      </c>
      <c r="H170" s="114">
        <f t="shared" si="38"/>
        <v>0</v>
      </c>
      <c r="I170" s="115">
        <f t="shared" si="38"/>
        <v>0</v>
      </c>
    </row>
    <row r="171" spans="1:9" s="56" customFormat="1" ht="36">
      <c r="A171" s="136">
        <v>3260</v>
      </c>
      <c r="B171" s="23" t="s">
        <v>184</v>
      </c>
      <c r="C171" s="59">
        <f t="shared" si="23"/>
        <v>0</v>
      </c>
      <c r="D171" s="137">
        <f aca="true" t="shared" si="39" ref="D171:I171">SUM(D172:D174)</f>
        <v>0</v>
      </c>
      <c r="E171" s="137">
        <f t="shared" si="39"/>
        <v>0</v>
      </c>
      <c r="F171" s="137">
        <f t="shared" si="39"/>
        <v>0</v>
      </c>
      <c r="G171" s="137">
        <f t="shared" si="39"/>
        <v>0</v>
      </c>
      <c r="H171" s="137">
        <f t="shared" si="39"/>
        <v>0</v>
      </c>
      <c r="I171" s="138">
        <f t="shared" si="39"/>
        <v>0</v>
      </c>
    </row>
    <row r="172" spans="1:9" s="56" customFormat="1" ht="36">
      <c r="A172" s="58">
        <v>3261</v>
      </c>
      <c r="B172" s="23" t="s">
        <v>185</v>
      </c>
      <c r="C172" s="59">
        <f aca="true" t="shared" si="40" ref="C172:C235">SUM(D172:I172)</f>
        <v>0</v>
      </c>
      <c r="D172" s="60"/>
      <c r="E172" s="60"/>
      <c r="F172" s="60"/>
      <c r="G172" s="61"/>
      <c r="H172" s="62"/>
      <c r="I172" s="63"/>
    </row>
    <row r="173" spans="1:9" s="56" customFormat="1" ht="24">
      <c r="A173" s="58">
        <v>3262</v>
      </c>
      <c r="B173" s="23" t="s">
        <v>186</v>
      </c>
      <c r="C173" s="59">
        <f t="shared" si="40"/>
        <v>0</v>
      </c>
      <c r="D173" s="60"/>
      <c r="E173" s="60"/>
      <c r="F173" s="60"/>
      <c r="G173" s="61"/>
      <c r="H173" s="62"/>
      <c r="I173" s="63"/>
    </row>
    <row r="174" spans="1:9" s="56" customFormat="1" ht="36">
      <c r="A174" s="58">
        <v>3263</v>
      </c>
      <c r="B174" s="23" t="s">
        <v>187</v>
      </c>
      <c r="C174" s="59">
        <f t="shared" si="40"/>
        <v>0</v>
      </c>
      <c r="D174" s="60"/>
      <c r="E174" s="60"/>
      <c r="F174" s="60"/>
      <c r="G174" s="61"/>
      <c r="H174" s="62"/>
      <c r="I174" s="63"/>
    </row>
    <row r="175" spans="1:9" s="56" customFormat="1" ht="60">
      <c r="A175" s="34">
        <v>3300</v>
      </c>
      <c r="B175" s="23" t="s">
        <v>188</v>
      </c>
      <c r="C175" s="59">
        <f t="shared" si="40"/>
        <v>0</v>
      </c>
      <c r="D175" s="60"/>
      <c r="E175" s="60"/>
      <c r="F175" s="60"/>
      <c r="G175" s="61"/>
      <c r="H175" s="62"/>
      <c r="I175" s="63"/>
    </row>
    <row r="176" spans="1:9" s="56" customFormat="1" ht="12">
      <c r="A176" s="139">
        <v>4000</v>
      </c>
      <c r="B176" s="107" t="s">
        <v>189</v>
      </c>
      <c r="C176" s="108">
        <f t="shared" si="40"/>
        <v>0</v>
      </c>
      <c r="D176" s="109">
        <f aca="true" t="shared" si="41" ref="D176:I176">SUM(D177,D180)</f>
        <v>0</v>
      </c>
      <c r="E176" s="109">
        <f t="shared" si="41"/>
        <v>0</v>
      </c>
      <c r="F176" s="109">
        <f t="shared" si="41"/>
        <v>0</v>
      </c>
      <c r="G176" s="109">
        <f t="shared" si="41"/>
        <v>0</v>
      </c>
      <c r="H176" s="109">
        <f t="shared" si="41"/>
        <v>0</v>
      </c>
      <c r="I176" s="112">
        <f t="shared" si="41"/>
        <v>0</v>
      </c>
    </row>
    <row r="177" spans="1:9" s="56" customFormat="1" ht="24">
      <c r="A177" s="140">
        <v>4200</v>
      </c>
      <c r="B177" s="113" t="s">
        <v>190</v>
      </c>
      <c r="C177" s="72">
        <f t="shared" si="40"/>
        <v>0</v>
      </c>
      <c r="D177" s="114">
        <f aca="true" t="shared" si="42" ref="D177:I177">SUM(D178,D179)</f>
        <v>0</v>
      </c>
      <c r="E177" s="114">
        <f t="shared" si="42"/>
        <v>0</v>
      </c>
      <c r="F177" s="114">
        <f t="shared" si="42"/>
        <v>0</v>
      </c>
      <c r="G177" s="114">
        <f t="shared" si="42"/>
        <v>0</v>
      </c>
      <c r="H177" s="114">
        <f t="shared" si="42"/>
        <v>0</v>
      </c>
      <c r="I177" s="115">
        <f t="shared" si="42"/>
        <v>0</v>
      </c>
    </row>
    <row r="178" spans="1:9" s="56" customFormat="1" ht="24">
      <c r="A178" s="136">
        <v>4240</v>
      </c>
      <c r="B178" s="23" t="s">
        <v>191</v>
      </c>
      <c r="C178" s="59">
        <f t="shared" si="40"/>
        <v>0</v>
      </c>
      <c r="D178" s="60"/>
      <c r="E178" s="60"/>
      <c r="F178" s="60"/>
      <c r="G178" s="61"/>
      <c r="H178" s="62"/>
      <c r="I178" s="63"/>
    </row>
    <row r="179" spans="1:9" s="56" customFormat="1" ht="24">
      <c r="A179" s="136">
        <v>4250</v>
      </c>
      <c r="B179" s="23" t="s">
        <v>192</v>
      </c>
      <c r="C179" s="59">
        <f t="shared" si="40"/>
        <v>0</v>
      </c>
      <c r="D179" s="60"/>
      <c r="E179" s="60"/>
      <c r="F179" s="60"/>
      <c r="G179" s="61"/>
      <c r="H179" s="62"/>
      <c r="I179" s="63"/>
    </row>
    <row r="180" spans="1:9" s="56" customFormat="1" ht="12">
      <c r="A180" s="71">
        <v>4300</v>
      </c>
      <c r="B180" s="113" t="s">
        <v>193</v>
      </c>
      <c r="C180" s="72">
        <f t="shared" si="40"/>
        <v>0</v>
      </c>
      <c r="D180" s="114">
        <f aca="true" t="shared" si="43" ref="D180:I180">SUM(D181)</f>
        <v>0</v>
      </c>
      <c r="E180" s="114">
        <f t="shared" si="43"/>
        <v>0</v>
      </c>
      <c r="F180" s="114">
        <f t="shared" si="43"/>
        <v>0</v>
      </c>
      <c r="G180" s="114">
        <f t="shared" si="43"/>
        <v>0</v>
      </c>
      <c r="H180" s="114">
        <f t="shared" si="43"/>
        <v>0</v>
      </c>
      <c r="I180" s="115">
        <f t="shared" si="43"/>
        <v>0</v>
      </c>
    </row>
    <row r="181" spans="1:9" s="56" customFormat="1" ht="24">
      <c r="A181" s="116">
        <v>4310</v>
      </c>
      <c r="B181" s="23" t="s">
        <v>194</v>
      </c>
      <c r="C181" s="118">
        <f t="shared" si="40"/>
        <v>0</v>
      </c>
      <c r="D181" s="137">
        <f aca="true" t="shared" si="44" ref="D181:I181">SUM(D182:D182)</f>
        <v>0</v>
      </c>
      <c r="E181" s="137">
        <f t="shared" si="44"/>
        <v>0</v>
      </c>
      <c r="F181" s="137">
        <f t="shared" si="44"/>
        <v>0</v>
      </c>
      <c r="G181" s="137">
        <f t="shared" si="44"/>
        <v>0</v>
      </c>
      <c r="H181" s="137">
        <f t="shared" si="44"/>
        <v>0</v>
      </c>
      <c r="I181" s="138">
        <f t="shared" si="44"/>
        <v>0</v>
      </c>
    </row>
    <row r="182" spans="1:9" s="56" customFormat="1" ht="48">
      <c r="A182" s="58">
        <v>4311</v>
      </c>
      <c r="B182" s="23" t="s">
        <v>195</v>
      </c>
      <c r="C182" s="118">
        <f t="shared" si="40"/>
        <v>0</v>
      </c>
      <c r="D182" s="60"/>
      <c r="E182" s="60"/>
      <c r="F182" s="60"/>
      <c r="G182" s="61"/>
      <c r="H182" s="62"/>
      <c r="I182" s="63"/>
    </row>
    <row r="183" spans="1:9" s="70" customFormat="1" ht="24">
      <c r="A183" s="141"/>
      <c r="B183" s="34" t="s">
        <v>196</v>
      </c>
      <c r="C183" s="102">
        <f t="shared" si="40"/>
        <v>8365</v>
      </c>
      <c r="D183" s="103">
        <f aca="true" t="shared" si="45" ref="D183:I183">SUM(D184,D220,D248,D273)</f>
        <v>8365</v>
      </c>
      <c r="E183" s="103">
        <f t="shared" si="45"/>
        <v>0</v>
      </c>
      <c r="F183" s="103">
        <f t="shared" si="45"/>
        <v>0</v>
      </c>
      <c r="G183" s="103">
        <f t="shared" si="45"/>
        <v>0</v>
      </c>
      <c r="H183" s="103">
        <f t="shared" si="45"/>
        <v>0</v>
      </c>
      <c r="I183" s="106">
        <f t="shared" si="45"/>
        <v>0</v>
      </c>
    </row>
    <row r="184" spans="1:9" s="56" customFormat="1" ht="12">
      <c r="A184" s="107">
        <v>5000</v>
      </c>
      <c r="B184" s="107" t="s">
        <v>197</v>
      </c>
      <c r="C184" s="108">
        <f t="shared" si="40"/>
        <v>0</v>
      </c>
      <c r="D184" s="109">
        <f aca="true" t="shared" si="46" ref="D184:I184">D185+D193</f>
        <v>0</v>
      </c>
      <c r="E184" s="109">
        <f t="shared" si="46"/>
        <v>0</v>
      </c>
      <c r="F184" s="109">
        <f t="shared" si="46"/>
        <v>0</v>
      </c>
      <c r="G184" s="109">
        <f t="shared" si="46"/>
        <v>0</v>
      </c>
      <c r="H184" s="109">
        <f t="shared" si="46"/>
        <v>0</v>
      </c>
      <c r="I184" s="112">
        <f t="shared" si="46"/>
        <v>0</v>
      </c>
    </row>
    <row r="185" spans="1:9" s="56" customFormat="1" ht="12">
      <c r="A185" s="71">
        <v>5100</v>
      </c>
      <c r="B185" s="113" t="s">
        <v>198</v>
      </c>
      <c r="C185" s="72">
        <f t="shared" si="40"/>
        <v>0</v>
      </c>
      <c r="D185" s="114">
        <f aca="true" t="shared" si="47" ref="D185:I185">D186+D187+D190+D191+D192</f>
        <v>0</v>
      </c>
      <c r="E185" s="114">
        <f t="shared" si="47"/>
        <v>0</v>
      </c>
      <c r="F185" s="114">
        <f t="shared" si="47"/>
        <v>0</v>
      </c>
      <c r="G185" s="128">
        <f t="shared" si="47"/>
        <v>0</v>
      </c>
      <c r="H185" s="78">
        <f t="shared" si="47"/>
        <v>0</v>
      </c>
      <c r="I185" s="115">
        <f t="shared" si="47"/>
        <v>0</v>
      </c>
    </row>
    <row r="186" spans="1:9" s="56" customFormat="1" ht="24">
      <c r="A186" s="116">
        <v>5110</v>
      </c>
      <c r="B186" s="117" t="s">
        <v>199</v>
      </c>
      <c r="C186" s="118">
        <f t="shared" si="40"/>
        <v>0</v>
      </c>
      <c r="D186" s="124"/>
      <c r="E186" s="124"/>
      <c r="F186" s="124"/>
      <c r="G186" s="125"/>
      <c r="H186" s="126"/>
      <c r="I186" s="127"/>
    </row>
    <row r="187" spans="1:9" s="56" customFormat="1" ht="24">
      <c r="A187" s="116">
        <v>5120</v>
      </c>
      <c r="B187" s="117" t="s">
        <v>200</v>
      </c>
      <c r="C187" s="118">
        <f t="shared" si="40"/>
        <v>0</v>
      </c>
      <c r="D187" s="119">
        <f aca="true" t="shared" si="48" ref="D187:I187">D188+D189</f>
        <v>0</v>
      </c>
      <c r="E187" s="119">
        <f t="shared" si="48"/>
        <v>0</v>
      </c>
      <c r="F187" s="119">
        <f t="shared" si="48"/>
        <v>0</v>
      </c>
      <c r="G187" s="120">
        <f t="shared" si="48"/>
        <v>0</v>
      </c>
      <c r="H187" s="121">
        <f t="shared" si="48"/>
        <v>0</v>
      </c>
      <c r="I187" s="122">
        <f t="shared" si="48"/>
        <v>0</v>
      </c>
    </row>
    <row r="188" spans="1:9" s="56" customFormat="1" ht="12">
      <c r="A188" s="58">
        <v>5121</v>
      </c>
      <c r="B188" s="23" t="s">
        <v>201</v>
      </c>
      <c r="C188" s="59">
        <f t="shared" si="40"/>
        <v>0</v>
      </c>
      <c r="D188" s="60"/>
      <c r="E188" s="60"/>
      <c r="F188" s="60"/>
      <c r="G188" s="61"/>
      <c r="H188" s="62"/>
      <c r="I188" s="63"/>
    </row>
    <row r="189" spans="1:9" s="56" customFormat="1" ht="36">
      <c r="A189" s="58">
        <v>5129</v>
      </c>
      <c r="B189" s="23" t="s">
        <v>202</v>
      </c>
      <c r="C189" s="59">
        <f t="shared" si="40"/>
        <v>0</v>
      </c>
      <c r="D189" s="60"/>
      <c r="E189" s="60"/>
      <c r="F189" s="60"/>
      <c r="G189" s="61"/>
      <c r="H189" s="62"/>
      <c r="I189" s="63"/>
    </row>
    <row r="190" spans="1:9" s="56" customFormat="1" ht="12">
      <c r="A190" s="116">
        <v>5130</v>
      </c>
      <c r="B190" s="117" t="s">
        <v>203</v>
      </c>
      <c r="C190" s="118">
        <f t="shared" si="40"/>
        <v>0</v>
      </c>
      <c r="D190" s="124"/>
      <c r="E190" s="124"/>
      <c r="F190" s="124"/>
      <c r="G190" s="125"/>
      <c r="H190" s="126"/>
      <c r="I190" s="127"/>
    </row>
    <row r="191" spans="1:9" s="56" customFormat="1" ht="24">
      <c r="A191" s="116">
        <v>5140</v>
      </c>
      <c r="B191" s="117" t="s">
        <v>204</v>
      </c>
      <c r="C191" s="118">
        <f t="shared" si="40"/>
        <v>0</v>
      </c>
      <c r="D191" s="124"/>
      <c r="E191" s="124"/>
      <c r="F191" s="124"/>
      <c r="G191" s="125"/>
      <c r="H191" s="126"/>
      <c r="I191" s="127"/>
    </row>
    <row r="192" spans="1:9" s="56" customFormat="1" ht="36">
      <c r="A192" s="116">
        <v>5170</v>
      </c>
      <c r="B192" s="117" t="s">
        <v>205</v>
      </c>
      <c r="C192" s="118">
        <f t="shared" si="40"/>
        <v>0</v>
      </c>
      <c r="D192" s="124"/>
      <c r="E192" s="124"/>
      <c r="F192" s="124"/>
      <c r="G192" s="125"/>
      <c r="H192" s="126"/>
      <c r="I192" s="127"/>
    </row>
    <row r="193" spans="1:9" s="56" customFormat="1" ht="12">
      <c r="A193" s="71">
        <v>5200</v>
      </c>
      <c r="B193" s="113" t="s">
        <v>206</v>
      </c>
      <c r="C193" s="72">
        <f t="shared" si="40"/>
        <v>0</v>
      </c>
      <c r="D193" s="114">
        <f aca="true" t="shared" si="49" ref="D193:I193">D194+D204+D205+D215+D216+D217+D219</f>
        <v>0</v>
      </c>
      <c r="E193" s="114">
        <f t="shared" si="49"/>
        <v>0</v>
      </c>
      <c r="F193" s="114">
        <f t="shared" si="49"/>
        <v>0</v>
      </c>
      <c r="G193" s="128">
        <f t="shared" si="49"/>
        <v>0</v>
      </c>
      <c r="H193" s="78">
        <f t="shared" si="49"/>
        <v>0</v>
      </c>
      <c r="I193" s="115">
        <f t="shared" si="49"/>
        <v>0</v>
      </c>
    </row>
    <row r="194" spans="1:9" s="56" customFormat="1" ht="12">
      <c r="A194" s="116">
        <v>5210</v>
      </c>
      <c r="B194" s="117" t="s">
        <v>207</v>
      </c>
      <c r="C194" s="118">
        <f t="shared" si="40"/>
        <v>0</v>
      </c>
      <c r="D194" s="119">
        <f aca="true" t="shared" si="50" ref="D194:I194">SUM(D195:D203)</f>
        <v>0</v>
      </c>
      <c r="E194" s="119">
        <f t="shared" si="50"/>
        <v>0</v>
      </c>
      <c r="F194" s="119">
        <f t="shared" si="50"/>
        <v>0</v>
      </c>
      <c r="G194" s="120">
        <f t="shared" si="50"/>
        <v>0</v>
      </c>
      <c r="H194" s="121">
        <f t="shared" si="50"/>
        <v>0</v>
      </c>
      <c r="I194" s="122">
        <f t="shared" si="50"/>
        <v>0</v>
      </c>
    </row>
    <row r="195" spans="1:9" s="56" customFormat="1" ht="12">
      <c r="A195" s="58">
        <v>5211</v>
      </c>
      <c r="B195" s="23" t="s">
        <v>208</v>
      </c>
      <c r="C195" s="59">
        <f t="shared" si="40"/>
        <v>0</v>
      </c>
      <c r="D195" s="60"/>
      <c r="E195" s="60"/>
      <c r="F195" s="60"/>
      <c r="G195" s="61"/>
      <c r="H195" s="62"/>
      <c r="I195" s="63"/>
    </row>
    <row r="196" spans="1:9" s="56" customFormat="1" ht="12">
      <c r="A196" s="58">
        <v>5212</v>
      </c>
      <c r="B196" s="23" t="s">
        <v>209</v>
      </c>
      <c r="C196" s="59">
        <f t="shared" si="40"/>
        <v>0</v>
      </c>
      <c r="D196" s="60"/>
      <c r="E196" s="60"/>
      <c r="F196" s="60"/>
      <c r="G196" s="61"/>
      <c r="H196" s="62"/>
      <c r="I196" s="63"/>
    </row>
    <row r="197" spans="1:9" s="56" customFormat="1" ht="12">
      <c r="A197" s="58">
        <v>5213</v>
      </c>
      <c r="B197" s="23" t="s">
        <v>210</v>
      </c>
      <c r="C197" s="59">
        <f t="shared" si="40"/>
        <v>0</v>
      </c>
      <c r="D197" s="60"/>
      <c r="E197" s="60"/>
      <c r="F197" s="60"/>
      <c r="G197" s="61"/>
      <c r="H197" s="62"/>
      <c r="I197" s="63"/>
    </row>
    <row r="198" spans="1:9" s="56" customFormat="1" ht="12">
      <c r="A198" s="58">
        <v>5214</v>
      </c>
      <c r="B198" s="23" t="s">
        <v>211</v>
      </c>
      <c r="C198" s="59">
        <f t="shared" si="40"/>
        <v>0</v>
      </c>
      <c r="D198" s="60"/>
      <c r="E198" s="60"/>
      <c r="F198" s="60"/>
      <c r="G198" s="61"/>
      <c r="H198" s="62"/>
      <c r="I198" s="63"/>
    </row>
    <row r="199" spans="1:9" s="56" customFormat="1" ht="12">
      <c r="A199" s="58">
        <v>5215</v>
      </c>
      <c r="B199" s="23" t="s">
        <v>212</v>
      </c>
      <c r="C199" s="59">
        <f t="shared" si="40"/>
        <v>0</v>
      </c>
      <c r="D199" s="60"/>
      <c r="E199" s="60"/>
      <c r="F199" s="60"/>
      <c r="G199" s="61"/>
      <c r="H199" s="62"/>
      <c r="I199" s="63"/>
    </row>
    <row r="200" spans="1:9" s="56" customFormat="1" ht="24">
      <c r="A200" s="58">
        <v>5216</v>
      </c>
      <c r="B200" s="23" t="s">
        <v>213</v>
      </c>
      <c r="C200" s="59">
        <f t="shared" si="40"/>
        <v>0</v>
      </c>
      <c r="D200" s="60"/>
      <c r="E200" s="60"/>
      <c r="F200" s="60"/>
      <c r="G200" s="61"/>
      <c r="H200" s="62"/>
      <c r="I200" s="63"/>
    </row>
    <row r="201" spans="1:9" s="56" customFormat="1" ht="12">
      <c r="A201" s="58">
        <v>5217</v>
      </c>
      <c r="B201" s="23" t="s">
        <v>214</v>
      </c>
      <c r="C201" s="59">
        <f t="shared" si="40"/>
        <v>0</v>
      </c>
      <c r="D201" s="60"/>
      <c r="E201" s="60"/>
      <c r="F201" s="60"/>
      <c r="G201" s="61"/>
      <c r="H201" s="62"/>
      <c r="I201" s="63"/>
    </row>
    <row r="202" spans="1:9" s="56" customFormat="1" ht="12">
      <c r="A202" s="58">
        <v>5218</v>
      </c>
      <c r="B202" s="23" t="s">
        <v>215</v>
      </c>
      <c r="C202" s="59">
        <f t="shared" si="40"/>
        <v>0</v>
      </c>
      <c r="D202" s="60"/>
      <c r="E202" s="60"/>
      <c r="F202" s="60"/>
      <c r="G202" s="61"/>
      <c r="H202" s="62"/>
      <c r="I202" s="63"/>
    </row>
    <row r="203" spans="1:9" s="56" customFormat="1" ht="12">
      <c r="A203" s="58">
        <v>5219</v>
      </c>
      <c r="B203" s="23" t="s">
        <v>216</v>
      </c>
      <c r="C203" s="59">
        <f t="shared" si="40"/>
        <v>0</v>
      </c>
      <c r="D203" s="60"/>
      <c r="E203" s="60"/>
      <c r="F203" s="60"/>
      <c r="G203" s="61"/>
      <c r="H203" s="62"/>
      <c r="I203" s="63"/>
    </row>
    <row r="204" spans="1:9" s="56" customFormat="1" ht="13.5" customHeight="1">
      <c r="A204" s="116">
        <v>5220</v>
      </c>
      <c r="B204" s="117" t="s">
        <v>217</v>
      </c>
      <c r="C204" s="118">
        <f t="shared" si="40"/>
        <v>0</v>
      </c>
      <c r="D204" s="124"/>
      <c r="E204" s="124"/>
      <c r="F204" s="124"/>
      <c r="G204" s="125"/>
      <c r="H204" s="126"/>
      <c r="I204" s="127"/>
    </row>
    <row r="205" spans="1:9" s="56" customFormat="1" ht="12">
      <c r="A205" s="116">
        <v>5230</v>
      </c>
      <c r="B205" s="117" t="s">
        <v>218</v>
      </c>
      <c r="C205" s="118">
        <f t="shared" si="40"/>
        <v>0</v>
      </c>
      <c r="D205" s="119">
        <f aca="true" t="shared" si="51" ref="D205:I205">SUM(D206:D214)</f>
        <v>0</v>
      </c>
      <c r="E205" s="119">
        <f t="shared" si="51"/>
        <v>0</v>
      </c>
      <c r="F205" s="119">
        <f t="shared" si="51"/>
        <v>0</v>
      </c>
      <c r="G205" s="120">
        <f t="shared" si="51"/>
        <v>0</v>
      </c>
      <c r="H205" s="121">
        <f t="shared" si="51"/>
        <v>0</v>
      </c>
      <c r="I205" s="122">
        <f t="shared" si="51"/>
        <v>0</v>
      </c>
    </row>
    <row r="206" spans="1:9" s="56" customFormat="1" ht="12">
      <c r="A206" s="58">
        <v>5231</v>
      </c>
      <c r="B206" s="23" t="s">
        <v>219</v>
      </c>
      <c r="C206" s="59">
        <f t="shared" si="40"/>
        <v>0</v>
      </c>
      <c r="D206" s="60"/>
      <c r="E206" s="60"/>
      <c r="F206" s="60"/>
      <c r="G206" s="61"/>
      <c r="H206" s="62"/>
      <c r="I206" s="63"/>
    </row>
    <row r="207" spans="1:9" s="56" customFormat="1" ht="12">
      <c r="A207" s="58">
        <v>5232</v>
      </c>
      <c r="B207" s="23" t="s">
        <v>220</v>
      </c>
      <c r="C207" s="59">
        <f t="shared" si="40"/>
        <v>0</v>
      </c>
      <c r="D207" s="60"/>
      <c r="E207" s="60"/>
      <c r="F207" s="60"/>
      <c r="G207" s="61"/>
      <c r="H207" s="62"/>
      <c r="I207" s="63"/>
    </row>
    <row r="208" spans="1:9" s="56" customFormat="1" ht="12">
      <c r="A208" s="58">
        <v>5233</v>
      </c>
      <c r="B208" s="23" t="s">
        <v>221</v>
      </c>
      <c r="C208" s="59">
        <f t="shared" si="40"/>
        <v>0</v>
      </c>
      <c r="D208" s="60"/>
      <c r="E208" s="60"/>
      <c r="F208" s="60"/>
      <c r="G208" s="61"/>
      <c r="H208" s="62"/>
      <c r="I208" s="63"/>
    </row>
    <row r="209" spans="1:9" s="56" customFormat="1" ht="24">
      <c r="A209" s="58">
        <v>5234</v>
      </c>
      <c r="B209" s="23" t="s">
        <v>222</v>
      </c>
      <c r="C209" s="59">
        <f t="shared" si="40"/>
        <v>0</v>
      </c>
      <c r="D209" s="60"/>
      <c r="E209" s="60"/>
      <c r="F209" s="60"/>
      <c r="G209" s="61"/>
      <c r="H209" s="62"/>
      <c r="I209" s="63"/>
    </row>
    <row r="210" spans="1:9" s="56" customFormat="1" ht="12">
      <c r="A210" s="58">
        <v>5235</v>
      </c>
      <c r="B210" s="23" t="s">
        <v>223</v>
      </c>
      <c r="C210" s="59">
        <f t="shared" si="40"/>
        <v>0</v>
      </c>
      <c r="D210" s="60"/>
      <c r="E210" s="60"/>
      <c r="F210" s="60"/>
      <c r="G210" s="61"/>
      <c r="H210" s="62"/>
      <c r="I210" s="63"/>
    </row>
    <row r="211" spans="1:9" s="56" customFormat="1" ht="14.25" customHeight="1">
      <c r="A211" s="58">
        <v>5236</v>
      </c>
      <c r="B211" s="23" t="s">
        <v>224</v>
      </c>
      <c r="C211" s="59">
        <f t="shared" si="40"/>
        <v>0</v>
      </c>
      <c r="D211" s="60"/>
      <c r="E211" s="60"/>
      <c r="F211" s="60"/>
      <c r="G211" s="61"/>
      <c r="H211" s="62"/>
      <c r="I211" s="63"/>
    </row>
    <row r="212" spans="1:9" s="56" customFormat="1" ht="14.25" customHeight="1">
      <c r="A212" s="58">
        <v>5237</v>
      </c>
      <c r="B212" s="23" t="s">
        <v>225</v>
      </c>
      <c r="C212" s="59">
        <f t="shared" si="40"/>
        <v>0</v>
      </c>
      <c r="D212" s="60"/>
      <c r="E212" s="60"/>
      <c r="F212" s="60"/>
      <c r="G212" s="61"/>
      <c r="H212" s="62"/>
      <c r="I212" s="63"/>
    </row>
    <row r="213" spans="1:9" s="56" customFormat="1" ht="24">
      <c r="A213" s="58">
        <v>5238</v>
      </c>
      <c r="B213" s="23" t="s">
        <v>226</v>
      </c>
      <c r="C213" s="59">
        <f t="shared" si="40"/>
        <v>0</v>
      </c>
      <c r="D213" s="60"/>
      <c r="E213" s="60"/>
      <c r="F213" s="60"/>
      <c r="G213" s="61"/>
      <c r="H213" s="62"/>
      <c r="I213" s="63"/>
    </row>
    <row r="214" spans="1:9" s="56" customFormat="1" ht="24">
      <c r="A214" s="58">
        <v>5239</v>
      </c>
      <c r="B214" s="23" t="s">
        <v>227</v>
      </c>
      <c r="C214" s="59">
        <f t="shared" si="40"/>
        <v>0</v>
      </c>
      <c r="D214" s="60"/>
      <c r="E214" s="60"/>
      <c r="F214" s="60"/>
      <c r="G214" s="61"/>
      <c r="H214" s="62"/>
      <c r="I214" s="63"/>
    </row>
    <row r="215" spans="1:9" s="56" customFormat="1" ht="24">
      <c r="A215" s="116">
        <v>5240</v>
      </c>
      <c r="B215" s="117" t="s">
        <v>228</v>
      </c>
      <c r="C215" s="118">
        <f t="shared" si="40"/>
        <v>0</v>
      </c>
      <c r="D215" s="124"/>
      <c r="E215" s="124"/>
      <c r="F215" s="124"/>
      <c r="G215" s="124"/>
      <c r="H215" s="124"/>
      <c r="I215" s="127"/>
    </row>
    <row r="216" spans="1:9" s="56" customFormat="1" ht="22.5" customHeight="1">
      <c r="A216" s="116">
        <v>5250</v>
      </c>
      <c r="B216" s="117" t="s">
        <v>229</v>
      </c>
      <c r="C216" s="118">
        <f t="shared" si="40"/>
        <v>0</v>
      </c>
      <c r="D216" s="124"/>
      <c r="E216" s="124"/>
      <c r="F216" s="124"/>
      <c r="G216" s="125"/>
      <c r="H216" s="126"/>
      <c r="I216" s="127"/>
    </row>
    <row r="217" spans="1:9" s="56" customFormat="1" ht="12">
      <c r="A217" s="116">
        <v>5260</v>
      </c>
      <c r="B217" s="117" t="s">
        <v>230</v>
      </c>
      <c r="C217" s="118">
        <f t="shared" si="40"/>
        <v>0</v>
      </c>
      <c r="D217" s="119">
        <f aca="true" t="shared" si="52" ref="D217:I217">SUM(D218)</f>
        <v>0</v>
      </c>
      <c r="E217" s="119">
        <f t="shared" si="52"/>
        <v>0</v>
      </c>
      <c r="F217" s="119">
        <f t="shared" si="52"/>
        <v>0</v>
      </c>
      <c r="G217" s="120">
        <f t="shared" si="52"/>
        <v>0</v>
      </c>
      <c r="H217" s="121">
        <f t="shared" si="52"/>
        <v>0</v>
      </c>
      <c r="I217" s="122">
        <f t="shared" si="52"/>
        <v>0</v>
      </c>
    </row>
    <row r="218" spans="1:9" s="56" customFormat="1" ht="24">
      <c r="A218" s="58">
        <v>5269</v>
      </c>
      <c r="B218" s="23" t="s">
        <v>231</v>
      </c>
      <c r="C218" s="59">
        <f t="shared" si="40"/>
        <v>0</v>
      </c>
      <c r="D218" s="60"/>
      <c r="E218" s="60"/>
      <c r="F218" s="60"/>
      <c r="G218" s="61"/>
      <c r="H218" s="62"/>
      <c r="I218" s="63"/>
    </row>
    <row r="219" spans="1:9" s="56" customFormat="1" ht="24">
      <c r="A219" s="116">
        <v>5270</v>
      </c>
      <c r="B219" s="117" t="s">
        <v>232</v>
      </c>
      <c r="C219" s="118">
        <f t="shared" si="40"/>
        <v>0</v>
      </c>
      <c r="D219" s="124"/>
      <c r="E219" s="124"/>
      <c r="F219" s="124"/>
      <c r="G219" s="125"/>
      <c r="H219" s="126"/>
      <c r="I219" s="127"/>
    </row>
    <row r="220" spans="1:9" s="56" customFormat="1" ht="12">
      <c r="A220" s="107">
        <v>6000</v>
      </c>
      <c r="B220" s="107" t="s">
        <v>233</v>
      </c>
      <c r="C220" s="108">
        <f t="shared" si="40"/>
        <v>0</v>
      </c>
      <c r="D220" s="109">
        <f aca="true" t="shared" si="53" ref="D220:I220">D221+D231+D240</f>
        <v>0</v>
      </c>
      <c r="E220" s="109">
        <f t="shared" si="53"/>
        <v>0</v>
      </c>
      <c r="F220" s="109">
        <f t="shared" si="53"/>
        <v>0</v>
      </c>
      <c r="G220" s="110">
        <f t="shared" si="53"/>
        <v>0</v>
      </c>
      <c r="H220" s="111">
        <f t="shared" si="53"/>
        <v>0</v>
      </c>
      <c r="I220" s="112">
        <f t="shared" si="53"/>
        <v>0</v>
      </c>
    </row>
    <row r="221" spans="1:9" s="56" customFormat="1" ht="14.25" customHeight="1">
      <c r="A221" s="142">
        <v>6200</v>
      </c>
      <c r="B221" s="143" t="s">
        <v>234</v>
      </c>
      <c r="C221" s="144">
        <f t="shared" si="40"/>
        <v>0</v>
      </c>
      <c r="D221" s="145">
        <f aca="true" t="shared" si="54" ref="D221:I221">SUM(D222,D223,D229,D230)</f>
        <v>0</v>
      </c>
      <c r="E221" s="145">
        <f t="shared" si="54"/>
        <v>0</v>
      </c>
      <c r="F221" s="145">
        <f t="shared" si="54"/>
        <v>0</v>
      </c>
      <c r="G221" s="145">
        <f t="shared" si="54"/>
        <v>0</v>
      </c>
      <c r="H221" s="145">
        <f t="shared" si="54"/>
        <v>0</v>
      </c>
      <c r="I221" s="146">
        <f t="shared" si="54"/>
        <v>0</v>
      </c>
    </row>
    <row r="222" spans="1:9" s="56" customFormat="1" ht="24">
      <c r="A222" s="116">
        <v>6220</v>
      </c>
      <c r="B222" s="117" t="s">
        <v>235</v>
      </c>
      <c r="C222" s="119">
        <f t="shared" si="40"/>
        <v>0</v>
      </c>
      <c r="D222" s="124"/>
      <c r="E222" s="124"/>
      <c r="F222" s="124"/>
      <c r="G222" s="124"/>
      <c r="H222" s="124"/>
      <c r="I222" s="127"/>
    </row>
    <row r="223" spans="1:9" s="56" customFormat="1" ht="14.25" customHeight="1">
      <c r="A223" s="147">
        <v>6250</v>
      </c>
      <c r="B223" s="148" t="s">
        <v>236</v>
      </c>
      <c r="C223" s="149">
        <f t="shared" si="40"/>
        <v>0</v>
      </c>
      <c r="D223" s="149">
        <f aca="true" t="shared" si="55" ref="D223:I223">SUM(D224:D228)</f>
        <v>0</v>
      </c>
      <c r="E223" s="149">
        <f t="shared" si="55"/>
        <v>0</v>
      </c>
      <c r="F223" s="149">
        <f t="shared" si="55"/>
        <v>0</v>
      </c>
      <c r="G223" s="149">
        <f t="shared" si="55"/>
        <v>0</v>
      </c>
      <c r="H223" s="149">
        <f t="shared" si="55"/>
        <v>0</v>
      </c>
      <c r="I223" s="150">
        <f t="shared" si="55"/>
        <v>0</v>
      </c>
    </row>
    <row r="224" spans="1:9" s="56" customFormat="1" ht="14.25" customHeight="1">
      <c r="A224" s="151">
        <v>6252</v>
      </c>
      <c r="B224" s="148" t="s">
        <v>237</v>
      </c>
      <c r="C224" s="149">
        <f t="shared" si="40"/>
        <v>0</v>
      </c>
      <c r="D224" s="152"/>
      <c r="E224" s="152"/>
      <c r="F224" s="152"/>
      <c r="G224" s="152"/>
      <c r="H224" s="152"/>
      <c r="I224" s="153"/>
    </row>
    <row r="225" spans="1:9" s="56" customFormat="1" ht="14.25" customHeight="1">
      <c r="A225" s="151">
        <v>6253</v>
      </c>
      <c r="B225" s="148" t="s">
        <v>238</v>
      </c>
      <c r="C225" s="149">
        <f t="shared" si="40"/>
        <v>0</v>
      </c>
      <c r="D225" s="152"/>
      <c r="E225" s="152"/>
      <c r="F225" s="152"/>
      <c r="G225" s="152"/>
      <c r="H225" s="152"/>
      <c r="I225" s="153"/>
    </row>
    <row r="226" spans="1:9" s="56" customFormat="1" ht="24">
      <c r="A226" s="151">
        <v>6254</v>
      </c>
      <c r="B226" s="148" t="s">
        <v>239</v>
      </c>
      <c r="C226" s="149">
        <f t="shared" si="40"/>
        <v>0</v>
      </c>
      <c r="D226" s="152"/>
      <c r="E226" s="152"/>
      <c r="F226" s="152"/>
      <c r="G226" s="152"/>
      <c r="H226" s="152"/>
      <c r="I226" s="153"/>
    </row>
    <row r="227" spans="1:9" s="56" customFormat="1" ht="24">
      <c r="A227" s="151">
        <v>6255</v>
      </c>
      <c r="B227" s="148" t="s">
        <v>240</v>
      </c>
      <c r="C227" s="149">
        <f t="shared" si="40"/>
        <v>0</v>
      </c>
      <c r="D227" s="152"/>
      <c r="E227" s="152"/>
      <c r="F227" s="152"/>
      <c r="G227" s="152"/>
      <c r="H227" s="152"/>
      <c r="I227" s="153"/>
    </row>
    <row r="228" spans="1:9" s="56" customFormat="1" ht="24">
      <c r="A228" s="151">
        <v>6259</v>
      </c>
      <c r="B228" s="148" t="s">
        <v>241</v>
      </c>
      <c r="C228" s="149">
        <f t="shared" si="40"/>
        <v>0</v>
      </c>
      <c r="D228" s="152"/>
      <c r="E228" s="152"/>
      <c r="F228" s="152"/>
      <c r="G228" s="152"/>
      <c r="H228" s="152"/>
      <c r="I228" s="153"/>
    </row>
    <row r="229" spans="1:9" s="56" customFormat="1" ht="24">
      <c r="A229" s="147">
        <v>6260</v>
      </c>
      <c r="B229" s="148" t="s">
        <v>242</v>
      </c>
      <c r="C229" s="149">
        <f t="shared" si="40"/>
        <v>0</v>
      </c>
      <c r="D229" s="152"/>
      <c r="E229" s="152"/>
      <c r="F229" s="152"/>
      <c r="G229" s="152"/>
      <c r="H229" s="152"/>
      <c r="I229" s="153"/>
    </row>
    <row r="230" spans="1:9" s="56" customFormat="1" ht="12">
      <c r="A230" s="154">
        <v>6270</v>
      </c>
      <c r="B230" s="155" t="s">
        <v>243</v>
      </c>
      <c r="C230" s="156">
        <f t="shared" si="40"/>
        <v>0</v>
      </c>
      <c r="D230" s="157"/>
      <c r="E230" s="157"/>
      <c r="F230" s="157"/>
      <c r="G230" s="157"/>
      <c r="H230" s="157"/>
      <c r="I230" s="130"/>
    </row>
    <row r="231" spans="1:9" s="56" customFormat="1" ht="12">
      <c r="A231" s="71">
        <v>6300</v>
      </c>
      <c r="B231" s="113" t="s">
        <v>244</v>
      </c>
      <c r="C231" s="72">
        <f t="shared" si="40"/>
        <v>0</v>
      </c>
      <c r="D231" s="114">
        <f aca="true" t="shared" si="56" ref="D231:I231">SUM(D232,D238,D239)</f>
        <v>0</v>
      </c>
      <c r="E231" s="114">
        <f t="shared" si="56"/>
        <v>0</v>
      </c>
      <c r="F231" s="114">
        <f t="shared" si="56"/>
        <v>0</v>
      </c>
      <c r="G231" s="114">
        <f t="shared" si="56"/>
        <v>0</v>
      </c>
      <c r="H231" s="114">
        <f t="shared" si="56"/>
        <v>0</v>
      </c>
      <c r="I231" s="115">
        <f t="shared" si="56"/>
        <v>0</v>
      </c>
    </row>
    <row r="232" spans="1:9" s="56" customFormat="1" ht="24">
      <c r="A232" s="116">
        <v>6320</v>
      </c>
      <c r="B232" s="117" t="s">
        <v>245</v>
      </c>
      <c r="C232" s="119">
        <f t="shared" si="40"/>
        <v>0</v>
      </c>
      <c r="D232" s="119">
        <f aca="true" t="shared" si="57" ref="D232:I232">SUM(D233:D237)</f>
        <v>0</v>
      </c>
      <c r="E232" s="119">
        <f t="shared" si="57"/>
        <v>0</v>
      </c>
      <c r="F232" s="119">
        <f t="shared" si="57"/>
        <v>0</v>
      </c>
      <c r="G232" s="119">
        <f t="shared" si="57"/>
        <v>0</v>
      </c>
      <c r="H232" s="119">
        <f t="shared" si="57"/>
        <v>0</v>
      </c>
      <c r="I232" s="122">
        <f t="shared" si="57"/>
        <v>0</v>
      </c>
    </row>
    <row r="233" spans="1:9" s="56" customFormat="1" ht="12">
      <c r="A233" s="151">
        <v>6321</v>
      </c>
      <c r="B233" s="148" t="s">
        <v>246</v>
      </c>
      <c r="C233" s="149">
        <f t="shared" si="40"/>
        <v>0</v>
      </c>
      <c r="D233" s="152"/>
      <c r="E233" s="152"/>
      <c r="F233" s="152"/>
      <c r="G233" s="152"/>
      <c r="H233" s="152"/>
      <c r="I233" s="153"/>
    </row>
    <row r="234" spans="1:9" s="56" customFormat="1" ht="12">
      <c r="A234" s="151">
        <v>6322</v>
      </c>
      <c r="B234" s="148" t="s">
        <v>247</v>
      </c>
      <c r="C234" s="149">
        <f t="shared" si="40"/>
        <v>0</v>
      </c>
      <c r="D234" s="152"/>
      <c r="E234" s="152"/>
      <c r="F234" s="152"/>
      <c r="G234" s="152"/>
      <c r="H234" s="152"/>
      <c r="I234" s="153"/>
    </row>
    <row r="235" spans="1:9" s="56" customFormat="1" ht="24">
      <c r="A235" s="151">
        <v>6323</v>
      </c>
      <c r="B235" s="148" t="s">
        <v>248</v>
      </c>
      <c r="C235" s="149">
        <f t="shared" si="40"/>
        <v>0</v>
      </c>
      <c r="D235" s="152"/>
      <c r="E235" s="152"/>
      <c r="F235" s="152"/>
      <c r="G235" s="152"/>
      <c r="H235" s="152"/>
      <c r="I235" s="153"/>
    </row>
    <row r="236" spans="1:9" s="56" customFormat="1" ht="24">
      <c r="A236" s="151">
        <v>6324</v>
      </c>
      <c r="B236" s="148" t="s">
        <v>249</v>
      </c>
      <c r="C236" s="149">
        <f aca="true" t="shared" si="58" ref="C236:C288">SUM(D236:I236)</f>
        <v>0</v>
      </c>
      <c r="D236" s="152"/>
      <c r="E236" s="152"/>
      <c r="F236" s="152"/>
      <c r="G236" s="152"/>
      <c r="H236" s="152"/>
      <c r="I236" s="153"/>
    </row>
    <row r="237" spans="1:9" s="56" customFormat="1" ht="12">
      <c r="A237" s="151">
        <v>6329</v>
      </c>
      <c r="B237" s="148" t="s">
        <v>250</v>
      </c>
      <c r="C237" s="149">
        <f t="shared" si="58"/>
        <v>0</v>
      </c>
      <c r="D237" s="152"/>
      <c r="E237" s="152"/>
      <c r="F237" s="152"/>
      <c r="G237" s="152"/>
      <c r="H237" s="152"/>
      <c r="I237" s="153"/>
    </row>
    <row r="238" spans="1:9" s="56" customFormat="1" ht="24">
      <c r="A238" s="147">
        <v>6330</v>
      </c>
      <c r="B238" s="148" t="s">
        <v>251</v>
      </c>
      <c r="C238" s="149">
        <f t="shared" si="58"/>
        <v>0</v>
      </c>
      <c r="D238" s="152"/>
      <c r="E238" s="152"/>
      <c r="F238" s="152"/>
      <c r="G238" s="152"/>
      <c r="H238" s="152"/>
      <c r="I238" s="153"/>
    </row>
    <row r="239" spans="1:9" s="56" customFormat="1" ht="12">
      <c r="A239" s="154">
        <v>6360</v>
      </c>
      <c r="B239" s="155" t="s">
        <v>252</v>
      </c>
      <c r="C239" s="156">
        <f t="shared" si="58"/>
        <v>0</v>
      </c>
      <c r="D239" s="157"/>
      <c r="E239" s="157"/>
      <c r="F239" s="157"/>
      <c r="G239" s="157"/>
      <c r="H239" s="157"/>
      <c r="I239" s="130"/>
    </row>
    <row r="240" spans="1:9" s="56" customFormat="1" ht="36">
      <c r="A240" s="71">
        <v>6400</v>
      </c>
      <c r="B240" s="113" t="s">
        <v>253</v>
      </c>
      <c r="C240" s="72">
        <f t="shared" si="58"/>
        <v>0</v>
      </c>
      <c r="D240" s="114">
        <f aca="true" t="shared" si="59" ref="D240:I240">SUM(D241:D247)</f>
        <v>0</v>
      </c>
      <c r="E240" s="114">
        <f t="shared" si="59"/>
        <v>0</v>
      </c>
      <c r="F240" s="114">
        <f t="shared" si="59"/>
        <v>0</v>
      </c>
      <c r="G240" s="114">
        <f t="shared" si="59"/>
        <v>0</v>
      </c>
      <c r="H240" s="114">
        <f t="shared" si="59"/>
        <v>0</v>
      </c>
      <c r="I240" s="115">
        <f t="shared" si="59"/>
        <v>0</v>
      </c>
    </row>
    <row r="241" spans="1:9" s="56" customFormat="1" ht="12">
      <c r="A241" s="116">
        <v>6410</v>
      </c>
      <c r="B241" s="117" t="s">
        <v>254</v>
      </c>
      <c r="C241" s="119">
        <f t="shared" si="58"/>
        <v>0</v>
      </c>
      <c r="D241" s="124"/>
      <c r="E241" s="124"/>
      <c r="F241" s="124"/>
      <c r="G241" s="124"/>
      <c r="H241" s="124"/>
      <c r="I241" s="127"/>
    </row>
    <row r="242" spans="1:9" s="56" customFormat="1" ht="24">
      <c r="A242" s="147">
        <v>6420</v>
      </c>
      <c r="B242" s="148" t="s">
        <v>255</v>
      </c>
      <c r="C242" s="149">
        <f t="shared" si="58"/>
        <v>0</v>
      </c>
      <c r="D242" s="152"/>
      <c r="E242" s="152"/>
      <c r="F242" s="152"/>
      <c r="G242" s="152"/>
      <c r="H242" s="152"/>
      <c r="I242" s="153"/>
    </row>
    <row r="243" spans="1:9" s="56" customFormat="1" ht="12">
      <c r="A243" s="147">
        <v>6430</v>
      </c>
      <c r="B243" s="148" t="s">
        <v>256</v>
      </c>
      <c r="C243" s="149">
        <f t="shared" si="58"/>
        <v>0</v>
      </c>
      <c r="D243" s="152"/>
      <c r="E243" s="152"/>
      <c r="F243" s="152"/>
      <c r="G243" s="152"/>
      <c r="H243" s="152"/>
      <c r="I243" s="153"/>
    </row>
    <row r="244" spans="1:9" s="56" customFormat="1" ht="24">
      <c r="A244" s="147">
        <v>6440</v>
      </c>
      <c r="B244" s="148" t="s">
        <v>257</v>
      </c>
      <c r="C244" s="149">
        <f t="shared" si="58"/>
        <v>0</v>
      </c>
      <c r="D244" s="152"/>
      <c r="E244" s="152"/>
      <c r="F244" s="152"/>
      <c r="G244" s="152"/>
      <c r="H244" s="152"/>
      <c r="I244" s="153"/>
    </row>
    <row r="245" spans="1:9" s="56" customFormat="1" ht="36">
      <c r="A245" s="147">
        <v>6450</v>
      </c>
      <c r="B245" s="148" t="s">
        <v>258</v>
      </c>
      <c r="C245" s="149">
        <f t="shared" si="58"/>
        <v>0</v>
      </c>
      <c r="D245" s="152"/>
      <c r="E245" s="152"/>
      <c r="F245" s="152"/>
      <c r="G245" s="152"/>
      <c r="H245" s="152"/>
      <c r="I245" s="153"/>
    </row>
    <row r="246" spans="1:9" s="56" customFormat="1" ht="12">
      <c r="A246" s="147">
        <v>6460</v>
      </c>
      <c r="B246" s="148" t="s">
        <v>259</v>
      </c>
      <c r="C246" s="149">
        <f t="shared" si="58"/>
        <v>0</v>
      </c>
      <c r="D246" s="152"/>
      <c r="E246" s="152"/>
      <c r="F246" s="152"/>
      <c r="G246" s="152"/>
      <c r="H246" s="152"/>
      <c r="I246" s="153"/>
    </row>
    <row r="247" spans="1:9" s="56" customFormat="1" ht="36">
      <c r="A247" s="154">
        <v>6470</v>
      </c>
      <c r="B247" s="155" t="s">
        <v>260</v>
      </c>
      <c r="C247" s="156">
        <f t="shared" si="58"/>
        <v>0</v>
      </c>
      <c r="D247" s="157"/>
      <c r="E247" s="157"/>
      <c r="F247" s="157"/>
      <c r="G247" s="157"/>
      <c r="H247" s="157"/>
      <c r="I247" s="130"/>
    </row>
    <row r="248" spans="1:9" s="56" customFormat="1" ht="60">
      <c r="A248" s="158">
        <v>7000</v>
      </c>
      <c r="B248" s="158" t="s">
        <v>261</v>
      </c>
      <c r="C248" s="159">
        <f t="shared" si="58"/>
        <v>8365</v>
      </c>
      <c r="D248" s="160">
        <f aca="true" t="shared" si="60" ref="D248:I248">SUM(D249,D262,D268)</f>
        <v>8365</v>
      </c>
      <c r="E248" s="160">
        <f t="shared" si="60"/>
        <v>0</v>
      </c>
      <c r="F248" s="160">
        <f t="shared" si="60"/>
        <v>0</v>
      </c>
      <c r="G248" s="160">
        <f t="shared" si="60"/>
        <v>0</v>
      </c>
      <c r="H248" s="160">
        <f t="shared" si="60"/>
        <v>0</v>
      </c>
      <c r="I248" s="161">
        <f t="shared" si="60"/>
        <v>0</v>
      </c>
    </row>
    <row r="249" spans="1:9" s="56" customFormat="1" ht="24">
      <c r="A249" s="162">
        <v>7200</v>
      </c>
      <c r="B249" s="113" t="s">
        <v>262</v>
      </c>
      <c r="C249" s="72">
        <f t="shared" si="58"/>
        <v>0</v>
      </c>
      <c r="D249" s="114">
        <f aca="true" t="shared" si="61" ref="D249:I249">SUM(D250,D251,D254,D261)</f>
        <v>0</v>
      </c>
      <c r="E249" s="114">
        <f t="shared" si="61"/>
        <v>0</v>
      </c>
      <c r="F249" s="114">
        <f t="shared" si="61"/>
        <v>0</v>
      </c>
      <c r="G249" s="114">
        <f t="shared" si="61"/>
        <v>0</v>
      </c>
      <c r="H249" s="114">
        <f t="shared" si="61"/>
        <v>0</v>
      </c>
      <c r="I249" s="115">
        <f t="shared" si="61"/>
        <v>0</v>
      </c>
    </row>
    <row r="250" spans="1:9" s="56" customFormat="1" ht="36">
      <c r="A250" s="163">
        <v>7210</v>
      </c>
      <c r="B250" s="117" t="s">
        <v>263</v>
      </c>
      <c r="C250" s="118">
        <f t="shared" si="58"/>
        <v>0</v>
      </c>
      <c r="D250" s="124"/>
      <c r="E250" s="124"/>
      <c r="F250" s="124"/>
      <c r="G250" s="125"/>
      <c r="H250" s="126"/>
      <c r="I250" s="127"/>
    </row>
    <row r="251" spans="1:9" s="56" customFormat="1" ht="24">
      <c r="A251" s="163">
        <v>7220</v>
      </c>
      <c r="B251" s="117" t="s">
        <v>264</v>
      </c>
      <c r="C251" s="118">
        <f t="shared" si="58"/>
        <v>0</v>
      </c>
      <c r="D251" s="119">
        <f aca="true" t="shared" si="62" ref="D251:I251">SUM(D252:D253)</f>
        <v>0</v>
      </c>
      <c r="E251" s="119">
        <f t="shared" si="62"/>
        <v>0</v>
      </c>
      <c r="F251" s="119">
        <f t="shared" si="62"/>
        <v>0</v>
      </c>
      <c r="G251" s="120">
        <f t="shared" si="62"/>
        <v>0</v>
      </c>
      <c r="H251" s="121">
        <f t="shared" si="62"/>
        <v>0</v>
      </c>
      <c r="I251" s="122">
        <f t="shared" si="62"/>
        <v>0</v>
      </c>
    </row>
    <row r="252" spans="1:9" s="123" customFormat="1" ht="36">
      <c r="A252" s="164">
        <v>7221</v>
      </c>
      <c r="B252" s="23" t="s">
        <v>265</v>
      </c>
      <c r="C252" s="59">
        <f t="shared" si="58"/>
        <v>0</v>
      </c>
      <c r="D252" s="60"/>
      <c r="E252" s="60"/>
      <c r="F252" s="60"/>
      <c r="G252" s="61"/>
      <c r="H252" s="62"/>
      <c r="I252" s="63"/>
    </row>
    <row r="253" spans="1:9" s="123" customFormat="1" ht="36">
      <c r="A253" s="164">
        <v>7222</v>
      </c>
      <c r="B253" s="23" t="s">
        <v>266</v>
      </c>
      <c r="C253" s="59">
        <f t="shared" si="58"/>
        <v>0</v>
      </c>
      <c r="D253" s="60"/>
      <c r="E253" s="60"/>
      <c r="F253" s="60"/>
      <c r="G253" s="61"/>
      <c r="H253" s="62"/>
      <c r="I253" s="63"/>
    </row>
    <row r="254" spans="1:9" s="123" customFormat="1" ht="36">
      <c r="A254" s="165">
        <v>7240</v>
      </c>
      <c r="B254" s="23" t="s">
        <v>267</v>
      </c>
      <c r="C254" s="59">
        <f t="shared" si="58"/>
        <v>0</v>
      </c>
      <c r="D254" s="137">
        <f aca="true" t="shared" si="63" ref="D254:I254">SUM(D255:D260)</f>
        <v>0</v>
      </c>
      <c r="E254" s="137">
        <f t="shared" si="63"/>
        <v>0</v>
      </c>
      <c r="F254" s="137">
        <f t="shared" si="63"/>
        <v>0</v>
      </c>
      <c r="G254" s="137">
        <f t="shared" si="63"/>
        <v>0</v>
      </c>
      <c r="H254" s="137">
        <f t="shared" si="63"/>
        <v>0</v>
      </c>
      <c r="I254" s="138">
        <f t="shared" si="63"/>
        <v>0</v>
      </c>
    </row>
    <row r="255" spans="1:9" s="123" customFormat="1" ht="36">
      <c r="A255" s="164">
        <v>7241</v>
      </c>
      <c r="B255" s="23" t="s">
        <v>268</v>
      </c>
      <c r="C255" s="59">
        <f t="shared" si="58"/>
        <v>0</v>
      </c>
      <c r="D255" s="60"/>
      <c r="E255" s="60"/>
      <c r="F255" s="60"/>
      <c r="G255" s="61"/>
      <c r="H255" s="62"/>
      <c r="I255" s="63"/>
    </row>
    <row r="256" spans="1:9" s="123" customFormat="1" ht="36">
      <c r="A256" s="164">
        <v>7242</v>
      </c>
      <c r="B256" s="23" t="s">
        <v>269</v>
      </c>
      <c r="C256" s="59">
        <f t="shared" si="58"/>
        <v>0</v>
      </c>
      <c r="D256" s="60"/>
      <c r="E256" s="60"/>
      <c r="F256" s="60"/>
      <c r="G256" s="61"/>
      <c r="H256" s="62"/>
      <c r="I256" s="63"/>
    </row>
    <row r="257" spans="1:9" s="123" customFormat="1" ht="36">
      <c r="A257" s="164">
        <v>7243</v>
      </c>
      <c r="B257" s="23" t="s">
        <v>270</v>
      </c>
      <c r="C257" s="59">
        <f t="shared" si="58"/>
        <v>0</v>
      </c>
      <c r="D257" s="60"/>
      <c r="E257" s="60"/>
      <c r="F257" s="60"/>
      <c r="G257" s="61"/>
      <c r="H257" s="62"/>
      <c r="I257" s="63"/>
    </row>
    <row r="258" spans="1:9" s="123" customFormat="1" ht="36">
      <c r="A258" s="164">
        <v>7244</v>
      </c>
      <c r="B258" s="23" t="s">
        <v>271</v>
      </c>
      <c r="C258" s="59">
        <f t="shared" si="58"/>
        <v>0</v>
      </c>
      <c r="D258" s="60"/>
      <c r="E258" s="60"/>
      <c r="F258" s="60"/>
      <c r="G258" s="61"/>
      <c r="H258" s="62"/>
      <c r="I258" s="63"/>
    </row>
    <row r="259" spans="1:9" s="123" customFormat="1" ht="12">
      <c r="A259" s="164">
        <v>7245</v>
      </c>
      <c r="B259" s="23" t="s">
        <v>272</v>
      </c>
      <c r="C259" s="59">
        <f t="shared" si="58"/>
        <v>0</v>
      </c>
      <c r="D259" s="60"/>
      <c r="E259" s="60"/>
      <c r="F259" s="60"/>
      <c r="G259" s="61"/>
      <c r="H259" s="62"/>
      <c r="I259" s="63"/>
    </row>
    <row r="260" spans="1:9" s="123" customFormat="1" ht="72">
      <c r="A260" s="164">
        <v>7246</v>
      </c>
      <c r="B260" s="23" t="s">
        <v>273</v>
      </c>
      <c r="C260" s="59">
        <f t="shared" si="58"/>
        <v>0</v>
      </c>
      <c r="D260" s="60"/>
      <c r="E260" s="60"/>
      <c r="F260" s="60"/>
      <c r="G260" s="61"/>
      <c r="H260" s="62"/>
      <c r="I260" s="63"/>
    </row>
    <row r="261" spans="1:9" s="123" customFormat="1" ht="36">
      <c r="A261" s="165">
        <v>7260</v>
      </c>
      <c r="B261" s="23" t="s">
        <v>274</v>
      </c>
      <c r="C261" s="59">
        <f t="shared" si="58"/>
        <v>0</v>
      </c>
      <c r="D261" s="60"/>
      <c r="E261" s="60"/>
      <c r="F261" s="60"/>
      <c r="G261" s="61"/>
      <c r="H261" s="62"/>
      <c r="I261" s="63"/>
    </row>
    <row r="262" spans="1:9" s="123" customFormat="1" ht="24">
      <c r="A262" s="166">
        <v>7500</v>
      </c>
      <c r="B262" s="143" t="s">
        <v>275</v>
      </c>
      <c r="C262" s="144">
        <f t="shared" si="58"/>
        <v>0</v>
      </c>
      <c r="D262" s="145">
        <f aca="true" t="shared" si="64" ref="D262:I262">SUM(D263)</f>
        <v>0</v>
      </c>
      <c r="E262" s="145">
        <f t="shared" si="64"/>
        <v>0</v>
      </c>
      <c r="F262" s="145">
        <f t="shared" si="64"/>
        <v>0</v>
      </c>
      <c r="G262" s="167">
        <f t="shared" si="64"/>
        <v>0</v>
      </c>
      <c r="H262" s="167">
        <f t="shared" si="64"/>
        <v>0</v>
      </c>
      <c r="I262" s="146">
        <f t="shared" si="64"/>
        <v>0</v>
      </c>
    </row>
    <row r="263" spans="1:9" s="123" customFormat="1" ht="48">
      <c r="A263" s="168">
        <v>7510</v>
      </c>
      <c r="B263" s="23" t="s">
        <v>276</v>
      </c>
      <c r="C263" s="59">
        <f t="shared" si="58"/>
        <v>0</v>
      </c>
      <c r="D263" s="137">
        <f aca="true" t="shared" si="65" ref="D263:I263">SUM(D264:D267)</f>
        <v>0</v>
      </c>
      <c r="E263" s="137">
        <f t="shared" si="65"/>
        <v>0</v>
      </c>
      <c r="F263" s="137">
        <f t="shared" si="65"/>
        <v>0</v>
      </c>
      <c r="G263" s="137">
        <f t="shared" si="65"/>
        <v>0</v>
      </c>
      <c r="H263" s="137">
        <f t="shared" si="65"/>
        <v>0</v>
      </c>
      <c r="I263" s="138">
        <f t="shared" si="65"/>
        <v>0</v>
      </c>
    </row>
    <row r="264" spans="1:9" s="123" customFormat="1" ht="73.5" customHeight="1">
      <c r="A264" s="164">
        <v>7511</v>
      </c>
      <c r="B264" s="23" t="s">
        <v>277</v>
      </c>
      <c r="C264" s="59">
        <f t="shared" si="58"/>
        <v>0</v>
      </c>
      <c r="D264" s="60"/>
      <c r="E264" s="60"/>
      <c r="F264" s="60"/>
      <c r="G264" s="61"/>
      <c r="H264" s="62"/>
      <c r="I264" s="63"/>
    </row>
    <row r="265" spans="1:9" s="123" customFormat="1" ht="72">
      <c r="A265" s="164">
        <v>7512</v>
      </c>
      <c r="B265" s="23" t="s">
        <v>278</v>
      </c>
      <c r="C265" s="59">
        <f t="shared" si="58"/>
        <v>0</v>
      </c>
      <c r="D265" s="60"/>
      <c r="E265" s="60"/>
      <c r="F265" s="60"/>
      <c r="G265" s="61"/>
      <c r="H265" s="62"/>
      <c r="I265" s="63"/>
    </row>
    <row r="266" spans="1:9" s="123" customFormat="1" ht="72">
      <c r="A266" s="164">
        <v>7515</v>
      </c>
      <c r="B266" s="23" t="s">
        <v>279</v>
      </c>
      <c r="C266" s="59">
        <f t="shared" si="58"/>
        <v>0</v>
      </c>
      <c r="D266" s="60"/>
      <c r="E266" s="60"/>
      <c r="F266" s="60"/>
      <c r="G266" s="61"/>
      <c r="H266" s="62"/>
      <c r="I266" s="63"/>
    </row>
    <row r="267" spans="1:9" s="123" customFormat="1" ht="94.5" customHeight="1">
      <c r="A267" s="169">
        <v>7516</v>
      </c>
      <c r="B267" s="23" t="s">
        <v>280</v>
      </c>
      <c r="C267" s="59">
        <f t="shared" si="58"/>
        <v>0</v>
      </c>
      <c r="D267" s="60"/>
      <c r="E267" s="60"/>
      <c r="F267" s="60"/>
      <c r="G267" s="61"/>
      <c r="H267" s="62"/>
      <c r="I267" s="63"/>
    </row>
    <row r="268" spans="1:9" s="56" customFormat="1" ht="12">
      <c r="A268" s="162">
        <v>7700</v>
      </c>
      <c r="B268" s="143" t="s">
        <v>281</v>
      </c>
      <c r="C268" s="144">
        <f t="shared" si="58"/>
        <v>8365</v>
      </c>
      <c r="D268" s="145">
        <f aca="true" t="shared" si="66" ref="D268:I268">SUM(D269,D272)</f>
        <v>8365</v>
      </c>
      <c r="E268" s="145">
        <f t="shared" si="66"/>
        <v>0</v>
      </c>
      <c r="F268" s="145">
        <f t="shared" si="66"/>
        <v>0</v>
      </c>
      <c r="G268" s="145">
        <f t="shared" si="66"/>
        <v>0</v>
      </c>
      <c r="H268" s="145">
        <f t="shared" si="66"/>
        <v>0</v>
      </c>
      <c r="I268" s="146">
        <f t="shared" si="66"/>
        <v>0</v>
      </c>
    </row>
    <row r="269" spans="1:9" s="56" customFormat="1" ht="21" customHeight="1">
      <c r="A269" s="163">
        <v>7710</v>
      </c>
      <c r="B269" s="117" t="s">
        <v>282</v>
      </c>
      <c r="C269" s="118">
        <f t="shared" si="58"/>
        <v>8365</v>
      </c>
      <c r="D269" s="119">
        <f aca="true" t="shared" si="67" ref="D269:I269">SUM(D270:D271)</f>
        <v>8365</v>
      </c>
      <c r="E269" s="119">
        <f t="shared" si="67"/>
        <v>0</v>
      </c>
      <c r="F269" s="119">
        <f t="shared" si="67"/>
        <v>0</v>
      </c>
      <c r="G269" s="120">
        <f t="shared" si="67"/>
        <v>0</v>
      </c>
      <c r="H269" s="121">
        <f t="shared" si="67"/>
        <v>0</v>
      </c>
      <c r="I269" s="122">
        <f t="shared" si="67"/>
        <v>0</v>
      </c>
    </row>
    <row r="270" spans="1:9" s="123" customFormat="1" ht="36">
      <c r="A270" s="164">
        <v>7711</v>
      </c>
      <c r="B270" s="23" t="s">
        <v>283</v>
      </c>
      <c r="C270" s="59">
        <f t="shared" si="58"/>
        <v>0</v>
      </c>
      <c r="D270" s="60"/>
      <c r="E270" s="60"/>
      <c r="F270" s="60"/>
      <c r="G270" s="61"/>
      <c r="H270" s="62"/>
      <c r="I270" s="63"/>
    </row>
    <row r="271" spans="1:9" s="123" customFormat="1" ht="36">
      <c r="A271" s="164">
        <v>7712</v>
      </c>
      <c r="B271" s="23" t="s">
        <v>284</v>
      </c>
      <c r="C271" s="59">
        <f t="shared" si="58"/>
        <v>8365</v>
      </c>
      <c r="D271" s="60">
        <f>1100+1300+100+600+400+1365+1050+2450</f>
        <v>8365</v>
      </c>
      <c r="E271" s="60"/>
      <c r="F271" s="60"/>
      <c r="G271" s="61"/>
      <c r="H271" s="62"/>
      <c r="I271" s="63"/>
    </row>
    <row r="272" spans="1:9" s="123" customFormat="1" ht="12">
      <c r="A272" s="165">
        <v>7720</v>
      </c>
      <c r="B272" s="23" t="s">
        <v>285</v>
      </c>
      <c r="C272" s="59">
        <f t="shared" si="58"/>
        <v>0</v>
      </c>
      <c r="D272" s="60"/>
      <c r="E272" s="60"/>
      <c r="F272" s="60"/>
      <c r="G272" s="60"/>
      <c r="H272" s="60"/>
      <c r="I272" s="63"/>
    </row>
    <row r="273" spans="1:9" s="56" customFormat="1" ht="48">
      <c r="A273" s="170">
        <v>9000</v>
      </c>
      <c r="B273" s="171" t="s">
        <v>286</v>
      </c>
      <c r="C273" s="108">
        <f t="shared" si="58"/>
        <v>0</v>
      </c>
      <c r="D273" s="109">
        <f aca="true" t="shared" si="68" ref="D273:I273">SUM(D274,D277,D279,D281)</f>
        <v>0</v>
      </c>
      <c r="E273" s="109">
        <f t="shared" si="68"/>
        <v>0</v>
      </c>
      <c r="F273" s="109">
        <f t="shared" si="68"/>
        <v>0</v>
      </c>
      <c r="G273" s="109">
        <f t="shared" si="68"/>
        <v>0</v>
      </c>
      <c r="H273" s="109">
        <f t="shared" si="68"/>
        <v>0</v>
      </c>
      <c r="I273" s="112">
        <f t="shared" si="68"/>
        <v>0</v>
      </c>
    </row>
    <row r="274" spans="1:9" s="56" customFormat="1" ht="36">
      <c r="A274" s="172">
        <v>9200</v>
      </c>
      <c r="B274" s="173" t="s">
        <v>287</v>
      </c>
      <c r="C274" s="72">
        <f t="shared" si="58"/>
        <v>0</v>
      </c>
      <c r="D274" s="114">
        <f aca="true" t="shared" si="69" ref="D274:I274">SUM(D275:D276)</f>
        <v>0</v>
      </c>
      <c r="E274" s="114">
        <f t="shared" si="69"/>
        <v>0</v>
      </c>
      <c r="F274" s="114">
        <f t="shared" si="69"/>
        <v>0</v>
      </c>
      <c r="G274" s="128">
        <f t="shared" si="69"/>
        <v>0</v>
      </c>
      <c r="H274" s="78">
        <f t="shared" si="69"/>
        <v>0</v>
      </c>
      <c r="I274" s="115">
        <f t="shared" si="69"/>
        <v>0</v>
      </c>
    </row>
    <row r="275" spans="1:9" s="56" customFormat="1" ht="36">
      <c r="A275" s="174">
        <v>9210</v>
      </c>
      <c r="B275" s="175" t="s">
        <v>288</v>
      </c>
      <c r="C275" s="118">
        <f t="shared" si="58"/>
        <v>0</v>
      </c>
      <c r="D275" s="124"/>
      <c r="E275" s="124"/>
      <c r="F275" s="124"/>
      <c r="G275" s="125"/>
      <c r="H275" s="126"/>
      <c r="I275" s="127"/>
    </row>
    <row r="276" spans="1:9" s="56" customFormat="1" ht="36">
      <c r="A276" s="174">
        <v>9220</v>
      </c>
      <c r="B276" s="175" t="s">
        <v>289</v>
      </c>
      <c r="C276" s="118">
        <f t="shared" si="58"/>
        <v>0</v>
      </c>
      <c r="D276" s="124"/>
      <c r="E276" s="124"/>
      <c r="F276" s="124"/>
      <c r="G276" s="125"/>
      <c r="H276" s="126"/>
      <c r="I276" s="127"/>
    </row>
    <row r="277" spans="1:9" s="56" customFormat="1" ht="36">
      <c r="A277" s="172">
        <v>9300</v>
      </c>
      <c r="B277" s="176" t="s">
        <v>290</v>
      </c>
      <c r="C277" s="72">
        <f t="shared" si="58"/>
        <v>0</v>
      </c>
      <c r="D277" s="114">
        <f aca="true" t="shared" si="70" ref="D277:I277">SUM(D278)</f>
        <v>0</v>
      </c>
      <c r="E277" s="114">
        <f t="shared" si="70"/>
        <v>0</v>
      </c>
      <c r="F277" s="114">
        <f t="shared" si="70"/>
        <v>0</v>
      </c>
      <c r="G277" s="114">
        <f t="shared" si="70"/>
        <v>0</v>
      </c>
      <c r="H277" s="114">
        <f t="shared" si="70"/>
        <v>0</v>
      </c>
      <c r="I277" s="115">
        <f t="shared" si="70"/>
        <v>0</v>
      </c>
    </row>
    <row r="278" spans="1:9" s="56" customFormat="1" ht="48">
      <c r="A278" s="177">
        <v>9320</v>
      </c>
      <c r="B278" s="178" t="s">
        <v>291</v>
      </c>
      <c r="C278" s="59">
        <f t="shared" si="58"/>
        <v>0</v>
      </c>
      <c r="D278" s="60"/>
      <c r="E278" s="60"/>
      <c r="F278" s="60"/>
      <c r="G278" s="61"/>
      <c r="H278" s="62"/>
      <c r="I278" s="63"/>
    </row>
    <row r="279" spans="1:9" s="56" customFormat="1" ht="36">
      <c r="A279" s="172">
        <v>9400</v>
      </c>
      <c r="B279" s="176" t="s">
        <v>292</v>
      </c>
      <c r="C279" s="72">
        <f t="shared" si="58"/>
        <v>0</v>
      </c>
      <c r="D279" s="114">
        <f aca="true" t="shared" si="71" ref="D279:I279">SUM(D280:D280)</f>
        <v>0</v>
      </c>
      <c r="E279" s="114">
        <f t="shared" si="71"/>
        <v>0</v>
      </c>
      <c r="F279" s="114">
        <f t="shared" si="71"/>
        <v>0</v>
      </c>
      <c r="G279" s="128">
        <f t="shared" si="71"/>
        <v>0</v>
      </c>
      <c r="H279" s="78">
        <f t="shared" si="71"/>
        <v>0</v>
      </c>
      <c r="I279" s="115">
        <f t="shared" si="71"/>
        <v>0</v>
      </c>
    </row>
    <row r="280" spans="1:9" s="56" customFormat="1" ht="48">
      <c r="A280" s="174">
        <v>9420</v>
      </c>
      <c r="B280" s="175" t="s">
        <v>293</v>
      </c>
      <c r="C280" s="118">
        <f t="shared" si="58"/>
        <v>0</v>
      </c>
      <c r="D280" s="124"/>
      <c r="E280" s="124"/>
      <c r="F280" s="124"/>
      <c r="G280" s="125"/>
      <c r="H280" s="126"/>
      <c r="I280" s="127"/>
    </row>
    <row r="281" spans="1:9" s="56" customFormat="1" ht="36">
      <c r="A281" s="179">
        <v>9600</v>
      </c>
      <c r="B281" s="180" t="s">
        <v>294</v>
      </c>
      <c r="C281" s="181">
        <f t="shared" si="58"/>
        <v>0</v>
      </c>
      <c r="D281" s="181">
        <f aca="true" t="shared" si="72" ref="D281:I281">SUM(D282)</f>
        <v>0</v>
      </c>
      <c r="E281" s="181">
        <f t="shared" si="72"/>
        <v>0</v>
      </c>
      <c r="F281" s="181">
        <f t="shared" si="72"/>
        <v>0</v>
      </c>
      <c r="G281" s="181">
        <f t="shared" si="72"/>
        <v>0</v>
      </c>
      <c r="H281" s="181">
        <f t="shared" si="72"/>
        <v>0</v>
      </c>
      <c r="I281" s="182">
        <f t="shared" si="72"/>
        <v>0</v>
      </c>
    </row>
    <row r="282" spans="1:9" s="56" customFormat="1" ht="36">
      <c r="A282" s="174">
        <v>9610</v>
      </c>
      <c r="B282" s="175" t="s">
        <v>295</v>
      </c>
      <c r="C282" s="119">
        <f t="shared" si="58"/>
        <v>0</v>
      </c>
      <c r="D282" s="119">
        <f aca="true" t="shared" si="73" ref="D282:I282">SUM(D283:D285)</f>
        <v>0</v>
      </c>
      <c r="E282" s="119">
        <f t="shared" si="73"/>
        <v>0</v>
      </c>
      <c r="F282" s="119">
        <f t="shared" si="73"/>
        <v>0</v>
      </c>
      <c r="G282" s="119">
        <f t="shared" si="73"/>
        <v>0</v>
      </c>
      <c r="H282" s="119">
        <f t="shared" si="73"/>
        <v>0</v>
      </c>
      <c r="I282" s="122">
        <f t="shared" si="73"/>
        <v>0</v>
      </c>
    </row>
    <row r="283" spans="1:9" s="56" customFormat="1" ht="72">
      <c r="A283" s="183">
        <v>9611</v>
      </c>
      <c r="B283" s="184" t="s">
        <v>296</v>
      </c>
      <c r="C283" s="149">
        <f t="shared" si="58"/>
        <v>0</v>
      </c>
      <c r="D283" s="152"/>
      <c r="E283" s="152"/>
      <c r="F283" s="152"/>
      <c r="G283" s="152"/>
      <c r="H283" s="152"/>
      <c r="I283" s="153"/>
    </row>
    <row r="284" spans="1:9" s="56" customFormat="1" ht="60">
      <c r="A284" s="183">
        <v>9612</v>
      </c>
      <c r="B284" s="184" t="s">
        <v>297</v>
      </c>
      <c r="C284" s="149">
        <f t="shared" si="58"/>
        <v>0</v>
      </c>
      <c r="D284" s="152"/>
      <c r="E284" s="152"/>
      <c r="F284" s="152"/>
      <c r="G284" s="152"/>
      <c r="H284" s="152"/>
      <c r="I284" s="153"/>
    </row>
    <row r="285" spans="1:9" s="56" customFormat="1" ht="87" customHeight="1">
      <c r="A285" s="185">
        <v>9619</v>
      </c>
      <c r="B285" s="186" t="s">
        <v>298</v>
      </c>
      <c r="C285" s="149">
        <f t="shared" si="58"/>
        <v>0</v>
      </c>
      <c r="D285" s="157"/>
      <c r="E285" s="157"/>
      <c r="F285" s="157"/>
      <c r="G285" s="157"/>
      <c r="H285" s="157"/>
      <c r="I285" s="130"/>
    </row>
    <row r="286" spans="1:9" s="56" customFormat="1" ht="12">
      <c r="A286" s="187"/>
      <c r="B286" s="23" t="s">
        <v>299</v>
      </c>
      <c r="C286" s="59">
        <f t="shared" si="58"/>
        <v>0</v>
      </c>
      <c r="D286" s="137">
        <f aca="true" t="shared" si="74" ref="D286:I286">SUM(D287:D288)</f>
        <v>0</v>
      </c>
      <c r="E286" s="137">
        <f t="shared" si="74"/>
        <v>0</v>
      </c>
      <c r="F286" s="137">
        <f t="shared" si="74"/>
        <v>0</v>
      </c>
      <c r="G286" s="188">
        <f t="shared" si="74"/>
        <v>0</v>
      </c>
      <c r="H286" s="189">
        <f t="shared" si="74"/>
        <v>0</v>
      </c>
      <c r="I286" s="138">
        <f t="shared" si="74"/>
        <v>0</v>
      </c>
    </row>
    <row r="287" spans="1:9" s="56" customFormat="1" ht="12">
      <c r="A287" s="187"/>
      <c r="B287" s="58" t="s">
        <v>34</v>
      </c>
      <c r="C287" s="59">
        <f t="shared" si="58"/>
        <v>0</v>
      </c>
      <c r="D287" s="60"/>
      <c r="E287" s="60"/>
      <c r="F287" s="60"/>
      <c r="G287" s="61"/>
      <c r="H287" s="62"/>
      <c r="I287" s="63"/>
    </row>
    <row r="288" spans="1:9" s="56" customFormat="1" ht="12">
      <c r="A288" s="187"/>
      <c r="B288" s="190" t="s">
        <v>35</v>
      </c>
      <c r="C288" s="59">
        <f t="shared" si="58"/>
        <v>0</v>
      </c>
      <c r="D288" s="60"/>
      <c r="E288" s="60"/>
      <c r="F288" s="60"/>
      <c r="G288" s="61"/>
      <c r="H288" s="62"/>
      <c r="I288" s="63"/>
    </row>
    <row r="289" spans="1:9" s="198" customFormat="1" ht="12">
      <c r="A289" s="191"/>
      <c r="B289" s="192" t="s">
        <v>300</v>
      </c>
      <c r="C289" s="193">
        <f aca="true" t="shared" si="75" ref="C289:I289">SUM(C286,C273,C248,C220,C184,C176,C169,C71,C47)</f>
        <v>113312</v>
      </c>
      <c r="D289" s="194">
        <f t="shared" si="75"/>
        <v>110612</v>
      </c>
      <c r="E289" s="194">
        <f t="shared" si="75"/>
        <v>0</v>
      </c>
      <c r="F289" s="194">
        <f t="shared" si="75"/>
        <v>0</v>
      </c>
      <c r="G289" s="195">
        <f t="shared" si="75"/>
        <v>0</v>
      </c>
      <c r="H289" s="196">
        <f t="shared" si="75"/>
        <v>2700</v>
      </c>
      <c r="I289" s="197">
        <f t="shared" si="75"/>
        <v>0</v>
      </c>
    </row>
    <row r="290" spans="1:9" s="198" customFormat="1" ht="3" customHeight="1">
      <c r="A290" s="191"/>
      <c r="B290" s="191"/>
      <c r="C290" s="144"/>
      <c r="D290" s="145"/>
      <c r="E290" s="145"/>
      <c r="F290" s="145"/>
      <c r="G290" s="145"/>
      <c r="H290" s="145"/>
      <c r="I290" s="146"/>
    </row>
    <row r="291" spans="1:9" s="201" customFormat="1" ht="12">
      <c r="A291" s="497" t="s">
        <v>301</v>
      </c>
      <c r="B291" s="498"/>
      <c r="C291" s="199">
        <f>SUM(D291:I291)</f>
        <v>0</v>
      </c>
      <c r="D291" s="199">
        <f>D21-D45</f>
        <v>0</v>
      </c>
      <c r="E291" s="199">
        <f>E21-E45</f>
        <v>0</v>
      </c>
      <c r="F291" s="199">
        <f>F21-F45</f>
        <v>0</v>
      </c>
      <c r="G291" s="199">
        <f>SUM(G21:G22)-G45</f>
        <v>0</v>
      </c>
      <c r="H291" s="199">
        <f>H23-H45</f>
        <v>0</v>
      </c>
      <c r="I291" s="200">
        <f>SUM(I40:I42)-I45</f>
        <v>0</v>
      </c>
    </row>
    <row r="292" spans="1:9" s="198" customFormat="1" ht="3" customHeight="1">
      <c r="A292" s="202"/>
      <c r="B292" s="202"/>
      <c r="C292" s="144"/>
      <c r="D292" s="145"/>
      <c r="E292" s="145"/>
      <c r="F292" s="145"/>
      <c r="G292" s="145"/>
      <c r="H292" s="145"/>
      <c r="I292" s="146"/>
    </row>
    <row r="293" spans="1:9" s="201" customFormat="1" ht="12">
      <c r="A293" s="497" t="s">
        <v>302</v>
      </c>
      <c r="B293" s="498"/>
      <c r="C293" s="199">
        <f aca="true" t="shared" si="76" ref="C293:I293">SUM(C294,C296)-C304+C306</f>
        <v>0</v>
      </c>
      <c r="D293" s="199">
        <f t="shared" si="76"/>
        <v>0</v>
      </c>
      <c r="E293" s="199">
        <f t="shared" si="76"/>
        <v>0</v>
      </c>
      <c r="F293" s="199">
        <f t="shared" si="76"/>
        <v>0</v>
      </c>
      <c r="G293" s="199">
        <f t="shared" si="76"/>
        <v>0</v>
      </c>
      <c r="H293" s="199">
        <f t="shared" si="76"/>
        <v>0</v>
      </c>
      <c r="I293" s="200">
        <f t="shared" si="76"/>
        <v>0</v>
      </c>
    </row>
    <row r="294" spans="1:9" s="201" customFormat="1" ht="12">
      <c r="A294" s="203" t="s">
        <v>303</v>
      </c>
      <c r="B294" s="203" t="s">
        <v>304</v>
      </c>
      <c r="C294" s="199">
        <f aca="true" t="shared" si="77" ref="C294:I294">C18-C286</f>
        <v>0</v>
      </c>
      <c r="D294" s="199">
        <f t="shared" si="77"/>
        <v>0</v>
      </c>
      <c r="E294" s="199">
        <f t="shared" si="77"/>
        <v>0</v>
      </c>
      <c r="F294" s="199">
        <f t="shared" si="77"/>
        <v>0</v>
      </c>
      <c r="G294" s="199">
        <f t="shared" si="77"/>
        <v>0</v>
      </c>
      <c r="H294" s="199">
        <f t="shared" si="77"/>
        <v>0</v>
      </c>
      <c r="I294" s="200">
        <f t="shared" si="77"/>
        <v>0</v>
      </c>
    </row>
    <row r="295" spans="1:9" s="198" customFormat="1" ht="3" customHeight="1">
      <c r="A295" s="191"/>
      <c r="B295" s="191"/>
      <c r="C295" s="144"/>
      <c r="D295" s="145"/>
      <c r="E295" s="145"/>
      <c r="F295" s="145"/>
      <c r="G295" s="145"/>
      <c r="H295" s="145"/>
      <c r="I295" s="146"/>
    </row>
    <row r="296" spans="1:9" s="201" customFormat="1" ht="12">
      <c r="A296" s="204" t="s">
        <v>305</v>
      </c>
      <c r="B296" s="204" t="s">
        <v>306</v>
      </c>
      <c r="C296" s="199">
        <f aca="true" t="shared" si="78" ref="C296:I296">SUM(C297,C299,C301)-SUM(C298,C300,C302)</f>
        <v>0</v>
      </c>
      <c r="D296" s="199">
        <f t="shared" si="78"/>
        <v>0</v>
      </c>
      <c r="E296" s="199">
        <f t="shared" si="78"/>
        <v>0</v>
      </c>
      <c r="F296" s="199">
        <f t="shared" si="78"/>
        <v>0</v>
      </c>
      <c r="G296" s="199">
        <f t="shared" si="78"/>
        <v>0</v>
      </c>
      <c r="H296" s="199">
        <f t="shared" si="78"/>
        <v>0</v>
      </c>
      <c r="I296" s="200">
        <f t="shared" si="78"/>
        <v>0</v>
      </c>
    </row>
    <row r="297" spans="1:9" s="198" customFormat="1" ht="12">
      <c r="A297" s="205" t="s">
        <v>307</v>
      </c>
      <c r="B297" s="205" t="s">
        <v>308</v>
      </c>
      <c r="C297" s="206">
        <f aca="true" t="shared" si="79" ref="C297:C302">SUM(D297:I297)</f>
        <v>0</v>
      </c>
      <c r="D297" s="207"/>
      <c r="E297" s="207"/>
      <c r="F297" s="207"/>
      <c r="G297" s="207"/>
      <c r="H297" s="207"/>
      <c r="I297" s="208"/>
    </row>
    <row r="298" spans="1:9" s="198" customFormat="1" ht="12">
      <c r="A298" s="209" t="s">
        <v>309</v>
      </c>
      <c r="B298" s="209" t="s">
        <v>310</v>
      </c>
      <c r="C298" s="210">
        <f t="shared" si="79"/>
        <v>0</v>
      </c>
      <c r="D298" s="152"/>
      <c r="E298" s="152"/>
      <c r="F298" s="152"/>
      <c r="G298" s="152"/>
      <c r="H298" s="152"/>
      <c r="I298" s="153"/>
    </row>
    <row r="299" spans="1:9" s="198" customFormat="1" ht="12">
      <c r="A299" s="209" t="s">
        <v>311</v>
      </c>
      <c r="B299" s="209" t="s">
        <v>312</v>
      </c>
      <c r="C299" s="210">
        <f t="shared" si="79"/>
        <v>0</v>
      </c>
      <c r="D299" s="152"/>
      <c r="E299" s="152"/>
      <c r="F299" s="152"/>
      <c r="G299" s="152"/>
      <c r="H299" s="152"/>
      <c r="I299" s="153"/>
    </row>
    <row r="300" spans="1:9" s="198" customFormat="1" ht="12">
      <c r="A300" s="209" t="s">
        <v>313</v>
      </c>
      <c r="B300" s="209" t="s">
        <v>314</v>
      </c>
      <c r="C300" s="210">
        <f t="shared" si="79"/>
        <v>0</v>
      </c>
      <c r="D300" s="152"/>
      <c r="E300" s="152"/>
      <c r="F300" s="152"/>
      <c r="G300" s="152"/>
      <c r="H300" s="152"/>
      <c r="I300" s="153"/>
    </row>
    <row r="301" spans="1:9" s="198" customFormat="1" ht="12">
      <c r="A301" s="209" t="s">
        <v>315</v>
      </c>
      <c r="B301" s="209" t="s">
        <v>316</v>
      </c>
      <c r="C301" s="210">
        <f t="shared" si="79"/>
        <v>0</v>
      </c>
      <c r="D301" s="152"/>
      <c r="E301" s="152"/>
      <c r="F301" s="152"/>
      <c r="G301" s="152"/>
      <c r="H301" s="152"/>
      <c r="I301" s="153"/>
    </row>
    <row r="302" spans="1:9" s="198" customFormat="1" ht="12">
      <c r="A302" s="211" t="s">
        <v>317</v>
      </c>
      <c r="B302" s="211" t="s">
        <v>318</v>
      </c>
      <c r="C302" s="212">
        <f t="shared" si="79"/>
        <v>0</v>
      </c>
      <c r="D302" s="157"/>
      <c r="E302" s="157"/>
      <c r="F302" s="157"/>
      <c r="G302" s="157"/>
      <c r="H302" s="157"/>
      <c r="I302" s="130"/>
    </row>
    <row r="303" spans="1:9" s="198" customFormat="1" ht="3" customHeight="1">
      <c r="A303" s="191"/>
      <c r="B303" s="191"/>
      <c r="C303" s="144"/>
      <c r="D303" s="213"/>
      <c r="E303" s="213"/>
      <c r="F303" s="213"/>
      <c r="G303" s="213"/>
      <c r="H303" s="213"/>
      <c r="I303" s="214"/>
    </row>
    <row r="304" spans="1:9" s="201" customFormat="1" ht="12">
      <c r="A304" s="204" t="s">
        <v>319</v>
      </c>
      <c r="B304" s="204" t="s">
        <v>320</v>
      </c>
      <c r="C304" s="215">
        <f>SUM(D304:I304)</f>
        <v>0</v>
      </c>
      <c r="D304" s="216"/>
      <c r="E304" s="216"/>
      <c r="F304" s="216"/>
      <c r="G304" s="216"/>
      <c r="H304" s="216"/>
      <c r="I304" s="217"/>
    </row>
    <row r="305" spans="1:9" s="201" customFormat="1" ht="3" customHeight="1">
      <c r="A305" s="218"/>
      <c r="B305" s="219"/>
      <c r="C305" s="220"/>
      <c r="D305" s="221"/>
      <c r="E305" s="222"/>
      <c r="F305" s="222"/>
      <c r="G305" s="222"/>
      <c r="H305" s="222"/>
      <c r="I305" s="223"/>
    </row>
    <row r="306" spans="1:9" s="201" customFormat="1" ht="48">
      <c r="A306" s="218" t="s">
        <v>321</v>
      </c>
      <c r="B306" s="224" t="s">
        <v>322</v>
      </c>
      <c r="C306" s="225">
        <f>SUM(D306:I306)</f>
        <v>0</v>
      </c>
      <c r="D306" s="226"/>
      <c r="E306" s="227"/>
      <c r="F306" s="227"/>
      <c r="G306" s="227"/>
      <c r="H306" s="227"/>
      <c r="I306" s="228"/>
    </row>
    <row r="307" s="56" customFormat="1" ht="11.25"/>
    <row r="308" s="56" customFormat="1" ht="11.25"/>
    <row r="309" s="56" customFormat="1" ht="11.25"/>
    <row r="310" s="56" customFormat="1" ht="11.25"/>
    <row r="311" s="56" customFormat="1" ht="11.25"/>
    <row r="312" s="56" customFormat="1" ht="11.25"/>
    <row r="313" s="56" customFormat="1" ht="11.25"/>
    <row r="314" s="56" customFormat="1" ht="11.25"/>
    <row r="315" s="56" customFormat="1" ht="11.25"/>
    <row r="316" s="56" customFormat="1" ht="11.25"/>
    <row r="317" s="56" customFormat="1" ht="11.25"/>
    <row r="318" s="56" customFormat="1" ht="11.25"/>
    <row r="319" s="56" customFormat="1" ht="11.25"/>
    <row r="320" s="56" customFormat="1" ht="11.25"/>
    <row r="321" s="56" customFormat="1" ht="11.25"/>
    <row r="322" s="56" customFormat="1" ht="11.25"/>
    <row r="323" s="56" customFormat="1" ht="11.25"/>
    <row r="324" s="56" customFormat="1" ht="11.25"/>
    <row r="325" s="56" customFormat="1" ht="11.25"/>
    <row r="326" spans="1:9" s="56" customFormat="1" ht="11.25">
      <c r="A326" s="229"/>
      <c r="B326" s="229"/>
      <c r="C326" s="229"/>
      <c r="D326" s="229"/>
      <c r="E326" s="229"/>
      <c r="F326" s="229"/>
      <c r="G326" s="229"/>
      <c r="H326" s="229"/>
      <c r="I326" s="229"/>
    </row>
    <row r="327" spans="1:9" s="56" customFormat="1" ht="11.25">
      <c r="A327" s="229"/>
      <c r="B327" s="229"/>
      <c r="C327" s="229"/>
      <c r="D327" s="229"/>
      <c r="E327" s="229"/>
      <c r="F327" s="229"/>
      <c r="G327" s="229"/>
      <c r="H327" s="229"/>
      <c r="I327" s="229"/>
    </row>
    <row r="328" spans="1:9" s="56" customFormat="1" ht="11.25">
      <c r="A328" s="229"/>
      <c r="B328" s="229"/>
      <c r="C328" s="229"/>
      <c r="D328" s="229"/>
      <c r="E328" s="229"/>
      <c r="F328" s="229"/>
      <c r="G328" s="229"/>
      <c r="H328" s="229"/>
      <c r="I328" s="229"/>
    </row>
    <row r="329" spans="1:9" s="56" customFormat="1" ht="11.25">
      <c r="A329" s="229"/>
      <c r="B329" s="229"/>
      <c r="C329" s="229"/>
      <c r="D329" s="229"/>
      <c r="E329" s="229"/>
      <c r="F329" s="229"/>
      <c r="G329" s="229"/>
      <c r="H329" s="229"/>
      <c r="I329" s="229"/>
    </row>
    <row r="330" spans="1:9" s="56" customFormat="1" ht="11.25">
      <c r="A330" s="229"/>
      <c r="B330" s="229"/>
      <c r="C330" s="229"/>
      <c r="D330" s="229"/>
      <c r="E330" s="229"/>
      <c r="F330" s="229"/>
      <c r="G330" s="229"/>
      <c r="H330" s="229"/>
      <c r="I330" s="229"/>
    </row>
    <row r="331" spans="1:9" s="56" customFormat="1" ht="11.25">
      <c r="A331" s="229"/>
      <c r="B331" s="229"/>
      <c r="C331" s="229"/>
      <c r="D331" s="229"/>
      <c r="E331" s="229"/>
      <c r="F331" s="229"/>
      <c r="G331" s="229"/>
      <c r="H331" s="229"/>
      <c r="I331" s="229"/>
    </row>
    <row r="332" spans="1:9" s="56" customFormat="1" ht="11.25">
      <c r="A332" s="229"/>
      <c r="B332" s="229"/>
      <c r="C332" s="229"/>
      <c r="D332" s="229"/>
      <c r="E332" s="229"/>
      <c r="F332" s="229"/>
      <c r="G332" s="229"/>
      <c r="H332" s="229"/>
      <c r="I332" s="229"/>
    </row>
    <row r="333" spans="1:9" s="56" customFormat="1" ht="11.25">
      <c r="A333" s="229"/>
      <c r="B333" s="229"/>
      <c r="C333" s="229"/>
      <c r="D333" s="229"/>
      <c r="E333" s="229"/>
      <c r="F333" s="229"/>
      <c r="G333" s="229"/>
      <c r="H333" s="229"/>
      <c r="I333" s="229"/>
    </row>
    <row r="334" spans="1:9" s="56" customFormat="1" ht="11.25">
      <c r="A334" s="229"/>
      <c r="B334" s="229"/>
      <c r="C334" s="229"/>
      <c r="D334" s="229"/>
      <c r="E334" s="229"/>
      <c r="F334" s="229"/>
      <c r="G334" s="229"/>
      <c r="H334" s="229"/>
      <c r="I334" s="229"/>
    </row>
    <row r="335" spans="1:9" s="56" customFormat="1" ht="11.25">
      <c r="A335" s="229"/>
      <c r="B335" s="229"/>
      <c r="C335" s="229"/>
      <c r="D335" s="229"/>
      <c r="E335" s="229"/>
      <c r="F335" s="229"/>
      <c r="G335" s="229"/>
      <c r="H335" s="229"/>
      <c r="I335" s="229"/>
    </row>
    <row r="336" spans="1:9" s="56" customFormat="1" ht="11.25">
      <c r="A336" s="229"/>
      <c r="B336" s="229"/>
      <c r="C336" s="229"/>
      <c r="D336" s="229"/>
      <c r="E336" s="229"/>
      <c r="F336" s="229"/>
      <c r="G336" s="229"/>
      <c r="H336" s="229"/>
      <c r="I336" s="229"/>
    </row>
    <row r="337" spans="1:9" s="56" customFormat="1" ht="11.25">
      <c r="A337" s="229"/>
      <c r="B337" s="229"/>
      <c r="C337" s="229"/>
      <c r="D337" s="229"/>
      <c r="E337" s="229"/>
      <c r="F337" s="229"/>
      <c r="G337" s="229"/>
      <c r="H337" s="229"/>
      <c r="I337" s="229"/>
    </row>
    <row r="338" spans="1:9" s="56" customFormat="1" ht="11.25">
      <c r="A338" s="229"/>
      <c r="B338" s="229"/>
      <c r="C338" s="229"/>
      <c r="D338" s="229"/>
      <c r="E338" s="229"/>
      <c r="F338" s="229"/>
      <c r="G338" s="229"/>
      <c r="H338" s="229"/>
      <c r="I338" s="229"/>
    </row>
    <row r="339" spans="1:9" s="56" customFormat="1" ht="11.25">
      <c r="A339" s="229"/>
      <c r="B339" s="229"/>
      <c r="C339" s="229"/>
      <c r="D339" s="229"/>
      <c r="E339" s="229"/>
      <c r="F339" s="229"/>
      <c r="G339" s="229"/>
      <c r="H339" s="229"/>
      <c r="I339" s="229"/>
    </row>
    <row r="340" spans="1:9" s="56" customFormat="1" ht="11.25">
      <c r="A340" s="229"/>
      <c r="B340" s="229"/>
      <c r="C340" s="229"/>
      <c r="D340" s="229"/>
      <c r="E340" s="229"/>
      <c r="F340" s="229"/>
      <c r="G340" s="229"/>
      <c r="H340" s="229"/>
      <c r="I340" s="229"/>
    </row>
    <row r="341" spans="1:9" s="56" customFormat="1" ht="11.25">
      <c r="A341" s="229"/>
      <c r="B341" s="229"/>
      <c r="C341" s="229"/>
      <c r="D341" s="229"/>
      <c r="E341" s="229"/>
      <c r="F341" s="229"/>
      <c r="G341" s="229"/>
      <c r="H341" s="229"/>
      <c r="I341" s="229"/>
    </row>
    <row r="342" spans="1:9" s="56" customFormat="1" ht="11.25">
      <c r="A342" s="229"/>
      <c r="B342" s="229"/>
      <c r="C342" s="229"/>
      <c r="D342" s="229"/>
      <c r="E342" s="229"/>
      <c r="F342" s="229"/>
      <c r="G342" s="229"/>
      <c r="H342" s="229"/>
      <c r="I342" s="229"/>
    </row>
    <row r="343" spans="1:9" s="56" customFormat="1" ht="11.25">
      <c r="A343" s="229"/>
      <c r="B343" s="229"/>
      <c r="C343" s="229"/>
      <c r="D343" s="229"/>
      <c r="E343" s="229"/>
      <c r="F343" s="229"/>
      <c r="G343" s="229"/>
      <c r="H343" s="229"/>
      <c r="I343" s="229"/>
    </row>
    <row r="344" spans="1:9" s="56" customFormat="1" ht="11.25">
      <c r="A344" s="229"/>
      <c r="B344" s="229"/>
      <c r="C344" s="229"/>
      <c r="D344" s="229"/>
      <c r="E344" s="229"/>
      <c r="F344" s="229"/>
      <c r="G344" s="229"/>
      <c r="H344" s="229"/>
      <c r="I344" s="229"/>
    </row>
    <row r="345" spans="1:9" s="56" customFormat="1" ht="11.25">
      <c r="A345" s="229"/>
      <c r="B345" s="229"/>
      <c r="C345" s="229"/>
      <c r="D345" s="229"/>
      <c r="E345" s="229"/>
      <c r="F345" s="229"/>
      <c r="G345" s="229"/>
      <c r="H345" s="229"/>
      <c r="I345" s="229"/>
    </row>
    <row r="346" spans="1:9" s="56" customFormat="1" ht="11.25">
      <c r="A346" s="229"/>
      <c r="B346" s="229"/>
      <c r="C346" s="229"/>
      <c r="D346" s="229"/>
      <c r="E346" s="229"/>
      <c r="F346" s="229"/>
      <c r="G346" s="229"/>
      <c r="H346" s="229"/>
      <c r="I346" s="229"/>
    </row>
    <row r="347" spans="1:9" s="56" customFormat="1" ht="11.25">
      <c r="A347" s="229"/>
      <c r="B347" s="229"/>
      <c r="C347" s="229"/>
      <c r="D347" s="229"/>
      <c r="E347" s="229"/>
      <c r="F347" s="229"/>
      <c r="G347" s="229"/>
      <c r="H347" s="229"/>
      <c r="I347" s="229"/>
    </row>
    <row r="348" spans="1:9" s="56" customFormat="1" ht="11.25">
      <c r="A348" s="229"/>
      <c r="B348" s="229"/>
      <c r="C348" s="229"/>
      <c r="D348" s="229"/>
      <c r="E348" s="229"/>
      <c r="F348" s="229"/>
      <c r="G348" s="229"/>
      <c r="H348" s="229"/>
      <c r="I348" s="229"/>
    </row>
    <row r="349" spans="1:9" s="56" customFormat="1" ht="11.25">
      <c r="A349" s="229"/>
      <c r="B349" s="229"/>
      <c r="C349" s="229"/>
      <c r="D349" s="229"/>
      <c r="E349" s="229"/>
      <c r="F349" s="229"/>
      <c r="G349" s="229"/>
      <c r="H349" s="229"/>
      <c r="I349" s="229"/>
    </row>
    <row r="350" spans="1:9" s="56" customFormat="1" ht="11.25">
      <c r="A350" s="229"/>
      <c r="B350" s="229"/>
      <c r="C350" s="229"/>
      <c r="D350" s="229"/>
      <c r="E350" s="229"/>
      <c r="F350" s="229"/>
      <c r="G350" s="229"/>
      <c r="H350" s="229"/>
      <c r="I350" s="229"/>
    </row>
    <row r="351" spans="1:9" s="56" customFormat="1" ht="11.25">
      <c r="A351" s="229"/>
      <c r="B351" s="229"/>
      <c r="C351" s="229"/>
      <c r="D351" s="229"/>
      <c r="E351" s="229"/>
      <c r="F351" s="229"/>
      <c r="G351" s="229"/>
      <c r="H351" s="229"/>
      <c r="I351" s="229"/>
    </row>
    <row r="352" spans="1:9" s="56" customFormat="1" ht="11.25">
      <c r="A352" s="229"/>
      <c r="B352" s="229"/>
      <c r="C352" s="229"/>
      <c r="D352" s="229"/>
      <c r="E352" s="229"/>
      <c r="F352" s="229"/>
      <c r="G352" s="229"/>
      <c r="H352" s="229"/>
      <c r="I352" s="229"/>
    </row>
    <row r="353" spans="1:9" s="56" customFormat="1" ht="11.25">
      <c r="A353" s="229"/>
      <c r="B353" s="229"/>
      <c r="C353" s="229"/>
      <c r="D353" s="229"/>
      <c r="E353" s="229"/>
      <c r="F353" s="229"/>
      <c r="G353" s="229"/>
      <c r="H353" s="229"/>
      <c r="I353" s="229"/>
    </row>
    <row r="354" spans="1:9" s="56" customFormat="1" ht="11.25">
      <c r="A354" s="229"/>
      <c r="B354" s="229"/>
      <c r="C354" s="229"/>
      <c r="D354" s="229"/>
      <c r="E354" s="229"/>
      <c r="F354" s="229"/>
      <c r="G354" s="229"/>
      <c r="H354" s="229"/>
      <c r="I354" s="229"/>
    </row>
    <row r="355" spans="1:9" s="56" customFormat="1" ht="11.25">
      <c r="A355" s="229"/>
      <c r="B355" s="229"/>
      <c r="C355" s="229"/>
      <c r="D355" s="229"/>
      <c r="E355" s="229"/>
      <c r="F355" s="229"/>
      <c r="G355" s="229"/>
      <c r="H355" s="229"/>
      <c r="I355" s="229"/>
    </row>
    <row r="356" spans="1:9" s="56" customFormat="1" ht="11.25">
      <c r="A356" s="229"/>
      <c r="B356" s="229"/>
      <c r="C356" s="229"/>
      <c r="D356" s="229"/>
      <c r="E356" s="229"/>
      <c r="F356" s="229"/>
      <c r="G356" s="229"/>
      <c r="H356" s="229"/>
      <c r="I356" s="229"/>
    </row>
    <row r="357" spans="1:9" s="56" customFormat="1" ht="11.25">
      <c r="A357" s="229"/>
      <c r="B357" s="229"/>
      <c r="C357" s="229"/>
      <c r="D357" s="229"/>
      <c r="E357" s="229"/>
      <c r="F357" s="229"/>
      <c r="G357" s="229"/>
      <c r="H357" s="229"/>
      <c r="I357" s="229"/>
    </row>
    <row r="358" spans="1:9" s="56" customFormat="1" ht="11.25">
      <c r="A358" s="229"/>
      <c r="B358" s="229"/>
      <c r="C358" s="229"/>
      <c r="D358" s="229"/>
      <c r="E358" s="229"/>
      <c r="F358" s="229"/>
      <c r="G358" s="229"/>
      <c r="H358" s="229"/>
      <c r="I358" s="229"/>
    </row>
    <row r="359" spans="1:9" s="56" customFormat="1" ht="11.25">
      <c r="A359" s="229"/>
      <c r="B359" s="229"/>
      <c r="C359" s="229"/>
      <c r="D359" s="229"/>
      <c r="E359" s="229"/>
      <c r="F359" s="229"/>
      <c r="G359" s="229"/>
      <c r="H359" s="229"/>
      <c r="I359" s="229"/>
    </row>
    <row r="360" spans="1:9" s="56" customFormat="1" ht="11.25">
      <c r="A360" s="229"/>
      <c r="B360" s="229"/>
      <c r="C360" s="229"/>
      <c r="D360" s="229"/>
      <c r="E360" s="229"/>
      <c r="F360" s="229"/>
      <c r="G360" s="229"/>
      <c r="H360" s="229"/>
      <c r="I360" s="229"/>
    </row>
    <row r="361" spans="1:9" s="56" customFormat="1" ht="11.25">
      <c r="A361" s="229"/>
      <c r="B361" s="229"/>
      <c r="C361" s="229"/>
      <c r="D361" s="229"/>
      <c r="E361" s="229"/>
      <c r="F361" s="229"/>
      <c r="G361" s="229"/>
      <c r="H361" s="229"/>
      <c r="I361" s="229"/>
    </row>
    <row r="362" spans="1:9" s="56" customFormat="1" ht="11.25">
      <c r="A362" s="229"/>
      <c r="B362" s="229"/>
      <c r="C362" s="229"/>
      <c r="D362" s="229"/>
      <c r="E362" s="229"/>
      <c r="F362" s="229"/>
      <c r="G362" s="229"/>
      <c r="H362" s="229"/>
      <c r="I362" s="229"/>
    </row>
    <row r="363" spans="1:9" s="56" customFormat="1" ht="11.25">
      <c r="A363" s="229"/>
      <c r="B363" s="229"/>
      <c r="C363" s="229"/>
      <c r="D363" s="229"/>
      <c r="E363" s="229"/>
      <c r="F363" s="229"/>
      <c r="G363" s="229"/>
      <c r="H363" s="229"/>
      <c r="I363" s="229"/>
    </row>
    <row r="364" spans="1:9" s="56" customFormat="1" ht="11.25">
      <c r="A364" s="229"/>
      <c r="B364" s="229"/>
      <c r="C364" s="229"/>
      <c r="D364" s="229"/>
      <c r="E364" s="229"/>
      <c r="F364" s="229"/>
      <c r="G364" s="229"/>
      <c r="H364" s="229"/>
      <c r="I364" s="229"/>
    </row>
    <row r="365" spans="1:9" s="56" customFormat="1" ht="11.25">
      <c r="A365" s="229"/>
      <c r="B365" s="229"/>
      <c r="C365" s="229"/>
      <c r="D365" s="229"/>
      <c r="E365" s="229"/>
      <c r="F365" s="229"/>
      <c r="G365" s="229"/>
      <c r="H365" s="229"/>
      <c r="I365" s="229"/>
    </row>
    <row r="366" spans="1:9" s="56" customFormat="1" ht="11.25">
      <c r="A366" s="229"/>
      <c r="B366" s="229"/>
      <c r="C366" s="229"/>
      <c r="D366" s="229"/>
      <c r="E366" s="229"/>
      <c r="F366" s="229"/>
      <c r="G366" s="229"/>
      <c r="H366" s="229"/>
      <c r="I366" s="229"/>
    </row>
    <row r="367" spans="1:9" s="56" customFormat="1" ht="11.25">
      <c r="A367" s="229"/>
      <c r="B367" s="229"/>
      <c r="C367" s="229"/>
      <c r="D367" s="229"/>
      <c r="E367" s="229"/>
      <c r="F367" s="229"/>
      <c r="G367" s="229"/>
      <c r="H367" s="229"/>
      <c r="I367" s="229"/>
    </row>
    <row r="368" spans="1:9" s="56" customFormat="1" ht="11.25">
      <c r="A368" s="229"/>
      <c r="B368" s="229"/>
      <c r="C368" s="229"/>
      <c r="D368" s="229"/>
      <c r="E368" s="229"/>
      <c r="F368" s="229"/>
      <c r="G368" s="229"/>
      <c r="H368" s="229"/>
      <c r="I368" s="229"/>
    </row>
    <row r="369" spans="1:9" s="56" customFormat="1" ht="11.25">
      <c r="A369" s="229"/>
      <c r="B369" s="229"/>
      <c r="C369" s="229"/>
      <c r="D369" s="229"/>
      <c r="E369" s="229"/>
      <c r="F369" s="229"/>
      <c r="G369" s="229"/>
      <c r="H369" s="229"/>
      <c r="I369" s="229"/>
    </row>
    <row r="370" spans="1:9" s="56" customFormat="1" ht="11.25">
      <c r="A370" s="229"/>
      <c r="B370" s="229"/>
      <c r="C370" s="229"/>
      <c r="D370" s="229"/>
      <c r="E370" s="229"/>
      <c r="F370" s="229"/>
      <c r="G370" s="229"/>
      <c r="H370" s="229"/>
      <c r="I370" s="229"/>
    </row>
    <row r="371" spans="1:9" s="56" customFormat="1" ht="11.25">
      <c r="A371" s="229"/>
      <c r="B371" s="229"/>
      <c r="C371" s="229"/>
      <c r="D371" s="229"/>
      <c r="E371" s="229"/>
      <c r="F371" s="229"/>
      <c r="G371" s="229"/>
      <c r="H371" s="229"/>
      <c r="I371" s="229"/>
    </row>
    <row r="372" spans="1:9" s="56" customFormat="1" ht="11.25">
      <c r="A372" s="229"/>
      <c r="B372" s="229"/>
      <c r="C372" s="229"/>
      <c r="D372" s="229"/>
      <c r="E372" s="229"/>
      <c r="F372" s="229"/>
      <c r="G372" s="229"/>
      <c r="H372" s="229"/>
      <c r="I372" s="229"/>
    </row>
    <row r="373" spans="1:9" s="56" customFormat="1" ht="11.25">
      <c r="A373" s="229"/>
      <c r="B373" s="229"/>
      <c r="C373" s="229"/>
      <c r="D373" s="229"/>
      <c r="E373" s="229"/>
      <c r="F373" s="229"/>
      <c r="G373" s="229"/>
      <c r="H373" s="229"/>
      <c r="I373" s="229"/>
    </row>
    <row r="374" spans="1:9" s="56" customFormat="1" ht="11.25">
      <c r="A374" s="229"/>
      <c r="B374" s="229"/>
      <c r="C374" s="229"/>
      <c r="D374" s="229"/>
      <c r="E374" s="229"/>
      <c r="F374" s="229"/>
      <c r="G374" s="229"/>
      <c r="H374" s="229"/>
      <c r="I374" s="229"/>
    </row>
    <row r="375" spans="1:9" s="56" customFormat="1" ht="11.25">
      <c r="A375" s="229"/>
      <c r="B375" s="229"/>
      <c r="C375" s="229"/>
      <c r="D375" s="229"/>
      <c r="E375" s="229"/>
      <c r="F375" s="229"/>
      <c r="G375" s="229"/>
      <c r="H375" s="229"/>
      <c r="I375" s="229"/>
    </row>
    <row r="376" spans="1:9" s="56" customFormat="1" ht="11.25">
      <c r="A376" s="229"/>
      <c r="B376" s="229"/>
      <c r="C376" s="229"/>
      <c r="D376" s="229"/>
      <c r="E376" s="229"/>
      <c r="F376" s="229"/>
      <c r="G376" s="229"/>
      <c r="H376" s="229"/>
      <c r="I376" s="229"/>
    </row>
    <row r="377" spans="1:9" s="56" customFormat="1" ht="11.25">
      <c r="A377" s="229"/>
      <c r="B377" s="229"/>
      <c r="C377" s="229"/>
      <c r="D377" s="229"/>
      <c r="E377" s="229"/>
      <c r="F377" s="229"/>
      <c r="G377" s="229"/>
      <c r="H377" s="229"/>
      <c r="I377" s="229"/>
    </row>
    <row r="378" spans="1:9" s="56" customFormat="1" ht="11.25">
      <c r="A378" s="229"/>
      <c r="B378" s="229"/>
      <c r="C378" s="229"/>
      <c r="D378" s="229"/>
      <c r="E378" s="229"/>
      <c r="F378" s="229"/>
      <c r="G378" s="229"/>
      <c r="H378" s="229"/>
      <c r="I378" s="229"/>
    </row>
    <row r="379" spans="1:9" s="56" customFormat="1" ht="11.25">
      <c r="A379" s="229"/>
      <c r="B379" s="229"/>
      <c r="C379" s="229"/>
      <c r="D379" s="229"/>
      <c r="E379" s="229"/>
      <c r="F379" s="229"/>
      <c r="G379" s="229"/>
      <c r="H379" s="229"/>
      <c r="I379" s="229"/>
    </row>
    <row r="380" spans="1:9" s="56" customFormat="1" ht="11.25">
      <c r="A380" s="229"/>
      <c r="B380" s="229"/>
      <c r="C380" s="229"/>
      <c r="D380" s="229"/>
      <c r="E380" s="229"/>
      <c r="F380" s="229"/>
      <c r="G380" s="229"/>
      <c r="H380" s="229"/>
      <c r="I380" s="229"/>
    </row>
    <row r="381" spans="1:9" s="56" customFormat="1" ht="11.25">
      <c r="A381" s="229"/>
      <c r="B381" s="229"/>
      <c r="C381" s="229"/>
      <c r="D381" s="229"/>
      <c r="E381" s="229"/>
      <c r="F381" s="229"/>
      <c r="G381" s="229"/>
      <c r="H381" s="229"/>
      <c r="I381" s="229"/>
    </row>
    <row r="382" spans="1:9" s="56" customFormat="1" ht="11.25">
      <c r="A382" s="229"/>
      <c r="B382" s="229"/>
      <c r="C382" s="229"/>
      <c r="D382" s="229"/>
      <c r="E382" s="229"/>
      <c r="F382" s="229"/>
      <c r="G382" s="229"/>
      <c r="H382" s="229"/>
      <c r="I382" s="229"/>
    </row>
    <row r="383" spans="1:9" s="56" customFormat="1" ht="11.25">
      <c r="A383" s="229"/>
      <c r="B383" s="229"/>
      <c r="C383" s="229"/>
      <c r="D383" s="229"/>
      <c r="E383" s="229"/>
      <c r="F383" s="229"/>
      <c r="G383" s="229"/>
      <c r="H383" s="229"/>
      <c r="I383" s="229"/>
    </row>
    <row r="384" spans="1:9" s="56" customFormat="1" ht="11.25">
      <c r="A384" s="229"/>
      <c r="B384" s="229"/>
      <c r="C384" s="229"/>
      <c r="D384" s="229"/>
      <c r="E384" s="229"/>
      <c r="F384" s="229"/>
      <c r="G384" s="229"/>
      <c r="H384" s="229"/>
      <c r="I384" s="229"/>
    </row>
    <row r="385" spans="1:9" s="56" customFormat="1" ht="11.25">
      <c r="A385" s="229"/>
      <c r="B385" s="229"/>
      <c r="C385" s="229"/>
      <c r="D385" s="229"/>
      <c r="E385" s="229"/>
      <c r="F385" s="229"/>
      <c r="G385" s="229"/>
      <c r="H385" s="229"/>
      <c r="I385" s="229"/>
    </row>
    <row r="386" spans="1:9" s="56" customFormat="1" ht="11.25">
      <c r="A386" s="229"/>
      <c r="B386" s="229"/>
      <c r="C386" s="229"/>
      <c r="D386" s="229"/>
      <c r="E386" s="229"/>
      <c r="F386" s="229"/>
      <c r="G386" s="229"/>
      <c r="H386" s="229"/>
      <c r="I386" s="229"/>
    </row>
    <row r="387" spans="1:9" s="56" customFormat="1" ht="11.25">
      <c r="A387" s="229"/>
      <c r="B387" s="229"/>
      <c r="C387" s="229"/>
      <c r="D387" s="229"/>
      <c r="E387" s="229"/>
      <c r="F387" s="229"/>
      <c r="G387" s="229"/>
      <c r="H387" s="229"/>
      <c r="I387" s="229"/>
    </row>
    <row r="388" spans="1:9" s="56" customFormat="1" ht="11.25">
      <c r="A388" s="229"/>
      <c r="B388" s="229"/>
      <c r="C388" s="229"/>
      <c r="D388" s="229"/>
      <c r="E388" s="229"/>
      <c r="F388" s="229"/>
      <c r="G388" s="229"/>
      <c r="H388" s="229"/>
      <c r="I388" s="229"/>
    </row>
    <row r="389" spans="1:9" s="56" customFormat="1" ht="11.25">
      <c r="A389" s="229"/>
      <c r="B389" s="229"/>
      <c r="C389" s="229"/>
      <c r="D389" s="229"/>
      <c r="E389" s="229"/>
      <c r="F389" s="229"/>
      <c r="G389" s="229"/>
      <c r="H389" s="229"/>
      <c r="I389" s="229"/>
    </row>
    <row r="390" spans="1:9" s="56" customFormat="1" ht="11.25">
      <c r="A390" s="229"/>
      <c r="B390" s="229"/>
      <c r="C390" s="229"/>
      <c r="D390" s="229"/>
      <c r="E390" s="229"/>
      <c r="F390" s="229"/>
      <c r="G390" s="229"/>
      <c r="H390" s="229"/>
      <c r="I390" s="229"/>
    </row>
    <row r="391" spans="1:9" s="56" customFormat="1" ht="11.25">
      <c r="A391" s="229"/>
      <c r="B391" s="229"/>
      <c r="C391" s="229"/>
      <c r="D391" s="229"/>
      <c r="E391" s="229"/>
      <c r="F391" s="229"/>
      <c r="G391" s="229"/>
      <c r="H391" s="229"/>
      <c r="I391" s="229"/>
    </row>
    <row r="392" spans="1:9" s="56" customFormat="1" ht="11.25">
      <c r="A392" s="229"/>
      <c r="B392" s="229"/>
      <c r="C392" s="229"/>
      <c r="D392" s="229"/>
      <c r="E392" s="229"/>
      <c r="F392" s="229"/>
      <c r="G392" s="229"/>
      <c r="H392" s="229"/>
      <c r="I392" s="229"/>
    </row>
    <row r="393" spans="1:9" s="56" customFormat="1" ht="11.25">
      <c r="A393" s="229"/>
      <c r="B393" s="229"/>
      <c r="C393" s="229"/>
      <c r="D393" s="229"/>
      <c r="E393" s="229"/>
      <c r="F393" s="229"/>
      <c r="G393" s="229"/>
      <c r="H393" s="229"/>
      <c r="I393" s="229"/>
    </row>
    <row r="394" spans="1:9" s="56" customFormat="1" ht="11.25">
      <c r="A394" s="229"/>
      <c r="B394" s="229"/>
      <c r="C394" s="229"/>
      <c r="D394" s="229"/>
      <c r="E394" s="229"/>
      <c r="F394" s="229"/>
      <c r="G394" s="229"/>
      <c r="H394" s="229"/>
      <c r="I394" s="229"/>
    </row>
    <row r="395" spans="1:9" s="56" customFormat="1" ht="11.25">
      <c r="A395" s="229"/>
      <c r="B395" s="229"/>
      <c r="C395" s="229"/>
      <c r="D395" s="229"/>
      <c r="E395" s="229"/>
      <c r="F395" s="229"/>
      <c r="G395" s="229"/>
      <c r="H395" s="229"/>
      <c r="I395" s="229"/>
    </row>
    <row r="396" spans="1:9" s="56" customFormat="1" ht="11.25">
      <c r="A396" s="229"/>
      <c r="B396" s="229"/>
      <c r="C396" s="229"/>
      <c r="D396" s="229"/>
      <c r="E396" s="229"/>
      <c r="F396" s="229"/>
      <c r="G396" s="229"/>
      <c r="H396" s="229"/>
      <c r="I396" s="229"/>
    </row>
    <row r="397" spans="1:9" s="56" customFormat="1" ht="11.25">
      <c r="A397" s="229"/>
      <c r="B397" s="229"/>
      <c r="C397" s="229"/>
      <c r="D397" s="229"/>
      <c r="E397" s="229"/>
      <c r="F397" s="229"/>
      <c r="G397" s="229"/>
      <c r="H397" s="229"/>
      <c r="I397" s="229"/>
    </row>
    <row r="398" spans="1:9" s="56" customFormat="1" ht="11.25">
      <c r="A398" s="229"/>
      <c r="B398" s="229"/>
      <c r="C398" s="229"/>
      <c r="D398" s="229"/>
      <c r="E398" s="229"/>
      <c r="F398" s="229"/>
      <c r="G398" s="229"/>
      <c r="H398" s="229"/>
      <c r="I398" s="229"/>
    </row>
    <row r="399" spans="1:9" s="56" customFormat="1" ht="11.25">
      <c r="A399" s="229"/>
      <c r="B399" s="229"/>
      <c r="C399" s="229"/>
      <c r="D399" s="229"/>
      <c r="E399" s="229"/>
      <c r="F399" s="229"/>
      <c r="G399" s="229"/>
      <c r="H399" s="229"/>
      <c r="I399" s="229"/>
    </row>
    <row r="400" spans="1:9" s="56" customFormat="1" ht="11.25">
      <c r="A400" s="229"/>
      <c r="B400" s="229"/>
      <c r="C400" s="229"/>
      <c r="D400" s="229"/>
      <c r="E400" s="229"/>
      <c r="F400" s="229"/>
      <c r="G400" s="229"/>
      <c r="H400" s="229"/>
      <c r="I400" s="229"/>
    </row>
    <row r="401" spans="1:9" s="56" customFormat="1" ht="11.25">
      <c r="A401" s="229"/>
      <c r="B401" s="229"/>
      <c r="C401" s="229"/>
      <c r="D401" s="229"/>
      <c r="E401" s="229"/>
      <c r="F401" s="229"/>
      <c r="G401" s="229"/>
      <c r="H401" s="229"/>
      <c r="I401" s="229"/>
    </row>
    <row r="402" spans="1:9" s="56" customFormat="1" ht="11.25">
      <c r="A402" s="229"/>
      <c r="B402" s="229"/>
      <c r="C402" s="229"/>
      <c r="D402" s="229"/>
      <c r="E402" s="229"/>
      <c r="F402" s="229"/>
      <c r="G402" s="229"/>
      <c r="H402" s="229"/>
      <c r="I402" s="229"/>
    </row>
    <row r="403" spans="1:9" s="56" customFormat="1" ht="11.25">
      <c r="A403" s="229"/>
      <c r="B403" s="229"/>
      <c r="C403" s="229"/>
      <c r="D403" s="229"/>
      <c r="E403" s="229"/>
      <c r="F403" s="229"/>
      <c r="G403" s="229"/>
      <c r="H403" s="229"/>
      <c r="I403" s="229"/>
    </row>
    <row r="404" spans="1:9" s="56" customFormat="1" ht="11.25">
      <c r="A404" s="229"/>
      <c r="B404" s="229"/>
      <c r="C404" s="229"/>
      <c r="D404" s="229"/>
      <c r="E404" s="229"/>
      <c r="F404" s="229"/>
      <c r="G404" s="229"/>
      <c r="H404" s="229"/>
      <c r="I404" s="229"/>
    </row>
    <row r="405" spans="1:9" s="56" customFormat="1" ht="11.25">
      <c r="A405" s="229"/>
      <c r="B405" s="229"/>
      <c r="C405" s="229"/>
      <c r="D405" s="229"/>
      <c r="E405" s="229"/>
      <c r="F405" s="229"/>
      <c r="G405" s="229"/>
      <c r="H405" s="229"/>
      <c r="I405" s="229"/>
    </row>
    <row r="406" spans="1:9" s="56" customFormat="1" ht="11.25">
      <c r="A406" s="229"/>
      <c r="B406" s="229"/>
      <c r="C406" s="229"/>
      <c r="D406" s="229"/>
      <c r="E406" s="229"/>
      <c r="F406" s="229"/>
      <c r="G406" s="229"/>
      <c r="H406" s="229"/>
      <c r="I406" s="229"/>
    </row>
    <row r="407" spans="1:9" s="56" customFormat="1" ht="11.25">
      <c r="A407" s="229"/>
      <c r="B407" s="229"/>
      <c r="C407" s="229"/>
      <c r="D407" s="229"/>
      <c r="E407" s="229"/>
      <c r="F407" s="229"/>
      <c r="G407" s="229"/>
      <c r="H407" s="229"/>
      <c r="I407" s="229"/>
    </row>
    <row r="408" spans="1:9" s="56" customFormat="1" ht="11.25">
      <c r="A408" s="229"/>
      <c r="B408" s="229"/>
      <c r="C408" s="229"/>
      <c r="D408" s="229"/>
      <c r="E408" s="229"/>
      <c r="F408" s="229"/>
      <c r="G408" s="229"/>
      <c r="H408" s="229"/>
      <c r="I408" s="229"/>
    </row>
    <row r="409" spans="1:9" s="56" customFormat="1" ht="11.25">
      <c r="A409" s="229"/>
      <c r="B409" s="229"/>
      <c r="C409" s="229"/>
      <c r="D409" s="229"/>
      <c r="E409" s="229"/>
      <c r="F409" s="229"/>
      <c r="G409" s="229"/>
      <c r="H409" s="229"/>
      <c r="I409" s="229"/>
    </row>
    <row r="410" spans="1:9" s="56" customFormat="1" ht="11.25">
      <c r="A410" s="229"/>
      <c r="B410" s="229"/>
      <c r="C410" s="229"/>
      <c r="D410" s="229"/>
      <c r="E410" s="229"/>
      <c r="F410" s="229"/>
      <c r="G410" s="229"/>
      <c r="H410" s="229"/>
      <c r="I410" s="229"/>
    </row>
    <row r="411" spans="1:9" s="56" customFormat="1" ht="11.25">
      <c r="A411" s="229"/>
      <c r="B411" s="229"/>
      <c r="C411" s="229"/>
      <c r="D411" s="229"/>
      <c r="E411" s="229"/>
      <c r="F411" s="229"/>
      <c r="G411" s="229"/>
      <c r="H411" s="229"/>
      <c r="I411" s="229"/>
    </row>
    <row r="412" spans="1:9" s="56" customFormat="1" ht="11.25">
      <c r="A412" s="229"/>
      <c r="B412" s="229"/>
      <c r="C412" s="229"/>
      <c r="D412" s="229"/>
      <c r="E412" s="229"/>
      <c r="F412" s="229"/>
      <c r="G412" s="229"/>
      <c r="H412" s="229"/>
      <c r="I412" s="229"/>
    </row>
    <row r="413" spans="1:9" s="56" customFormat="1" ht="11.25">
      <c r="A413" s="229"/>
      <c r="B413" s="229"/>
      <c r="C413" s="229"/>
      <c r="D413" s="229"/>
      <c r="E413" s="229"/>
      <c r="F413" s="229"/>
      <c r="G413" s="229"/>
      <c r="H413" s="229"/>
      <c r="I413" s="229"/>
    </row>
    <row r="414" spans="1:9" s="56" customFormat="1" ht="11.25">
      <c r="A414" s="229"/>
      <c r="B414" s="229"/>
      <c r="C414" s="229"/>
      <c r="D414" s="229"/>
      <c r="E414" s="229"/>
      <c r="F414" s="229"/>
      <c r="G414" s="229"/>
      <c r="H414" s="229"/>
      <c r="I414" s="229"/>
    </row>
    <row r="415" spans="1:9" s="56" customFormat="1" ht="11.25">
      <c r="A415" s="229"/>
      <c r="B415" s="229"/>
      <c r="C415" s="229"/>
      <c r="D415" s="229"/>
      <c r="E415" s="229"/>
      <c r="F415" s="229"/>
      <c r="G415" s="229"/>
      <c r="H415" s="229"/>
      <c r="I415" s="229"/>
    </row>
    <row r="416" spans="1:9" s="56" customFormat="1" ht="11.25">
      <c r="A416" s="229"/>
      <c r="B416" s="229"/>
      <c r="C416" s="229"/>
      <c r="D416" s="229"/>
      <c r="E416" s="229"/>
      <c r="F416" s="229"/>
      <c r="G416" s="229"/>
      <c r="H416" s="229"/>
      <c r="I416" s="229"/>
    </row>
    <row r="417" spans="1:9" s="56" customFormat="1" ht="11.25">
      <c r="A417" s="229"/>
      <c r="B417" s="229"/>
      <c r="C417" s="229"/>
      <c r="D417" s="229"/>
      <c r="E417" s="229"/>
      <c r="F417" s="229"/>
      <c r="G417" s="229"/>
      <c r="H417" s="229"/>
      <c r="I417" s="229"/>
    </row>
    <row r="418" spans="1:9" s="56" customFormat="1" ht="11.25">
      <c r="A418" s="229"/>
      <c r="B418" s="229"/>
      <c r="C418" s="229"/>
      <c r="D418" s="229"/>
      <c r="E418" s="229"/>
      <c r="F418" s="229"/>
      <c r="G418" s="229"/>
      <c r="H418" s="229"/>
      <c r="I418" s="229"/>
    </row>
    <row r="419" spans="1:9" s="56" customFormat="1" ht="11.25">
      <c r="A419" s="229"/>
      <c r="B419" s="229"/>
      <c r="C419" s="229"/>
      <c r="D419" s="229"/>
      <c r="E419" s="229"/>
      <c r="F419" s="229"/>
      <c r="G419" s="229"/>
      <c r="H419" s="229"/>
      <c r="I419" s="229"/>
    </row>
    <row r="420" spans="1:9" s="56" customFormat="1" ht="11.25">
      <c r="A420" s="229"/>
      <c r="B420" s="229"/>
      <c r="C420" s="229"/>
      <c r="D420" s="229"/>
      <c r="E420" s="229"/>
      <c r="F420" s="229"/>
      <c r="G420" s="229"/>
      <c r="H420" s="229"/>
      <c r="I420" s="229"/>
    </row>
    <row r="421" spans="1:9" s="56" customFormat="1" ht="11.25">
      <c r="A421" s="229"/>
      <c r="B421" s="229"/>
      <c r="C421" s="229"/>
      <c r="D421" s="229"/>
      <c r="E421" s="229"/>
      <c r="F421" s="229"/>
      <c r="G421" s="229"/>
      <c r="H421" s="229"/>
      <c r="I421" s="229"/>
    </row>
    <row r="422" spans="1:9" s="56" customFormat="1" ht="11.25">
      <c r="A422" s="229"/>
      <c r="B422" s="229"/>
      <c r="C422" s="229"/>
      <c r="D422" s="229"/>
      <c r="E422" s="229"/>
      <c r="F422" s="229"/>
      <c r="G422" s="229"/>
      <c r="H422" s="229"/>
      <c r="I422" s="229"/>
    </row>
    <row r="423" spans="1:9" s="56" customFormat="1" ht="11.25">
      <c r="A423" s="229"/>
      <c r="B423" s="229"/>
      <c r="C423" s="229"/>
      <c r="D423" s="229"/>
      <c r="E423" s="229"/>
      <c r="F423" s="229"/>
      <c r="G423" s="229"/>
      <c r="H423" s="229"/>
      <c r="I423" s="229"/>
    </row>
    <row r="424" spans="1:9" s="56" customFormat="1" ht="11.25">
      <c r="A424" s="229"/>
      <c r="B424" s="229"/>
      <c r="C424" s="229"/>
      <c r="D424" s="229"/>
      <c r="E424" s="229"/>
      <c r="F424" s="229"/>
      <c r="G424" s="229"/>
      <c r="H424" s="229"/>
      <c r="I424" s="229"/>
    </row>
    <row r="425" spans="1:9" s="56" customFormat="1" ht="11.25">
      <c r="A425" s="229"/>
      <c r="B425" s="229"/>
      <c r="C425" s="229"/>
      <c r="D425" s="229"/>
      <c r="E425" s="229"/>
      <c r="F425" s="229"/>
      <c r="G425" s="229"/>
      <c r="H425" s="229"/>
      <c r="I425" s="229"/>
    </row>
    <row r="426" spans="1:9" s="56" customFormat="1" ht="11.25">
      <c r="A426" s="229"/>
      <c r="B426" s="229"/>
      <c r="C426" s="229"/>
      <c r="D426" s="229"/>
      <c r="E426" s="229"/>
      <c r="F426" s="229"/>
      <c r="G426" s="229"/>
      <c r="H426" s="229"/>
      <c r="I426" s="229"/>
    </row>
    <row r="427" spans="1:9" s="56" customFormat="1" ht="11.25">
      <c r="A427" s="229"/>
      <c r="B427" s="229"/>
      <c r="C427" s="229"/>
      <c r="D427" s="229"/>
      <c r="E427" s="229"/>
      <c r="F427" s="229"/>
      <c r="G427" s="229"/>
      <c r="H427" s="229"/>
      <c r="I427" s="229"/>
    </row>
    <row r="428" spans="1:9" s="56" customFormat="1" ht="11.25">
      <c r="A428" s="229"/>
      <c r="B428" s="229"/>
      <c r="C428" s="229"/>
      <c r="D428" s="229"/>
      <c r="E428" s="229"/>
      <c r="F428" s="229"/>
      <c r="G428" s="229"/>
      <c r="H428" s="229"/>
      <c r="I428" s="229"/>
    </row>
    <row r="429" spans="1:9" s="56" customFormat="1" ht="11.25">
      <c r="A429" s="229"/>
      <c r="B429" s="229"/>
      <c r="C429" s="229"/>
      <c r="D429" s="229"/>
      <c r="E429" s="229"/>
      <c r="F429" s="229"/>
      <c r="G429" s="229"/>
      <c r="H429" s="229"/>
      <c r="I429" s="229"/>
    </row>
    <row r="430" spans="1:9" s="56" customFormat="1" ht="11.25">
      <c r="A430" s="229"/>
      <c r="B430" s="229"/>
      <c r="C430" s="229"/>
      <c r="D430" s="229"/>
      <c r="E430" s="229"/>
      <c r="F430" s="229"/>
      <c r="G430" s="229"/>
      <c r="H430" s="229"/>
      <c r="I430" s="229"/>
    </row>
    <row r="431" spans="1:9" s="56" customFormat="1" ht="11.25">
      <c r="A431" s="229"/>
      <c r="B431" s="229"/>
      <c r="C431" s="229"/>
      <c r="D431" s="229"/>
      <c r="E431" s="229"/>
      <c r="F431" s="229"/>
      <c r="G431" s="229"/>
      <c r="H431" s="229"/>
      <c r="I431" s="229"/>
    </row>
    <row r="432" spans="1:9" s="56" customFormat="1" ht="11.25">
      <c r="A432" s="229"/>
      <c r="B432" s="229"/>
      <c r="C432" s="229"/>
      <c r="D432" s="229"/>
      <c r="E432" s="229"/>
      <c r="F432" s="229"/>
      <c r="G432" s="229"/>
      <c r="H432" s="229"/>
      <c r="I432" s="229"/>
    </row>
    <row r="433" spans="1:9" s="56" customFormat="1" ht="11.25">
      <c r="A433" s="229"/>
      <c r="B433" s="229"/>
      <c r="C433" s="229"/>
      <c r="D433" s="229"/>
      <c r="E433" s="229"/>
      <c r="F433" s="229"/>
      <c r="G433" s="229"/>
      <c r="H433" s="229"/>
      <c r="I433" s="229"/>
    </row>
    <row r="434" spans="1:9" s="56" customFormat="1" ht="11.25">
      <c r="A434" s="229"/>
      <c r="B434" s="229"/>
      <c r="C434" s="229"/>
      <c r="D434" s="229"/>
      <c r="E434" s="229"/>
      <c r="F434" s="229"/>
      <c r="G434" s="229"/>
      <c r="H434" s="229"/>
      <c r="I434" s="229"/>
    </row>
    <row r="435" spans="1:9" s="56" customFormat="1" ht="11.25">
      <c r="A435" s="229"/>
      <c r="B435" s="229"/>
      <c r="C435" s="229"/>
      <c r="D435" s="229"/>
      <c r="E435" s="229"/>
      <c r="F435" s="229"/>
      <c r="G435" s="229"/>
      <c r="H435" s="229"/>
      <c r="I435" s="229"/>
    </row>
    <row r="436" spans="1:9" s="56" customFormat="1" ht="11.25">
      <c r="A436" s="229"/>
      <c r="B436" s="229"/>
      <c r="C436" s="229"/>
      <c r="D436" s="229"/>
      <c r="E436" s="229"/>
      <c r="F436" s="229"/>
      <c r="G436" s="229"/>
      <c r="H436" s="229"/>
      <c r="I436" s="229"/>
    </row>
    <row r="437" spans="1:9" s="56" customFormat="1" ht="11.25">
      <c r="A437" s="229"/>
      <c r="B437" s="229"/>
      <c r="C437" s="229"/>
      <c r="D437" s="229"/>
      <c r="E437" s="229"/>
      <c r="F437" s="229"/>
      <c r="G437" s="229"/>
      <c r="H437" s="229"/>
      <c r="I437" s="229"/>
    </row>
    <row r="438" spans="1:9" s="56" customFormat="1" ht="11.25">
      <c r="A438" s="229"/>
      <c r="B438" s="229"/>
      <c r="C438" s="229"/>
      <c r="D438" s="229"/>
      <c r="E438" s="229"/>
      <c r="F438" s="229"/>
      <c r="G438" s="229"/>
      <c r="H438" s="229"/>
      <c r="I438" s="229"/>
    </row>
    <row r="439" spans="1:9" s="56" customFormat="1" ht="11.25">
      <c r="A439" s="229"/>
      <c r="B439" s="229"/>
      <c r="C439" s="229"/>
      <c r="D439" s="229"/>
      <c r="E439" s="229"/>
      <c r="F439" s="229"/>
      <c r="G439" s="229"/>
      <c r="H439" s="229"/>
      <c r="I439" s="229"/>
    </row>
    <row r="440" spans="1:9" s="56" customFormat="1" ht="11.25">
      <c r="A440" s="229"/>
      <c r="B440" s="229"/>
      <c r="C440" s="229"/>
      <c r="D440" s="229"/>
      <c r="E440" s="229"/>
      <c r="F440" s="229"/>
      <c r="G440" s="229"/>
      <c r="H440" s="229"/>
      <c r="I440" s="229"/>
    </row>
    <row r="441" spans="1:9" s="56" customFormat="1" ht="11.25">
      <c r="A441" s="229"/>
      <c r="B441" s="229"/>
      <c r="C441" s="229"/>
      <c r="D441" s="229"/>
      <c r="E441" s="229"/>
      <c r="F441" s="229"/>
      <c r="G441" s="229"/>
      <c r="H441" s="229"/>
      <c r="I441" s="229"/>
    </row>
    <row r="442" spans="1:9" s="56" customFormat="1" ht="11.25">
      <c r="A442" s="229"/>
      <c r="B442" s="229"/>
      <c r="C442" s="229"/>
      <c r="D442" s="229"/>
      <c r="E442" s="229"/>
      <c r="F442" s="229"/>
      <c r="G442" s="229"/>
      <c r="H442" s="229"/>
      <c r="I442" s="229"/>
    </row>
    <row r="443" spans="1:9" s="56" customFormat="1" ht="11.25">
      <c r="A443" s="229"/>
      <c r="B443" s="229"/>
      <c r="C443" s="229"/>
      <c r="D443" s="229"/>
      <c r="E443" s="229"/>
      <c r="F443" s="229"/>
      <c r="G443" s="229"/>
      <c r="H443" s="229"/>
      <c r="I443" s="229"/>
    </row>
    <row r="444" spans="1:9" s="56" customFormat="1" ht="11.25">
      <c r="A444" s="229"/>
      <c r="B444" s="229"/>
      <c r="C444" s="229"/>
      <c r="D444" s="229"/>
      <c r="E444" s="229"/>
      <c r="F444" s="229"/>
      <c r="G444" s="229"/>
      <c r="H444" s="229"/>
      <c r="I444" s="229"/>
    </row>
    <row r="445" spans="1:9" s="56" customFormat="1" ht="11.25">
      <c r="A445" s="229"/>
      <c r="B445" s="229"/>
      <c r="C445" s="229"/>
      <c r="D445" s="229"/>
      <c r="E445" s="229"/>
      <c r="F445" s="229"/>
      <c r="G445" s="229"/>
      <c r="H445" s="229"/>
      <c r="I445" s="229"/>
    </row>
    <row r="446" spans="1:9" s="56" customFormat="1" ht="11.25">
      <c r="A446" s="229"/>
      <c r="B446" s="229"/>
      <c r="C446" s="229"/>
      <c r="D446" s="229"/>
      <c r="E446" s="229"/>
      <c r="F446" s="229"/>
      <c r="G446" s="229"/>
      <c r="H446" s="229"/>
      <c r="I446" s="229"/>
    </row>
    <row r="447" spans="1:9" s="56" customFormat="1" ht="11.25">
      <c r="A447" s="229"/>
      <c r="B447" s="229"/>
      <c r="C447" s="229"/>
      <c r="D447" s="229"/>
      <c r="E447" s="229"/>
      <c r="F447" s="229"/>
      <c r="G447" s="229"/>
      <c r="H447" s="229"/>
      <c r="I447" s="229"/>
    </row>
    <row r="448" spans="1:9" s="56" customFormat="1" ht="11.25">
      <c r="A448" s="229"/>
      <c r="B448" s="229"/>
      <c r="C448" s="229"/>
      <c r="D448" s="229"/>
      <c r="E448" s="229"/>
      <c r="F448" s="229"/>
      <c r="G448" s="229"/>
      <c r="H448" s="229"/>
      <c r="I448" s="229"/>
    </row>
    <row r="449" spans="1:9" s="56" customFormat="1" ht="11.25">
      <c r="A449" s="229"/>
      <c r="B449" s="229"/>
      <c r="C449" s="229"/>
      <c r="D449" s="229"/>
      <c r="E449" s="229"/>
      <c r="F449" s="229"/>
      <c r="G449" s="229"/>
      <c r="H449" s="229"/>
      <c r="I449" s="229"/>
    </row>
    <row r="450" spans="1:9" s="56" customFormat="1" ht="11.25">
      <c r="A450" s="229"/>
      <c r="B450" s="229"/>
      <c r="C450" s="229"/>
      <c r="D450" s="229"/>
      <c r="E450" s="229"/>
      <c r="F450" s="229"/>
      <c r="G450" s="229"/>
      <c r="H450" s="229"/>
      <c r="I450" s="229"/>
    </row>
    <row r="451" spans="1:9" s="56" customFormat="1" ht="11.25">
      <c r="A451" s="229"/>
      <c r="B451" s="229"/>
      <c r="C451" s="229"/>
      <c r="D451" s="229"/>
      <c r="E451" s="229"/>
      <c r="F451" s="229"/>
      <c r="G451" s="229"/>
      <c r="H451" s="229"/>
      <c r="I451" s="229"/>
    </row>
    <row r="452" spans="1:9" s="56" customFormat="1" ht="11.25">
      <c r="A452" s="229"/>
      <c r="B452" s="229"/>
      <c r="C452" s="229"/>
      <c r="D452" s="229"/>
      <c r="E452" s="229"/>
      <c r="F452" s="229"/>
      <c r="G452" s="229"/>
      <c r="H452" s="229"/>
      <c r="I452" s="229"/>
    </row>
    <row r="453" spans="1:9" s="56" customFormat="1" ht="11.25">
      <c r="A453" s="229"/>
      <c r="B453" s="229"/>
      <c r="C453" s="229"/>
      <c r="D453" s="229"/>
      <c r="E453" s="229"/>
      <c r="F453" s="229"/>
      <c r="G453" s="229"/>
      <c r="H453" s="229"/>
      <c r="I453" s="229"/>
    </row>
    <row r="454" spans="1:9" s="56" customFormat="1" ht="11.25">
      <c r="A454" s="229"/>
      <c r="B454" s="229"/>
      <c r="C454" s="229"/>
      <c r="D454" s="229"/>
      <c r="E454" s="229"/>
      <c r="F454" s="229"/>
      <c r="G454" s="229"/>
      <c r="H454" s="229"/>
      <c r="I454" s="229"/>
    </row>
    <row r="455" spans="1:9" s="56" customFormat="1" ht="11.25">
      <c r="A455" s="229"/>
      <c r="B455" s="229"/>
      <c r="C455" s="229"/>
      <c r="D455" s="229"/>
      <c r="E455" s="229"/>
      <c r="F455" s="229"/>
      <c r="G455" s="229"/>
      <c r="H455" s="229"/>
      <c r="I455" s="229"/>
    </row>
    <row r="456" spans="1:9" s="56" customFormat="1" ht="11.25">
      <c r="A456" s="229"/>
      <c r="B456" s="229"/>
      <c r="C456" s="229"/>
      <c r="D456" s="229"/>
      <c r="E456" s="229"/>
      <c r="F456" s="229"/>
      <c r="G456" s="229"/>
      <c r="H456" s="229"/>
      <c r="I456" s="229"/>
    </row>
    <row r="457" spans="1:9" s="56" customFormat="1" ht="11.25">
      <c r="A457" s="229"/>
      <c r="B457" s="229"/>
      <c r="C457" s="229"/>
      <c r="D457" s="229"/>
      <c r="E457" s="229"/>
      <c r="F457" s="229"/>
      <c r="G457" s="229"/>
      <c r="H457" s="229"/>
      <c r="I457" s="229"/>
    </row>
    <row r="458" spans="1:9" s="56" customFormat="1" ht="11.25">
      <c r="A458" s="229"/>
      <c r="B458" s="229"/>
      <c r="C458" s="229"/>
      <c r="D458" s="229"/>
      <c r="E458" s="229"/>
      <c r="F458" s="229"/>
      <c r="G458" s="229"/>
      <c r="H458" s="229"/>
      <c r="I458" s="229"/>
    </row>
    <row r="459" spans="1:9" s="56" customFormat="1" ht="11.25">
      <c r="A459" s="229"/>
      <c r="B459" s="229"/>
      <c r="C459" s="229"/>
      <c r="D459" s="229"/>
      <c r="E459" s="229"/>
      <c r="F459" s="229"/>
      <c r="G459" s="229"/>
      <c r="H459" s="229"/>
      <c r="I459" s="229"/>
    </row>
    <row r="460" spans="1:9" s="56" customFormat="1" ht="11.25">
      <c r="A460" s="229"/>
      <c r="B460" s="229"/>
      <c r="C460" s="229"/>
      <c r="D460" s="229"/>
      <c r="E460" s="229"/>
      <c r="F460" s="229"/>
      <c r="G460" s="229"/>
      <c r="H460" s="229"/>
      <c r="I460" s="229"/>
    </row>
    <row r="461" spans="1:9" s="56" customFormat="1" ht="11.25">
      <c r="A461" s="229"/>
      <c r="B461" s="229"/>
      <c r="C461" s="229"/>
      <c r="D461" s="229"/>
      <c r="E461" s="229"/>
      <c r="F461" s="229"/>
      <c r="G461" s="229"/>
      <c r="H461" s="229"/>
      <c r="I461" s="229"/>
    </row>
    <row r="462" spans="1:9" s="56" customFormat="1" ht="11.25">
      <c r="A462" s="229"/>
      <c r="B462" s="229"/>
      <c r="C462" s="229"/>
      <c r="D462" s="229"/>
      <c r="E462" s="229"/>
      <c r="F462" s="229"/>
      <c r="G462" s="229"/>
      <c r="H462" s="229"/>
      <c r="I462" s="229"/>
    </row>
    <row r="463" spans="1:9" s="56" customFormat="1" ht="11.25">
      <c r="A463" s="229"/>
      <c r="B463" s="229"/>
      <c r="C463" s="229"/>
      <c r="D463" s="229"/>
      <c r="E463" s="229"/>
      <c r="F463" s="229"/>
      <c r="G463" s="229"/>
      <c r="H463" s="229"/>
      <c r="I463" s="229"/>
    </row>
    <row r="464" spans="1:9" s="56" customFormat="1" ht="11.25">
      <c r="A464" s="229"/>
      <c r="B464" s="229"/>
      <c r="C464" s="229"/>
      <c r="D464" s="229"/>
      <c r="E464" s="229"/>
      <c r="F464" s="229"/>
      <c r="G464" s="229"/>
      <c r="H464" s="229"/>
      <c r="I464" s="229"/>
    </row>
    <row r="465" spans="1:9" s="56" customFormat="1" ht="11.25">
      <c r="A465" s="229"/>
      <c r="B465" s="229"/>
      <c r="C465" s="229"/>
      <c r="D465" s="229"/>
      <c r="E465" s="229"/>
      <c r="F465" s="229"/>
      <c r="G465" s="229"/>
      <c r="H465" s="229"/>
      <c r="I465" s="229"/>
    </row>
    <row r="466" spans="1:9" s="56" customFormat="1" ht="11.25">
      <c r="A466" s="229"/>
      <c r="B466" s="229"/>
      <c r="C466" s="229"/>
      <c r="D466" s="229"/>
      <c r="E466" s="229"/>
      <c r="F466" s="229"/>
      <c r="G466" s="229"/>
      <c r="H466" s="229"/>
      <c r="I466" s="229"/>
    </row>
  </sheetData>
  <sheetProtection/>
  <mergeCells count="13">
    <mergeCell ref="G13:H13"/>
    <mergeCell ref="E13:E14"/>
    <mergeCell ref="A291:B291"/>
    <mergeCell ref="A293:B293"/>
    <mergeCell ref="G1:H1"/>
    <mergeCell ref="B12:B14"/>
    <mergeCell ref="A2:I2"/>
    <mergeCell ref="C12:I12"/>
    <mergeCell ref="I13:I14"/>
    <mergeCell ref="C13:C14"/>
    <mergeCell ref="D13:D14"/>
    <mergeCell ref="F13:F14"/>
    <mergeCell ref="A12:A14"/>
  </mergeCells>
  <printOptions gridLines="1"/>
  <pageMargins left="1.7716535433070868" right="0.03937007874015748" top="0.31496062992125984" bottom="0.35433070866141736" header="0.2362204724409449" footer="0.1968503937007874"/>
  <pageSetup horizontalDpi="300" verticalDpi="300" orientation="portrait" paperSize="9" scale="75" r:id="rId1"/>
  <headerFooter alignWithMargins="0">
    <oddHeader xml:space="preserve">&amp;C                               &amp;R             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6">
    <tabColor indexed="51"/>
  </sheetPr>
  <dimension ref="A1:I467"/>
  <sheetViews>
    <sheetView tabSelected="1" workbookViewId="0" topLeftCell="A1">
      <selection activeCell="G7" sqref="G7"/>
    </sheetView>
  </sheetViews>
  <sheetFormatPr defaultColWidth="9.140625" defaultRowHeight="12.75"/>
  <cols>
    <col min="1" max="1" width="10.8515625" style="230" customWidth="1"/>
    <col min="2" max="2" width="24.28125" style="230" customWidth="1"/>
    <col min="3" max="4" width="8.7109375" style="230" customWidth="1"/>
    <col min="5" max="5" width="9.28125" style="230" customWidth="1"/>
    <col min="6" max="6" width="9.421875" style="230" customWidth="1"/>
    <col min="7" max="8" width="8.7109375" style="230" customWidth="1"/>
    <col min="9" max="9" width="7.57421875" style="230" customWidth="1"/>
    <col min="10" max="16384" width="9.140625" style="4" customWidth="1"/>
  </cols>
  <sheetData>
    <row r="1" spans="1:9" ht="12.75">
      <c r="A1" s="1"/>
      <c r="B1" s="2"/>
      <c r="C1" s="2"/>
      <c r="D1" s="2"/>
      <c r="E1" s="2"/>
      <c r="F1" s="2"/>
      <c r="G1" s="499" t="s">
        <v>0</v>
      </c>
      <c r="H1" s="499"/>
      <c r="I1" s="3" t="s">
        <v>353</v>
      </c>
    </row>
    <row r="2" spans="1:9" ht="18" customHeight="1">
      <c r="A2" s="502" t="s">
        <v>2</v>
      </c>
      <c r="B2" s="503"/>
      <c r="C2" s="503"/>
      <c r="D2" s="503"/>
      <c r="E2" s="503"/>
      <c r="F2" s="503"/>
      <c r="G2" s="503"/>
      <c r="H2" s="503"/>
      <c r="I2" s="504"/>
    </row>
    <row r="3" spans="1:9" ht="12.75">
      <c r="A3" s="5" t="s">
        <v>3</v>
      </c>
      <c r="B3" s="8"/>
      <c r="C3" s="9" t="s">
        <v>4</v>
      </c>
      <c r="D3" s="9"/>
      <c r="E3" s="9"/>
      <c r="F3" s="9"/>
      <c r="G3" s="9"/>
      <c r="H3" s="9"/>
      <c r="I3" s="10"/>
    </row>
    <row r="4" spans="1:9" ht="12.75">
      <c r="A4" s="5" t="s">
        <v>5</v>
      </c>
      <c r="B4" s="6"/>
      <c r="C4" s="11" t="s">
        <v>6</v>
      </c>
      <c r="D4" s="11"/>
      <c r="E4" s="11"/>
      <c r="F4" s="11"/>
      <c r="G4" s="11"/>
      <c r="H4" s="11"/>
      <c r="I4" s="12"/>
    </row>
    <row r="5" spans="1:9" ht="12.75">
      <c r="A5" s="5" t="s">
        <v>7</v>
      </c>
      <c r="B5" s="6"/>
      <c r="C5" s="9" t="s">
        <v>354</v>
      </c>
      <c r="D5" s="9"/>
      <c r="E5" s="9"/>
      <c r="F5" s="9"/>
      <c r="G5" s="9"/>
      <c r="H5" s="9"/>
      <c r="I5" s="10"/>
    </row>
    <row r="6" spans="1:9" ht="12.75">
      <c r="A6" s="13" t="s">
        <v>9</v>
      </c>
      <c r="B6" s="6"/>
      <c r="C6" s="6"/>
      <c r="D6" s="6"/>
      <c r="E6" s="6"/>
      <c r="F6" s="6"/>
      <c r="G6" s="6"/>
      <c r="H6" s="6"/>
      <c r="I6" s="7"/>
    </row>
    <row r="7" spans="1:9" ht="12.75">
      <c r="A7" s="5"/>
      <c r="B7" s="6" t="s">
        <v>10</v>
      </c>
      <c r="C7" s="14" t="s">
        <v>11</v>
      </c>
      <c r="D7" s="14"/>
      <c r="E7" s="14"/>
      <c r="F7" s="14"/>
      <c r="G7" s="14"/>
      <c r="H7" s="14"/>
      <c r="I7" s="15"/>
    </row>
    <row r="8" spans="1:9" ht="12.75">
      <c r="A8" s="5"/>
      <c r="B8" s="6" t="s">
        <v>12</v>
      </c>
      <c r="C8" s="16"/>
      <c r="D8" s="16"/>
      <c r="E8" s="16"/>
      <c r="F8" s="16"/>
      <c r="G8" s="16"/>
      <c r="H8" s="16"/>
      <c r="I8" s="17"/>
    </row>
    <row r="9" spans="1:9" ht="12.75">
      <c r="A9" s="5"/>
      <c r="B9" s="6" t="s">
        <v>13</v>
      </c>
      <c r="C9" s="14"/>
      <c r="D9" s="14"/>
      <c r="E9" s="14"/>
      <c r="F9" s="14"/>
      <c r="G9" s="14"/>
      <c r="H9" s="14"/>
      <c r="I9" s="15"/>
    </row>
    <row r="10" spans="1:9" ht="12.75">
      <c r="A10" s="5"/>
      <c r="B10" s="6" t="s">
        <v>14</v>
      </c>
      <c r="C10" s="14"/>
      <c r="D10" s="14"/>
      <c r="E10" s="14"/>
      <c r="F10" s="14"/>
      <c r="G10" s="14"/>
      <c r="H10" s="14"/>
      <c r="I10" s="15"/>
    </row>
    <row r="11" spans="1:9" ht="12.75">
      <c r="A11" s="5"/>
      <c r="B11" s="6" t="s">
        <v>15</v>
      </c>
      <c r="C11" s="14"/>
      <c r="D11" s="14"/>
      <c r="E11" s="14"/>
      <c r="F11" s="14"/>
      <c r="G11" s="14"/>
      <c r="H11" s="14"/>
      <c r="I11" s="15"/>
    </row>
    <row r="12" spans="1:9" ht="12.75">
      <c r="A12" s="5"/>
      <c r="B12" s="6" t="s">
        <v>338</v>
      </c>
      <c r="C12" s="524" t="s">
        <v>339</v>
      </c>
      <c r="D12" s="524"/>
      <c r="E12" s="524"/>
      <c r="F12" s="6"/>
      <c r="G12" s="6"/>
      <c r="H12" s="6"/>
      <c r="I12" s="7"/>
    </row>
    <row r="13" spans="1:9" s="22" customFormat="1" ht="12.75" customHeight="1">
      <c r="A13" s="510" t="s">
        <v>19</v>
      </c>
      <c r="B13" s="500" t="s">
        <v>20</v>
      </c>
      <c r="C13" s="514" t="s">
        <v>21</v>
      </c>
      <c r="D13" s="515"/>
      <c r="E13" s="515"/>
      <c r="F13" s="515"/>
      <c r="G13" s="515"/>
      <c r="H13" s="515"/>
      <c r="I13" s="516"/>
    </row>
    <row r="14" spans="1:9" s="22" customFormat="1" ht="12.75" customHeight="1">
      <c r="A14" s="511"/>
      <c r="B14" s="501"/>
      <c r="C14" s="505" t="s">
        <v>22</v>
      </c>
      <c r="D14" s="506" t="s">
        <v>23</v>
      </c>
      <c r="E14" s="512" t="s">
        <v>24</v>
      </c>
      <c r="F14" s="507" t="s">
        <v>25</v>
      </c>
      <c r="G14" s="508" t="s">
        <v>26</v>
      </c>
      <c r="H14" s="509"/>
      <c r="I14" s="517" t="s">
        <v>325</v>
      </c>
    </row>
    <row r="15" spans="1:9" s="26" customFormat="1" ht="53.25" customHeight="1" thickBot="1">
      <c r="A15" s="511"/>
      <c r="B15" s="501"/>
      <c r="C15" s="505"/>
      <c r="D15" s="506"/>
      <c r="E15" s="513"/>
      <c r="F15" s="507"/>
      <c r="G15" s="24" t="s">
        <v>28</v>
      </c>
      <c r="H15" s="25" t="s">
        <v>29</v>
      </c>
      <c r="I15" s="517"/>
    </row>
    <row r="16" spans="1:9" s="26" customFormat="1" ht="13.5" customHeight="1" thickTop="1">
      <c r="A16" s="27" t="s">
        <v>30</v>
      </c>
      <c r="B16" s="27">
        <v>2</v>
      </c>
      <c r="C16" s="28">
        <v>3</v>
      </c>
      <c r="D16" s="29">
        <v>4</v>
      </c>
      <c r="E16" s="29">
        <v>5</v>
      </c>
      <c r="F16" s="29">
        <v>6</v>
      </c>
      <c r="G16" s="30">
        <v>7</v>
      </c>
      <c r="H16" s="31">
        <v>8</v>
      </c>
      <c r="I16" s="32">
        <v>9</v>
      </c>
    </row>
    <row r="17" spans="1:9" s="40" customFormat="1" ht="16.5">
      <c r="A17" s="33"/>
      <c r="B17" s="34" t="s">
        <v>31</v>
      </c>
      <c r="C17" s="35"/>
      <c r="D17" s="36"/>
      <c r="E17" s="36"/>
      <c r="F17" s="36"/>
      <c r="G17" s="37"/>
      <c r="H17" s="38"/>
      <c r="I17" s="39"/>
    </row>
    <row r="18" spans="1:9" s="48" customFormat="1" ht="32.25" customHeight="1" thickBot="1">
      <c r="A18" s="41"/>
      <c r="B18" s="42" t="s">
        <v>32</v>
      </c>
      <c r="C18" s="43">
        <f aca="true" t="shared" si="0" ref="C18:C43">SUM(D18:I18)</f>
        <v>307135</v>
      </c>
      <c r="D18" s="44">
        <f>SUM(D19,D22,D39)</f>
        <v>151415</v>
      </c>
      <c r="E18" s="44">
        <f>SUM(E19,E22,E39)</f>
        <v>0</v>
      </c>
      <c r="F18" s="44">
        <f>SUM(F19,F22,F39)</f>
        <v>0</v>
      </c>
      <c r="G18" s="45">
        <f>SUM(G19,G22,G23,G39)</f>
        <v>0</v>
      </c>
      <c r="H18" s="46">
        <f>SUM(H19,H24,H39)</f>
        <v>0</v>
      </c>
      <c r="I18" s="47">
        <f>SUM(I19,I39)</f>
        <v>155720</v>
      </c>
    </row>
    <row r="19" spans="1:9" s="56" customFormat="1" ht="21.75" customHeight="1" thickTop="1">
      <c r="A19" s="49"/>
      <c r="B19" s="50" t="s">
        <v>33</v>
      </c>
      <c r="C19" s="51">
        <f t="shared" si="0"/>
        <v>0</v>
      </c>
      <c r="D19" s="52">
        <f aca="true" t="shared" si="1" ref="D19:I19">SUM(D20:D21)</f>
        <v>0</v>
      </c>
      <c r="E19" s="52">
        <f t="shared" si="1"/>
        <v>0</v>
      </c>
      <c r="F19" s="52">
        <f t="shared" si="1"/>
        <v>0</v>
      </c>
      <c r="G19" s="53">
        <f t="shared" si="1"/>
        <v>0</v>
      </c>
      <c r="H19" s="54">
        <f t="shared" si="1"/>
        <v>0</v>
      </c>
      <c r="I19" s="55">
        <f t="shared" si="1"/>
        <v>0</v>
      </c>
    </row>
    <row r="20" spans="1:9" s="56" customFormat="1" ht="12">
      <c r="A20" s="57"/>
      <c r="B20" s="58" t="s">
        <v>34</v>
      </c>
      <c r="C20" s="59">
        <f t="shared" si="0"/>
        <v>0</v>
      </c>
      <c r="D20" s="60"/>
      <c r="E20" s="60"/>
      <c r="F20" s="60"/>
      <c r="G20" s="61"/>
      <c r="H20" s="62"/>
      <c r="I20" s="63"/>
    </row>
    <row r="21" spans="1:9" s="56" customFormat="1" ht="12">
      <c r="A21" s="57"/>
      <c r="B21" s="58" t="s">
        <v>35</v>
      </c>
      <c r="C21" s="59">
        <f t="shared" si="0"/>
        <v>0</v>
      </c>
      <c r="D21" s="60"/>
      <c r="E21" s="60"/>
      <c r="F21" s="60"/>
      <c r="G21" s="61"/>
      <c r="H21" s="62"/>
      <c r="I21" s="63"/>
    </row>
    <row r="22" spans="1:9" s="70" customFormat="1" ht="24.75" thickBot="1">
      <c r="A22" s="64">
        <v>21700</v>
      </c>
      <c r="B22" s="64" t="s">
        <v>36</v>
      </c>
      <c r="C22" s="65">
        <f t="shared" si="0"/>
        <v>151415</v>
      </c>
      <c r="D22" s="66">
        <v>151415</v>
      </c>
      <c r="E22" s="66"/>
      <c r="F22" s="66"/>
      <c r="G22" s="67"/>
      <c r="H22" s="68" t="s">
        <v>37</v>
      </c>
      <c r="I22" s="69" t="s">
        <v>37</v>
      </c>
    </row>
    <row r="23" spans="1:9" s="70" customFormat="1" ht="36.75" thickTop="1">
      <c r="A23" s="71">
        <v>21190</v>
      </c>
      <c r="B23" s="71" t="s">
        <v>38</v>
      </c>
      <c r="C23" s="72">
        <f t="shared" si="0"/>
        <v>0</v>
      </c>
      <c r="D23" s="73" t="s">
        <v>37</v>
      </c>
      <c r="E23" s="73" t="s">
        <v>37</v>
      </c>
      <c r="F23" s="73" t="s">
        <v>37</v>
      </c>
      <c r="G23" s="74"/>
      <c r="H23" s="75" t="s">
        <v>37</v>
      </c>
      <c r="I23" s="76" t="s">
        <v>37</v>
      </c>
    </row>
    <row r="24" spans="1:9" s="70" customFormat="1" ht="36">
      <c r="A24" s="71">
        <v>21300</v>
      </c>
      <c r="B24" s="71" t="s">
        <v>39</v>
      </c>
      <c r="C24" s="72">
        <f t="shared" si="0"/>
        <v>0</v>
      </c>
      <c r="D24" s="73" t="s">
        <v>37</v>
      </c>
      <c r="E24" s="73" t="s">
        <v>37</v>
      </c>
      <c r="F24" s="73" t="s">
        <v>37</v>
      </c>
      <c r="G24" s="77" t="s">
        <v>37</v>
      </c>
      <c r="H24" s="78">
        <f>SUM(H25,H29,H31,H34)</f>
        <v>0</v>
      </c>
      <c r="I24" s="76" t="s">
        <v>37</v>
      </c>
    </row>
    <row r="25" spans="1:9" s="70" customFormat="1" ht="24">
      <c r="A25" s="79">
        <v>21350</v>
      </c>
      <c r="B25" s="71" t="s">
        <v>40</v>
      </c>
      <c r="C25" s="72">
        <f t="shared" si="0"/>
        <v>0</v>
      </c>
      <c r="D25" s="73" t="s">
        <v>37</v>
      </c>
      <c r="E25" s="73" t="s">
        <v>37</v>
      </c>
      <c r="F25" s="73" t="s">
        <v>37</v>
      </c>
      <c r="G25" s="77" t="s">
        <v>37</v>
      </c>
      <c r="H25" s="78">
        <f>SUM(H26:H28)</f>
        <v>0</v>
      </c>
      <c r="I25" s="76" t="s">
        <v>37</v>
      </c>
    </row>
    <row r="26" spans="1:9" s="56" customFormat="1" ht="12">
      <c r="A26" s="57">
        <v>21351</v>
      </c>
      <c r="B26" s="23" t="s">
        <v>41</v>
      </c>
      <c r="C26" s="59">
        <f t="shared" si="0"/>
        <v>0</v>
      </c>
      <c r="D26" s="80" t="s">
        <v>37</v>
      </c>
      <c r="E26" s="80" t="s">
        <v>37</v>
      </c>
      <c r="F26" s="80" t="s">
        <v>37</v>
      </c>
      <c r="G26" s="81" t="s">
        <v>37</v>
      </c>
      <c r="H26" s="62"/>
      <c r="I26" s="82" t="s">
        <v>37</v>
      </c>
    </row>
    <row r="27" spans="1:9" s="56" customFormat="1" ht="12">
      <c r="A27" s="57">
        <v>21352</v>
      </c>
      <c r="B27" s="23" t="s">
        <v>42</v>
      </c>
      <c r="C27" s="59">
        <f t="shared" si="0"/>
        <v>0</v>
      </c>
      <c r="D27" s="80" t="s">
        <v>37</v>
      </c>
      <c r="E27" s="80" t="s">
        <v>37</v>
      </c>
      <c r="F27" s="80" t="s">
        <v>37</v>
      </c>
      <c r="G27" s="81" t="s">
        <v>37</v>
      </c>
      <c r="H27" s="62"/>
      <c r="I27" s="82" t="s">
        <v>37</v>
      </c>
    </row>
    <row r="28" spans="1:9" s="56" customFormat="1" ht="24">
      <c r="A28" s="57">
        <v>21359</v>
      </c>
      <c r="B28" s="23" t="s">
        <v>43</v>
      </c>
      <c r="C28" s="59">
        <f t="shared" si="0"/>
        <v>0</v>
      </c>
      <c r="D28" s="80" t="s">
        <v>37</v>
      </c>
      <c r="E28" s="80" t="s">
        <v>37</v>
      </c>
      <c r="F28" s="80" t="s">
        <v>37</v>
      </c>
      <c r="G28" s="81" t="s">
        <v>37</v>
      </c>
      <c r="H28" s="62"/>
      <c r="I28" s="82" t="s">
        <v>37</v>
      </c>
    </row>
    <row r="29" spans="1:9" s="70" customFormat="1" ht="36">
      <c r="A29" s="79">
        <v>21370</v>
      </c>
      <c r="B29" s="71" t="s">
        <v>44</v>
      </c>
      <c r="C29" s="72">
        <f t="shared" si="0"/>
        <v>0</v>
      </c>
      <c r="D29" s="73" t="s">
        <v>37</v>
      </c>
      <c r="E29" s="73" t="s">
        <v>37</v>
      </c>
      <c r="F29" s="73" t="s">
        <v>37</v>
      </c>
      <c r="G29" s="77" t="s">
        <v>37</v>
      </c>
      <c r="H29" s="78">
        <f>SUM(H30)</f>
        <v>0</v>
      </c>
      <c r="I29" s="76" t="s">
        <v>37</v>
      </c>
    </row>
    <row r="30" spans="1:9" s="56" customFormat="1" ht="36">
      <c r="A30" s="58">
        <v>21379</v>
      </c>
      <c r="B30" s="23" t="s">
        <v>45</v>
      </c>
      <c r="C30" s="59">
        <f t="shared" si="0"/>
        <v>0</v>
      </c>
      <c r="D30" s="80" t="s">
        <v>37</v>
      </c>
      <c r="E30" s="80" t="s">
        <v>37</v>
      </c>
      <c r="F30" s="80" t="s">
        <v>37</v>
      </c>
      <c r="G30" s="81" t="s">
        <v>37</v>
      </c>
      <c r="H30" s="62"/>
      <c r="I30" s="82" t="s">
        <v>37</v>
      </c>
    </row>
    <row r="31" spans="1:9" s="70" customFormat="1" ht="12">
      <c r="A31" s="79">
        <v>21380</v>
      </c>
      <c r="B31" s="71" t="s">
        <v>46</v>
      </c>
      <c r="C31" s="72">
        <f t="shared" si="0"/>
        <v>0</v>
      </c>
      <c r="D31" s="73" t="s">
        <v>37</v>
      </c>
      <c r="E31" s="73" t="s">
        <v>37</v>
      </c>
      <c r="F31" s="73" t="s">
        <v>37</v>
      </c>
      <c r="G31" s="77" t="s">
        <v>37</v>
      </c>
      <c r="H31" s="78">
        <f>SUM(H32:H33)</f>
        <v>0</v>
      </c>
      <c r="I31" s="76" t="s">
        <v>37</v>
      </c>
    </row>
    <row r="32" spans="1:9" s="56" customFormat="1" ht="12">
      <c r="A32" s="58">
        <v>21381</v>
      </c>
      <c r="B32" s="23" t="s">
        <v>47</v>
      </c>
      <c r="C32" s="59">
        <f t="shared" si="0"/>
        <v>0</v>
      </c>
      <c r="D32" s="80" t="s">
        <v>37</v>
      </c>
      <c r="E32" s="80" t="s">
        <v>37</v>
      </c>
      <c r="F32" s="80" t="s">
        <v>37</v>
      </c>
      <c r="G32" s="81" t="s">
        <v>37</v>
      </c>
      <c r="H32" s="62"/>
      <c r="I32" s="82" t="s">
        <v>37</v>
      </c>
    </row>
    <row r="33" spans="1:9" s="56" customFormat="1" ht="24">
      <c r="A33" s="58">
        <v>21383</v>
      </c>
      <c r="B33" s="23" t="s">
        <v>48</v>
      </c>
      <c r="C33" s="59">
        <f t="shared" si="0"/>
        <v>0</v>
      </c>
      <c r="D33" s="80" t="s">
        <v>37</v>
      </c>
      <c r="E33" s="80" t="s">
        <v>37</v>
      </c>
      <c r="F33" s="80" t="s">
        <v>37</v>
      </c>
      <c r="G33" s="81" t="s">
        <v>37</v>
      </c>
      <c r="H33" s="62"/>
      <c r="I33" s="82" t="s">
        <v>37</v>
      </c>
    </row>
    <row r="34" spans="1:9" s="70" customFormat="1" ht="36">
      <c r="A34" s="79">
        <v>21390</v>
      </c>
      <c r="B34" s="71" t="s">
        <v>49</v>
      </c>
      <c r="C34" s="72">
        <f t="shared" si="0"/>
        <v>0</v>
      </c>
      <c r="D34" s="73" t="s">
        <v>37</v>
      </c>
      <c r="E34" s="73" t="s">
        <v>37</v>
      </c>
      <c r="F34" s="73" t="s">
        <v>37</v>
      </c>
      <c r="G34" s="77" t="s">
        <v>37</v>
      </c>
      <c r="H34" s="78">
        <f>SUM(H35:H38)</f>
        <v>0</v>
      </c>
      <c r="I34" s="76" t="s">
        <v>37</v>
      </c>
    </row>
    <row r="35" spans="1:9" s="56" customFormat="1" ht="24">
      <c r="A35" s="58">
        <v>21391</v>
      </c>
      <c r="B35" s="23" t="s">
        <v>50</v>
      </c>
      <c r="C35" s="59">
        <f t="shared" si="0"/>
        <v>0</v>
      </c>
      <c r="D35" s="80" t="s">
        <v>37</v>
      </c>
      <c r="E35" s="80" t="s">
        <v>37</v>
      </c>
      <c r="F35" s="80" t="s">
        <v>37</v>
      </c>
      <c r="G35" s="81" t="s">
        <v>37</v>
      </c>
      <c r="H35" s="62"/>
      <c r="I35" s="82" t="s">
        <v>37</v>
      </c>
    </row>
    <row r="36" spans="1:9" s="56" customFormat="1" ht="12">
      <c r="A36" s="58">
        <v>21393</v>
      </c>
      <c r="B36" s="23" t="s">
        <v>51</v>
      </c>
      <c r="C36" s="59">
        <f t="shared" si="0"/>
        <v>0</v>
      </c>
      <c r="D36" s="80" t="s">
        <v>37</v>
      </c>
      <c r="E36" s="80" t="s">
        <v>37</v>
      </c>
      <c r="F36" s="80" t="s">
        <v>37</v>
      </c>
      <c r="G36" s="81" t="s">
        <v>37</v>
      </c>
      <c r="H36" s="62"/>
      <c r="I36" s="82" t="s">
        <v>37</v>
      </c>
    </row>
    <row r="37" spans="1:9" s="56" customFormat="1" ht="24">
      <c r="A37" s="58">
        <v>21395</v>
      </c>
      <c r="B37" s="23" t="s">
        <v>52</v>
      </c>
      <c r="C37" s="59">
        <f t="shared" si="0"/>
        <v>0</v>
      </c>
      <c r="D37" s="80" t="s">
        <v>37</v>
      </c>
      <c r="E37" s="80" t="s">
        <v>37</v>
      </c>
      <c r="F37" s="80" t="s">
        <v>37</v>
      </c>
      <c r="G37" s="81" t="s">
        <v>37</v>
      </c>
      <c r="H37" s="62"/>
      <c r="I37" s="82" t="s">
        <v>37</v>
      </c>
    </row>
    <row r="38" spans="1:9" s="56" customFormat="1" ht="24">
      <c r="A38" s="58">
        <v>21399</v>
      </c>
      <c r="B38" s="23" t="s">
        <v>53</v>
      </c>
      <c r="C38" s="59">
        <f t="shared" si="0"/>
        <v>0</v>
      </c>
      <c r="D38" s="80" t="s">
        <v>37</v>
      </c>
      <c r="E38" s="80" t="s">
        <v>37</v>
      </c>
      <c r="F38" s="80" t="s">
        <v>37</v>
      </c>
      <c r="G38" s="81" t="s">
        <v>37</v>
      </c>
      <c r="H38" s="62"/>
      <c r="I38" s="82" t="s">
        <v>37</v>
      </c>
    </row>
    <row r="39" spans="1:9" s="70" customFormat="1" ht="36">
      <c r="A39" s="79">
        <v>21420</v>
      </c>
      <c r="B39" s="71" t="s">
        <v>54</v>
      </c>
      <c r="C39" s="72">
        <f t="shared" si="0"/>
        <v>155720</v>
      </c>
      <c r="D39" s="73">
        <f aca="true" t="shared" si="2" ref="D39:I39">SUM(D40)</f>
        <v>0</v>
      </c>
      <c r="E39" s="73">
        <f t="shared" si="2"/>
        <v>0</v>
      </c>
      <c r="F39" s="73">
        <f t="shared" si="2"/>
        <v>0</v>
      </c>
      <c r="G39" s="83">
        <f t="shared" si="2"/>
        <v>0</v>
      </c>
      <c r="H39" s="84">
        <f t="shared" si="2"/>
        <v>0</v>
      </c>
      <c r="I39" s="85">
        <f t="shared" si="2"/>
        <v>155720</v>
      </c>
    </row>
    <row r="40" spans="1:9" s="56" customFormat="1" ht="36">
      <c r="A40" s="57">
        <v>21422</v>
      </c>
      <c r="B40" s="23" t="s">
        <v>55</v>
      </c>
      <c r="C40" s="59">
        <f t="shared" si="0"/>
        <v>155720</v>
      </c>
      <c r="D40" s="80">
        <f aca="true" t="shared" si="3" ref="D40:I40">SUM(D41:D43)</f>
        <v>0</v>
      </c>
      <c r="E40" s="80">
        <f t="shared" si="3"/>
        <v>0</v>
      </c>
      <c r="F40" s="80">
        <f t="shared" si="3"/>
        <v>0</v>
      </c>
      <c r="G40" s="86">
        <f t="shared" si="3"/>
        <v>0</v>
      </c>
      <c r="H40" s="87">
        <f t="shared" si="3"/>
        <v>0</v>
      </c>
      <c r="I40" s="88">
        <f t="shared" si="3"/>
        <v>155720</v>
      </c>
    </row>
    <row r="41" spans="1:9" s="56" customFormat="1" ht="12">
      <c r="A41" s="57"/>
      <c r="B41" s="89" t="s">
        <v>355</v>
      </c>
      <c r="C41" s="59">
        <f t="shared" si="0"/>
        <v>155720</v>
      </c>
      <c r="D41" s="90"/>
      <c r="E41" s="90"/>
      <c r="F41" s="90"/>
      <c r="G41" s="91"/>
      <c r="H41" s="92"/>
      <c r="I41" s="63">
        <v>155720</v>
      </c>
    </row>
    <row r="42" spans="1:9" s="56" customFormat="1" ht="12">
      <c r="A42" s="57"/>
      <c r="B42" s="89" t="s">
        <v>57</v>
      </c>
      <c r="C42" s="59">
        <f t="shared" si="0"/>
        <v>0</v>
      </c>
      <c r="D42" s="90"/>
      <c r="E42" s="90"/>
      <c r="F42" s="90"/>
      <c r="G42" s="91"/>
      <c r="H42" s="92"/>
      <c r="I42" s="63"/>
    </row>
    <row r="43" spans="1:9" s="56" customFormat="1" ht="12">
      <c r="A43" s="57"/>
      <c r="B43" s="89" t="s">
        <v>57</v>
      </c>
      <c r="C43" s="59">
        <f t="shared" si="0"/>
        <v>0</v>
      </c>
      <c r="D43" s="90"/>
      <c r="E43" s="90"/>
      <c r="F43" s="90"/>
      <c r="G43" s="91"/>
      <c r="H43" s="92"/>
      <c r="I43" s="63"/>
    </row>
    <row r="44" spans="1:9" s="40" customFormat="1" ht="16.5">
      <c r="A44" s="93"/>
      <c r="B44" s="94" t="s">
        <v>58</v>
      </c>
      <c r="C44" s="95"/>
      <c r="D44" s="96"/>
      <c r="E44" s="96"/>
      <c r="F44" s="96"/>
      <c r="G44" s="97"/>
      <c r="H44" s="98"/>
      <c r="I44" s="99"/>
    </row>
    <row r="45" spans="1:9" s="48" customFormat="1" ht="16.5" thickBot="1">
      <c r="A45" s="100"/>
      <c r="B45" s="41" t="s">
        <v>59</v>
      </c>
      <c r="C45" s="43">
        <f aca="true" t="shared" si="4" ref="C45:C108">SUM(D45:I45)</f>
        <v>307135</v>
      </c>
      <c r="D45" s="44">
        <f aca="true" t="shared" si="5" ref="D45:I45">SUM(D46,D287)</f>
        <v>151415</v>
      </c>
      <c r="E45" s="44">
        <f t="shared" si="5"/>
        <v>0</v>
      </c>
      <c r="F45" s="44">
        <f t="shared" si="5"/>
        <v>0</v>
      </c>
      <c r="G45" s="45">
        <f t="shared" si="5"/>
        <v>0</v>
      </c>
      <c r="H45" s="46">
        <f t="shared" si="5"/>
        <v>0</v>
      </c>
      <c r="I45" s="47">
        <f t="shared" si="5"/>
        <v>155720</v>
      </c>
    </row>
    <row r="46" spans="1:9" s="48" customFormat="1" ht="36.75" thickTop="1">
      <c r="A46" s="101"/>
      <c r="B46" s="33" t="s">
        <v>60</v>
      </c>
      <c r="C46" s="102">
        <f t="shared" si="4"/>
        <v>307135</v>
      </c>
      <c r="D46" s="103">
        <f aca="true" t="shared" si="6" ref="D46:I46">SUM(D47,D184)</f>
        <v>151415</v>
      </c>
      <c r="E46" s="103">
        <f t="shared" si="6"/>
        <v>0</v>
      </c>
      <c r="F46" s="103">
        <f t="shared" si="6"/>
        <v>0</v>
      </c>
      <c r="G46" s="104">
        <f t="shared" si="6"/>
        <v>0</v>
      </c>
      <c r="H46" s="105">
        <f t="shared" si="6"/>
        <v>0</v>
      </c>
      <c r="I46" s="106">
        <f t="shared" si="6"/>
        <v>155720</v>
      </c>
    </row>
    <row r="47" spans="1:9" s="48" customFormat="1" ht="24">
      <c r="A47" s="101"/>
      <c r="B47" s="33" t="s">
        <v>61</v>
      </c>
      <c r="C47" s="102">
        <f t="shared" si="4"/>
        <v>151415</v>
      </c>
      <c r="D47" s="103">
        <f aca="true" t="shared" si="7" ref="D47:I47">SUM(D48,D72,D170,D177)</f>
        <v>151415</v>
      </c>
      <c r="E47" s="103">
        <f t="shared" si="7"/>
        <v>0</v>
      </c>
      <c r="F47" s="103">
        <f t="shared" si="7"/>
        <v>0</v>
      </c>
      <c r="G47" s="104">
        <f t="shared" si="7"/>
        <v>0</v>
      </c>
      <c r="H47" s="105">
        <f t="shared" si="7"/>
        <v>0</v>
      </c>
      <c r="I47" s="106">
        <f t="shared" si="7"/>
        <v>0</v>
      </c>
    </row>
    <row r="48" spans="1:9" s="70" customFormat="1" ht="12">
      <c r="A48" s="107">
        <v>1000</v>
      </c>
      <c r="B48" s="107" t="s">
        <v>62</v>
      </c>
      <c r="C48" s="108">
        <f t="shared" si="4"/>
        <v>0</v>
      </c>
      <c r="D48" s="109">
        <f aca="true" t="shared" si="8" ref="D48:I48">SUM(D49,D64)</f>
        <v>0</v>
      </c>
      <c r="E48" s="109">
        <f t="shared" si="8"/>
        <v>0</v>
      </c>
      <c r="F48" s="109">
        <f t="shared" si="8"/>
        <v>0</v>
      </c>
      <c r="G48" s="110">
        <f t="shared" si="8"/>
        <v>0</v>
      </c>
      <c r="H48" s="111">
        <f t="shared" si="8"/>
        <v>0</v>
      </c>
      <c r="I48" s="112">
        <f t="shared" si="8"/>
        <v>0</v>
      </c>
    </row>
    <row r="49" spans="1:9" s="56" customFormat="1" ht="12">
      <c r="A49" s="71">
        <v>1100</v>
      </c>
      <c r="B49" s="113" t="s">
        <v>63</v>
      </c>
      <c r="C49" s="72">
        <f t="shared" si="4"/>
        <v>0</v>
      </c>
      <c r="D49" s="114">
        <f aca="true" t="shared" si="9" ref="D49:I49">SUM(D50,D54,D62,D63)</f>
        <v>0</v>
      </c>
      <c r="E49" s="114">
        <f t="shared" si="9"/>
        <v>0</v>
      </c>
      <c r="F49" s="114">
        <f t="shared" si="9"/>
        <v>0</v>
      </c>
      <c r="G49" s="114">
        <f t="shared" si="9"/>
        <v>0</v>
      </c>
      <c r="H49" s="114">
        <f t="shared" si="9"/>
        <v>0</v>
      </c>
      <c r="I49" s="115">
        <f t="shared" si="9"/>
        <v>0</v>
      </c>
    </row>
    <row r="50" spans="1:9" s="123" customFormat="1" ht="12">
      <c r="A50" s="116">
        <v>1110</v>
      </c>
      <c r="B50" s="117" t="s">
        <v>64</v>
      </c>
      <c r="C50" s="118">
        <f t="shared" si="4"/>
        <v>0</v>
      </c>
      <c r="D50" s="119">
        <f aca="true" t="shared" si="10" ref="D50:I50">SUM(D51:D53)</f>
        <v>0</v>
      </c>
      <c r="E50" s="119">
        <f t="shared" si="10"/>
        <v>0</v>
      </c>
      <c r="F50" s="119">
        <f t="shared" si="10"/>
        <v>0</v>
      </c>
      <c r="G50" s="120">
        <f t="shared" si="10"/>
        <v>0</v>
      </c>
      <c r="H50" s="121">
        <f t="shared" si="10"/>
        <v>0</v>
      </c>
      <c r="I50" s="122">
        <f t="shared" si="10"/>
        <v>0</v>
      </c>
    </row>
    <row r="51" spans="1:9" s="123" customFormat="1" ht="12">
      <c r="A51" s="58">
        <v>1111</v>
      </c>
      <c r="B51" s="23" t="s">
        <v>65</v>
      </c>
      <c r="C51" s="59">
        <f t="shared" si="4"/>
        <v>0</v>
      </c>
      <c r="D51" s="60"/>
      <c r="E51" s="60"/>
      <c r="F51" s="60"/>
      <c r="G51" s="61"/>
      <c r="H51" s="62"/>
      <c r="I51" s="63"/>
    </row>
    <row r="52" spans="1:9" s="123" customFormat="1" ht="36">
      <c r="A52" s="58">
        <v>1112</v>
      </c>
      <c r="B52" s="23" t="s">
        <v>66</v>
      </c>
      <c r="C52" s="59">
        <f t="shared" si="4"/>
        <v>0</v>
      </c>
      <c r="D52" s="60"/>
      <c r="E52" s="60"/>
      <c r="F52" s="60"/>
      <c r="G52" s="61"/>
      <c r="H52" s="62"/>
      <c r="I52" s="63"/>
    </row>
    <row r="53" spans="1:9" s="123" customFormat="1" ht="13.5" customHeight="1">
      <c r="A53" s="58">
        <v>1119</v>
      </c>
      <c r="B53" s="23" t="s">
        <v>67</v>
      </c>
      <c r="C53" s="59">
        <f t="shared" si="4"/>
        <v>0</v>
      </c>
      <c r="D53" s="60"/>
      <c r="E53" s="60"/>
      <c r="F53" s="60"/>
      <c r="G53" s="61"/>
      <c r="H53" s="62"/>
      <c r="I53" s="63"/>
    </row>
    <row r="54" spans="1:9" s="123" customFormat="1" ht="12">
      <c r="A54" s="116">
        <v>1140</v>
      </c>
      <c r="B54" s="117" t="s">
        <v>68</v>
      </c>
      <c r="C54" s="118">
        <f t="shared" si="4"/>
        <v>0</v>
      </c>
      <c r="D54" s="119">
        <f aca="true" t="shared" si="11" ref="D54:I54">SUM(D55:D61)</f>
        <v>0</v>
      </c>
      <c r="E54" s="119">
        <f t="shared" si="11"/>
        <v>0</v>
      </c>
      <c r="F54" s="119">
        <f t="shared" si="11"/>
        <v>0</v>
      </c>
      <c r="G54" s="120">
        <f t="shared" si="11"/>
        <v>0</v>
      </c>
      <c r="H54" s="121">
        <f t="shared" si="11"/>
        <v>0</v>
      </c>
      <c r="I54" s="122">
        <f t="shared" si="11"/>
        <v>0</v>
      </c>
    </row>
    <row r="55" spans="1:9" s="123" customFormat="1" ht="12">
      <c r="A55" s="58">
        <v>1141</v>
      </c>
      <c r="B55" s="23" t="s">
        <v>69</v>
      </c>
      <c r="C55" s="59">
        <f t="shared" si="4"/>
        <v>0</v>
      </c>
      <c r="D55" s="60"/>
      <c r="E55" s="60"/>
      <c r="F55" s="60"/>
      <c r="G55" s="61"/>
      <c r="H55" s="62"/>
      <c r="I55" s="63"/>
    </row>
    <row r="56" spans="1:9" s="123" customFormat="1" ht="12">
      <c r="A56" s="58">
        <v>1142</v>
      </c>
      <c r="B56" s="23" t="s">
        <v>70</v>
      </c>
      <c r="C56" s="59">
        <f t="shared" si="4"/>
        <v>0</v>
      </c>
      <c r="D56" s="60"/>
      <c r="E56" s="60"/>
      <c r="F56" s="60"/>
      <c r="G56" s="61"/>
      <c r="H56" s="62"/>
      <c r="I56" s="63"/>
    </row>
    <row r="57" spans="1:9" s="123" customFormat="1" ht="24">
      <c r="A57" s="58">
        <v>1145</v>
      </c>
      <c r="B57" s="23" t="s">
        <v>71</v>
      </c>
      <c r="C57" s="59">
        <f t="shared" si="4"/>
        <v>0</v>
      </c>
      <c r="D57" s="60"/>
      <c r="E57" s="60"/>
      <c r="F57" s="60"/>
      <c r="G57" s="61"/>
      <c r="H57" s="62"/>
      <c r="I57" s="63"/>
    </row>
    <row r="58" spans="1:9" s="123" customFormat="1" ht="27.75" customHeight="1">
      <c r="A58" s="58">
        <v>1146</v>
      </c>
      <c r="B58" s="23" t="s">
        <v>72</v>
      </c>
      <c r="C58" s="59">
        <f t="shared" si="4"/>
        <v>0</v>
      </c>
      <c r="D58" s="60"/>
      <c r="E58" s="60"/>
      <c r="F58" s="60"/>
      <c r="G58" s="61"/>
      <c r="H58" s="62"/>
      <c r="I58" s="63"/>
    </row>
    <row r="59" spans="1:9" s="123" customFormat="1" ht="12">
      <c r="A59" s="58">
        <v>1147</v>
      </c>
      <c r="B59" s="23" t="s">
        <v>73</v>
      </c>
      <c r="C59" s="59">
        <f t="shared" si="4"/>
        <v>0</v>
      </c>
      <c r="D59" s="60"/>
      <c r="E59" s="60"/>
      <c r="F59" s="60"/>
      <c r="G59" s="61"/>
      <c r="H59" s="62"/>
      <c r="I59" s="63"/>
    </row>
    <row r="60" spans="1:9" s="123" customFormat="1" ht="24">
      <c r="A60" s="58">
        <v>1148</v>
      </c>
      <c r="B60" s="23" t="s">
        <v>74</v>
      </c>
      <c r="C60" s="59">
        <f t="shared" si="4"/>
        <v>0</v>
      </c>
      <c r="D60" s="60"/>
      <c r="E60" s="60"/>
      <c r="F60" s="60"/>
      <c r="G60" s="61"/>
      <c r="H60" s="62"/>
      <c r="I60" s="63"/>
    </row>
    <row r="61" spans="1:9" s="123" customFormat="1" ht="24">
      <c r="A61" s="58">
        <v>1149</v>
      </c>
      <c r="B61" s="23" t="s">
        <v>75</v>
      </c>
      <c r="C61" s="59">
        <f t="shared" si="4"/>
        <v>0</v>
      </c>
      <c r="D61" s="60"/>
      <c r="E61" s="60"/>
      <c r="F61" s="60"/>
      <c r="G61" s="61"/>
      <c r="H61" s="62"/>
      <c r="I61" s="63"/>
    </row>
    <row r="62" spans="1:9" s="123" customFormat="1" ht="36">
      <c r="A62" s="116">
        <v>1150</v>
      </c>
      <c r="B62" s="117" t="s">
        <v>76</v>
      </c>
      <c r="C62" s="118">
        <f t="shared" si="4"/>
        <v>0</v>
      </c>
      <c r="D62" s="124"/>
      <c r="E62" s="124"/>
      <c r="F62" s="124"/>
      <c r="G62" s="125"/>
      <c r="H62" s="126"/>
      <c r="I62" s="127"/>
    </row>
    <row r="63" spans="1:9" s="123" customFormat="1" ht="24">
      <c r="A63" s="116">
        <v>1170</v>
      </c>
      <c r="B63" s="117" t="s">
        <v>77</v>
      </c>
      <c r="C63" s="118">
        <f t="shared" si="4"/>
        <v>0</v>
      </c>
      <c r="D63" s="124"/>
      <c r="E63" s="124"/>
      <c r="F63" s="124"/>
      <c r="G63" s="125"/>
      <c r="H63" s="126"/>
      <c r="I63" s="127"/>
    </row>
    <row r="64" spans="1:9" s="56" customFormat="1" ht="36">
      <c r="A64" s="71">
        <v>1200</v>
      </c>
      <c r="B64" s="113" t="s">
        <v>78</v>
      </c>
      <c r="C64" s="72">
        <f t="shared" si="4"/>
        <v>0</v>
      </c>
      <c r="D64" s="114">
        <f aca="true" t="shared" si="12" ref="D64:I64">SUM(D65:D66)</f>
        <v>0</v>
      </c>
      <c r="E64" s="114">
        <f t="shared" si="12"/>
        <v>0</v>
      </c>
      <c r="F64" s="114">
        <f t="shared" si="12"/>
        <v>0</v>
      </c>
      <c r="G64" s="128">
        <f t="shared" si="12"/>
        <v>0</v>
      </c>
      <c r="H64" s="78">
        <f t="shared" si="12"/>
        <v>0</v>
      </c>
      <c r="I64" s="115">
        <f t="shared" si="12"/>
        <v>0</v>
      </c>
    </row>
    <row r="65" spans="1:9" s="56" customFormat="1" ht="24">
      <c r="A65" s="116">
        <v>1210</v>
      </c>
      <c r="B65" s="117" t="s">
        <v>79</v>
      </c>
      <c r="C65" s="118">
        <f t="shared" si="4"/>
        <v>0</v>
      </c>
      <c r="D65" s="124"/>
      <c r="E65" s="124"/>
      <c r="F65" s="124"/>
      <c r="G65" s="125"/>
      <c r="H65" s="126"/>
      <c r="I65" s="127"/>
    </row>
    <row r="66" spans="1:9" s="56" customFormat="1" ht="24">
      <c r="A66" s="116">
        <v>1220</v>
      </c>
      <c r="B66" s="117" t="s">
        <v>80</v>
      </c>
      <c r="C66" s="118">
        <f t="shared" si="4"/>
        <v>0</v>
      </c>
      <c r="D66" s="119">
        <f aca="true" t="shared" si="13" ref="D66:I66">SUM(D67:D71)</f>
        <v>0</v>
      </c>
      <c r="E66" s="119">
        <f t="shared" si="13"/>
        <v>0</v>
      </c>
      <c r="F66" s="119">
        <f t="shared" si="13"/>
        <v>0</v>
      </c>
      <c r="G66" s="120">
        <f t="shared" si="13"/>
        <v>0</v>
      </c>
      <c r="H66" s="121">
        <f t="shared" si="13"/>
        <v>0</v>
      </c>
      <c r="I66" s="122">
        <f t="shared" si="13"/>
        <v>0</v>
      </c>
    </row>
    <row r="67" spans="1:9" s="56" customFormat="1" ht="24">
      <c r="A67" s="58">
        <v>1221</v>
      </c>
      <c r="B67" s="23" t="s">
        <v>81</v>
      </c>
      <c r="C67" s="59">
        <f t="shared" si="4"/>
        <v>0</v>
      </c>
      <c r="D67" s="60"/>
      <c r="E67" s="60"/>
      <c r="F67" s="60"/>
      <c r="G67" s="61"/>
      <c r="H67" s="62"/>
      <c r="I67" s="63"/>
    </row>
    <row r="68" spans="1:9" s="56" customFormat="1" ht="12">
      <c r="A68" s="58">
        <v>1223</v>
      </c>
      <c r="B68" s="23" t="s">
        <v>82</v>
      </c>
      <c r="C68" s="59">
        <f t="shared" si="4"/>
        <v>0</v>
      </c>
      <c r="D68" s="60"/>
      <c r="E68" s="60"/>
      <c r="F68" s="60"/>
      <c r="G68" s="61"/>
      <c r="H68" s="62"/>
      <c r="I68" s="63"/>
    </row>
    <row r="69" spans="1:9" s="56" customFormat="1" ht="36">
      <c r="A69" s="58">
        <v>1227</v>
      </c>
      <c r="B69" s="23" t="s">
        <v>83</v>
      </c>
      <c r="C69" s="59">
        <f t="shared" si="4"/>
        <v>0</v>
      </c>
      <c r="D69" s="60"/>
      <c r="E69" s="60"/>
      <c r="F69" s="60"/>
      <c r="G69" s="61"/>
      <c r="H69" s="62"/>
      <c r="I69" s="63"/>
    </row>
    <row r="70" spans="1:9" s="56" customFormat="1" ht="60">
      <c r="A70" s="58">
        <v>1228</v>
      </c>
      <c r="B70" s="23" t="s">
        <v>84</v>
      </c>
      <c r="C70" s="59">
        <f t="shared" si="4"/>
        <v>0</v>
      </c>
      <c r="D70" s="60"/>
      <c r="E70" s="60"/>
      <c r="F70" s="60"/>
      <c r="G70" s="61"/>
      <c r="H70" s="62"/>
      <c r="I70" s="63"/>
    </row>
    <row r="71" spans="1:9" s="56" customFormat="1" ht="36">
      <c r="A71" s="58">
        <v>1229</v>
      </c>
      <c r="B71" s="23" t="s">
        <v>85</v>
      </c>
      <c r="C71" s="59">
        <f t="shared" si="4"/>
        <v>0</v>
      </c>
      <c r="D71" s="60"/>
      <c r="E71" s="60"/>
      <c r="F71" s="60"/>
      <c r="G71" s="61"/>
      <c r="H71" s="62"/>
      <c r="I71" s="63"/>
    </row>
    <row r="72" spans="1:9" s="56" customFormat="1" ht="15" customHeight="1">
      <c r="A72" s="107">
        <v>2000</v>
      </c>
      <c r="B72" s="107" t="s">
        <v>86</v>
      </c>
      <c r="C72" s="108">
        <f t="shared" si="4"/>
        <v>151415</v>
      </c>
      <c r="D72" s="109">
        <f aca="true" t="shared" si="14" ref="D72:I72">SUM(D73,D80,D124,D159,D163,D169)</f>
        <v>151415</v>
      </c>
      <c r="E72" s="109">
        <f t="shared" si="14"/>
        <v>0</v>
      </c>
      <c r="F72" s="109">
        <f t="shared" si="14"/>
        <v>0</v>
      </c>
      <c r="G72" s="109">
        <f t="shared" si="14"/>
        <v>0</v>
      </c>
      <c r="H72" s="109">
        <f t="shared" si="14"/>
        <v>0</v>
      </c>
      <c r="I72" s="112">
        <f t="shared" si="14"/>
        <v>0</v>
      </c>
    </row>
    <row r="73" spans="1:9" s="56" customFormat="1" ht="24">
      <c r="A73" s="71">
        <v>2100</v>
      </c>
      <c r="B73" s="113" t="s">
        <v>87</v>
      </c>
      <c r="C73" s="72">
        <f t="shared" si="4"/>
        <v>0</v>
      </c>
      <c r="D73" s="114">
        <f aca="true" t="shared" si="15" ref="D73:I73">SUM(D74,D77)</f>
        <v>0</v>
      </c>
      <c r="E73" s="114">
        <f t="shared" si="15"/>
        <v>0</v>
      </c>
      <c r="F73" s="114">
        <f t="shared" si="15"/>
        <v>0</v>
      </c>
      <c r="G73" s="128">
        <f t="shared" si="15"/>
        <v>0</v>
      </c>
      <c r="H73" s="78">
        <f t="shared" si="15"/>
        <v>0</v>
      </c>
      <c r="I73" s="115">
        <f t="shared" si="15"/>
        <v>0</v>
      </c>
    </row>
    <row r="74" spans="1:9" s="123" customFormat="1" ht="24">
      <c r="A74" s="116">
        <v>2110</v>
      </c>
      <c r="B74" s="117" t="s">
        <v>88</v>
      </c>
      <c r="C74" s="118">
        <f t="shared" si="4"/>
        <v>0</v>
      </c>
      <c r="D74" s="119">
        <f aca="true" t="shared" si="16" ref="D74:I74">SUM(D75:D76)</f>
        <v>0</v>
      </c>
      <c r="E74" s="119">
        <f t="shared" si="16"/>
        <v>0</v>
      </c>
      <c r="F74" s="119">
        <f t="shared" si="16"/>
        <v>0</v>
      </c>
      <c r="G74" s="120">
        <f t="shared" si="16"/>
        <v>0</v>
      </c>
      <c r="H74" s="121">
        <f t="shared" si="16"/>
        <v>0</v>
      </c>
      <c r="I74" s="122">
        <f t="shared" si="16"/>
        <v>0</v>
      </c>
    </row>
    <row r="75" spans="1:9" s="123" customFormat="1" ht="12">
      <c r="A75" s="58">
        <v>2111</v>
      </c>
      <c r="B75" s="23" t="s">
        <v>89</v>
      </c>
      <c r="C75" s="59">
        <f t="shared" si="4"/>
        <v>0</v>
      </c>
      <c r="D75" s="60"/>
      <c r="E75" s="60"/>
      <c r="F75" s="60"/>
      <c r="G75" s="61"/>
      <c r="H75" s="62"/>
      <c r="I75" s="63"/>
    </row>
    <row r="76" spans="1:9" s="123" customFormat="1" ht="24">
      <c r="A76" s="58">
        <v>2112</v>
      </c>
      <c r="B76" s="23" t="s">
        <v>90</v>
      </c>
      <c r="C76" s="59">
        <f t="shared" si="4"/>
        <v>0</v>
      </c>
      <c r="D76" s="60"/>
      <c r="E76" s="60"/>
      <c r="F76" s="60"/>
      <c r="G76" s="61"/>
      <c r="H76" s="62"/>
      <c r="I76" s="63"/>
    </row>
    <row r="77" spans="1:9" s="123" customFormat="1" ht="24">
      <c r="A77" s="116">
        <v>2120</v>
      </c>
      <c r="B77" s="117" t="s">
        <v>91</v>
      </c>
      <c r="C77" s="118">
        <f t="shared" si="4"/>
        <v>0</v>
      </c>
      <c r="D77" s="119">
        <f aca="true" t="shared" si="17" ref="D77:I77">SUM(D78:D79)</f>
        <v>0</v>
      </c>
      <c r="E77" s="119">
        <f t="shared" si="17"/>
        <v>0</v>
      </c>
      <c r="F77" s="119">
        <f t="shared" si="17"/>
        <v>0</v>
      </c>
      <c r="G77" s="120">
        <f t="shared" si="17"/>
        <v>0</v>
      </c>
      <c r="H77" s="121">
        <f t="shared" si="17"/>
        <v>0</v>
      </c>
      <c r="I77" s="122">
        <f t="shared" si="17"/>
        <v>0</v>
      </c>
    </row>
    <row r="78" spans="1:9" s="123" customFormat="1" ht="12">
      <c r="A78" s="58">
        <v>2121</v>
      </c>
      <c r="B78" s="23" t="s">
        <v>89</v>
      </c>
      <c r="C78" s="59">
        <f t="shared" si="4"/>
        <v>0</v>
      </c>
      <c r="D78" s="60"/>
      <c r="E78" s="60"/>
      <c r="F78" s="60"/>
      <c r="G78" s="61"/>
      <c r="H78" s="62"/>
      <c r="I78" s="63"/>
    </row>
    <row r="79" spans="1:9" s="123" customFormat="1" ht="12">
      <c r="A79" s="58">
        <v>2122</v>
      </c>
      <c r="B79" s="23" t="s">
        <v>92</v>
      </c>
      <c r="C79" s="59">
        <f t="shared" si="4"/>
        <v>0</v>
      </c>
      <c r="D79" s="60"/>
      <c r="E79" s="60"/>
      <c r="F79" s="60"/>
      <c r="G79" s="61"/>
      <c r="H79" s="62"/>
      <c r="I79" s="63"/>
    </row>
    <row r="80" spans="1:9" s="56" customFormat="1" ht="12">
      <c r="A80" s="71">
        <v>2200</v>
      </c>
      <c r="B80" s="113" t="s">
        <v>93</v>
      </c>
      <c r="C80" s="72">
        <f t="shared" si="4"/>
        <v>148300</v>
      </c>
      <c r="D80" s="114">
        <f aca="true" t="shared" si="18" ref="D80:I80">SUM(D81,D87,D93,D101,D109,D113,D119)</f>
        <v>148300</v>
      </c>
      <c r="E80" s="114">
        <f t="shared" si="18"/>
        <v>0</v>
      </c>
      <c r="F80" s="114">
        <f t="shared" si="18"/>
        <v>0</v>
      </c>
      <c r="G80" s="114">
        <f t="shared" si="18"/>
        <v>0</v>
      </c>
      <c r="H80" s="114">
        <f t="shared" si="18"/>
        <v>0</v>
      </c>
      <c r="I80" s="115">
        <f t="shared" si="18"/>
        <v>0</v>
      </c>
    </row>
    <row r="81" spans="1:9" s="123" customFormat="1" ht="24">
      <c r="A81" s="116">
        <v>2210</v>
      </c>
      <c r="B81" s="117" t="s">
        <v>94</v>
      </c>
      <c r="C81" s="118">
        <f t="shared" si="4"/>
        <v>0</v>
      </c>
      <c r="D81" s="119">
        <f aca="true" t="shared" si="19" ref="D81:I81">SUM(D82:D86)</f>
        <v>0</v>
      </c>
      <c r="E81" s="119">
        <f t="shared" si="19"/>
        <v>0</v>
      </c>
      <c r="F81" s="119">
        <f t="shared" si="19"/>
        <v>0</v>
      </c>
      <c r="G81" s="120">
        <f t="shared" si="19"/>
        <v>0</v>
      </c>
      <c r="H81" s="121">
        <f t="shared" si="19"/>
        <v>0</v>
      </c>
      <c r="I81" s="122">
        <f t="shared" si="19"/>
        <v>0</v>
      </c>
    </row>
    <row r="82" spans="1:9" s="123" customFormat="1" ht="24">
      <c r="A82" s="58">
        <v>2211</v>
      </c>
      <c r="B82" s="23" t="s">
        <v>95</v>
      </c>
      <c r="C82" s="59">
        <f t="shared" si="4"/>
        <v>0</v>
      </c>
      <c r="D82" s="60"/>
      <c r="E82" s="60"/>
      <c r="F82" s="60"/>
      <c r="G82" s="61"/>
      <c r="H82" s="62"/>
      <c r="I82" s="63"/>
    </row>
    <row r="83" spans="1:9" s="123" customFormat="1" ht="24">
      <c r="A83" s="58">
        <v>2212</v>
      </c>
      <c r="B83" s="23" t="s">
        <v>96</v>
      </c>
      <c r="C83" s="59">
        <f t="shared" si="4"/>
        <v>0</v>
      </c>
      <c r="D83" s="60"/>
      <c r="E83" s="60"/>
      <c r="F83" s="60"/>
      <c r="G83" s="61"/>
      <c r="H83" s="62"/>
      <c r="I83" s="63"/>
    </row>
    <row r="84" spans="1:9" s="123" customFormat="1" ht="24">
      <c r="A84" s="58">
        <v>2213</v>
      </c>
      <c r="B84" s="23" t="s">
        <v>97</v>
      </c>
      <c r="C84" s="59">
        <f t="shared" si="4"/>
        <v>0</v>
      </c>
      <c r="D84" s="60"/>
      <c r="E84" s="60"/>
      <c r="F84" s="60"/>
      <c r="G84" s="61"/>
      <c r="H84" s="62"/>
      <c r="I84" s="63"/>
    </row>
    <row r="85" spans="1:9" s="123" customFormat="1" ht="24">
      <c r="A85" s="58">
        <v>2214</v>
      </c>
      <c r="B85" s="23" t="s">
        <v>98</v>
      </c>
      <c r="C85" s="59">
        <f t="shared" si="4"/>
        <v>0</v>
      </c>
      <c r="D85" s="60"/>
      <c r="E85" s="60"/>
      <c r="F85" s="60"/>
      <c r="G85" s="61"/>
      <c r="H85" s="62"/>
      <c r="I85" s="63"/>
    </row>
    <row r="86" spans="1:9" s="123" customFormat="1" ht="12">
      <c r="A86" s="58">
        <v>2219</v>
      </c>
      <c r="B86" s="23" t="s">
        <v>99</v>
      </c>
      <c r="C86" s="59">
        <f t="shared" si="4"/>
        <v>0</v>
      </c>
      <c r="D86" s="60"/>
      <c r="E86" s="60"/>
      <c r="F86" s="60"/>
      <c r="G86" s="61"/>
      <c r="H86" s="62"/>
      <c r="I86" s="63"/>
    </row>
    <row r="87" spans="1:9" s="123" customFormat="1" ht="24">
      <c r="A87" s="116">
        <v>2220</v>
      </c>
      <c r="B87" s="117" t="s">
        <v>100</v>
      </c>
      <c r="C87" s="118">
        <f t="shared" si="4"/>
        <v>0</v>
      </c>
      <c r="D87" s="119">
        <f aca="true" t="shared" si="20" ref="D87:I87">SUM(D88:D92)</f>
        <v>0</v>
      </c>
      <c r="E87" s="119">
        <f t="shared" si="20"/>
        <v>0</v>
      </c>
      <c r="F87" s="119">
        <f t="shared" si="20"/>
        <v>0</v>
      </c>
      <c r="G87" s="120">
        <f t="shared" si="20"/>
        <v>0</v>
      </c>
      <c r="H87" s="121">
        <f t="shared" si="20"/>
        <v>0</v>
      </c>
      <c r="I87" s="122">
        <f t="shared" si="20"/>
        <v>0</v>
      </c>
    </row>
    <row r="88" spans="1:9" s="123" customFormat="1" ht="12">
      <c r="A88" s="58">
        <v>2221</v>
      </c>
      <c r="B88" s="23" t="s">
        <v>101</v>
      </c>
      <c r="C88" s="59">
        <f t="shared" si="4"/>
        <v>0</v>
      </c>
      <c r="D88" s="60"/>
      <c r="E88" s="60"/>
      <c r="F88" s="60"/>
      <c r="G88" s="61"/>
      <c r="H88" s="62"/>
      <c r="I88" s="63"/>
    </row>
    <row r="89" spans="1:9" s="123" customFormat="1" ht="24">
      <c r="A89" s="58">
        <v>2222</v>
      </c>
      <c r="B89" s="23" t="s">
        <v>102</v>
      </c>
      <c r="C89" s="59">
        <f t="shared" si="4"/>
        <v>0</v>
      </c>
      <c r="D89" s="60"/>
      <c r="E89" s="60"/>
      <c r="F89" s="60"/>
      <c r="G89" s="61"/>
      <c r="H89" s="62"/>
      <c r="I89" s="63"/>
    </row>
    <row r="90" spans="1:9" s="123" customFormat="1" ht="12">
      <c r="A90" s="58">
        <v>2223</v>
      </c>
      <c r="B90" s="23" t="s">
        <v>103</v>
      </c>
      <c r="C90" s="59">
        <f t="shared" si="4"/>
        <v>0</v>
      </c>
      <c r="D90" s="60"/>
      <c r="E90" s="60"/>
      <c r="F90" s="60"/>
      <c r="G90" s="61"/>
      <c r="H90" s="62"/>
      <c r="I90" s="63"/>
    </row>
    <row r="91" spans="1:9" s="123" customFormat="1" ht="11.25" customHeight="1">
      <c r="A91" s="58">
        <v>2224</v>
      </c>
      <c r="B91" s="23" t="s">
        <v>104</v>
      </c>
      <c r="C91" s="59">
        <f t="shared" si="4"/>
        <v>0</v>
      </c>
      <c r="D91" s="60"/>
      <c r="E91" s="60"/>
      <c r="F91" s="60"/>
      <c r="G91" s="61"/>
      <c r="H91" s="62"/>
      <c r="I91" s="63"/>
    </row>
    <row r="92" spans="1:9" s="123" customFormat="1" ht="24">
      <c r="A92" s="58">
        <v>2229</v>
      </c>
      <c r="B92" s="23" t="s">
        <v>105</v>
      </c>
      <c r="C92" s="59">
        <f t="shared" si="4"/>
        <v>0</v>
      </c>
      <c r="D92" s="60"/>
      <c r="E92" s="60"/>
      <c r="F92" s="60"/>
      <c r="G92" s="61"/>
      <c r="H92" s="62"/>
      <c r="I92" s="63"/>
    </row>
    <row r="93" spans="1:9" s="123" customFormat="1" ht="36">
      <c r="A93" s="116">
        <v>2230</v>
      </c>
      <c r="B93" s="117" t="s">
        <v>106</v>
      </c>
      <c r="C93" s="118">
        <f t="shared" si="4"/>
        <v>0</v>
      </c>
      <c r="D93" s="119">
        <f aca="true" t="shared" si="21" ref="D93:I93">SUM(D94:D100)</f>
        <v>0</v>
      </c>
      <c r="E93" s="119">
        <f t="shared" si="21"/>
        <v>0</v>
      </c>
      <c r="F93" s="119">
        <f t="shared" si="21"/>
        <v>0</v>
      </c>
      <c r="G93" s="120">
        <f t="shared" si="21"/>
        <v>0</v>
      </c>
      <c r="H93" s="121">
        <f t="shared" si="21"/>
        <v>0</v>
      </c>
      <c r="I93" s="122">
        <f t="shared" si="21"/>
        <v>0</v>
      </c>
    </row>
    <row r="94" spans="1:9" s="123" customFormat="1" ht="36">
      <c r="A94" s="58">
        <v>2231</v>
      </c>
      <c r="B94" s="23" t="s">
        <v>107</v>
      </c>
      <c r="C94" s="59">
        <f t="shared" si="4"/>
        <v>0</v>
      </c>
      <c r="D94" s="60"/>
      <c r="E94" s="60"/>
      <c r="F94" s="60"/>
      <c r="G94" s="61"/>
      <c r="H94" s="62"/>
      <c r="I94" s="63"/>
    </row>
    <row r="95" spans="1:9" s="123" customFormat="1" ht="24">
      <c r="A95" s="58">
        <v>2232</v>
      </c>
      <c r="B95" s="23" t="s">
        <v>108</v>
      </c>
      <c r="C95" s="59">
        <f t="shared" si="4"/>
        <v>0</v>
      </c>
      <c r="D95" s="60"/>
      <c r="E95" s="60"/>
      <c r="F95" s="60"/>
      <c r="G95" s="61"/>
      <c r="H95" s="62"/>
      <c r="I95" s="63"/>
    </row>
    <row r="96" spans="1:9" s="123" customFormat="1" ht="24">
      <c r="A96" s="58">
        <v>2233</v>
      </c>
      <c r="B96" s="23" t="s">
        <v>109</v>
      </c>
      <c r="C96" s="59">
        <f t="shared" si="4"/>
        <v>0</v>
      </c>
      <c r="D96" s="60"/>
      <c r="E96" s="60"/>
      <c r="F96" s="60"/>
      <c r="G96" s="61"/>
      <c r="H96" s="62"/>
      <c r="I96" s="63"/>
    </row>
    <row r="97" spans="1:9" s="123" customFormat="1" ht="36">
      <c r="A97" s="58">
        <v>2234</v>
      </c>
      <c r="B97" s="23" t="s">
        <v>110</v>
      </c>
      <c r="C97" s="59">
        <f t="shared" si="4"/>
        <v>0</v>
      </c>
      <c r="D97" s="60"/>
      <c r="E97" s="60"/>
      <c r="F97" s="60"/>
      <c r="G97" s="61"/>
      <c r="H97" s="62"/>
      <c r="I97" s="63"/>
    </row>
    <row r="98" spans="1:9" s="123" customFormat="1" ht="24">
      <c r="A98" s="58">
        <v>2235</v>
      </c>
      <c r="B98" s="23" t="s">
        <v>111</v>
      </c>
      <c r="C98" s="59">
        <f t="shared" si="4"/>
        <v>0</v>
      </c>
      <c r="D98" s="60"/>
      <c r="E98" s="60"/>
      <c r="F98" s="60"/>
      <c r="G98" s="61"/>
      <c r="H98" s="62"/>
      <c r="I98" s="63"/>
    </row>
    <row r="99" spans="1:9" s="123" customFormat="1" ht="12">
      <c r="A99" s="58">
        <v>2236</v>
      </c>
      <c r="B99" s="23" t="s">
        <v>112</v>
      </c>
      <c r="C99" s="59">
        <f t="shared" si="4"/>
        <v>0</v>
      </c>
      <c r="D99" s="60"/>
      <c r="E99" s="60"/>
      <c r="F99" s="60"/>
      <c r="G99" s="61"/>
      <c r="H99" s="62"/>
      <c r="I99" s="63"/>
    </row>
    <row r="100" spans="1:9" s="123" customFormat="1" ht="36">
      <c r="A100" s="58">
        <v>2239</v>
      </c>
      <c r="B100" s="23" t="s">
        <v>113</v>
      </c>
      <c r="C100" s="59">
        <f t="shared" si="4"/>
        <v>0</v>
      </c>
      <c r="D100" s="60"/>
      <c r="E100" s="60"/>
      <c r="F100" s="60"/>
      <c r="G100" s="61"/>
      <c r="H100" s="62"/>
      <c r="I100" s="63"/>
    </row>
    <row r="101" spans="1:9" s="123" customFormat="1" ht="48">
      <c r="A101" s="116">
        <v>2240</v>
      </c>
      <c r="B101" s="117" t="s">
        <v>114</v>
      </c>
      <c r="C101" s="118">
        <f t="shared" si="4"/>
        <v>0</v>
      </c>
      <c r="D101" s="119">
        <f aca="true" t="shared" si="22" ref="D101:I101">SUM(D102:D108)</f>
        <v>0</v>
      </c>
      <c r="E101" s="119">
        <f t="shared" si="22"/>
        <v>0</v>
      </c>
      <c r="F101" s="119">
        <f t="shared" si="22"/>
        <v>0</v>
      </c>
      <c r="G101" s="120">
        <f t="shared" si="22"/>
        <v>0</v>
      </c>
      <c r="H101" s="121">
        <f t="shared" si="22"/>
        <v>0</v>
      </c>
      <c r="I101" s="122">
        <f t="shared" si="22"/>
        <v>0</v>
      </c>
    </row>
    <row r="102" spans="1:9" s="123" customFormat="1" ht="12">
      <c r="A102" s="58">
        <v>2241</v>
      </c>
      <c r="B102" s="23" t="s">
        <v>115</v>
      </c>
      <c r="C102" s="59">
        <f t="shared" si="4"/>
        <v>0</v>
      </c>
      <c r="D102" s="60"/>
      <c r="E102" s="60"/>
      <c r="F102" s="60"/>
      <c r="G102" s="61"/>
      <c r="H102" s="62"/>
      <c r="I102" s="63"/>
    </row>
    <row r="103" spans="1:9" s="123" customFormat="1" ht="24">
      <c r="A103" s="58">
        <v>2242</v>
      </c>
      <c r="B103" s="23" t="s">
        <v>116</v>
      </c>
      <c r="C103" s="59">
        <f t="shared" si="4"/>
        <v>0</v>
      </c>
      <c r="D103" s="60"/>
      <c r="E103" s="60"/>
      <c r="F103" s="60"/>
      <c r="G103" s="61"/>
      <c r="H103" s="62"/>
      <c r="I103" s="63"/>
    </row>
    <row r="104" spans="1:9" s="123" customFormat="1" ht="24">
      <c r="A104" s="58">
        <v>2243</v>
      </c>
      <c r="B104" s="23" t="s">
        <v>117</v>
      </c>
      <c r="C104" s="59">
        <f t="shared" si="4"/>
        <v>0</v>
      </c>
      <c r="D104" s="60"/>
      <c r="E104" s="60"/>
      <c r="F104" s="60"/>
      <c r="G104" s="61"/>
      <c r="H104" s="62"/>
      <c r="I104" s="63"/>
    </row>
    <row r="105" spans="1:9" s="123" customFormat="1" ht="12">
      <c r="A105" s="58">
        <v>2244</v>
      </c>
      <c r="B105" s="23" t="s">
        <v>118</v>
      </c>
      <c r="C105" s="59">
        <f t="shared" si="4"/>
        <v>0</v>
      </c>
      <c r="D105" s="60"/>
      <c r="E105" s="60"/>
      <c r="F105" s="60"/>
      <c r="G105" s="61"/>
      <c r="H105" s="62"/>
      <c r="I105" s="63"/>
    </row>
    <row r="106" spans="1:9" s="123" customFormat="1" ht="36.75" customHeight="1">
      <c r="A106" s="58">
        <v>2245</v>
      </c>
      <c r="B106" s="23" t="s">
        <v>119</v>
      </c>
      <c r="C106" s="59">
        <f t="shared" si="4"/>
        <v>0</v>
      </c>
      <c r="D106" s="60"/>
      <c r="E106" s="60"/>
      <c r="F106" s="60"/>
      <c r="G106" s="61"/>
      <c r="H106" s="62"/>
      <c r="I106" s="63"/>
    </row>
    <row r="107" spans="1:9" s="123" customFormat="1" ht="12">
      <c r="A107" s="58">
        <v>2246</v>
      </c>
      <c r="B107" s="23" t="s">
        <v>120</v>
      </c>
      <c r="C107" s="59">
        <f t="shared" si="4"/>
        <v>0</v>
      </c>
      <c r="D107" s="60"/>
      <c r="E107" s="60"/>
      <c r="F107" s="60"/>
      <c r="G107" s="61"/>
      <c r="H107" s="62"/>
      <c r="I107" s="63"/>
    </row>
    <row r="108" spans="1:9" s="123" customFormat="1" ht="24">
      <c r="A108" s="58">
        <v>2249</v>
      </c>
      <c r="B108" s="23" t="s">
        <v>121</v>
      </c>
      <c r="C108" s="59">
        <f t="shared" si="4"/>
        <v>0</v>
      </c>
      <c r="D108" s="60"/>
      <c r="E108" s="60"/>
      <c r="F108" s="60"/>
      <c r="G108" s="61"/>
      <c r="H108" s="62"/>
      <c r="I108" s="63"/>
    </row>
    <row r="109" spans="1:9" s="123" customFormat="1" ht="24">
      <c r="A109" s="116">
        <v>2250</v>
      </c>
      <c r="B109" s="117" t="s">
        <v>122</v>
      </c>
      <c r="C109" s="118">
        <f aca="true" t="shared" si="23" ref="C109:C172">SUM(D109:I109)</f>
        <v>0</v>
      </c>
      <c r="D109" s="119">
        <f aca="true" t="shared" si="24" ref="D109:I109">SUM(D110:D112)</f>
        <v>0</v>
      </c>
      <c r="E109" s="119">
        <f t="shared" si="24"/>
        <v>0</v>
      </c>
      <c r="F109" s="119">
        <f t="shared" si="24"/>
        <v>0</v>
      </c>
      <c r="G109" s="119">
        <f t="shared" si="24"/>
        <v>0</v>
      </c>
      <c r="H109" s="119">
        <f t="shared" si="24"/>
        <v>0</v>
      </c>
      <c r="I109" s="122">
        <f t="shared" si="24"/>
        <v>0</v>
      </c>
    </row>
    <row r="110" spans="1:9" s="123" customFormat="1" ht="12">
      <c r="A110" s="129">
        <v>2251</v>
      </c>
      <c r="B110" s="117" t="s">
        <v>123</v>
      </c>
      <c r="C110" s="118">
        <f t="shared" si="23"/>
        <v>0</v>
      </c>
      <c r="D110" s="124"/>
      <c r="E110" s="124"/>
      <c r="F110" s="124"/>
      <c r="G110" s="125"/>
      <c r="H110" s="126"/>
      <c r="I110" s="127"/>
    </row>
    <row r="111" spans="1:9" s="123" customFormat="1" ht="24">
      <c r="A111" s="129">
        <v>2252</v>
      </c>
      <c r="B111" s="117" t="s">
        <v>124</v>
      </c>
      <c r="C111" s="118">
        <f t="shared" si="23"/>
        <v>0</v>
      </c>
      <c r="D111" s="124"/>
      <c r="E111" s="124"/>
      <c r="F111" s="124"/>
      <c r="G111" s="125"/>
      <c r="H111" s="126"/>
      <c r="I111" s="127"/>
    </row>
    <row r="112" spans="1:9" s="123" customFormat="1" ht="24">
      <c r="A112" s="129">
        <v>2259</v>
      </c>
      <c r="B112" s="117" t="s">
        <v>125</v>
      </c>
      <c r="C112" s="118">
        <f t="shared" si="23"/>
        <v>0</v>
      </c>
      <c r="D112" s="124"/>
      <c r="E112" s="124"/>
      <c r="F112" s="124"/>
      <c r="G112" s="125"/>
      <c r="H112" s="126"/>
      <c r="I112" s="127"/>
    </row>
    <row r="113" spans="1:9" s="123" customFormat="1" ht="12">
      <c r="A113" s="116">
        <v>2260</v>
      </c>
      <c r="B113" s="117" t="s">
        <v>126</v>
      </c>
      <c r="C113" s="118">
        <f t="shared" si="23"/>
        <v>0</v>
      </c>
      <c r="D113" s="119">
        <f aca="true" t="shared" si="25" ref="D113:I113">SUM(D114:D118)</f>
        <v>0</v>
      </c>
      <c r="E113" s="119">
        <f t="shared" si="25"/>
        <v>0</v>
      </c>
      <c r="F113" s="119">
        <f t="shared" si="25"/>
        <v>0</v>
      </c>
      <c r="G113" s="120">
        <f t="shared" si="25"/>
        <v>0</v>
      </c>
      <c r="H113" s="121">
        <f t="shared" si="25"/>
        <v>0</v>
      </c>
      <c r="I113" s="122">
        <f t="shared" si="25"/>
        <v>0</v>
      </c>
    </row>
    <row r="114" spans="1:9" s="123" customFormat="1" ht="12">
      <c r="A114" s="58">
        <v>2261</v>
      </c>
      <c r="B114" s="23" t="s">
        <v>127</v>
      </c>
      <c r="C114" s="59">
        <f t="shared" si="23"/>
        <v>0</v>
      </c>
      <c r="D114" s="60"/>
      <c r="E114" s="60"/>
      <c r="F114" s="60"/>
      <c r="G114" s="61"/>
      <c r="H114" s="62"/>
      <c r="I114" s="130"/>
    </row>
    <row r="115" spans="1:9" s="123" customFormat="1" ht="12">
      <c r="A115" s="58">
        <v>2262</v>
      </c>
      <c r="B115" s="23" t="s">
        <v>128</v>
      </c>
      <c r="C115" s="59">
        <f t="shared" si="23"/>
        <v>0</v>
      </c>
      <c r="D115" s="60"/>
      <c r="E115" s="60"/>
      <c r="F115" s="60"/>
      <c r="G115" s="61"/>
      <c r="H115" s="62"/>
      <c r="I115" s="63"/>
    </row>
    <row r="116" spans="1:9" s="123" customFormat="1" ht="12">
      <c r="A116" s="58">
        <v>2263</v>
      </c>
      <c r="B116" s="23" t="s">
        <v>129</v>
      </c>
      <c r="C116" s="59">
        <f t="shared" si="23"/>
        <v>0</v>
      </c>
      <c r="D116" s="60"/>
      <c r="E116" s="60"/>
      <c r="F116" s="60"/>
      <c r="G116" s="61"/>
      <c r="H116" s="62"/>
      <c r="I116" s="63"/>
    </row>
    <row r="117" spans="1:9" s="123" customFormat="1" ht="12">
      <c r="A117" s="58">
        <v>2264</v>
      </c>
      <c r="B117" s="23" t="s">
        <v>130</v>
      </c>
      <c r="C117" s="59">
        <f t="shared" si="23"/>
        <v>0</v>
      </c>
      <c r="D117" s="60"/>
      <c r="E117" s="60"/>
      <c r="F117" s="60"/>
      <c r="G117" s="61"/>
      <c r="H117" s="62"/>
      <c r="I117" s="63"/>
    </row>
    <row r="118" spans="1:9" s="123" customFormat="1" ht="12">
      <c r="A118" s="58">
        <v>2269</v>
      </c>
      <c r="B118" s="23" t="s">
        <v>131</v>
      </c>
      <c r="C118" s="59">
        <f t="shared" si="23"/>
        <v>0</v>
      </c>
      <c r="D118" s="60"/>
      <c r="E118" s="60"/>
      <c r="F118" s="60"/>
      <c r="G118" s="61"/>
      <c r="H118" s="62"/>
      <c r="I118" s="63"/>
    </row>
    <row r="119" spans="1:9" s="123" customFormat="1" ht="12">
      <c r="A119" s="116">
        <v>2270</v>
      </c>
      <c r="B119" s="117" t="s">
        <v>132</v>
      </c>
      <c r="C119" s="118">
        <f t="shared" si="23"/>
        <v>148300</v>
      </c>
      <c r="D119" s="119">
        <f aca="true" t="shared" si="26" ref="D119:I119">SUM(D120:D123)</f>
        <v>148300</v>
      </c>
      <c r="E119" s="119">
        <f t="shared" si="26"/>
        <v>0</v>
      </c>
      <c r="F119" s="119">
        <f t="shared" si="26"/>
        <v>0</v>
      </c>
      <c r="G119" s="120">
        <f t="shared" si="26"/>
        <v>0</v>
      </c>
      <c r="H119" s="121">
        <f t="shared" si="26"/>
        <v>0</v>
      </c>
      <c r="I119" s="122">
        <f t="shared" si="26"/>
        <v>0</v>
      </c>
    </row>
    <row r="120" spans="1:9" s="123" customFormat="1" ht="24">
      <c r="A120" s="58">
        <v>2275</v>
      </c>
      <c r="B120" s="23" t="s">
        <v>133</v>
      </c>
      <c r="C120" s="59">
        <f t="shared" si="23"/>
        <v>0</v>
      </c>
      <c r="D120" s="60"/>
      <c r="E120" s="60"/>
      <c r="F120" s="60"/>
      <c r="G120" s="61"/>
      <c r="H120" s="62"/>
      <c r="I120" s="63"/>
    </row>
    <row r="121" spans="1:9" s="123" customFormat="1" ht="24">
      <c r="A121" s="58">
        <v>2276</v>
      </c>
      <c r="B121" s="23" t="s">
        <v>134</v>
      </c>
      <c r="C121" s="59">
        <f t="shared" si="23"/>
        <v>0</v>
      </c>
      <c r="D121" s="60"/>
      <c r="E121" s="60"/>
      <c r="F121" s="60"/>
      <c r="G121" s="61"/>
      <c r="H121" s="62"/>
      <c r="I121" s="63"/>
    </row>
    <row r="122" spans="1:9" s="123" customFormat="1" ht="24" customHeight="1">
      <c r="A122" s="58">
        <v>2278</v>
      </c>
      <c r="B122" s="23" t="s">
        <v>135</v>
      </c>
      <c r="C122" s="59">
        <f t="shared" si="23"/>
        <v>0</v>
      </c>
      <c r="D122" s="60"/>
      <c r="E122" s="60"/>
      <c r="F122" s="60"/>
      <c r="G122" s="61"/>
      <c r="H122" s="62"/>
      <c r="I122" s="63"/>
    </row>
    <row r="123" spans="1:9" s="123" customFormat="1" ht="24">
      <c r="A123" s="58">
        <v>2279</v>
      </c>
      <c r="B123" s="23" t="s">
        <v>136</v>
      </c>
      <c r="C123" s="59">
        <f t="shared" si="23"/>
        <v>148300</v>
      </c>
      <c r="D123" s="60">
        <v>148300</v>
      </c>
      <c r="E123" s="60"/>
      <c r="F123" s="60"/>
      <c r="G123" s="61"/>
      <c r="H123" s="62"/>
      <c r="I123" s="63"/>
    </row>
    <row r="124" spans="1:9" s="56" customFormat="1" ht="38.25" customHeight="1">
      <c r="A124" s="71">
        <v>2300</v>
      </c>
      <c r="B124" s="113" t="s">
        <v>137</v>
      </c>
      <c r="C124" s="72">
        <f t="shared" si="23"/>
        <v>0</v>
      </c>
      <c r="D124" s="114">
        <f aca="true" t="shared" si="27" ref="D124:I124">SUM(D125,D129,D133,D134,D137,D144,D154,D155,D158)</f>
        <v>0</v>
      </c>
      <c r="E124" s="114">
        <f t="shared" si="27"/>
        <v>0</v>
      </c>
      <c r="F124" s="114">
        <f t="shared" si="27"/>
        <v>0</v>
      </c>
      <c r="G124" s="128">
        <f t="shared" si="27"/>
        <v>0</v>
      </c>
      <c r="H124" s="78">
        <f t="shared" si="27"/>
        <v>0</v>
      </c>
      <c r="I124" s="115">
        <f t="shared" si="27"/>
        <v>0</v>
      </c>
    </row>
    <row r="125" spans="1:9" s="123" customFormat="1" ht="12">
      <c r="A125" s="116">
        <v>2310</v>
      </c>
      <c r="B125" s="117" t="s">
        <v>138</v>
      </c>
      <c r="C125" s="118">
        <f t="shared" si="23"/>
        <v>0</v>
      </c>
      <c r="D125" s="119">
        <f aca="true" t="shared" si="28" ref="D125:I125">SUM(D126:D128)</f>
        <v>0</v>
      </c>
      <c r="E125" s="119">
        <f t="shared" si="28"/>
        <v>0</v>
      </c>
      <c r="F125" s="119">
        <f t="shared" si="28"/>
        <v>0</v>
      </c>
      <c r="G125" s="120">
        <f t="shared" si="28"/>
        <v>0</v>
      </c>
      <c r="H125" s="121">
        <f t="shared" si="28"/>
        <v>0</v>
      </c>
      <c r="I125" s="122">
        <f t="shared" si="28"/>
        <v>0</v>
      </c>
    </row>
    <row r="126" spans="1:9" s="123" customFormat="1" ht="12">
      <c r="A126" s="58">
        <v>2311</v>
      </c>
      <c r="B126" s="23" t="s">
        <v>139</v>
      </c>
      <c r="C126" s="59">
        <f t="shared" si="23"/>
        <v>0</v>
      </c>
      <c r="D126" s="60"/>
      <c r="E126" s="60"/>
      <c r="F126" s="60"/>
      <c r="G126" s="61"/>
      <c r="H126" s="62"/>
      <c r="I126" s="63"/>
    </row>
    <row r="127" spans="1:9" s="123" customFormat="1" ht="12">
      <c r="A127" s="58">
        <v>2312</v>
      </c>
      <c r="B127" s="23" t="s">
        <v>140</v>
      </c>
      <c r="C127" s="59">
        <f t="shared" si="23"/>
        <v>0</v>
      </c>
      <c r="D127" s="60"/>
      <c r="E127" s="60"/>
      <c r="F127" s="60"/>
      <c r="G127" s="61"/>
      <c r="H127" s="62"/>
      <c r="I127" s="63"/>
    </row>
    <row r="128" spans="1:9" s="123" customFormat="1" ht="12">
      <c r="A128" s="58">
        <v>2313</v>
      </c>
      <c r="B128" s="23" t="s">
        <v>141</v>
      </c>
      <c r="C128" s="59">
        <f t="shared" si="23"/>
        <v>0</v>
      </c>
      <c r="D128" s="60"/>
      <c r="E128" s="60"/>
      <c r="F128" s="60"/>
      <c r="G128" s="61"/>
      <c r="H128" s="62"/>
      <c r="I128" s="63"/>
    </row>
    <row r="129" spans="1:9" s="123" customFormat="1" ht="24">
      <c r="A129" s="116">
        <v>2320</v>
      </c>
      <c r="B129" s="117" t="s">
        <v>142</v>
      </c>
      <c r="C129" s="118">
        <f t="shared" si="23"/>
        <v>0</v>
      </c>
      <c r="D129" s="119">
        <f aca="true" t="shared" si="29" ref="D129:I129">SUM(D130:D132)</f>
        <v>0</v>
      </c>
      <c r="E129" s="119">
        <f t="shared" si="29"/>
        <v>0</v>
      </c>
      <c r="F129" s="119">
        <f t="shared" si="29"/>
        <v>0</v>
      </c>
      <c r="G129" s="120">
        <f t="shared" si="29"/>
        <v>0</v>
      </c>
      <c r="H129" s="121">
        <f t="shared" si="29"/>
        <v>0</v>
      </c>
      <c r="I129" s="122">
        <f t="shared" si="29"/>
        <v>0</v>
      </c>
    </row>
    <row r="130" spans="1:9" s="123" customFormat="1" ht="12">
      <c r="A130" s="58">
        <v>2321</v>
      </c>
      <c r="B130" s="23" t="s">
        <v>143</v>
      </c>
      <c r="C130" s="59">
        <f t="shared" si="23"/>
        <v>0</v>
      </c>
      <c r="D130" s="60"/>
      <c r="E130" s="60"/>
      <c r="F130" s="60"/>
      <c r="G130" s="61"/>
      <c r="H130" s="62"/>
      <c r="I130" s="63"/>
    </row>
    <row r="131" spans="1:9" s="123" customFormat="1" ht="12">
      <c r="A131" s="58">
        <v>2322</v>
      </c>
      <c r="B131" s="23" t="s">
        <v>144</v>
      </c>
      <c r="C131" s="59">
        <f t="shared" si="23"/>
        <v>0</v>
      </c>
      <c r="D131" s="60"/>
      <c r="E131" s="60"/>
      <c r="F131" s="60"/>
      <c r="G131" s="61"/>
      <c r="H131" s="62"/>
      <c r="I131" s="63"/>
    </row>
    <row r="132" spans="1:9" s="123" customFormat="1" ht="10.5" customHeight="1">
      <c r="A132" s="58">
        <v>2329</v>
      </c>
      <c r="B132" s="23" t="s">
        <v>145</v>
      </c>
      <c r="C132" s="59">
        <f t="shared" si="23"/>
        <v>0</v>
      </c>
      <c r="D132" s="60"/>
      <c r="E132" s="60"/>
      <c r="F132" s="60"/>
      <c r="G132" s="61"/>
      <c r="H132" s="62"/>
      <c r="I132" s="63"/>
    </row>
    <row r="133" spans="1:9" s="123" customFormat="1" ht="24">
      <c r="A133" s="116">
        <v>2330</v>
      </c>
      <c r="B133" s="117" t="s">
        <v>146</v>
      </c>
      <c r="C133" s="118">
        <f t="shared" si="23"/>
        <v>0</v>
      </c>
      <c r="D133" s="124"/>
      <c r="E133" s="124"/>
      <c r="F133" s="124"/>
      <c r="G133" s="125"/>
      <c r="H133" s="126"/>
      <c r="I133" s="127"/>
    </row>
    <row r="134" spans="1:9" s="123" customFormat="1" ht="48">
      <c r="A134" s="116">
        <v>2340</v>
      </c>
      <c r="B134" s="117" t="s">
        <v>147</v>
      </c>
      <c r="C134" s="118">
        <f t="shared" si="23"/>
        <v>0</v>
      </c>
      <c r="D134" s="119">
        <f aca="true" t="shared" si="30" ref="D134:I134">SUM(D135:D136)</f>
        <v>0</v>
      </c>
      <c r="E134" s="119">
        <f t="shared" si="30"/>
        <v>0</v>
      </c>
      <c r="F134" s="119">
        <f t="shared" si="30"/>
        <v>0</v>
      </c>
      <c r="G134" s="120">
        <f t="shared" si="30"/>
        <v>0</v>
      </c>
      <c r="H134" s="121">
        <f t="shared" si="30"/>
        <v>0</v>
      </c>
      <c r="I134" s="122">
        <f t="shared" si="30"/>
        <v>0</v>
      </c>
    </row>
    <row r="135" spans="1:9" s="123" customFormat="1" ht="24">
      <c r="A135" s="58">
        <v>2341</v>
      </c>
      <c r="B135" s="23" t="s">
        <v>148</v>
      </c>
      <c r="C135" s="59">
        <f t="shared" si="23"/>
        <v>0</v>
      </c>
      <c r="D135" s="60"/>
      <c r="E135" s="60"/>
      <c r="F135" s="60"/>
      <c r="G135" s="61"/>
      <c r="H135" s="62"/>
      <c r="I135" s="63"/>
    </row>
    <row r="136" spans="1:9" s="123" customFormat="1" ht="36">
      <c r="A136" s="58">
        <v>2344</v>
      </c>
      <c r="B136" s="23" t="s">
        <v>149</v>
      </c>
      <c r="C136" s="59">
        <f t="shared" si="23"/>
        <v>0</v>
      </c>
      <c r="D136" s="60"/>
      <c r="E136" s="60"/>
      <c r="F136" s="60"/>
      <c r="G136" s="61"/>
      <c r="H136" s="62"/>
      <c r="I136" s="63"/>
    </row>
    <row r="137" spans="1:9" s="123" customFormat="1" ht="24">
      <c r="A137" s="116">
        <v>2350</v>
      </c>
      <c r="B137" s="117" t="s">
        <v>150</v>
      </c>
      <c r="C137" s="118">
        <f t="shared" si="23"/>
        <v>0</v>
      </c>
      <c r="D137" s="119">
        <f aca="true" t="shared" si="31" ref="D137:I137">SUM(D138:D143)</f>
        <v>0</v>
      </c>
      <c r="E137" s="119">
        <f t="shared" si="31"/>
        <v>0</v>
      </c>
      <c r="F137" s="119">
        <f t="shared" si="31"/>
        <v>0</v>
      </c>
      <c r="G137" s="120">
        <f t="shared" si="31"/>
        <v>0</v>
      </c>
      <c r="H137" s="121">
        <f t="shared" si="31"/>
        <v>0</v>
      </c>
      <c r="I137" s="122">
        <f t="shared" si="31"/>
        <v>0</v>
      </c>
    </row>
    <row r="138" spans="1:9" s="123" customFormat="1" ht="12">
      <c r="A138" s="58">
        <v>2351</v>
      </c>
      <c r="B138" s="23" t="s">
        <v>151</v>
      </c>
      <c r="C138" s="59">
        <f t="shared" si="23"/>
        <v>0</v>
      </c>
      <c r="D138" s="60"/>
      <c r="E138" s="60"/>
      <c r="F138" s="60"/>
      <c r="G138" s="61"/>
      <c r="H138" s="62"/>
      <c r="I138" s="63"/>
    </row>
    <row r="139" spans="1:9" s="123" customFormat="1" ht="12">
      <c r="A139" s="58">
        <v>2352</v>
      </c>
      <c r="B139" s="23" t="s">
        <v>152</v>
      </c>
      <c r="C139" s="59">
        <f t="shared" si="23"/>
        <v>0</v>
      </c>
      <c r="D139" s="60"/>
      <c r="E139" s="60"/>
      <c r="F139" s="60"/>
      <c r="G139" s="61"/>
      <c r="H139" s="62"/>
      <c r="I139" s="63"/>
    </row>
    <row r="140" spans="1:9" s="123" customFormat="1" ht="24">
      <c r="A140" s="58">
        <v>2353</v>
      </c>
      <c r="B140" s="23" t="s">
        <v>153</v>
      </c>
      <c r="C140" s="59">
        <f t="shared" si="23"/>
        <v>0</v>
      </c>
      <c r="D140" s="60"/>
      <c r="E140" s="60"/>
      <c r="F140" s="60"/>
      <c r="G140" s="61"/>
      <c r="H140" s="62"/>
      <c r="I140" s="63"/>
    </row>
    <row r="141" spans="1:9" s="123" customFormat="1" ht="24">
      <c r="A141" s="58">
        <v>2354</v>
      </c>
      <c r="B141" s="23" t="s">
        <v>154</v>
      </c>
      <c r="C141" s="59">
        <f t="shared" si="23"/>
        <v>0</v>
      </c>
      <c r="D141" s="60"/>
      <c r="E141" s="60"/>
      <c r="F141" s="60"/>
      <c r="G141" s="61"/>
      <c r="H141" s="62"/>
      <c r="I141" s="63"/>
    </row>
    <row r="142" spans="1:9" s="123" customFormat="1" ht="24">
      <c r="A142" s="58">
        <v>2355</v>
      </c>
      <c r="B142" s="23" t="s">
        <v>155</v>
      </c>
      <c r="C142" s="59">
        <f t="shared" si="23"/>
        <v>0</v>
      </c>
      <c r="D142" s="60"/>
      <c r="E142" s="60"/>
      <c r="F142" s="60"/>
      <c r="G142" s="61"/>
      <c r="H142" s="62"/>
      <c r="I142" s="63"/>
    </row>
    <row r="143" spans="1:9" s="123" customFormat="1" ht="24">
      <c r="A143" s="58">
        <v>2359</v>
      </c>
      <c r="B143" s="23" t="s">
        <v>156</v>
      </c>
      <c r="C143" s="59">
        <f t="shared" si="23"/>
        <v>0</v>
      </c>
      <c r="D143" s="60"/>
      <c r="E143" s="60"/>
      <c r="F143" s="60"/>
      <c r="G143" s="61"/>
      <c r="H143" s="62"/>
      <c r="I143" s="63"/>
    </row>
    <row r="144" spans="1:9" s="123" customFormat="1" ht="24.75" customHeight="1">
      <c r="A144" s="116">
        <v>2360</v>
      </c>
      <c r="B144" s="117" t="s">
        <v>157</v>
      </c>
      <c r="C144" s="118">
        <f t="shared" si="23"/>
        <v>0</v>
      </c>
      <c r="D144" s="119">
        <f aca="true" t="shared" si="32" ref="D144:I144">SUM(D145:D153)</f>
        <v>0</v>
      </c>
      <c r="E144" s="119">
        <f t="shared" si="32"/>
        <v>0</v>
      </c>
      <c r="F144" s="119">
        <f t="shared" si="32"/>
        <v>0</v>
      </c>
      <c r="G144" s="120">
        <f t="shared" si="32"/>
        <v>0</v>
      </c>
      <c r="H144" s="121">
        <f t="shared" si="32"/>
        <v>0</v>
      </c>
      <c r="I144" s="122">
        <f t="shared" si="32"/>
        <v>0</v>
      </c>
    </row>
    <row r="145" spans="1:9" s="123" customFormat="1" ht="12">
      <c r="A145" s="57">
        <v>2361</v>
      </c>
      <c r="B145" s="23" t="s">
        <v>158</v>
      </c>
      <c r="C145" s="59">
        <f t="shared" si="23"/>
        <v>0</v>
      </c>
      <c r="D145" s="60"/>
      <c r="E145" s="60"/>
      <c r="F145" s="60"/>
      <c r="G145" s="61"/>
      <c r="H145" s="62"/>
      <c r="I145" s="63"/>
    </row>
    <row r="146" spans="1:9" s="123" customFormat="1" ht="24">
      <c r="A146" s="57">
        <v>2362</v>
      </c>
      <c r="B146" s="23" t="s">
        <v>159</v>
      </c>
      <c r="C146" s="59">
        <f t="shared" si="23"/>
        <v>0</v>
      </c>
      <c r="D146" s="60"/>
      <c r="E146" s="60"/>
      <c r="F146" s="60"/>
      <c r="G146" s="61"/>
      <c r="H146" s="62"/>
      <c r="I146" s="63"/>
    </row>
    <row r="147" spans="1:9" s="123" customFormat="1" ht="12">
      <c r="A147" s="57">
        <v>2363</v>
      </c>
      <c r="B147" s="23" t="s">
        <v>160</v>
      </c>
      <c r="C147" s="59">
        <f t="shared" si="23"/>
        <v>0</v>
      </c>
      <c r="D147" s="60"/>
      <c r="E147" s="60"/>
      <c r="F147" s="60"/>
      <c r="G147" s="61"/>
      <c r="H147" s="62"/>
      <c r="I147" s="63"/>
    </row>
    <row r="148" spans="1:9" s="123" customFormat="1" ht="12">
      <c r="A148" s="57">
        <v>2364</v>
      </c>
      <c r="B148" s="23" t="s">
        <v>161</v>
      </c>
      <c r="C148" s="59">
        <f t="shared" si="23"/>
        <v>0</v>
      </c>
      <c r="D148" s="60"/>
      <c r="E148" s="60"/>
      <c r="F148" s="60"/>
      <c r="G148" s="61"/>
      <c r="H148" s="62"/>
      <c r="I148" s="63"/>
    </row>
    <row r="149" spans="1:9" s="123" customFormat="1" ht="12.75" customHeight="1">
      <c r="A149" s="57">
        <v>2365</v>
      </c>
      <c r="B149" s="23" t="s">
        <v>162</v>
      </c>
      <c r="C149" s="59">
        <f t="shared" si="23"/>
        <v>0</v>
      </c>
      <c r="D149" s="60"/>
      <c r="E149" s="60"/>
      <c r="F149" s="60"/>
      <c r="G149" s="61"/>
      <c r="H149" s="62"/>
      <c r="I149" s="63"/>
    </row>
    <row r="150" spans="1:9" s="123" customFormat="1" ht="12.75" customHeight="1">
      <c r="A150" s="57">
        <v>2366</v>
      </c>
      <c r="B150" s="23" t="s">
        <v>163</v>
      </c>
      <c r="C150" s="59">
        <f t="shared" si="23"/>
        <v>0</v>
      </c>
      <c r="D150" s="60"/>
      <c r="E150" s="60"/>
      <c r="F150" s="60"/>
      <c r="G150" s="61"/>
      <c r="H150" s="62"/>
      <c r="I150" s="63"/>
    </row>
    <row r="151" spans="1:9" s="123" customFormat="1" ht="12">
      <c r="A151" s="57">
        <v>2367</v>
      </c>
      <c r="B151" s="23" t="s">
        <v>164</v>
      </c>
      <c r="C151" s="59">
        <f t="shared" si="23"/>
        <v>0</v>
      </c>
      <c r="D151" s="60"/>
      <c r="E151" s="60"/>
      <c r="F151" s="60"/>
      <c r="G151" s="61"/>
      <c r="H151" s="62"/>
      <c r="I151" s="63"/>
    </row>
    <row r="152" spans="1:9" s="123" customFormat="1" ht="12">
      <c r="A152" s="57">
        <v>2368</v>
      </c>
      <c r="B152" s="23" t="s">
        <v>165</v>
      </c>
      <c r="C152" s="59">
        <f t="shared" si="23"/>
        <v>0</v>
      </c>
      <c r="D152" s="60"/>
      <c r="E152" s="60"/>
      <c r="F152" s="60"/>
      <c r="G152" s="61"/>
      <c r="H152" s="62"/>
      <c r="I152" s="63"/>
    </row>
    <row r="153" spans="1:9" s="123" customFormat="1" ht="36">
      <c r="A153" s="57">
        <v>2369</v>
      </c>
      <c r="B153" s="23" t="s">
        <v>166</v>
      </c>
      <c r="C153" s="59">
        <f t="shared" si="23"/>
        <v>0</v>
      </c>
      <c r="D153" s="60"/>
      <c r="E153" s="60"/>
      <c r="F153" s="60"/>
      <c r="G153" s="61"/>
      <c r="H153" s="62"/>
      <c r="I153" s="63"/>
    </row>
    <row r="154" spans="1:9" s="123" customFormat="1" ht="12">
      <c r="A154" s="116">
        <v>2370</v>
      </c>
      <c r="B154" s="117" t="s">
        <v>167</v>
      </c>
      <c r="C154" s="118">
        <f t="shared" si="23"/>
        <v>0</v>
      </c>
      <c r="D154" s="124"/>
      <c r="E154" s="124"/>
      <c r="F154" s="124"/>
      <c r="G154" s="125"/>
      <c r="H154" s="126"/>
      <c r="I154" s="127"/>
    </row>
    <row r="155" spans="1:9" s="123" customFormat="1" ht="12">
      <c r="A155" s="116">
        <v>2380</v>
      </c>
      <c r="B155" s="117" t="s">
        <v>168</v>
      </c>
      <c r="C155" s="118">
        <f t="shared" si="23"/>
        <v>0</v>
      </c>
      <c r="D155" s="119">
        <f aca="true" t="shared" si="33" ref="D155:I155">SUM(D156:D157)</f>
        <v>0</v>
      </c>
      <c r="E155" s="119">
        <f t="shared" si="33"/>
        <v>0</v>
      </c>
      <c r="F155" s="119">
        <f t="shared" si="33"/>
        <v>0</v>
      </c>
      <c r="G155" s="120">
        <f t="shared" si="33"/>
        <v>0</v>
      </c>
      <c r="H155" s="121">
        <f t="shared" si="33"/>
        <v>0</v>
      </c>
      <c r="I155" s="122">
        <f t="shared" si="33"/>
        <v>0</v>
      </c>
    </row>
    <row r="156" spans="1:9" s="123" customFormat="1" ht="12">
      <c r="A156" s="57">
        <v>2381</v>
      </c>
      <c r="B156" s="23" t="s">
        <v>169</v>
      </c>
      <c r="C156" s="59">
        <f t="shared" si="23"/>
        <v>0</v>
      </c>
      <c r="D156" s="60"/>
      <c r="E156" s="60"/>
      <c r="F156" s="60"/>
      <c r="G156" s="61"/>
      <c r="H156" s="62"/>
      <c r="I156" s="63"/>
    </row>
    <row r="157" spans="1:9" s="123" customFormat="1" ht="24">
      <c r="A157" s="57">
        <v>2389</v>
      </c>
      <c r="B157" s="23" t="s">
        <v>170</v>
      </c>
      <c r="C157" s="59">
        <f t="shared" si="23"/>
        <v>0</v>
      </c>
      <c r="D157" s="60"/>
      <c r="E157" s="60"/>
      <c r="F157" s="60"/>
      <c r="G157" s="61"/>
      <c r="H157" s="62"/>
      <c r="I157" s="63"/>
    </row>
    <row r="158" spans="1:9" s="123" customFormat="1" ht="12">
      <c r="A158" s="116">
        <v>2390</v>
      </c>
      <c r="B158" s="117" t="s">
        <v>171</v>
      </c>
      <c r="C158" s="118">
        <f t="shared" si="23"/>
        <v>0</v>
      </c>
      <c r="D158" s="124"/>
      <c r="E158" s="124"/>
      <c r="F158" s="124"/>
      <c r="G158" s="125"/>
      <c r="H158" s="126"/>
      <c r="I158" s="127"/>
    </row>
    <row r="159" spans="1:9" s="56" customFormat="1" ht="12">
      <c r="A159" s="71">
        <v>2400</v>
      </c>
      <c r="B159" s="113" t="s">
        <v>172</v>
      </c>
      <c r="C159" s="72">
        <f t="shared" si="23"/>
        <v>0</v>
      </c>
      <c r="D159" s="114">
        <f aca="true" t="shared" si="34" ref="D159:I159">SUM(D160:D162)</f>
        <v>0</v>
      </c>
      <c r="E159" s="114">
        <f t="shared" si="34"/>
        <v>0</v>
      </c>
      <c r="F159" s="114">
        <f t="shared" si="34"/>
        <v>0</v>
      </c>
      <c r="G159" s="128">
        <f t="shared" si="34"/>
        <v>0</v>
      </c>
      <c r="H159" s="78">
        <f t="shared" si="34"/>
        <v>0</v>
      </c>
      <c r="I159" s="115">
        <f t="shared" si="34"/>
        <v>0</v>
      </c>
    </row>
    <row r="160" spans="1:9" s="123" customFormat="1" ht="12">
      <c r="A160" s="116">
        <v>2410</v>
      </c>
      <c r="B160" s="117" t="s">
        <v>173</v>
      </c>
      <c r="C160" s="118">
        <f t="shared" si="23"/>
        <v>0</v>
      </c>
      <c r="D160" s="124"/>
      <c r="E160" s="124"/>
      <c r="F160" s="124"/>
      <c r="G160" s="125"/>
      <c r="H160" s="126"/>
      <c r="I160" s="127"/>
    </row>
    <row r="161" spans="1:9" s="123" customFormat="1" ht="24">
      <c r="A161" s="116">
        <v>2420</v>
      </c>
      <c r="B161" s="117" t="s">
        <v>174</v>
      </c>
      <c r="C161" s="118">
        <f t="shared" si="23"/>
        <v>0</v>
      </c>
      <c r="D161" s="124"/>
      <c r="E161" s="124"/>
      <c r="F161" s="124"/>
      <c r="G161" s="125"/>
      <c r="H161" s="126"/>
      <c r="I161" s="127"/>
    </row>
    <row r="162" spans="1:9" s="123" customFormat="1" ht="24">
      <c r="A162" s="116">
        <v>2490</v>
      </c>
      <c r="B162" s="117" t="s">
        <v>175</v>
      </c>
      <c r="C162" s="118">
        <f t="shared" si="23"/>
        <v>0</v>
      </c>
      <c r="D162" s="124"/>
      <c r="E162" s="124"/>
      <c r="F162" s="124"/>
      <c r="G162" s="125"/>
      <c r="H162" s="126"/>
      <c r="I162" s="127"/>
    </row>
    <row r="163" spans="1:9" s="56" customFormat="1" ht="24">
      <c r="A163" s="71">
        <v>2500</v>
      </c>
      <c r="B163" s="113" t="s">
        <v>176</v>
      </c>
      <c r="C163" s="72">
        <f t="shared" si="23"/>
        <v>3115</v>
      </c>
      <c r="D163" s="114">
        <f aca="true" t="shared" si="35" ref="D163:I163">D164</f>
        <v>3115</v>
      </c>
      <c r="E163" s="114">
        <f t="shared" si="35"/>
        <v>0</v>
      </c>
      <c r="F163" s="114">
        <f t="shared" si="35"/>
        <v>0</v>
      </c>
      <c r="G163" s="128">
        <f t="shared" si="35"/>
        <v>0</v>
      </c>
      <c r="H163" s="78">
        <f t="shared" si="35"/>
        <v>0</v>
      </c>
      <c r="I163" s="115">
        <f t="shared" si="35"/>
        <v>0</v>
      </c>
    </row>
    <row r="164" spans="1:9" s="56" customFormat="1" ht="24">
      <c r="A164" s="116">
        <v>2510</v>
      </c>
      <c r="B164" s="117" t="s">
        <v>176</v>
      </c>
      <c r="C164" s="118">
        <f t="shared" si="23"/>
        <v>3115</v>
      </c>
      <c r="D164" s="119">
        <f aca="true" t="shared" si="36" ref="D164:I164">SUM(D165:D168)</f>
        <v>3115</v>
      </c>
      <c r="E164" s="119">
        <f t="shared" si="36"/>
        <v>0</v>
      </c>
      <c r="F164" s="119">
        <f t="shared" si="36"/>
        <v>0</v>
      </c>
      <c r="G164" s="120">
        <f t="shared" si="36"/>
        <v>0</v>
      </c>
      <c r="H164" s="121">
        <f t="shared" si="36"/>
        <v>0</v>
      </c>
      <c r="I164" s="122">
        <f t="shared" si="36"/>
        <v>0</v>
      </c>
    </row>
    <row r="165" spans="1:9" s="56" customFormat="1" ht="24">
      <c r="A165" s="58">
        <v>2512</v>
      </c>
      <c r="B165" s="23" t="s">
        <v>177</v>
      </c>
      <c r="C165" s="59">
        <f t="shared" si="23"/>
        <v>0</v>
      </c>
      <c r="D165" s="60"/>
      <c r="E165" s="60"/>
      <c r="F165" s="60"/>
      <c r="G165" s="61"/>
      <c r="H165" s="62"/>
      <c r="I165" s="63"/>
    </row>
    <row r="166" spans="1:9" s="56" customFormat="1" ht="48">
      <c r="A166" s="58">
        <v>2513</v>
      </c>
      <c r="B166" s="23" t="s">
        <v>178</v>
      </c>
      <c r="C166" s="59">
        <f t="shared" si="23"/>
        <v>0</v>
      </c>
      <c r="D166" s="60"/>
      <c r="E166" s="60"/>
      <c r="F166" s="60"/>
      <c r="G166" s="61"/>
      <c r="H166" s="62"/>
      <c r="I166" s="63"/>
    </row>
    <row r="167" spans="1:9" s="56" customFormat="1" ht="24">
      <c r="A167" s="58">
        <v>2515</v>
      </c>
      <c r="B167" s="23" t="s">
        <v>179</v>
      </c>
      <c r="C167" s="59">
        <f t="shared" si="23"/>
        <v>0</v>
      </c>
      <c r="D167" s="60"/>
      <c r="E167" s="60"/>
      <c r="F167" s="60"/>
      <c r="G167" s="61"/>
      <c r="H167" s="62"/>
      <c r="I167" s="63"/>
    </row>
    <row r="168" spans="1:9" s="56" customFormat="1" ht="24">
      <c r="A168" s="58">
        <v>2519</v>
      </c>
      <c r="B168" s="23" t="s">
        <v>180</v>
      </c>
      <c r="C168" s="59">
        <f t="shared" si="23"/>
        <v>3115</v>
      </c>
      <c r="D168" s="60">
        <v>3115</v>
      </c>
      <c r="E168" s="60"/>
      <c r="F168" s="60"/>
      <c r="G168" s="61"/>
      <c r="H168" s="62"/>
      <c r="I168" s="63"/>
    </row>
    <row r="169" spans="1:9" s="135" customFormat="1" ht="48">
      <c r="A169" s="34">
        <v>2800</v>
      </c>
      <c r="B169" s="23" t="s">
        <v>181</v>
      </c>
      <c r="C169" s="59">
        <f t="shared" si="23"/>
        <v>0</v>
      </c>
      <c r="D169" s="131"/>
      <c r="E169" s="131"/>
      <c r="F169" s="131"/>
      <c r="G169" s="132"/>
      <c r="H169" s="133"/>
      <c r="I169" s="134"/>
    </row>
    <row r="170" spans="1:9" s="56" customFormat="1" ht="12">
      <c r="A170" s="107">
        <v>3000</v>
      </c>
      <c r="B170" s="107" t="s">
        <v>182</v>
      </c>
      <c r="C170" s="108">
        <f t="shared" si="23"/>
        <v>0</v>
      </c>
      <c r="D170" s="109">
        <f aca="true" t="shared" si="37" ref="D170:I170">SUM(D171,D176)</f>
        <v>0</v>
      </c>
      <c r="E170" s="109">
        <f t="shared" si="37"/>
        <v>0</v>
      </c>
      <c r="F170" s="109">
        <f t="shared" si="37"/>
        <v>0</v>
      </c>
      <c r="G170" s="109">
        <f t="shared" si="37"/>
        <v>0</v>
      </c>
      <c r="H170" s="109">
        <f t="shared" si="37"/>
        <v>0</v>
      </c>
      <c r="I170" s="112">
        <f t="shared" si="37"/>
        <v>0</v>
      </c>
    </row>
    <row r="171" spans="1:9" s="56" customFormat="1" ht="48">
      <c r="A171" s="71">
        <v>3200</v>
      </c>
      <c r="B171" s="113" t="s">
        <v>183</v>
      </c>
      <c r="C171" s="72">
        <f t="shared" si="23"/>
        <v>0</v>
      </c>
      <c r="D171" s="114">
        <f aca="true" t="shared" si="38" ref="D171:I171">SUM(D172)</f>
        <v>0</v>
      </c>
      <c r="E171" s="114">
        <f t="shared" si="38"/>
        <v>0</v>
      </c>
      <c r="F171" s="114">
        <f t="shared" si="38"/>
        <v>0</v>
      </c>
      <c r="G171" s="114">
        <f t="shared" si="38"/>
        <v>0</v>
      </c>
      <c r="H171" s="114">
        <f t="shared" si="38"/>
        <v>0</v>
      </c>
      <c r="I171" s="115">
        <f t="shared" si="38"/>
        <v>0</v>
      </c>
    </row>
    <row r="172" spans="1:9" s="56" customFormat="1" ht="36">
      <c r="A172" s="136">
        <v>3260</v>
      </c>
      <c r="B172" s="23" t="s">
        <v>184</v>
      </c>
      <c r="C172" s="59">
        <f t="shared" si="23"/>
        <v>0</v>
      </c>
      <c r="D172" s="137">
        <f aca="true" t="shared" si="39" ref="D172:I172">SUM(D173:D175)</f>
        <v>0</v>
      </c>
      <c r="E172" s="137">
        <f t="shared" si="39"/>
        <v>0</v>
      </c>
      <c r="F172" s="137">
        <f t="shared" si="39"/>
        <v>0</v>
      </c>
      <c r="G172" s="137">
        <f t="shared" si="39"/>
        <v>0</v>
      </c>
      <c r="H172" s="137">
        <f t="shared" si="39"/>
        <v>0</v>
      </c>
      <c r="I172" s="138">
        <f t="shared" si="39"/>
        <v>0</v>
      </c>
    </row>
    <row r="173" spans="1:9" s="56" customFormat="1" ht="36">
      <c r="A173" s="58">
        <v>3261</v>
      </c>
      <c r="B173" s="23" t="s">
        <v>185</v>
      </c>
      <c r="C173" s="59">
        <f aca="true" t="shared" si="40" ref="C173:C236">SUM(D173:I173)</f>
        <v>0</v>
      </c>
      <c r="D173" s="60"/>
      <c r="E173" s="60"/>
      <c r="F173" s="60"/>
      <c r="G173" s="61"/>
      <c r="H173" s="62"/>
      <c r="I173" s="63"/>
    </row>
    <row r="174" spans="1:9" s="56" customFormat="1" ht="24">
      <c r="A174" s="58">
        <v>3262</v>
      </c>
      <c r="B174" s="23" t="s">
        <v>186</v>
      </c>
      <c r="C174" s="59">
        <f t="shared" si="40"/>
        <v>0</v>
      </c>
      <c r="D174" s="60"/>
      <c r="E174" s="60"/>
      <c r="F174" s="60"/>
      <c r="G174" s="61"/>
      <c r="H174" s="62"/>
      <c r="I174" s="63"/>
    </row>
    <row r="175" spans="1:9" s="56" customFormat="1" ht="36">
      <c r="A175" s="58">
        <v>3263</v>
      </c>
      <c r="B175" s="23" t="s">
        <v>187</v>
      </c>
      <c r="C175" s="59">
        <f t="shared" si="40"/>
        <v>0</v>
      </c>
      <c r="D175" s="60"/>
      <c r="E175" s="60"/>
      <c r="F175" s="60"/>
      <c r="G175" s="61"/>
      <c r="H175" s="62"/>
      <c r="I175" s="63"/>
    </row>
    <row r="176" spans="1:9" s="56" customFormat="1" ht="60">
      <c r="A176" s="34">
        <v>3300</v>
      </c>
      <c r="B176" s="23" t="s">
        <v>188</v>
      </c>
      <c r="C176" s="59">
        <f t="shared" si="40"/>
        <v>0</v>
      </c>
      <c r="D176" s="60"/>
      <c r="E176" s="60"/>
      <c r="F176" s="60"/>
      <c r="G176" s="61"/>
      <c r="H176" s="62"/>
      <c r="I176" s="63"/>
    </row>
    <row r="177" spans="1:9" s="56" customFormat="1" ht="12">
      <c r="A177" s="139">
        <v>4000</v>
      </c>
      <c r="B177" s="107" t="s">
        <v>189</v>
      </c>
      <c r="C177" s="108">
        <f t="shared" si="40"/>
        <v>0</v>
      </c>
      <c r="D177" s="109">
        <f aca="true" t="shared" si="41" ref="D177:I177">SUM(D178,D181)</f>
        <v>0</v>
      </c>
      <c r="E177" s="109">
        <f t="shared" si="41"/>
        <v>0</v>
      </c>
      <c r="F177" s="109">
        <f t="shared" si="41"/>
        <v>0</v>
      </c>
      <c r="G177" s="109">
        <f t="shared" si="41"/>
        <v>0</v>
      </c>
      <c r="H177" s="109">
        <f t="shared" si="41"/>
        <v>0</v>
      </c>
      <c r="I177" s="112">
        <f t="shared" si="41"/>
        <v>0</v>
      </c>
    </row>
    <row r="178" spans="1:9" s="56" customFormat="1" ht="24">
      <c r="A178" s="140">
        <v>4200</v>
      </c>
      <c r="B178" s="113" t="s">
        <v>190</v>
      </c>
      <c r="C178" s="72">
        <f t="shared" si="40"/>
        <v>0</v>
      </c>
      <c r="D178" s="114">
        <f aca="true" t="shared" si="42" ref="D178:I178">SUM(D179,D180)</f>
        <v>0</v>
      </c>
      <c r="E178" s="114">
        <f t="shared" si="42"/>
        <v>0</v>
      </c>
      <c r="F178" s="114">
        <f t="shared" si="42"/>
        <v>0</v>
      </c>
      <c r="G178" s="114">
        <f t="shared" si="42"/>
        <v>0</v>
      </c>
      <c r="H178" s="114">
        <f t="shared" si="42"/>
        <v>0</v>
      </c>
      <c r="I178" s="115">
        <f t="shared" si="42"/>
        <v>0</v>
      </c>
    </row>
    <row r="179" spans="1:9" s="56" customFormat="1" ht="24">
      <c r="A179" s="136">
        <v>4240</v>
      </c>
      <c r="B179" s="23" t="s">
        <v>191</v>
      </c>
      <c r="C179" s="59">
        <f t="shared" si="40"/>
        <v>0</v>
      </c>
      <c r="D179" s="60"/>
      <c r="E179" s="60"/>
      <c r="F179" s="60"/>
      <c r="G179" s="61"/>
      <c r="H179" s="62"/>
      <c r="I179" s="63"/>
    </row>
    <row r="180" spans="1:9" s="56" customFormat="1" ht="24">
      <c r="A180" s="136">
        <v>4250</v>
      </c>
      <c r="B180" s="23" t="s">
        <v>192</v>
      </c>
      <c r="C180" s="59">
        <f t="shared" si="40"/>
        <v>0</v>
      </c>
      <c r="D180" s="60"/>
      <c r="E180" s="60"/>
      <c r="F180" s="60"/>
      <c r="G180" s="61"/>
      <c r="H180" s="62"/>
      <c r="I180" s="63"/>
    </row>
    <row r="181" spans="1:9" s="56" customFormat="1" ht="12">
      <c r="A181" s="71">
        <v>4300</v>
      </c>
      <c r="B181" s="113" t="s">
        <v>193</v>
      </c>
      <c r="C181" s="72">
        <f t="shared" si="40"/>
        <v>0</v>
      </c>
      <c r="D181" s="114">
        <f aca="true" t="shared" si="43" ref="D181:I181">SUM(D182)</f>
        <v>0</v>
      </c>
      <c r="E181" s="114">
        <f t="shared" si="43"/>
        <v>0</v>
      </c>
      <c r="F181" s="114">
        <f t="shared" si="43"/>
        <v>0</v>
      </c>
      <c r="G181" s="114">
        <f t="shared" si="43"/>
        <v>0</v>
      </c>
      <c r="H181" s="114">
        <f t="shared" si="43"/>
        <v>0</v>
      </c>
      <c r="I181" s="115">
        <f t="shared" si="43"/>
        <v>0</v>
      </c>
    </row>
    <row r="182" spans="1:9" s="56" customFormat="1" ht="24">
      <c r="A182" s="116">
        <v>4310</v>
      </c>
      <c r="B182" s="23" t="s">
        <v>194</v>
      </c>
      <c r="C182" s="118">
        <f t="shared" si="40"/>
        <v>0</v>
      </c>
      <c r="D182" s="137">
        <f aca="true" t="shared" si="44" ref="D182:I182">SUM(D183:D183)</f>
        <v>0</v>
      </c>
      <c r="E182" s="137">
        <f t="shared" si="44"/>
        <v>0</v>
      </c>
      <c r="F182" s="137">
        <f t="shared" si="44"/>
        <v>0</v>
      </c>
      <c r="G182" s="137">
        <f t="shared" si="44"/>
        <v>0</v>
      </c>
      <c r="H182" s="137">
        <f t="shared" si="44"/>
        <v>0</v>
      </c>
      <c r="I182" s="138">
        <f t="shared" si="44"/>
        <v>0</v>
      </c>
    </row>
    <row r="183" spans="1:9" s="56" customFormat="1" ht="48">
      <c r="A183" s="58">
        <v>4311</v>
      </c>
      <c r="B183" s="23" t="s">
        <v>195</v>
      </c>
      <c r="C183" s="118">
        <f t="shared" si="40"/>
        <v>0</v>
      </c>
      <c r="D183" s="60"/>
      <c r="E183" s="60"/>
      <c r="F183" s="60"/>
      <c r="G183" s="61"/>
      <c r="H183" s="62"/>
      <c r="I183" s="63"/>
    </row>
    <row r="184" spans="1:9" s="70" customFormat="1" ht="24">
      <c r="A184" s="141"/>
      <c r="B184" s="34" t="s">
        <v>196</v>
      </c>
      <c r="C184" s="102">
        <f t="shared" si="40"/>
        <v>155720</v>
      </c>
      <c r="D184" s="103">
        <f aca="true" t="shared" si="45" ref="D184:I184">SUM(D185,D221,D249,D274)</f>
        <v>0</v>
      </c>
      <c r="E184" s="103">
        <f t="shared" si="45"/>
        <v>0</v>
      </c>
      <c r="F184" s="103">
        <f t="shared" si="45"/>
        <v>0</v>
      </c>
      <c r="G184" s="103">
        <f t="shared" si="45"/>
        <v>0</v>
      </c>
      <c r="H184" s="103">
        <f t="shared" si="45"/>
        <v>0</v>
      </c>
      <c r="I184" s="106">
        <f t="shared" si="45"/>
        <v>155720</v>
      </c>
    </row>
    <row r="185" spans="1:9" s="56" customFormat="1" ht="12">
      <c r="A185" s="107">
        <v>5000</v>
      </c>
      <c r="B185" s="107" t="s">
        <v>197</v>
      </c>
      <c r="C185" s="108">
        <f t="shared" si="40"/>
        <v>155720</v>
      </c>
      <c r="D185" s="109">
        <f aca="true" t="shared" si="46" ref="D185:I185">D186+D194</f>
        <v>0</v>
      </c>
      <c r="E185" s="109">
        <f t="shared" si="46"/>
        <v>0</v>
      </c>
      <c r="F185" s="109">
        <f t="shared" si="46"/>
        <v>0</v>
      </c>
      <c r="G185" s="109">
        <f t="shared" si="46"/>
        <v>0</v>
      </c>
      <c r="H185" s="109">
        <f t="shared" si="46"/>
        <v>0</v>
      </c>
      <c r="I185" s="112">
        <f t="shared" si="46"/>
        <v>155720</v>
      </c>
    </row>
    <row r="186" spans="1:9" s="56" customFormat="1" ht="12">
      <c r="A186" s="71">
        <v>5100</v>
      </c>
      <c r="B186" s="113" t="s">
        <v>198</v>
      </c>
      <c r="C186" s="72">
        <f t="shared" si="40"/>
        <v>0</v>
      </c>
      <c r="D186" s="114">
        <f aca="true" t="shared" si="47" ref="D186:I186">D187+D188+D191+D192+D193</f>
        <v>0</v>
      </c>
      <c r="E186" s="114">
        <f t="shared" si="47"/>
        <v>0</v>
      </c>
      <c r="F186" s="114">
        <f t="shared" si="47"/>
        <v>0</v>
      </c>
      <c r="G186" s="128">
        <f t="shared" si="47"/>
        <v>0</v>
      </c>
      <c r="H186" s="78">
        <f t="shared" si="47"/>
        <v>0</v>
      </c>
      <c r="I186" s="115">
        <f t="shared" si="47"/>
        <v>0</v>
      </c>
    </row>
    <row r="187" spans="1:9" s="56" customFormat="1" ht="24">
      <c r="A187" s="116">
        <v>5110</v>
      </c>
      <c r="B187" s="117" t="s">
        <v>199</v>
      </c>
      <c r="C187" s="118">
        <f t="shared" si="40"/>
        <v>0</v>
      </c>
      <c r="D187" s="124"/>
      <c r="E187" s="124"/>
      <c r="F187" s="124"/>
      <c r="G187" s="125"/>
      <c r="H187" s="126"/>
      <c r="I187" s="127"/>
    </row>
    <row r="188" spans="1:9" s="56" customFormat="1" ht="24">
      <c r="A188" s="116">
        <v>5120</v>
      </c>
      <c r="B188" s="117" t="s">
        <v>200</v>
      </c>
      <c r="C188" s="118">
        <f t="shared" si="40"/>
        <v>0</v>
      </c>
      <c r="D188" s="119">
        <f aca="true" t="shared" si="48" ref="D188:I188">D189+D190</f>
        <v>0</v>
      </c>
      <c r="E188" s="119">
        <f t="shared" si="48"/>
        <v>0</v>
      </c>
      <c r="F188" s="119">
        <f t="shared" si="48"/>
        <v>0</v>
      </c>
      <c r="G188" s="120">
        <f t="shared" si="48"/>
        <v>0</v>
      </c>
      <c r="H188" s="121">
        <f t="shared" si="48"/>
        <v>0</v>
      </c>
      <c r="I188" s="122">
        <f t="shared" si="48"/>
        <v>0</v>
      </c>
    </row>
    <row r="189" spans="1:9" s="56" customFormat="1" ht="12">
      <c r="A189" s="58">
        <v>5121</v>
      </c>
      <c r="B189" s="23" t="s">
        <v>201</v>
      </c>
      <c r="C189" s="59">
        <f t="shared" si="40"/>
        <v>0</v>
      </c>
      <c r="D189" s="60"/>
      <c r="E189" s="60"/>
      <c r="F189" s="60"/>
      <c r="G189" s="61"/>
      <c r="H189" s="62"/>
      <c r="I189" s="63"/>
    </row>
    <row r="190" spans="1:9" s="56" customFormat="1" ht="36">
      <c r="A190" s="58">
        <v>5129</v>
      </c>
      <c r="B190" s="23" t="s">
        <v>202</v>
      </c>
      <c r="C190" s="59">
        <f t="shared" si="40"/>
        <v>0</v>
      </c>
      <c r="D190" s="60"/>
      <c r="E190" s="60"/>
      <c r="F190" s="60"/>
      <c r="G190" s="61"/>
      <c r="H190" s="62"/>
      <c r="I190" s="63"/>
    </row>
    <row r="191" spans="1:9" s="56" customFormat="1" ht="12">
      <c r="A191" s="116">
        <v>5130</v>
      </c>
      <c r="B191" s="117" t="s">
        <v>203</v>
      </c>
      <c r="C191" s="118">
        <f t="shared" si="40"/>
        <v>0</v>
      </c>
      <c r="D191" s="124"/>
      <c r="E191" s="124"/>
      <c r="F191" s="124"/>
      <c r="G191" s="125"/>
      <c r="H191" s="126"/>
      <c r="I191" s="127"/>
    </row>
    <row r="192" spans="1:9" s="56" customFormat="1" ht="24">
      <c r="A192" s="116">
        <v>5140</v>
      </c>
      <c r="B192" s="117" t="s">
        <v>204</v>
      </c>
      <c r="C192" s="118">
        <f t="shared" si="40"/>
        <v>0</v>
      </c>
      <c r="D192" s="124"/>
      <c r="E192" s="124"/>
      <c r="F192" s="124"/>
      <c r="G192" s="125"/>
      <c r="H192" s="126"/>
      <c r="I192" s="127"/>
    </row>
    <row r="193" spans="1:9" s="56" customFormat="1" ht="36">
      <c r="A193" s="116">
        <v>5170</v>
      </c>
      <c r="B193" s="117" t="s">
        <v>205</v>
      </c>
      <c r="C193" s="118">
        <f t="shared" si="40"/>
        <v>0</v>
      </c>
      <c r="D193" s="124"/>
      <c r="E193" s="124"/>
      <c r="F193" s="124"/>
      <c r="G193" s="125"/>
      <c r="H193" s="126"/>
      <c r="I193" s="127"/>
    </row>
    <row r="194" spans="1:9" s="56" customFormat="1" ht="12">
      <c r="A194" s="71">
        <v>5200</v>
      </c>
      <c r="B194" s="113" t="s">
        <v>206</v>
      </c>
      <c r="C194" s="72">
        <f t="shared" si="40"/>
        <v>155720</v>
      </c>
      <c r="D194" s="114">
        <f aca="true" t="shared" si="49" ref="D194:I194">D195+D205+D206+D216+D217+D218+D220</f>
        <v>0</v>
      </c>
      <c r="E194" s="114">
        <f t="shared" si="49"/>
        <v>0</v>
      </c>
      <c r="F194" s="114">
        <f t="shared" si="49"/>
        <v>0</v>
      </c>
      <c r="G194" s="128">
        <f t="shared" si="49"/>
        <v>0</v>
      </c>
      <c r="H194" s="78">
        <f t="shared" si="49"/>
        <v>0</v>
      </c>
      <c r="I194" s="115">
        <f t="shared" si="49"/>
        <v>155720</v>
      </c>
    </row>
    <row r="195" spans="1:9" s="56" customFormat="1" ht="12">
      <c r="A195" s="116">
        <v>5210</v>
      </c>
      <c r="B195" s="117" t="s">
        <v>207</v>
      </c>
      <c r="C195" s="118">
        <f t="shared" si="40"/>
        <v>155720</v>
      </c>
      <c r="D195" s="119">
        <f aca="true" t="shared" si="50" ref="D195:I195">SUM(D196:D204)</f>
        <v>0</v>
      </c>
      <c r="E195" s="119">
        <f t="shared" si="50"/>
        <v>0</v>
      </c>
      <c r="F195" s="119">
        <f t="shared" si="50"/>
        <v>0</v>
      </c>
      <c r="G195" s="120">
        <f t="shared" si="50"/>
        <v>0</v>
      </c>
      <c r="H195" s="121">
        <f t="shared" si="50"/>
        <v>0</v>
      </c>
      <c r="I195" s="122">
        <f t="shared" si="50"/>
        <v>155720</v>
      </c>
    </row>
    <row r="196" spans="1:9" s="56" customFormat="1" ht="12">
      <c r="A196" s="58">
        <v>5211</v>
      </c>
      <c r="B196" s="23" t="s">
        <v>208</v>
      </c>
      <c r="C196" s="59">
        <f t="shared" si="40"/>
        <v>0</v>
      </c>
      <c r="D196" s="60"/>
      <c r="E196" s="60"/>
      <c r="F196" s="60"/>
      <c r="G196" s="61"/>
      <c r="H196" s="62"/>
      <c r="I196" s="63"/>
    </row>
    <row r="197" spans="1:9" s="56" customFormat="1" ht="12">
      <c r="A197" s="58">
        <v>5212</v>
      </c>
      <c r="B197" s="23" t="s">
        <v>209</v>
      </c>
      <c r="C197" s="59">
        <f t="shared" si="40"/>
        <v>0</v>
      </c>
      <c r="D197" s="60"/>
      <c r="E197" s="60"/>
      <c r="F197" s="60"/>
      <c r="G197" s="61"/>
      <c r="H197" s="62"/>
      <c r="I197" s="63"/>
    </row>
    <row r="198" spans="1:9" s="56" customFormat="1" ht="12">
      <c r="A198" s="58">
        <v>5213</v>
      </c>
      <c r="B198" s="23" t="s">
        <v>210</v>
      </c>
      <c r="C198" s="59">
        <f t="shared" si="40"/>
        <v>0</v>
      </c>
      <c r="D198" s="60"/>
      <c r="E198" s="60"/>
      <c r="F198" s="60"/>
      <c r="G198" s="61"/>
      <c r="H198" s="62"/>
      <c r="I198" s="63"/>
    </row>
    <row r="199" spans="1:9" s="56" customFormat="1" ht="12">
      <c r="A199" s="58">
        <v>5214</v>
      </c>
      <c r="B199" s="23" t="s">
        <v>211</v>
      </c>
      <c r="C199" s="59">
        <f t="shared" si="40"/>
        <v>0</v>
      </c>
      <c r="D199" s="60"/>
      <c r="E199" s="60"/>
      <c r="F199" s="60"/>
      <c r="G199" s="61"/>
      <c r="H199" s="62"/>
      <c r="I199" s="63"/>
    </row>
    <row r="200" spans="1:9" s="56" customFormat="1" ht="12">
      <c r="A200" s="58">
        <v>5215</v>
      </c>
      <c r="B200" s="23" t="s">
        <v>212</v>
      </c>
      <c r="C200" s="59">
        <f t="shared" si="40"/>
        <v>0</v>
      </c>
      <c r="D200" s="60"/>
      <c r="E200" s="60"/>
      <c r="F200" s="60"/>
      <c r="G200" s="61"/>
      <c r="H200" s="62"/>
      <c r="I200" s="63"/>
    </row>
    <row r="201" spans="1:9" s="56" customFormat="1" ht="24">
      <c r="A201" s="58">
        <v>5216</v>
      </c>
      <c r="B201" s="23" t="s">
        <v>213</v>
      </c>
      <c r="C201" s="59">
        <f t="shared" si="40"/>
        <v>0</v>
      </c>
      <c r="D201" s="60"/>
      <c r="E201" s="60"/>
      <c r="F201" s="60"/>
      <c r="G201" s="61"/>
      <c r="H201" s="62"/>
      <c r="I201" s="63"/>
    </row>
    <row r="202" spans="1:9" s="56" customFormat="1" ht="12">
      <c r="A202" s="58">
        <v>5217</v>
      </c>
      <c r="B202" s="23" t="s">
        <v>214</v>
      </c>
      <c r="C202" s="59">
        <f t="shared" si="40"/>
        <v>155720</v>
      </c>
      <c r="D202" s="60"/>
      <c r="E202" s="60"/>
      <c r="F202" s="60"/>
      <c r="G202" s="61"/>
      <c r="H202" s="62"/>
      <c r="I202" s="63">
        <v>155720</v>
      </c>
    </row>
    <row r="203" spans="1:9" s="56" customFormat="1" ht="12">
      <c r="A203" s="58">
        <v>5218</v>
      </c>
      <c r="B203" s="23" t="s">
        <v>215</v>
      </c>
      <c r="C203" s="59">
        <f t="shared" si="40"/>
        <v>0</v>
      </c>
      <c r="D203" s="60"/>
      <c r="E203" s="60"/>
      <c r="F203" s="60"/>
      <c r="G203" s="61"/>
      <c r="H203" s="62"/>
      <c r="I203" s="63"/>
    </row>
    <row r="204" spans="1:9" s="56" customFormat="1" ht="12">
      <c r="A204" s="58">
        <v>5219</v>
      </c>
      <c r="B204" s="23" t="s">
        <v>216</v>
      </c>
      <c r="C204" s="59">
        <f t="shared" si="40"/>
        <v>0</v>
      </c>
      <c r="D204" s="60"/>
      <c r="E204" s="60"/>
      <c r="F204" s="60"/>
      <c r="G204" s="61"/>
      <c r="H204" s="62"/>
      <c r="I204" s="63"/>
    </row>
    <row r="205" spans="1:9" s="56" customFormat="1" ht="13.5" customHeight="1">
      <c r="A205" s="116">
        <v>5220</v>
      </c>
      <c r="B205" s="117" t="s">
        <v>217</v>
      </c>
      <c r="C205" s="118">
        <f t="shared" si="40"/>
        <v>0</v>
      </c>
      <c r="D205" s="124"/>
      <c r="E205" s="124"/>
      <c r="F205" s="124"/>
      <c r="G205" s="125"/>
      <c r="H205" s="126"/>
      <c r="I205" s="127"/>
    </row>
    <row r="206" spans="1:9" s="56" customFormat="1" ht="12">
      <c r="A206" s="116">
        <v>5230</v>
      </c>
      <c r="B206" s="117" t="s">
        <v>218</v>
      </c>
      <c r="C206" s="118">
        <f t="shared" si="40"/>
        <v>0</v>
      </c>
      <c r="D206" s="119">
        <f aca="true" t="shared" si="51" ref="D206:I206">SUM(D207:D215)</f>
        <v>0</v>
      </c>
      <c r="E206" s="119">
        <f t="shared" si="51"/>
        <v>0</v>
      </c>
      <c r="F206" s="119">
        <f t="shared" si="51"/>
        <v>0</v>
      </c>
      <c r="G206" s="120">
        <f t="shared" si="51"/>
        <v>0</v>
      </c>
      <c r="H206" s="121">
        <f t="shared" si="51"/>
        <v>0</v>
      </c>
      <c r="I206" s="122">
        <f t="shared" si="51"/>
        <v>0</v>
      </c>
    </row>
    <row r="207" spans="1:9" s="56" customFormat="1" ht="12">
      <c r="A207" s="58">
        <v>5231</v>
      </c>
      <c r="B207" s="23" t="s">
        <v>219</v>
      </c>
      <c r="C207" s="59">
        <f t="shared" si="40"/>
        <v>0</v>
      </c>
      <c r="D207" s="60"/>
      <c r="E207" s="60"/>
      <c r="F207" s="60"/>
      <c r="G207" s="61"/>
      <c r="H207" s="62"/>
      <c r="I207" s="63"/>
    </row>
    <row r="208" spans="1:9" s="56" customFormat="1" ht="12">
      <c r="A208" s="58">
        <v>5232</v>
      </c>
      <c r="B208" s="23" t="s">
        <v>220</v>
      </c>
      <c r="C208" s="59">
        <f t="shared" si="40"/>
        <v>0</v>
      </c>
      <c r="D208" s="60"/>
      <c r="E208" s="60"/>
      <c r="F208" s="60"/>
      <c r="G208" s="61"/>
      <c r="H208" s="62"/>
      <c r="I208" s="63"/>
    </row>
    <row r="209" spans="1:9" s="56" customFormat="1" ht="12">
      <c r="A209" s="58">
        <v>5233</v>
      </c>
      <c r="B209" s="23" t="s">
        <v>221</v>
      </c>
      <c r="C209" s="59">
        <f t="shared" si="40"/>
        <v>0</v>
      </c>
      <c r="D209" s="60"/>
      <c r="E209" s="60"/>
      <c r="F209" s="60"/>
      <c r="G209" s="61"/>
      <c r="H209" s="62"/>
      <c r="I209" s="63"/>
    </row>
    <row r="210" spans="1:9" s="56" customFormat="1" ht="24">
      <c r="A210" s="58">
        <v>5234</v>
      </c>
      <c r="B210" s="23" t="s">
        <v>222</v>
      </c>
      <c r="C210" s="59">
        <f t="shared" si="40"/>
        <v>0</v>
      </c>
      <c r="D210" s="60"/>
      <c r="E210" s="60"/>
      <c r="F210" s="60"/>
      <c r="G210" s="61"/>
      <c r="H210" s="62"/>
      <c r="I210" s="63"/>
    </row>
    <row r="211" spans="1:9" s="56" customFormat="1" ht="12">
      <c r="A211" s="58">
        <v>5235</v>
      </c>
      <c r="B211" s="23" t="s">
        <v>223</v>
      </c>
      <c r="C211" s="59">
        <f t="shared" si="40"/>
        <v>0</v>
      </c>
      <c r="D211" s="60"/>
      <c r="E211" s="60"/>
      <c r="F211" s="60"/>
      <c r="G211" s="61"/>
      <c r="H211" s="62"/>
      <c r="I211" s="63"/>
    </row>
    <row r="212" spans="1:9" s="56" customFormat="1" ht="14.25" customHeight="1">
      <c r="A212" s="58">
        <v>5236</v>
      </c>
      <c r="B212" s="23" t="s">
        <v>224</v>
      </c>
      <c r="C212" s="59">
        <f t="shared" si="40"/>
        <v>0</v>
      </c>
      <c r="D212" s="60"/>
      <c r="E212" s="60"/>
      <c r="F212" s="60"/>
      <c r="G212" s="61"/>
      <c r="H212" s="62"/>
      <c r="I212" s="63"/>
    </row>
    <row r="213" spans="1:9" s="56" customFormat="1" ht="14.25" customHeight="1">
      <c r="A213" s="58">
        <v>5237</v>
      </c>
      <c r="B213" s="23" t="s">
        <v>225</v>
      </c>
      <c r="C213" s="59">
        <f t="shared" si="40"/>
        <v>0</v>
      </c>
      <c r="D213" s="60"/>
      <c r="E213" s="60"/>
      <c r="F213" s="60"/>
      <c r="G213" s="61"/>
      <c r="H213" s="62"/>
      <c r="I213" s="63"/>
    </row>
    <row r="214" spans="1:9" s="56" customFormat="1" ht="24">
      <c r="A214" s="58">
        <v>5238</v>
      </c>
      <c r="B214" s="23" t="s">
        <v>226</v>
      </c>
      <c r="C214" s="59">
        <f t="shared" si="40"/>
        <v>0</v>
      </c>
      <c r="D214" s="60"/>
      <c r="E214" s="60"/>
      <c r="F214" s="60"/>
      <c r="G214" s="61"/>
      <c r="H214" s="62"/>
      <c r="I214" s="63"/>
    </row>
    <row r="215" spans="1:9" s="56" customFormat="1" ht="24">
      <c r="A215" s="58">
        <v>5239</v>
      </c>
      <c r="B215" s="23" t="s">
        <v>227</v>
      </c>
      <c r="C215" s="59">
        <f t="shared" si="40"/>
        <v>0</v>
      </c>
      <c r="D215" s="60"/>
      <c r="E215" s="60"/>
      <c r="F215" s="60"/>
      <c r="G215" s="61"/>
      <c r="H215" s="62"/>
      <c r="I215" s="63"/>
    </row>
    <row r="216" spans="1:9" s="56" customFormat="1" ht="24">
      <c r="A216" s="116">
        <v>5240</v>
      </c>
      <c r="B216" s="117" t="s">
        <v>228</v>
      </c>
      <c r="C216" s="118">
        <f t="shared" si="40"/>
        <v>0</v>
      </c>
      <c r="D216" s="124"/>
      <c r="E216" s="124"/>
      <c r="F216" s="124"/>
      <c r="G216" s="124"/>
      <c r="H216" s="124"/>
      <c r="I216" s="127"/>
    </row>
    <row r="217" spans="1:9" s="56" customFormat="1" ht="22.5" customHeight="1">
      <c r="A217" s="116">
        <v>5250</v>
      </c>
      <c r="B217" s="117" t="s">
        <v>229</v>
      </c>
      <c r="C217" s="118">
        <f t="shared" si="40"/>
        <v>0</v>
      </c>
      <c r="D217" s="124"/>
      <c r="E217" s="124"/>
      <c r="F217" s="124"/>
      <c r="G217" s="125"/>
      <c r="H217" s="126"/>
      <c r="I217" s="127"/>
    </row>
    <row r="218" spans="1:9" s="56" customFormat="1" ht="12">
      <c r="A218" s="116">
        <v>5260</v>
      </c>
      <c r="B218" s="117" t="s">
        <v>230</v>
      </c>
      <c r="C218" s="118">
        <f t="shared" si="40"/>
        <v>0</v>
      </c>
      <c r="D218" s="119">
        <f aca="true" t="shared" si="52" ref="D218:I218">SUM(D219)</f>
        <v>0</v>
      </c>
      <c r="E218" s="119">
        <f t="shared" si="52"/>
        <v>0</v>
      </c>
      <c r="F218" s="119">
        <f t="shared" si="52"/>
        <v>0</v>
      </c>
      <c r="G218" s="120">
        <f t="shared" si="52"/>
        <v>0</v>
      </c>
      <c r="H218" s="121">
        <f t="shared" si="52"/>
        <v>0</v>
      </c>
      <c r="I218" s="122">
        <f t="shared" si="52"/>
        <v>0</v>
      </c>
    </row>
    <row r="219" spans="1:9" s="56" customFormat="1" ht="24">
      <c r="A219" s="58">
        <v>5269</v>
      </c>
      <c r="B219" s="23" t="s">
        <v>231</v>
      </c>
      <c r="C219" s="59">
        <f t="shared" si="40"/>
        <v>0</v>
      </c>
      <c r="D219" s="60"/>
      <c r="E219" s="60"/>
      <c r="F219" s="60"/>
      <c r="G219" s="61"/>
      <c r="H219" s="62"/>
      <c r="I219" s="63"/>
    </row>
    <row r="220" spans="1:9" s="56" customFormat="1" ht="24">
      <c r="A220" s="116">
        <v>5270</v>
      </c>
      <c r="B220" s="117" t="s">
        <v>232</v>
      </c>
      <c r="C220" s="118">
        <f t="shared" si="40"/>
        <v>0</v>
      </c>
      <c r="D220" s="124"/>
      <c r="E220" s="124"/>
      <c r="F220" s="124"/>
      <c r="G220" s="125"/>
      <c r="H220" s="126"/>
      <c r="I220" s="127"/>
    </row>
    <row r="221" spans="1:9" s="56" customFormat="1" ht="12">
      <c r="A221" s="107">
        <v>6000</v>
      </c>
      <c r="B221" s="107" t="s">
        <v>233</v>
      </c>
      <c r="C221" s="108">
        <f t="shared" si="40"/>
        <v>0</v>
      </c>
      <c r="D221" s="109">
        <f aca="true" t="shared" si="53" ref="D221:I221">D222+D232+D241</f>
        <v>0</v>
      </c>
      <c r="E221" s="109">
        <f t="shared" si="53"/>
        <v>0</v>
      </c>
      <c r="F221" s="109">
        <f t="shared" si="53"/>
        <v>0</v>
      </c>
      <c r="G221" s="110">
        <f t="shared" si="53"/>
        <v>0</v>
      </c>
      <c r="H221" s="111">
        <f t="shared" si="53"/>
        <v>0</v>
      </c>
      <c r="I221" s="112">
        <f t="shared" si="53"/>
        <v>0</v>
      </c>
    </row>
    <row r="222" spans="1:9" s="56" customFormat="1" ht="14.25" customHeight="1">
      <c r="A222" s="142">
        <v>6200</v>
      </c>
      <c r="B222" s="143" t="s">
        <v>234</v>
      </c>
      <c r="C222" s="144">
        <f t="shared" si="40"/>
        <v>0</v>
      </c>
      <c r="D222" s="145">
        <f aca="true" t="shared" si="54" ref="D222:I222">SUM(D223,D224,D230,D231)</f>
        <v>0</v>
      </c>
      <c r="E222" s="145">
        <f t="shared" si="54"/>
        <v>0</v>
      </c>
      <c r="F222" s="145">
        <f t="shared" si="54"/>
        <v>0</v>
      </c>
      <c r="G222" s="145">
        <f t="shared" si="54"/>
        <v>0</v>
      </c>
      <c r="H222" s="145">
        <f t="shared" si="54"/>
        <v>0</v>
      </c>
      <c r="I222" s="146">
        <f t="shared" si="54"/>
        <v>0</v>
      </c>
    </row>
    <row r="223" spans="1:9" s="56" customFormat="1" ht="24">
      <c r="A223" s="116">
        <v>6220</v>
      </c>
      <c r="B223" s="117" t="s">
        <v>235</v>
      </c>
      <c r="C223" s="119">
        <f t="shared" si="40"/>
        <v>0</v>
      </c>
      <c r="D223" s="124"/>
      <c r="E223" s="124"/>
      <c r="F223" s="124"/>
      <c r="G223" s="124"/>
      <c r="H223" s="124"/>
      <c r="I223" s="127"/>
    </row>
    <row r="224" spans="1:9" s="56" customFormat="1" ht="14.25" customHeight="1">
      <c r="A224" s="147">
        <v>6250</v>
      </c>
      <c r="B224" s="148" t="s">
        <v>236</v>
      </c>
      <c r="C224" s="149">
        <f t="shared" si="40"/>
        <v>0</v>
      </c>
      <c r="D224" s="149">
        <f aca="true" t="shared" si="55" ref="D224:I224">SUM(D225:D229)</f>
        <v>0</v>
      </c>
      <c r="E224" s="149">
        <f t="shared" si="55"/>
        <v>0</v>
      </c>
      <c r="F224" s="149">
        <f t="shared" si="55"/>
        <v>0</v>
      </c>
      <c r="G224" s="149">
        <f t="shared" si="55"/>
        <v>0</v>
      </c>
      <c r="H224" s="149">
        <f t="shared" si="55"/>
        <v>0</v>
      </c>
      <c r="I224" s="150">
        <f t="shared" si="55"/>
        <v>0</v>
      </c>
    </row>
    <row r="225" spans="1:9" s="56" customFormat="1" ht="14.25" customHeight="1">
      <c r="A225" s="151">
        <v>6252</v>
      </c>
      <c r="B225" s="148" t="s">
        <v>237</v>
      </c>
      <c r="C225" s="149">
        <f t="shared" si="40"/>
        <v>0</v>
      </c>
      <c r="D225" s="152"/>
      <c r="E225" s="152"/>
      <c r="F225" s="152"/>
      <c r="G225" s="152"/>
      <c r="H225" s="152"/>
      <c r="I225" s="153"/>
    </row>
    <row r="226" spans="1:9" s="56" customFormat="1" ht="14.25" customHeight="1">
      <c r="A226" s="151">
        <v>6253</v>
      </c>
      <c r="B226" s="148" t="s">
        <v>238</v>
      </c>
      <c r="C226" s="149">
        <f t="shared" si="40"/>
        <v>0</v>
      </c>
      <c r="D226" s="152"/>
      <c r="E226" s="152"/>
      <c r="F226" s="152"/>
      <c r="G226" s="152"/>
      <c r="H226" s="152"/>
      <c r="I226" s="153"/>
    </row>
    <row r="227" spans="1:9" s="56" customFormat="1" ht="24">
      <c r="A227" s="151">
        <v>6254</v>
      </c>
      <c r="B227" s="148" t="s">
        <v>239</v>
      </c>
      <c r="C227" s="149">
        <f t="shared" si="40"/>
        <v>0</v>
      </c>
      <c r="D227" s="152"/>
      <c r="E227" s="152"/>
      <c r="F227" s="152"/>
      <c r="G227" s="152"/>
      <c r="H227" s="152"/>
      <c r="I227" s="153"/>
    </row>
    <row r="228" spans="1:9" s="56" customFormat="1" ht="24">
      <c r="A228" s="151">
        <v>6255</v>
      </c>
      <c r="B228" s="148" t="s">
        <v>240</v>
      </c>
      <c r="C228" s="149">
        <f t="shared" si="40"/>
        <v>0</v>
      </c>
      <c r="D228" s="152"/>
      <c r="E228" s="152"/>
      <c r="F228" s="152"/>
      <c r="G228" s="152"/>
      <c r="H228" s="152"/>
      <c r="I228" s="153"/>
    </row>
    <row r="229" spans="1:9" s="56" customFormat="1" ht="24">
      <c r="A229" s="151">
        <v>6259</v>
      </c>
      <c r="B229" s="148" t="s">
        <v>241</v>
      </c>
      <c r="C229" s="149">
        <f t="shared" si="40"/>
        <v>0</v>
      </c>
      <c r="D229" s="152"/>
      <c r="E229" s="152"/>
      <c r="F229" s="152"/>
      <c r="G229" s="152"/>
      <c r="H229" s="152"/>
      <c r="I229" s="153"/>
    </row>
    <row r="230" spans="1:9" s="56" customFormat="1" ht="24">
      <c r="A230" s="147">
        <v>6260</v>
      </c>
      <c r="B230" s="148" t="s">
        <v>242</v>
      </c>
      <c r="C230" s="149">
        <f t="shared" si="40"/>
        <v>0</v>
      </c>
      <c r="D230" s="152"/>
      <c r="E230" s="152"/>
      <c r="F230" s="152"/>
      <c r="G230" s="152"/>
      <c r="H230" s="152"/>
      <c r="I230" s="153"/>
    </row>
    <row r="231" spans="1:9" s="56" customFormat="1" ht="12">
      <c r="A231" s="154">
        <v>6270</v>
      </c>
      <c r="B231" s="155" t="s">
        <v>243</v>
      </c>
      <c r="C231" s="156">
        <f t="shared" si="40"/>
        <v>0</v>
      </c>
      <c r="D231" s="157"/>
      <c r="E231" s="157"/>
      <c r="F231" s="157"/>
      <c r="G231" s="157"/>
      <c r="H231" s="157"/>
      <c r="I231" s="130"/>
    </row>
    <row r="232" spans="1:9" s="56" customFormat="1" ht="12">
      <c r="A232" s="71">
        <v>6300</v>
      </c>
      <c r="B232" s="113" t="s">
        <v>244</v>
      </c>
      <c r="C232" s="72">
        <f t="shared" si="40"/>
        <v>0</v>
      </c>
      <c r="D232" s="114">
        <f aca="true" t="shared" si="56" ref="D232:I232">SUM(D233,D239,D240)</f>
        <v>0</v>
      </c>
      <c r="E232" s="114">
        <f t="shared" si="56"/>
        <v>0</v>
      </c>
      <c r="F232" s="114">
        <f t="shared" si="56"/>
        <v>0</v>
      </c>
      <c r="G232" s="114">
        <f t="shared" si="56"/>
        <v>0</v>
      </c>
      <c r="H232" s="114">
        <f t="shared" si="56"/>
        <v>0</v>
      </c>
      <c r="I232" s="115">
        <f t="shared" si="56"/>
        <v>0</v>
      </c>
    </row>
    <row r="233" spans="1:9" s="56" customFormat="1" ht="24">
      <c r="A233" s="116">
        <v>6320</v>
      </c>
      <c r="B233" s="117" t="s">
        <v>245</v>
      </c>
      <c r="C233" s="119">
        <f t="shared" si="40"/>
        <v>0</v>
      </c>
      <c r="D233" s="119">
        <f aca="true" t="shared" si="57" ref="D233:I233">SUM(D234:D238)</f>
        <v>0</v>
      </c>
      <c r="E233" s="119">
        <f t="shared" si="57"/>
        <v>0</v>
      </c>
      <c r="F233" s="119">
        <f t="shared" si="57"/>
        <v>0</v>
      </c>
      <c r="G233" s="119">
        <f t="shared" si="57"/>
        <v>0</v>
      </c>
      <c r="H233" s="119">
        <f t="shared" si="57"/>
        <v>0</v>
      </c>
      <c r="I233" s="122">
        <f t="shared" si="57"/>
        <v>0</v>
      </c>
    </row>
    <row r="234" spans="1:9" s="56" customFormat="1" ht="12">
      <c r="A234" s="151">
        <v>6321</v>
      </c>
      <c r="B234" s="148" t="s">
        <v>246</v>
      </c>
      <c r="C234" s="149">
        <f t="shared" si="40"/>
        <v>0</v>
      </c>
      <c r="D234" s="152"/>
      <c r="E234" s="152"/>
      <c r="F234" s="152"/>
      <c r="G234" s="152"/>
      <c r="H234" s="152"/>
      <c r="I234" s="153"/>
    </row>
    <row r="235" spans="1:9" s="56" customFormat="1" ht="12">
      <c r="A235" s="151">
        <v>6322</v>
      </c>
      <c r="B235" s="148" t="s">
        <v>247</v>
      </c>
      <c r="C235" s="149">
        <f t="shared" si="40"/>
        <v>0</v>
      </c>
      <c r="D235" s="152"/>
      <c r="E235" s="152"/>
      <c r="F235" s="152"/>
      <c r="G235" s="152"/>
      <c r="H235" s="152"/>
      <c r="I235" s="153"/>
    </row>
    <row r="236" spans="1:9" s="56" customFormat="1" ht="24">
      <c r="A236" s="151">
        <v>6323</v>
      </c>
      <c r="B236" s="148" t="s">
        <v>248</v>
      </c>
      <c r="C236" s="149">
        <f t="shared" si="40"/>
        <v>0</v>
      </c>
      <c r="D236" s="152"/>
      <c r="E236" s="152"/>
      <c r="F236" s="152"/>
      <c r="G236" s="152"/>
      <c r="H236" s="152"/>
      <c r="I236" s="153"/>
    </row>
    <row r="237" spans="1:9" s="56" customFormat="1" ht="24">
      <c r="A237" s="151">
        <v>6324</v>
      </c>
      <c r="B237" s="148" t="s">
        <v>249</v>
      </c>
      <c r="C237" s="149">
        <f aca="true" t="shared" si="58" ref="C237:C289">SUM(D237:I237)</f>
        <v>0</v>
      </c>
      <c r="D237" s="152"/>
      <c r="E237" s="152"/>
      <c r="F237" s="152"/>
      <c r="G237" s="152"/>
      <c r="H237" s="152"/>
      <c r="I237" s="153"/>
    </row>
    <row r="238" spans="1:9" s="56" customFormat="1" ht="12">
      <c r="A238" s="151">
        <v>6329</v>
      </c>
      <c r="B238" s="148" t="s">
        <v>250</v>
      </c>
      <c r="C238" s="149">
        <f t="shared" si="58"/>
        <v>0</v>
      </c>
      <c r="D238" s="152"/>
      <c r="E238" s="152"/>
      <c r="F238" s="152"/>
      <c r="G238" s="152"/>
      <c r="H238" s="152"/>
      <c r="I238" s="153"/>
    </row>
    <row r="239" spans="1:9" s="56" customFormat="1" ht="24">
      <c r="A239" s="147">
        <v>6330</v>
      </c>
      <c r="B239" s="148" t="s">
        <v>251</v>
      </c>
      <c r="C239" s="149">
        <f t="shared" si="58"/>
        <v>0</v>
      </c>
      <c r="D239" s="152"/>
      <c r="E239" s="152"/>
      <c r="F239" s="152"/>
      <c r="G239" s="152"/>
      <c r="H239" s="152"/>
      <c r="I239" s="153"/>
    </row>
    <row r="240" spans="1:9" s="56" customFormat="1" ht="12">
      <c r="A240" s="154">
        <v>6360</v>
      </c>
      <c r="B240" s="155" t="s">
        <v>252</v>
      </c>
      <c r="C240" s="156">
        <f t="shared" si="58"/>
        <v>0</v>
      </c>
      <c r="D240" s="157"/>
      <c r="E240" s="157"/>
      <c r="F240" s="157"/>
      <c r="G240" s="157"/>
      <c r="H240" s="157"/>
      <c r="I240" s="130"/>
    </row>
    <row r="241" spans="1:9" s="56" customFormat="1" ht="36">
      <c r="A241" s="71">
        <v>6400</v>
      </c>
      <c r="B241" s="113" t="s">
        <v>253</v>
      </c>
      <c r="C241" s="72">
        <f t="shared" si="58"/>
        <v>0</v>
      </c>
      <c r="D241" s="114">
        <f aca="true" t="shared" si="59" ref="D241:I241">SUM(D242:D248)</f>
        <v>0</v>
      </c>
      <c r="E241" s="114">
        <f t="shared" si="59"/>
        <v>0</v>
      </c>
      <c r="F241" s="114">
        <f t="shared" si="59"/>
        <v>0</v>
      </c>
      <c r="G241" s="114">
        <f t="shared" si="59"/>
        <v>0</v>
      </c>
      <c r="H241" s="114">
        <f t="shared" si="59"/>
        <v>0</v>
      </c>
      <c r="I241" s="115">
        <f t="shared" si="59"/>
        <v>0</v>
      </c>
    </row>
    <row r="242" spans="1:9" s="56" customFormat="1" ht="12">
      <c r="A242" s="116">
        <v>6410</v>
      </c>
      <c r="B242" s="117" t="s">
        <v>254</v>
      </c>
      <c r="C242" s="119">
        <f t="shared" si="58"/>
        <v>0</v>
      </c>
      <c r="D242" s="124"/>
      <c r="E242" s="124"/>
      <c r="F242" s="124"/>
      <c r="G242" s="124"/>
      <c r="H242" s="124"/>
      <c r="I242" s="127"/>
    </row>
    <row r="243" spans="1:9" s="56" customFormat="1" ht="24">
      <c r="A243" s="147">
        <v>6420</v>
      </c>
      <c r="B243" s="148" t="s">
        <v>255</v>
      </c>
      <c r="C243" s="149">
        <f t="shared" si="58"/>
        <v>0</v>
      </c>
      <c r="D243" s="152"/>
      <c r="E243" s="152"/>
      <c r="F243" s="152"/>
      <c r="G243" s="152"/>
      <c r="H243" s="152"/>
      <c r="I243" s="153"/>
    </row>
    <row r="244" spans="1:9" s="56" customFormat="1" ht="12">
      <c r="A244" s="147">
        <v>6430</v>
      </c>
      <c r="B244" s="148" t="s">
        <v>256</v>
      </c>
      <c r="C244" s="149">
        <f t="shared" si="58"/>
        <v>0</v>
      </c>
      <c r="D244" s="152"/>
      <c r="E244" s="152"/>
      <c r="F244" s="152"/>
      <c r="G244" s="152"/>
      <c r="H244" s="152"/>
      <c r="I244" s="153"/>
    </row>
    <row r="245" spans="1:9" s="56" customFormat="1" ht="24">
      <c r="A245" s="147">
        <v>6440</v>
      </c>
      <c r="B245" s="148" t="s">
        <v>257</v>
      </c>
      <c r="C245" s="149">
        <f t="shared" si="58"/>
        <v>0</v>
      </c>
      <c r="D245" s="152"/>
      <c r="E245" s="152"/>
      <c r="F245" s="152"/>
      <c r="G245" s="152"/>
      <c r="H245" s="152"/>
      <c r="I245" s="153"/>
    </row>
    <row r="246" spans="1:9" s="56" customFormat="1" ht="36">
      <c r="A246" s="147">
        <v>6450</v>
      </c>
      <c r="B246" s="148" t="s">
        <v>258</v>
      </c>
      <c r="C246" s="149">
        <f t="shared" si="58"/>
        <v>0</v>
      </c>
      <c r="D246" s="152"/>
      <c r="E246" s="152"/>
      <c r="F246" s="152"/>
      <c r="G246" s="152"/>
      <c r="H246" s="152"/>
      <c r="I246" s="153"/>
    </row>
    <row r="247" spans="1:9" s="56" customFormat="1" ht="12">
      <c r="A247" s="147">
        <v>6460</v>
      </c>
      <c r="B247" s="148" t="s">
        <v>259</v>
      </c>
      <c r="C247" s="149">
        <f t="shared" si="58"/>
        <v>0</v>
      </c>
      <c r="D247" s="152"/>
      <c r="E247" s="152"/>
      <c r="F247" s="152"/>
      <c r="G247" s="152"/>
      <c r="H247" s="152"/>
      <c r="I247" s="153"/>
    </row>
    <row r="248" spans="1:9" s="56" customFormat="1" ht="36">
      <c r="A248" s="154">
        <v>6470</v>
      </c>
      <c r="B248" s="155" t="s">
        <v>260</v>
      </c>
      <c r="C248" s="156">
        <f t="shared" si="58"/>
        <v>0</v>
      </c>
      <c r="D248" s="157"/>
      <c r="E248" s="157"/>
      <c r="F248" s="157"/>
      <c r="G248" s="157"/>
      <c r="H248" s="157"/>
      <c r="I248" s="130"/>
    </row>
    <row r="249" spans="1:9" s="56" customFormat="1" ht="60">
      <c r="A249" s="158">
        <v>7000</v>
      </c>
      <c r="B249" s="158" t="s">
        <v>261</v>
      </c>
      <c r="C249" s="159">
        <f t="shared" si="58"/>
        <v>0</v>
      </c>
      <c r="D249" s="160">
        <f aca="true" t="shared" si="60" ref="D249:I249">SUM(D250,D263,D269)</f>
        <v>0</v>
      </c>
      <c r="E249" s="160">
        <f t="shared" si="60"/>
        <v>0</v>
      </c>
      <c r="F249" s="160">
        <f t="shared" si="60"/>
        <v>0</v>
      </c>
      <c r="G249" s="160">
        <f t="shared" si="60"/>
        <v>0</v>
      </c>
      <c r="H249" s="160">
        <f t="shared" si="60"/>
        <v>0</v>
      </c>
      <c r="I249" s="161">
        <f t="shared" si="60"/>
        <v>0</v>
      </c>
    </row>
    <row r="250" spans="1:9" s="56" customFormat="1" ht="24">
      <c r="A250" s="162">
        <v>7200</v>
      </c>
      <c r="B250" s="113" t="s">
        <v>262</v>
      </c>
      <c r="C250" s="72">
        <f t="shared" si="58"/>
        <v>0</v>
      </c>
      <c r="D250" s="114">
        <f aca="true" t="shared" si="61" ref="D250:I250">SUM(D251,D252,D255,D262)</f>
        <v>0</v>
      </c>
      <c r="E250" s="114">
        <f t="shared" si="61"/>
        <v>0</v>
      </c>
      <c r="F250" s="114">
        <f t="shared" si="61"/>
        <v>0</v>
      </c>
      <c r="G250" s="114">
        <f t="shared" si="61"/>
        <v>0</v>
      </c>
      <c r="H250" s="114">
        <f t="shared" si="61"/>
        <v>0</v>
      </c>
      <c r="I250" s="115">
        <f t="shared" si="61"/>
        <v>0</v>
      </c>
    </row>
    <row r="251" spans="1:9" s="56" customFormat="1" ht="36">
      <c r="A251" s="163">
        <v>7210</v>
      </c>
      <c r="B251" s="117" t="s">
        <v>263</v>
      </c>
      <c r="C251" s="118">
        <f t="shared" si="58"/>
        <v>0</v>
      </c>
      <c r="D251" s="124"/>
      <c r="E251" s="124"/>
      <c r="F251" s="124"/>
      <c r="G251" s="125"/>
      <c r="H251" s="126"/>
      <c r="I251" s="127"/>
    </row>
    <row r="252" spans="1:9" s="56" customFormat="1" ht="24">
      <c r="A252" s="163">
        <v>7220</v>
      </c>
      <c r="B252" s="117" t="s">
        <v>264</v>
      </c>
      <c r="C252" s="118">
        <f t="shared" si="58"/>
        <v>0</v>
      </c>
      <c r="D252" s="119">
        <f aca="true" t="shared" si="62" ref="D252:I252">SUM(D253:D254)</f>
        <v>0</v>
      </c>
      <c r="E252" s="119">
        <f t="shared" si="62"/>
        <v>0</v>
      </c>
      <c r="F252" s="119">
        <f t="shared" si="62"/>
        <v>0</v>
      </c>
      <c r="G252" s="120">
        <f t="shared" si="62"/>
        <v>0</v>
      </c>
      <c r="H252" s="121">
        <f t="shared" si="62"/>
        <v>0</v>
      </c>
      <c r="I252" s="122">
        <f t="shared" si="62"/>
        <v>0</v>
      </c>
    </row>
    <row r="253" spans="1:9" s="123" customFormat="1" ht="36">
      <c r="A253" s="164">
        <v>7221</v>
      </c>
      <c r="B253" s="23" t="s">
        <v>265</v>
      </c>
      <c r="C253" s="59">
        <f t="shared" si="58"/>
        <v>0</v>
      </c>
      <c r="D253" s="60"/>
      <c r="E253" s="60"/>
      <c r="F253" s="60"/>
      <c r="G253" s="61"/>
      <c r="H253" s="62"/>
      <c r="I253" s="63"/>
    </row>
    <row r="254" spans="1:9" s="123" customFormat="1" ht="36">
      <c r="A254" s="164">
        <v>7222</v>
      </c>
      <c r="B254" s="23" t="s">
        <v>266</v>
      </c>
      <c r="C254" s="59">
        <f t="shared" si="58"/>
        <v>0</v>
      </c>
      <c r="D254" s="60"/>
      <c r="E254" s="60"/>
      <c r="F254" s="60"/>
      <c r="G254" s="61"/>
      <c r="H254" s="62"/>
      <c r="I254" s="63"/>
    </row>
    <row r="255" spans="1:9" s="123" customFormat="1" ht="36">
      <c r="A255" s="165">
        <v>7240</v>
      </c>
      <c r="B255" s="23" t="s">
        <v>267</v>
      </c>
      <c r="C255" s="59">
        <f t="shared" si="58"/>
        <v>0</v>
      </c>
      <c r="D255" s="137">
        <f aca="true" t="shared" si="63" ref="D255:I255">SUM(D256:D261)</f>
        <v>0</v>
      </c>
      <c r="E255" s="137">
        <f t="shared" si="63"/>
        <v>0</v>
      </c>
      <c r="F255" s="137">
        <f t="shared" si="63"/>
        <v>0</v>
      </c>
      <c r="G255" s="137">
        <f t="shared" si="63"/>
        <v>0</v>
      </c>
      <c r="H255" s="137">
        <f t="shared" si="63"/>
        <v>0</v>
      </c>
      <c r="I255" s="138">
        <f t="shared" si="63"/>
        <v>0</v>
      </c>
    </row>
    <row r="256" spans="1:9" s="123" customFormat="1" ht="36">
      <c r="A256" s="164">
        <v>7241</v>
      </c>
      <c r="B256" s="23" t="s">
        <v>268</v>
      </c>
      <c r="C256" s="59">
        <f t="shared" si="58"/>
        <v>0</v>
      </c>
      <c r="D256" s="60"/>
      <c r="E256" s="60"/>
      <c r="F256" s="60"/>
      <c r="G256" s="61"/>
      <c r="H256" s="62"/>
      <c r="I256" s="63"/>
    </row>
    <row r="257" spans="1:9" s="123" customFormat="1" ht="36">
      <c r="A257" s="164">
        <v>7242</v>
      </c>
      <c r="B257" s="23" t="s">
        <v>269</v>
      </c>
      <c r="C257" s="59">
        <f t="shared" si="58"/>
        <v>0</v>
      </c>
      <c r="D257" s="60"/>
      <c r="E257" s="60"/>
      <c r="F257" s="60"/>
      <c r="G257" s="61"/>
      <c r="H257" s="62"/>
      <c r="I257" s="63"/>
    </row>
    <row r="258" spans="1:9" s="123" customFormat="1" ht="36">
      <c r="A258" s="164">
        <v>7243</v>
      </c>
      <c r="B258" s="23" t="s">
        <v>270</v>
      </c>
      <c r="C258" s="59">
        <f t="shared" si="58"/>
        <v>0</v>
      </c>
      <c r="D258" s="60"/>
      <c r="E258" s="60"/>
      <c r="F258" s="60"/>
      <c r="G258" s="61"/>
      <c r="H258" s="62"/>
      <c r="I258" s="63"/>
    </row>
    <row r="259" spans="1:9" s="123" customFormat="1" ht="36">
      <c r="A259" s="164">
        <v>7244</v>
      </c>
      <c r="B259" s="23" t="s">
        <v>271</v>
      </c>
      <c r="C259" s="59">
        <f t="shared" si="58"/>
        <v>0</v>
      </c>
      <c r="D259" s="60"/>
      <c r="E259" s="60"/>
      <c r="F259" s="60"/>
      <c r="G259" s="61"/>
      <c r="H259" s="62"/>
      <c r="I259" s="63"/>
    </row>
    <row r="260" spans="1:9" s="123" customFormat="1" ht="12">
      <c r="A260" s="164">
        <v>7245</v>
      </c>
      <c r="B260" s="23" t="s">
        <v>272</v>
      </c>
      <c r="C260" s="59">
        <f t="shared" si="58"/>
        <v>0</v>
      </c>
      <c r="D260" s="60"/>
      <c r="E260" s="60"/>
      <c r="F260" s="60"/>
      <c r="G260" s="61"/>
      <c r="H260" s="62"/>
      <c r="I260" s="63"/>
    </row>
    <row r="261" spans="1:9" s="123" customFormat="1" ht="72">
      <c r="A261" s="164">
        <v>7246</v>
      </c>
      <c r="B261" s="23" t="s">
        <v>273</v>
      </c>
      <c r="C261" s="59">
        <f t="shared" si="58"/>
        <v>0</v>
      </c>
      <c r="D261" s="60"/>
      <c r="E261" s="60"/>
      <c r="F261" s="60"/>
      <c r="G261" s="61"/>
      <c r="H261" s="62"/>
      <c r="I261" s="63"/>
    </row>
    <row r="262" spans="1:9" s="123" customFormat="1" ht="36">
      <c r="A262" s="165">
        <v>7260</v>
      </c>
      <c r="B262" s="23" t="s">
        <v>274</v>
      </c>
      <c r="C262" s="59">
        <f t="shared" si="58"/>
        <v>0</v>
      </c>
      <c r="D262" s="60"/>
      <c r="E262" s="60"/>
      <c r="F262" s="60"/>
      <c r="G262" s="61"/>
      <c r="H262" s="62"/>
      <c r="I262" s="63"/>
    </row>
    <row r="263" spans="1:9" s="123" customFormat="1" ht="24">
      <c r="A263" s="166">
        <v>7500</v>
      </c>
      <c r="B263" s="143" t="s">
        <v>275</v>
      </c>
      <c r="C263" s="144">
        <f t="shared" si="58"/>
        <v>0</v>
      </c>
      <c r="D263" s="145">
        <f aca="true" t="shared" si="64" ref="D263:I263">SUM(D264)</f>
        <v>0</v>
      </c>
      <c r="E263" s="145">
        <f t="shared" si="64"/>
        <v>0</v>
      </c>
      <c r="F263" s="145">
        <f t="shared" si="64"/>
        <v>0</v>
      </c>
      <c r="G263" s="167">
        <f t="shared" si="64"/>
        <v>0</v>
      </c>
      <c r="H263" s="167">
        <f t="shared" si="64"/>
        <v>0</v>
      </c>
      <c r="I263" s="146">
        <f t="shared" si="64"/>
        <v>0</v>
      </c>
    </row>
    <row r="264" spans="1:9" s="123" customFormat="1" ht="48">
      <c r="A264" s="168">
        <v>7510</v>
      </c>
      <c r="B264" s="23" t="s">
        <v>276</v>
      </c>
      <c r="C264" s="59">
        <f t="shared" si="58"/>
        <v>0</v>
      </c>
      <c r="D264" s="137">
        <f aca="true" t="shared" si="65" ref="D264:I264">SUM(D265:D268)</f>
        <v>0</v>
      </c>
      <c r="E264" s="137">
        <f t="shared" si="65"/>
        <v>0</v>
      </c>
      <c r="F264" s="137">
        <f t="shared" si="65"/>
        <v>0</v>
      </c>
      <c r="G264" s="137">
        <f t="shared" si="65"/>
        <v>0</v>
      </c>
      <c r="H264" s="137">
        <f t="shared" si="65"/>
        <v>0</v>
      </c>
      <c r="I264" s="138">
        <f t="shared" si="65"/>
        <v>0</v>
      </c>
    </row>
    <row r="265" spans="1:9" s="123" customFormat="1" ht="73.5" customHeight="1">
      <c r="A265" s="164">
        <v>7511</v>
      </c>
      <c r="B265" s="23" t="s">
        <v>277</v>
      </c>
      <c r="C265" s="59">
        <f t="shared" si="58"/>
        <v>0</v>
      </c>
      <c r="D265" s="60"/>
      <c r="E265" s="60"/>
      <c r="F265" s="60"/>
      <c r="G265" s="61"/>
      <c r="H265" s="62"/>
      <c r="I265" s="63"/>
    </row>
    <row r="266" spans="1:9" s="123" customFormat="1" ht="72">
      <c r="A266" s="164">
        <v>7512</v>
      </c>
      <c r="B266" s="23" t="s">
        <v>278</v>
      </c>
      <c r="C266" s="59">
        <f t="shared" si="58"/>
        <v>0</v>
      </c>
      <c r="D266" s="60"/>
      <c r="E266" s="60"/>
      <c r="F266" s="60"/>
      <c r="G266" s="61"/>
      <c r="H266" s="62"/>
      <c r="I266" s="63"/>
    </row>
    <row r="267" spans="1:9" s="123" customFormat="1" ht="72">
      <c r="A267" s="164">
        <v>7515</v>
      </c>
      <c r="B267" s="23" t="s">
        <v>279</v>
      </c>
      <c r="C267" s="59">
        <f t="shared" si="58"/>
        <v>0</v>
      </c>
      <c r="D267" s="60"/>
      <c r="E267" s="60"/>
      <c r="F267" s="60"/>
      <c r="G267" s="61"/>
      <c r="H267" s="62"/>
      <c r="I267" s="63"/>
    </row>
    <row r="268" spans="1:9" s="123" customFormat="1" ht="94.5" customHeight="1">
      <c r="A268" s="169">
        <v>7516</v>
      </c>
      <c r="B268" s="23" t="s">
        <v>280</v>
      </c>
      <c r="C268" s="59">
        <f t="shared" si="58"/>
        <v>0</v>
      </c>
      <c r="D268" s="60"/>
      <c r="E268" s="60"/>
      <c r="F268" s="60"/>
      <c r="G268" s="61"/>
      <c r="H268" s="62"/>
      <c r="I268" s="63"/>
    </row>
    <row r="269" spans="1:9" s="56" customFormat="1" ht="12">
      <c r="A269" s="162">
        <v>7700</v>
      </c>
      <c r="B269" s="143" t="s">
        <v>281</v>
      </c>
      <c r="C269" s="144">
        <f t="shared" si="58"/>
        <v>0</v>
      </c>
      <c r="D269" s="145">
        <f aca="true" t="shared" si="66" ref="D269:I269">SUM(D270,D273)</f>
        <v>0</v>
      </c>
      <c r="E269" s="145">
        <f t="shared" si="66"/>
        <v>0</v>
      </c>
      <c r="F269" s="145">
        <f t="shared" si="66"/>
        <v>0</v>
      </c>
      <c r="G269" s="145">
        <f t="shared" si="66"/>
        <v>0</v>
      </c>
      <c r="H269" s="145">
        <f t="shared" si="66"/>
        <v>0</v>
      </c>
      <c r="I269" s="146">
        <f t="shared" si="66"/>
        <v>0</v>
      </c>
    </row>
    <row r="270" spans="1:9" s="56" customFormat="1" ht="21" customHeight="1">
      <c r="A270" s="163">
        <v>7710</v>
      </c>
      <c r="B270" s="117" t="s">
        <v>282</v>
      </c>
      <c r="C270" s="118">
        <f t="shared" si="58"/>
        <v>0</v>
      </c>
      <c r="D270" s="119">
        <f aca="true" t="shared" si="67" ref="D270:I270">SUM(D271:D272)</f>
        <v>0</v>
      </c>
      <c r="E270" s="119">
        <f t="shared" si="67"/>
        <v>0</v>
      </c>
      <c r="F270" s="119">
        <f t="shared" si="67"/>
        <v>0</v>
      </c>
      <c r="G270" s="120">
        <f t="shared" si="67"/>
        <v>0</v>
      </c>
      <c r="H270" s="121">
        <f t="shared" si="67"/>
        <v>0</v>
      </c>
      <c r="I270" s="122">
        <f t="shared" si="67"/>
        <v>0</v>
      </c>
    </row>
    <row r="271" spans="1:9" s="123" customFormat="1" ht="36">
      <c r="A271" s="164">
        <v>7711</v>
      </c>
      <c r="B271" s="23" t="s">
        <v>283</v>
      </c>
      <c r="C271" s="59">
        <f t="shared" si="58"/>
        <v>0</v>
      </c>
      <c r="D271" s="60"/>
      <c r="E271" s="60"/>
      <c r="F271" s="60"/>
      <c r="G271" s="61"/>
      <c r="H271" s="62"/>
      <c r="I271" s="63"/>
    </row>
    <row r="272" spans="1:9" s="123" customFormat="1" ht="36">
      <c r="A272" s="164">
        <v>7712</v>
      </c>
      <c r="B272" s="23" t="s">
        <v>284</v>
      </c>
      <c r="C272" s="59">
        <f t="shared" si="58"/>
        <v>0</v>
      </c>
      <c r="D272" s="60"/>
      <c r="E272" s="60"/>
      <c r="F272" s="60"/>
      <c r="G272" s="61"/>
      <c r="H272" s="62"/>
      <c r="I272" s="63"/>
    </row>
    <row r="273" spans="1:9" s="123" customFormat="1" ht="12">
      <c r="A273" s="165">
        <v>7720</v>
      </c>
      <c r="B273" s="23" t="s">
        <v>285</v>
      </c>
      <c r="C273" s="59">
        <f t="shared" si="58"/>
        <v>0</v>
      </c>
      <c r="D273" s="60"/>
      <c r="E273" s="60"/>
      <c r="F273" s="60"/>
      <c r="G273" s="60"/>
      <c r="H273" s="60"/>
      <c r="I273" s="63"/>
    </row>
    <row r="274" spans="1:9" s="56" customFormat="1" ht="48">
      <c r="A274" s="170">
        <v>9000</v>
      </c>
      <c r="B274" s="171" t="s">
        <v>286</v>
      </c>
      <c r="C274" s="108">
        <f t="shared" si="58"/>
        <v>0</v>
      </c>
      <c r="D274" s="109">
        <f aca="true" t="shared" si="68" ref="D274:I274">SUM(D275,D278,D280,D282)</f>
        <v>0</v>
      </c>
      <c r="E274" s="109">
        <f t="shared" si="68"/>
        <v>0</v>
      </c>
      <c r="F274" s="109">
        <f t="shared" si="68"/>
        <v>0</v>
      </c>
      <c r="G274" s="109">
        <f t="shared" si="68"/>
        <v>0</v>
      </c>
      <c r="H274" s="109">
        <f t="shared" si="68"/>
        <v>0</v>
      </c>
      <c r="I274" s="112">
        <f t="shared" si="68"/>
        <v>0</v>
      </c>
    </row>
    <row r="275" spans="1:9" s="56" customFormat="1" ht="36">
      <c r="A275" s="172">
        <v>9200</v>
      </c>
      <c r="B275" s="173" t="s">
        <v>287</v>
      </c>
      <c r="C275" s="72">
        <f t="shared" si="58"/>
        <v>0</v>
      </c>
      <c r="D275" s="114">
        <f aca="true" t="shared" si="69" ref="D275:I275">SUM(D276:D277)</f>
        <v>0</v>
      </c>
      <c r="E275" s="114">
        <f t="shared" si="69"/>
        <v>0</v>
      </c>
      <c r="F275" s="114">
        <f t="shared" si="69"/>
        <v>0</v>
      </c>
      <c r="G275" s="128">
        <f t="shared" si="69"/>
        <v>0</v>
      </c>
      <c r="H275" s="78">
        <f t="shared" si="69"/>
        <v>0</v>
      </c>
      <c r="I275" s="115">
        <f t="shared" si="69"/>
        <v>0</v>
      </c>
    </row>
    <row r="276" spans="1:9" s="56" customFormat="1" ht="36">
      <c r="A276" s="174">
        <v>9210</v>
      </c>
      <c r="B276" s="175" t="s">
        <v>288</v>
      </c>
      <c r="C276" s="118">
        <f t="shared" si="58"/>
        <v>0</v>
      </c>
      <c r="D276" s="124"/>
      <c r="E276" s="124"/>
      <c r="F276" s="124"/>
      <c r="G276" s="125"/>
      <c r="H276" s="126"/>
      <c r="I276" s="127"/>
    </row>
    <row r="277" spans="1:9" s="56" customFormat="1" ht="36">
      <c r="A277" s="174">
        <v>9220</v>
      </c>
      <c r="B277" s="175" t="s">
        <v>289</v>
      </c>
      <c r="C277" s="118">
        <f t="shared" si="58"/>
        <v>0</v>
      </c>
      <c r="D277" s="124"/>
      <c r="E277" s="124"/>
      <c r="F277" s="124"/>
      <c r="G277" s="125"/>
      <c r="H277" s="126"/>
      <c r="I277" s="127"/>
    </row>
    <row r="278" spans="1:9" s="56" customFormat="1" ht="36">
      <c r="A278" s="172">
        <v>9300</v>
      </c>
      <c r="B278" s="176" t="s">
        <v>290</v>
      </c>
      <c r="C278" s="72">
        <f t="shared" si="58"/>
        <v>0</v>
      </c>
      <c r="D278" s="114">
        <f aca="true" t="shared" si="70" ref="D278:I278">SUM(D279)</f>
        <v>0</v>
      </c>
      <c r="E278" s="114">
        <f t="shared" si="70"/>
        <v>0</v>
      </c>
      <c r="F278" s="114">
        <f t="shared" si="70"/>
        <v>0</v>
      </c>
      <c r="G278" s="114">
        <f t="shared" si="70"/>
        <v>0</v>
      </c>
      <c r="H278" s="114">
        <f t="shared" si="70"/>
        <v>0</v>
      </c>
      <c r="I278" s="115">
        <f t="shared" si="70"/>
        <v>0</v>
      </c>
    </row>
    <row r="279" spans="1:9" s="56" customFormat="1" ht="48">
      <c r="A279" s="177">
        <v>9320</v>
      </c>
      <c r="B279" s="178" t="s">
        <v>291</v>
      </c>
      <c r="C279" s="59">
        <f t="shared" si="58"/>
        <v>0</v>
      </c>
      <c r="D279" s="60"/>
      <c r="E279" s="60"/>
      <c r="F279" s="60"/>
      <c r="G279" s="61"/>
      <c r="H279" s="62"/>
      <c r="I279" s="63"/>
    </row>
    <row r="280" spans="1:9" s="56" customFormat="1" ht="36">
      <c r="A280" s="172">
        <v>9400</v>
      </c>
      <c r="B280" s="176" t="s">
        <v>292</v>
      </c>
      <c r="C280" s="72">
        <f t="shared" si="58"/>
        <v>0</v>
      </c>
      <c r="D280" s="114">
        <f aca="true" t="shared" si="71" ref="D280:I280">SUM(D281:D281)</f>
        <v>0</v>
      </c>
      <c r="E280" s="114">
        <f t="shared" si="71"/>
        <v>0</v>
      </c>
      <c r="F280" s="114">
        <f t="shared" si="71"/>
        <v>0</v>
      </c>
      <c r="G280" s="128">
        <f t="shared" si="71"/>
        <v>0</v>
      </c>
      <c r="H280" s="78">
        <f t="shared" si="71"/>
        <v>0</v>
      </c>
      <c r="I280" s="115">
        <f t="shared" si="71"/>
        <v>0</v>
      </c>
    </row>
    <row r="281" spans="1:9" s="56" customFormat="1" ht="48">
      <c r="A281" s="174">
        <v>9420</v>
      </c>
      <c r="B281" s="175" t="s">
        <v>293</v>
      </c>
      <c r="C281" s="118">
        <f t="shared" si="58"/>
        <v>0</v>
      </c>
      <c r="D281" s="124"/>
      <c r="E281" s="124"/>
      <c r="F281" s="124"/>
      <c r="G281" s="125"/>
      <c r="H281" s="126"/>
      <c r="I281" s="127"/>
    </row>
    <row r="282" spans="1:9" s="56" customFormat="1" ht="36">
      <c r="A282" s="179">
        <v>9600</v>
      </c>
      <c r="B282" s="180" t="s">
        <v>294</v>
      </c>
      <c r="C282" s="181">
        <f t="shared" si="58"/>
        <v>0</v>
      </c>
      <c r="D282" s="181">
        <f aca="true" t="shared" si="72" ref="D282:I282">SUM(D283)</f>
        <v>0</v>
      </c>
      <c r="E282" s="181">
        <f t="shared" si="72"/>
        <v>0</v>
      </c>
      <c r="F282" s="181">
        <f t="shared" si="72"/>
        <v>0</v>
      </c>
      <c r="G282" s="181">
        <f t="shared" si="72"/>
        <v>0</v>
      </c>
      <c r="H282" s="181">
        <f t="shared" si="72"/>
        <v>0</v>
      </c>
      <c r="I282" s="182">
        <f t="shared" si="72"/>
        <v>0</v>
      </c>
    </row>
    <row r="283" spans="1:9" s="56" customFormat="1" ht="36">
      <c r="A283" s="174">
        <v>9610</v>
      </c>
      <c r="B283" s="175" t="s">
        <v>295</v>
      </c>
      <c r="C283" s="119">
        <f t="shared" si="58"/>
        <v>0</v>
      </c>
      <c r="D283" s="119">
        <f aca="true" t="shared" si="73" ref="D283:I283">SUM(D284:D286)</f>
        <v>0</v>
      </c>
      <c r="E283" s="119">
        <f t="shared" si="73"/>
        <v>0</v>
      </c>
      <c r="F283" s="119">
        <f t="shared" si="73"/>
        <v>0</v>
      </c>
      <c r="G283" s="119">
        <f t="shared" si="73"/>
        <v>0</v>
      </c>
      <c r="H283" s="119">
        <f t="shared" si="73"/>
        <v>0</v>
      </c>
      <c r="I283" s="122">
        <f t="shared" si="73"/>
        <v>0</v>
      </c>
    </row>
    <row r="284" spans="1:9" s="56" customFormat="1" ht="72">
      <c r="A284" s="183">
        <v>9611</v>
      </c>
      <c r="B284" s="184" t="s">
        <v>296</v>
      </c>
      <c r="C284" s="149">
        <f t="shared" si="58"/>
        <v>0</v>
      </c>
      <c r="D284" s="152"/>
      <c r="E284" s="152"/>
      <c r="F284" s="152"/>
      <c r="G284" s="152"/>
      <c r="H284" s="152"/>
      <c r="I284" s="153"/>
    </row>
    <row r="285" spans="1:9" s="56" customFormat="1" ht="60">
      <c r="A285" s="183">
        <v>9612</v>
      </c>
      <c r="B285" s="184" t="s">
        <v>297</v>
      </c>
      <c r="C285" s="149">
        <f t="shared" si="58"/>
        <v>0</v>
      </c>
      <c r="D285" s="152"/>
      <c r="E285" s="152"/>
      <c r="F285" s="152"/>
      <c r="G285" s="152"/>
      <c r="H285" s="152"/>
      <c r="I285" s="153"/>
    </row>
    <row r="286" spans="1:9" s="56" customFormat="1" ht="87" customHeight="1">
      <c r="A286" s="185">
        <v>9619</v>
      </c>
      <c r="B286" s="186" t="s">
        <v>298</v>
      </c>
      <c r="C286" s="149">
        <f t="shared" si="58"/>
        <v>0</v>
      </c>
      <c r="D286" s="157"/>
      <c r="E286" s="157"/>
      <c r="F286" s="157"/>
      <c r="G286" s="157"/>
      <c r="H286" s="157"/>
      <c r="I286" s="130"/>
    </row>
    <row r="287" spans="1:9" s="56" customFormat="1" ht="12">
      <c r="A287" s="187"/>
      <c r="B287" s="23" t="s">
        <v>299</v>
      </c>
      <c r="C287" s="59">
        <f t="shared" si="58"/>
        <v>0</v>
      </c>
      <c r="D287" s="137">
        <f aca="true" t="shared" si="74" ref="D287:I287">SUM(D288:D289)</f>
        <v>0</v>
      </c>
      <c r="E287" s="137">
        <f t="shared" si="74"/>
        <v>0</v>
      </c>
      <c r="F287" s="137">
        <f t="shared" si="74"/>
        <v>0</v>
      </c>
      <c r="G287" s="188">
        <f t="shared" si="74"/>
        <v>0</v>
      </c>
      <c r="H287" s="189">
        <f t="shared" si="74"/>
        <v>0</v>
      </c>
      <c r="I287" s="138">
        <f t="shared" si="74"/>
        <v>0</v>
      </c>
    </row>
    <row r="288" spans="1:9" s="56" customFormat="1" ht="12">
      <c r="A288" s="187"/>
      <c r="B288" s="58" t="s">
        <v>34</v>
      </c>
      <c r="C288" s="59">
        <f t="shared" si="58"/>
        <v>0</v>
      </c>
      <c r="D288" s="60"/>
      <c r="E288" s="60"/>
      <c r="F288" s="60"/>
      <c r="G288" s="61"/>
      <c r="H288" s="62"/>
      <c r="I288" s="63"/>
    </row>
    <row r="289" spans="1:9" s="56" customFormat="1" ht="12">
      <c r="A289" s="187"/>
      <c r="B289" s="190" t="s">
        <v>35</v>
      </c>
      <c r="C289" s="59">
        <f t="shared" si="58"/>
        <v>0</v>
      </c>
      <c r="D289" s="60"/>
      <c r="E289" s="60"/>
      <c r="F289" s="60"/>
      <c r="G289" s="61"/>
      <c r="H289" s="62"/>
      <c r="I289" s="63"/>
    </row>
    <row r="290" spans="1:9" s="198" customFormat="1" ht="12">
      <c r="A290" s="191"/>
      <c r="B290" s="192" t="s">
        <v>300</v>
      </c>
      <c r="C290" s="193">
        <f aca="true" t="shared" si="75" ref="C290:I290">SUM(C287,C274,C249,C221,C185,C177,C170,C72,C48)</f>
        <v>307135</v>
      </c>
      <c r="D290" s="194">
        <f t="shared" si="75"/>
        <v>151415</v>
      </c>
      <c r="E290" s="194">
        <f t="shared" si="75"/>
        <v>0</v>
      </c>
      <c r="F290" s="194">
        <f t="shared" si="75"/>
        <v>0</v>
      </c>
      <c r="G290" s="195">
        <f t="shared" si="75"/>
        <v>0</v>
      </c>
      <c r="H290" s="196">
        <f t="shared" si="75"/>
        <v>0</v>
      </c>
      <c r="I290" s="197">
        <f t="shared" si="75"/>
        <v>155720</v>
      </c>
    </row>
    <row r="291" spans="1:9" s="198" customFormat="1" ht="3" customHeight="1">
      <c r="A291" s="191"/>
      <c r="B291" s="191"/>
      <c r="C291" s="144"/>
      <c r="D291" s="145"/>
      <c r="E291" s="145"/>
      <c r="F291" s="145"/>
      <c r="G291" s="145"/>
      <c r="H291" s="145"/>
      <c r="I291" s="146"/>
    </row>
    <row r="292" spans="1:9" s="201" customFormat="1" ht="12">
      <c r="A292" s="497" t="s">
        <v>301</v>
      </c>
      <c r="B292" s="498"/>
      <c r="C292" s="199">
        <f>SUM(D292:I292)</f>
        <v>0</v>
      </c>
      <c r="D292" s="199">
        <f>D22-D46</f>
        <v>0</v>
      </c>
      <c r="E292" s="199">
        <f>E22-E46</f>
        <v>0</v>
      </c>
      <c r="F292" s="199">
        <f>F22-F46</f>
        <v>0</v>
      </c>
      <c r="G292" s="199">
        <f>SUM(G22:G23)-G46</f>
        <v>0</v>
      </c>
      <c r="H292" s="199">
        <f>H24-H46</f>
        <v>0</v>
      </c>
      <c r="I292" s="200">
        <f>SUM(I41:I43)-I46</f>
        <v>0</v>
      </c>
    </row>
    <row r="293" spans="1:9" s="198" customFormat="1" ht="3" customHeight="1">
      <c r="A293" s="202"/>
      <c r="B293" s="202"/>
      <c r="C293" s="144"/>
      <c r="D293" s="145"/>
      <c r="E293" s="145"/>
      <c r="F293" s="145"/>
      <c r="G293" s="145"/>
      <c r="H293" s="145"/>
      <c r="I293" s="146"/>
    </row>
    <row r="294" spans="1:9" s="201" customFormat="1" ht="12">
      <c r="A294" s="497" t="s">
        <v>302</v>
      </c>
      <c r="B294" s="498"/>
      <c r="C294" s="199">
        <f aca="true" t="shared" si="76" ref="C294:I294">SUM(C295,C297)-C305+C307</f>
        <v>0</v>
      </c>
      <c r="D294" s="199">
        <f t="shared" si="76"/>
        <v>0</v>
      </c>
      <c r="E294" s="199">
        <f t="shared" si="76"/>
        <v>0</v>
      </c>
      <c r="F294" s="199">
        <f t="shared" si="76"/>
        <v>0</v>
      </c>
      <c r="G294" s="199">
        <f t="shared" si="76"/>
        <v>0</v>
      </c>
      <c r="H294" s="199">
        <f t="shared" si="76"/>
        <v>0</v>
      </c>
      <c r="I294" s="200">
        <f t="shared" si="76"/>
        <v>0</v>
      </c>
    </row>
    <row r="295" spans="1:9" s="201" customFormat="1" ht="12">
      <c r="A295" s="203" t="s">
        <v>303</v>
      </c>
      <c r="B295" s="203" t="s">
        <v>304</v>
      </c>
      <c r="C295" s="199">
        <f aca="true" t="shared" si="77" ref="C295:I295">C19-C287</f>
        <v>0</v>
      </c>
      <c r="D295" s="199">
        <f t="shared" si="77"/>
        <v>0</v>
      </c>
      <c r="E295" s="199">
        <f t="shared" si="77"/>
        <v>0</v>
      </c>
      <c r="F295" s="199">
        <f t="shared" si="77"/>
        <v>0</v>
      </c>
      <c r="G295" s="199">
        <f t="shared" si="77"/>
        <v>0</v>
      </c>
      <c r="H295" s="199">
        <f t="shared" si="77"/>
        <v>0</v>
      </c>
      <c r="I295" s="200">
        <f t="shared" si="77"/>
        <v>0</v>
      </c>
    </row>
    <row r="296" spans="1:9" s="198" customFormat="1" ht="3" customHeight="1">
      <c r="A296" s="191"/>
      <c r="B296" s="191"/>
      <c r="C296" s="144"/>
      <c r="D296" s="145"/>
      <c r="E296" s="145"/>
      <c r="F296" s="145"/>
      <c r="G296" s="145"/>
      <c r="H296" s="145"/>
      <c r="I296" s="146"/>
    </row>
    <row r="297" spans="1:9" s="201" customFormat="1" ht="12">
      <c r="A297" s="204" t="s">
        <v>305</v>
      </c>
      <c r="B297" s="204" t="s">
        <v>306</v>
      </c>
      <c r="C297" s="199">
        <f aca="true" t="shared" si="78" ref="C297:I297">SUM(C298,C300,C302)-SUM(C299,C301,C303)</f>
        <v>0</v>
      </c>
      <c r="D297" s="199">
        <f t="shared" si="78"/>
        <v>0</v>
      </c>
      <c r="E297" s="199">
        <f t="shared" si="78"/>
        <v>0</v>
      </c>
      <c r="F297" s="199">
        <f t="shared" si="78"/>
        <v>0</v>
      </c>
      <c r="G297" s="199">
        <f t="shared" si="78"/>
        <v>0</v>
      </c>
      <c r="H297" s="199">
        <f t="shared" si="78"/>
        <v>0</v>
      </c>
      <c r="I297" s="200">
        <f t="shared" si="78"/>
        <v>0</v>
      </c>
    </row>
    <row r="298" spans="1:9" s="198" customFormat="1" ht="12">
      <c r="A298" s="205" t="s">
        <v>307</v>
      </c>
      <c r="B298" s="205" t="s">
        <v>308</v>
      </c>
      <c r="C298" s="206">
        <f aca="true" t="shared" si="79" ref="C298:C303">SUM(D298:I298)</f>
        <v>0</v>
      </c>
      <c r="D298" s="207"/>
      <c r="E298" s="207"/>
      <c r="F298" s="207"/>
      <c r="G298" s="207"/>
      <c r="H298" s="207"/>
      <c r="I298" s="208"/>
    </row>
    <row r="299" spans="1:9" s="198" customFormat="1" ht="12">
      <c r="A299" s="209" t="s">
        <v>309</v>
      </c>
      <c r="B299" s="209" t="s">
        <v>310</v>
      </c>
      <c r="C299" s="210">
        <f t="shared" si="79"/>
        <v>0</v>
      </c>
      <c r="D299" s="152"/>
      <c r="E299" s="152"/>
      <c r="F299" s="152"/>
      <c r="G299" s="152"/>
      <c r="H299" s="152"/>
      <c r="I299" s="153"/>
    </row>
    <row r="300" spans="1:9" s="198" customFormat="1" ht="12">
      <c r="A300" s="209" t="s">
        <v>311</v>
      </c>
      <c r="B300" s="209" t="s">
        <v>312</v>
      </c>
      <c r="C300" s="210">
        <f t="shared" si="79"/>
        <v>0</v>
      </c>
      <c r="D300" s="152"/>
      <c r="E300" s="152"/>
      <c r="F300" s="152"/>
      <c r="G300" s="152"/>
      <c r="H300" s="152"/>
      <c r="I300" s="153"/>
    </row>
    <row r="301" spans="1:9" s="198" customFormat="1" ht="12">
      <c r="A301" s="209" t="s">
        <v>313</v>
      </c>
      <c r="B301" s="209" t="s">
        <v>314</v>
      </c>
      <c r="C301" s="210">
        <f t="shared" si="79"/>
        <v>0</v>
      </c>
      <c r="D301" s="152"/>
      <c r="E301" s="152"/>
      <c r="F301" s="152"/>
      <c r="G301" s="152"/>
      <c r="H301" s="152"/>
      <c r="I301" s="153"/>
    </row>
    <row r="302" spans="1:9" s="198" customFormat="1" ht="12">
      <c r="A302" s="209" t="s">
        <v>315</v>
      </c>
      <c r="B302" s="209" t="s">
        <v>316</v>
      </c>
      <c r="C302" s="210">
        <f t="shared" si="79"/>
        <v>0</v>
      </c>
      <c r="D302" s="152"/>
      <c r="E302" s="152"/>
      <c r="F302" s="152"/>
      <c r="G302" s="152"/>
      <c r="H302" s="152"/>
      <c r="I302" s="153"/>
    </row>
    <row r="303" spans="1:9" s="198" customFormat="1" ht="12">
      <c r="A303" s="211" t="s">
        <v>317</v>
      </c>
      <c r="B303" s="211" t="s">
        <v>318</v>
      </c>
      <c r="C303" s="212">
        <f t="shared" si="79"/>
        <v>0</v>
      </c>
      <c r="D303" s="157"/>
      <c r="E303" s="157"/>
      <c r="F303" s="157"/>
      <c r="G303" s="157"/>
      <c r="H303" s="157"/>
      <c r="I303" s="130"/>
    </row>
    <row r="304" spans="1:9" s="198" customFormat="1" ht="3" customHeight="1">
      <c r="A304" s="191"/>
      <c r="B304" s="191"/>
      <c r="C304" s="144"/>
      <c r="D304" s="213"/>
      <c r="E304" s="213"/>
      <c r="F304" s="213"/>
      <c r="G304" s="213"/>
      <c r="H304" s="213"/>
      <c r="I304" s="214"/>
    </row>
    <row r="305" spans="1:9" s="201" customFormat="1" ht="12">
      <c r="A305" s="204" t="s">
        <v>319</v>
      </c>
      <c r="B305" s="204" t="s">
        <v>320</v>
      </c>
      <c r="C305" s="215">
        <f>SUM(D305:I305)</f>
        <v>0</v>
      </c>
      <c r="D305" s="216"/>
      <c r="E305" s="216"/>
      <c r="F305" s="216"/>
      <c r="G305" s="216"/>
      <c r="H305" s="216"/>
      <c r="I305" s="217"/>
    </row>
    <row r="306" spans="1:9" s="201" customFormat="1" ht="3" customHeight="1">
      <c r="A306" s="218"/>
      <c r="B306" s="219"/>
      <c r="C306" s="220"/>
      <c r="D306" s="221"/>
      <c r="E306" s="222"/>
      <c r="F306" s="222"/>
      <c r="G306" s="222"/>
      <c r="H306" s="222"/>
      <c r="I306" s="223"/>
    </row>
    <row r="307" spans="1:9" s="201" customFormat="1" ht="48">
      <c r="A307" s="218" t="s">
        <v>321</v>
      </c>
      <c r="B307" s="224" t="s">
        <v>322</v>
      </c>
      <c r="C307" s="225">
        <f>SUM(D307:I307)</f>
        <v>0</v>
      </c>
      <c r="D307" s="226"/>
      <c r="E307" s="227"/>
      <c r="F307" s="227"/>
      <c r="G307" s="227"/>
      <c r="H307" s="227"/>
      <c r="I307" s="228"/>
    </row>
    <row r="308" s="56" customFormat="1" ht="11.25"/>
    <row r="309" s="56" customFormat="1" ht="11.25"/>
    <row r="310" s="56" customFormat="1" ht="11.25"/>
    <row r="311" s="56" customFormat="1" ht="11.25"/>
    <row r="312" s="56" customFormat="1" ht="11.25"/>
    <row r="313" s="56" customFormat="1" ht="11.25"/>
    <row r="314" s="56" customFormat="1" ht="11.25"/>
    <row r="315" s="56" customFormat="1" ht="11.25"/>
    <row r="316" s="56" customFormat="1" ht="11.25"/>
    <row r="317" s="56" customFormat="1" ht="11.25"/>
    <row r="318" s="56" customFormat="1" ht="11.25"/>
    <row r="319" s="56" customFormat="1" ht="11.25"/>
    <row r="320" s="56" customFormat="1" ht="11.25"/>
    <row r="321" s="56" customFormat="1" ht="11.25"/>
    <row r="322" s="56" customFormat="1" ht="11.25"/>
    <row r="323" s="56" customFormat="1" ht="11.25"/>
    <row r="324" s="56" customFormat="1" ht="11.25"/>
    <row r="325" s="56" customFormat="1" ht="11.25"/>
    <row r="326" s="56" customFormat="1" ht="11.25"/>
    <row r="327" spans="1:9" s="56" customFormat="1" ht="11.25">
      <c r="A327" s="229"/>
      <c r="B327" s="229"/>
      <c r="C327" s="229"/>
      <c r="D327" s="229"/>
      <c r="E327" s="229"/>
      <c r="F327" s="229"/>
      <c r="G327" s="229"/>
      <c r="H327" s="229"/>
      <c r="I327" s="229"/>
    </row>
    <row r="328" spans="1:9" s="56" customFormat="1" ht="11.25">
      <c r="A328" s="229"/>
      <c r="B328" s="229"/>
      <c r="C328" s="229"/>
      <c r="D328" s="229"/>
      <c r="E328" s="229"/>
      <c r="F328" s="229"/>
      <c r="G328" s="229"/>
      <c r="H328" s="229"/>
      <c r="I328" s="229"/>
    </row>
    <row r="329" spans="1:9" s="56" customFormat="1" ht="11.25">
      <c r="A329" s="229"/>
      <c r="B329" s="229"/>
      <c r="C329" s="229"/>
      <c r="D329" s="229"/>
      <c r="E329" s="229"/>
      <c r="F329" s="229"/>
      <c r="G329" s="229"/>
      <c r="H329" s="229"/>
      <c r="I329" s="229"/>
    </row>
    <row r="330" spans="1:9" s="56" customFormat="1" ht="11.25">
      <c r="A330" s="229"/>
      <c r="B330" s="229"/>
      <c r="C330" s="229"/>
      <c r="D330" s="229"/>
      <c r="E330" s="229"/>
      <c r="F330" s="229"/>
      <c r="G330" s="229"/>
      <c r="H330" s="229"/>
      <c r="I330" s="229"/>
    </row>
    <row r="331" spans="1:9" s="56" customFormat="1" ht="11.25">
      <c r="A331" s="229"/>
      <c r="B331" s="229"/>
      <c r="C331" s="229"/>
      <c r="D331" s="229"/>
      <c r="E331" s="229"/>
      <c r="F331" s="229"/>
      <c r="G331" s="229"/>
      <c r="H331" s="229"/>
      <c r="I331" s="229"/>
    </row>
    <row r="332" spans="1:9" s="56" customFormat="1" ht="11.25">
      <c r="A332" s="229"/>
      <c r="B332" s="229"/>
      <c r="C332" s="229"/>
      <c r="D332" s="229"/>
      <c r="E332" s="229"/>
      <c r="F332" s="229"/>
      <c r="G332" s="229"/>
      <c r="H332" s="229"/>
      <c r="I332" s="229"/>
    </row>
    <row r="333" spans="1:9" s="56" customFormat="1" ht="11.25">
      <c r="A333" s="229"/>
      <c r="B333" s="229"/>
      <c r="C333" s="229"/>
      <c r="D333" s="229"/>
      <c r="E333" s="229"/>
      <c r="F333" s="229"/>
      <c r="G333" s="229"/>
      <c r="H333" s="229"/>
      <c r="I333" s="229"/>
    </row>
    <row r="334" spans="1:9" s="56" customFormat="1" ht="11.25">
      <c r="A334" s="229"/>
      <c r="B334" s="229"/>
      <c r="C334" s="229"/>
      <c r="D334" s="229"/>
      <c r="E334" s="229"/>
      <c r="F334" s="229"/>
      <c r="G334" s="229"/>
      <c r="H334" s="229"/>
      <c r="I334" s="229"/>
    </row>
    <row r="335" spans="1:9" s="56" customFormat="1" ht="11.25">
      <c r="A335" s="229"/>
      <c r="B335" s="229"/>
      <c r="C335" s="229"/>
      <c r="D335" s="229"/>
      <c r="E335" s="229"/>
      <c r="F335" s="229"/>
      <c r="G335" s="229"/>
      <c r="H335" s="229"/>
      <c r="I335" s="229"/>
    </row>
    <row r="336" spans="1:9" s="56" customFormat="1" ht="11.25">
      <c r="A336" s="229"/>
      <c r="B336" s="229"/>
      <c r="C336" s="229"/>
      <c r="D336" s="229"/>
      <c r="E336" s="229"/>
      <c r="F336" s="229"/>
      <c r="G336" s="229"/>
      <c r="H336" s="229"/>
      <c r="I336" s="229"/>
    </row>
    <row r="337" spans="1:9" s="56" customFormat="1" ht="11.25">
      <c r="A337" s="229"/>
      <c r="B337" s="229"/>
      <c r="C337" s="229"/>
      <c r="D337" s="229"/>
      <c r="E337" s="229"/>
      <c r="F337" s="229"/>
      <c r="G337" s="229"/>
      <c r="H337" s="229"/>
      <c r="I337" s="229"/>
    </row>
    <row r="338" spans="1:9" s="56" customFormat="1" ht="11.25">
      <c r="A338" s="229"/>
      <c r="B338" s="229"/>
      <c r="C338" s="229"/>
      <c r="D338" s="229"/>
      <c r="E338" s="229"/>
      <c r="F338" s="229"/>
      <c r="G338" s="229"/>
      <c r="H338" s="229"/>
      <c r="I338" s="229"/>
    </row>
    <row r="339" spans="1:9" s="56" customFormat="1" ht="11.25">
      <c r="A339" s="229"/>
      <c r="B339" s="229"/>
      <c r="C339" s="229"/>
      <c r="D339" s="229"/>
      <c r="E339" s="229"/>
      <c r="F339" s="229"/>
      <c r="G339" s="229"/>
      <c r="H339" s="229"/>
      <c r="I339" s="229"/>
    </row>
    <row r="340" spans="1:9" s="56" customFormat="1" ht="11.25">
      <c r="A340" s="229"/>
      <c r="B340" s="229"/>
      <c r="C340" s="229"/>
      <c r="D340" s="229"/>
      <c r="E340" s="229"/>
      <c r="F340" s="229"/>
      <c r="G340" s="229"/>
      <c r="H340" s="229"/>
      <c r="I340" s="229"/>
    </row>
    <row r="341" spans="1:9" s="56" customFormat="1" ht="11.25">
      <c r="A341" s="229"/>
      <c r="B341" s="229"/>
      <c r="C341" s="229"/>
      <c r="D341" s="229"/>
      <c r="E341" s="229"/>
      <c r="F341" s="229"/>
      <c r="G341" s="229"/>
      <c r="H341" s="229"/>
      <c r="I341" s="229"/>
    </row>
    <row r="342" spans="1:9" s="56" customFormat="1" ht="11.25">
      <c r="A342" s="229"/>
      <c r="B342" s="229"/>
      <c r="C342" s="229"/>
      <c r="D342" s="229"/>
      <c r="E342" s="229"/>
      <c r="F342" s="229"/>
      <c r="G342" s="229"/>
      <c r="H342" s="229"/>
      <c r="I342" s="229"/>
    </row>
    <row r="343" spans="1:9" s="56" customFormat="1" ht="11.25">
      <c r="A343" s="229"/>
      <c r="B343" s="229"/>
      <c r="C343" s="229"/>
      <c r="D343" s="229"/>
      <c r="E343" s="229"/>
      <c r="F343" s="229"/>
      <c r="G343" s="229"/>
      <c r="H343" s="229"/>
      <c r="I343" s="229"/>
    </row>
    <row r="344" spans="1:9" s="56" customFormat="1" ht="11.25">
      <c r="A344" s="229"/>
      <c r="B344" s="229"/>
      <c r="C344" s="229"/>
      <c r="D344" s="229"/>
      <c r="E344" s="229"/>
      <c r="F344" s="229"/>
      <c r="G344" s="229"/>
      <c r="H344" s="229"/>
      <c r="I344" s="229"/>
    </row>
    <row r="345" spans="1:9" s="56" customFormat="1" ht="11.25">
      <c r="A345" s="229"/>
      <c r="B345" s="229"/>
      <c r="C345" s="229"/>
      <c r="D345" s="229"/>
      <c r="E345" s="229"/>
      <c r="F345" s="229"/>
      <c r="G345" s="229"/>
      <c r="H345" s="229"/>
      <c r="I345" s="229"/>
    </row>
    <row r="346" spans="1:9" s="56" customFormat="1" ht="11.25">
      <c r="A346" s="229"/>
      <c r="B346" s="229"/>
      <c r="C346" s="229"/>
      <c r="D346" s="229"/>
      <c r="E346" s="229"/>
      <c r="F346" s="229"/>
      <c r="G346" s="229"/>
      <c r="H346" s="229"/>
      <c r="I346" s="229"/>
    </row>
    <row r="347" spans="1:9" s="56" customFormat="1" ht="11.25">
      <c r="A347" s="229"/>
      <c r="B347" s="229"/>
      <c r="C347" s="229"/>
      <c r="D347" s="229"/>
      <c r="E347" s="229"/>
      <c r="F347" s="229"/>
      <c r="G347" s="229"/>
      <c r="H347" s="229"/>
      <c r="I347" s="229"/>
    </row>
    <row r="348" spans="1:9" s="56" customFormat="1" ht="11.25">
      <c r="A348" s="229"/>
      <c r="B348" s="229"/>
      <c r="C348" s="229"/>
      <c r="D348" s="229"/>
      <c r="E348" s="229"/>
      <c r="F348" s="229"/>
      <c r="G348" s="229"/>
      <c r="H348" s="229"/>
      <c r="I348" s="229"/>
    </row>
    <row r="349" spans="1:9" s="56" customFormat="1" ht="11.25">
      <c r="A349" s="229"/>
      <c r="B349" s="229"/>
      <c r="C349" s="229"/>
      <c r="D349" s="229"/>
      <c r="E349" s="229"/>
      <c r="F349" s="229"/>
      <c r="G349" s="229"/>
      <c r="H349" s="229"/>
      <c r="I349" s="229"/>
    </row>
    <row r="350" spans="1:9" s="56" customFormat="1" ht="11.25">
      <c r="A350" s="229"/>
      <c r="B350" s="229"/>
      <c r="C350" s="229"/>
      <c r="D350" s="229"/>
      <c r="E350" s="229"/>
      <c r="F350" s="229"/>
      <c r="G350" s="229"/>
      <c r="H350" s="229"/>
      <c r="I350" s="229"/>
    </row>
    <row r="351" spans="1:9" s="56" customFormat="1" ht="11.25">
      <c r="A351" s="229"/>
      <c r="B351" s="229"/>
      <c r="C351" s="229"/>
      <c r="D351" s="229"/>
      <c r="E351" s="229"/>
      <c r="F351" s="229"/>
      <c r="G351" s="229"/>
      <c r="H351" s="229"/>
      <c r="I351" s="229"/>
    </row>
    <row r="352" spans="1:9" s="56" customFormat="1" ht="11.25">
      <c r="A352" s="229"/>
      <c r="B352" s="229"/>
      <c r="C352" s="229"/>
      <c r="D352" s="229"/>
      <c r="E352" s="229"/>
      <c r="F352" s="229"/>
      <c r="G352" s="229"/>
      <c r="H352" s="229"/>
      <c r="I352" s="229"/>
    </row>
    <row r="353" spans="1:9" s="56" customFormat="1" ht="11.25">
      <c r="A353" s="229"/>
      <c r="B353" s="229"/>
      <c r="C353" s="229"/>
      <c r="D353" s="229"/>
      <c r="E353" s="229"/>
      <c r="F353" s="229"/>
      <c r="G353" s="229"/>
      <c r="H353" s="229"/>
      <c r="I353" s="229"/>
    </row>
    <row r="354" spans="1:9" s="56" customFormat="1" ht="11.25">
      <c r="A354" s="229"/>
      <c r="B354" s="229"/>
      <c r="C354" s="229"/>
      <c r="D354" s="229"/>
      <c r="E354" s="229"/>
      <c r="F354" s="229"/>
      <c r="G354" s="229"/>
      <c r="H354" s="229"/>
      <c r="I354" s="229"/>
    </row>
    <row r="355" spans="1:9" s="56" customFormat="1" ht="11.25">
      <c r="A355" s="229"/>
      <c r="B355" s="229"/>
      <c r="C355" s="229"/>
      <c r="D355" s="229"/>
      <c r="E355" s="229"/>
      <c r="F355" s="229"/>
      <c r="G355" s="229"/>
      <c r="H355" s="229"/>
      <c r="I355" s="229"/>
    </row>
    <row r="356" spans="1:9" s="56" customFormat="1" ht="11.25">
      <c r="A356" s="229"/>
      <c r="B356" s="229"/>
      <c r="C356" s="229"/>
      <c r="D356" s="229"/>
      <c r="E356" s="229"/>
      <c r="F356" s="229"/>
      <c r="G356" s="229"/>
      <c r="H356" s="229"/>
      <c r="I356" s="229"/>
    </row>
    <row r="357" spans="1:9" s="56" customFormat="1" ht="11.25">
      <c r="A357" s="229"/>
      <c r="B357" s="229"/>
      <c r="C357" s="229"/>
      <c r="D357" s="229"/>
      <c r="E357" s="229"/>
      <c r="F357" s="229"/>
      <c r="G357" s="229"/>
      <c r="H357" s="229"/>
      <c r="I357" s="229"/>
    </row>
    <row r="358" spans="1:9" s="56" customFormat="1" ht="11.25">
      <c r="A358" s="229"/>
      <c r="B358" s="229"/>
      <c r="C358" s="229"/>
      <c r="D358" s="229"/>
      <c r="E358" s="229"/>
      <c r="F358" s="229"/>
      <c r="G358" s="229"/>
      <c r="H358" s="229"/>
      <c r="I358" s="229"/>
    </row>
    <row r="359" spans="1:9" s="56" customFormat="1" ht="11.25">
      <c r="A359" s="229"/>
      <c r="B359" s="229"/>
      <c r="C359" s="229"/>
      <c r="D359" s="229"/>
      <c r="E359" s="229"/>
      <c r="F359" s="229"/>
      <c r="G359" s="229"/>
      <c r="H359" s="229"/>
      <c r="I359" s="229"/>
    </row>
    <row r="360" spans="1:9" s="56" customFormat="1" ht="11.25">
      <c r="A360" s="229"/>
      <c r="B360" s="229"/>
      <c r="C360" s="229"/>
      <c r="D360" s="229"/>
      <c r="E360" s="229"/>
      <c r="F360" s="229"/>
      <c r="G360" s="229"/>
      <c r="H360" s="229"/>
      <c r="I360" s="229"/>
    </row>
    <row r="361" spans="1:9" s="56" customFormat="1" ht="11.25">
      <c r="A361" s="229"/>
      <c r="B361" s="229"/>
      <c r="C361" s="229"/>
      <c r="D361" s="229"/>
      <c r="E361" s="229"/>
      <c r="F361" s="229"/>
      <c r="G361" s="229"/>
      <c r="H361" s="229"/>
      <c r="I361" s="229"/>
    </row>
    <row r="362" spans="1:9" s="56" customFormat="1" ht="11.25">
      <c r="A362" s="229"/>
      <c r="B362" s="229"/>
      <c r="C362" s="229"/>
      <c r="D362" s="229"/>
      <c r="E362" s="229"/>
      <c r="F362" s="229"/>
      <c r="G362" s="229"/>
      <c r="H362" s="229"/>
      <c r="I362" s="229"/>
    </row>
    <row r="363" spans="1:9" s="56" customFormat="1" ht="11.25">
      <c r="A363" s="229"/>
      <c r="B363" s="229"/>
      <c r="C363" s="229"/>
      <c r="D363" s="229"/>
      <c r="E363" s="229"/>
      <c r="F363" s="229"/>
      <c r="G363" s="229"/>
      <c r="H363" s="229"/>
      <c r="I363" s="229"/>
    </row>
    <row r="364" spans="1:9" s="56" customFormat="1" ht="11.25">
      <c r="A364" s="229"/>
      <c r="B364" s="229"/>
      <c r="C364" s="229"/>
      <c r="D364" s="229"/>
      <c r="E364" s="229"/>
      <c r="F364" s="229"/>
      <c r="G364" s="229"/>
      <c r="H364" s="229"/>
      <c r="I364" s="229"/>
    </row>
    <row r="365" spans="1:9" s="56" customFormat="1" ht="11.25">
      <c r="A365" s="229"/>
      <c r="B365" s="229"/>
      <c r="C365" s="229"/>
      <c r="D365" s="229"/>
      <c r="E365" s="229"/>
      <c r="F365" s="229"/>
      <c r="G365" s="229"/>
      <c r="H365" s="229"/>
      <c r="I365" s="229"/>
    </row>
    <row r="366" spans="1:9" s="56" customFormat="1" ht="11.25">
      <c r="A366" s="229"/>
      <c r="B366" s="229"/>
      <c r="C366" s="229"/>
      <c r="D366" s="229"/>
      <c r="E366" s="229"/>
      <c r="F366" s="229"/>
      <c r="G366" s="229"/>
      <c r="H366" s="229"/>
      <c r="I366" s="229"/>
    </row>
    <row r="367" spans="1:9" s="56" customFormat="1" ht="11.25">
      <c r="A367" s="229"/>
      <c r="B367" s="229"/>
      <c r="C367" s="229"/>
      <c r="D367" s="229"/>
      <c r="E367" s="229"/>
      <c r="F367" s="229"/>
      <c r="G367" s="229"/>
      <c r="H367" s="229"/>
      <c r="I367" s="229"/>
    </row>
    <row r="368" spans="1:9" s="56" customFormat="1" ht="11.25">
      <c r="A368" s="229"/>
      <c r="B368" s="229"/>
      <c r="C368" s="229"/>
      <c r="D368" s="229"/>
      <c r="E368" s="229"/>
      <c r="F368" s="229"/>
      <c r="G368" s="229"/>
      <c r="H368" s="229"/>
      <c r="I368" s="229"/>
    </row>
    <row r="369" spans="1:9" s="56" customFormat="1" ht="11.25">
      <c r="A369" s="229"/>
      <c r="B369" s="229"/>
      <c r="C369" s="229"/>
      <c r="D369" s="229"/>
      <c r="E369" s="229"/>
      <c r="F369" s="229"/>
      <c r="G369" s="229"/>
      <c r="H369" s="229"/>
      <c r="I369" s="229"/>
    </row>
    <row r="370" spans="1:9" s="56" customFormat="1" ht="11.25">
      <c r="A370" s="229"/>
      <c r="B370" s="229"/>
      <c r="C370" s="229"/>
      <c r="D370" s="229"/>
      <c r="E370" s="229"/>
      <c r="F370" s="229"/>
      <c r="G370" s="229"/>
      <c r="H370" s="229"/>
      <c r="I370" s="229"/>
    </row>
    <row r="371" spans="1:9" s="56" customFormat="1" ht="11.25">
      <c r="A371" s="229"/>
      <c r="B371" s="229"/>
      <c r="C371" s="229"/>
      <c r="D371" s="229"/>
      <c r="E371" s="229"/>
      <c r="F371" s="229"/>
      <c r="G371" s="229"/>
      <c r="H371" s="229"/>
      <c r="I371" s="229"/>
    </row>
    <row r="372" spans="1:9" s="56" customFormat="1" ht="11.25">
      <c r="A372" s="229"/>
      <c r="B372" s="229"/>
      <c r="C372" s="229"/>
      <c r="D372" s="229"/>
      <c r="E372" s="229"/>
      <c r="F372" s="229"/>
      <c r="G372" s="229"/>
      <c r="H372" s="229"/>
      <c r="I372" s="229"/>
    </row>
    <row r="373" spans="1:9" s="56" customFormat="1" ht="11.25">
      <c r="A373" s="229"/>
      <c r="B373" s="229"/>
      <c r="C373" s="229"/>
      <c r="D373" s="229"/>
      <c r="E373" s="229"/>
      <c r="F373" s="229"/>
      <c r="G373" s="229"/>
      <c r="H373" s="229"/>
      <c r="I373" s="229"/>
    </row>
    <row r="374" spans="1:9" s="56" customFormat="1" ht="11.25">
      <c r="A374" s="229"/>
      <c r="B374" s="229"/>
      <c r="C374" s="229"/>
      <c r="D374" s="229"/>
      <c r="E374" s="229"/>
      <c r="F374" s="229"/>
      <c r="G374" s="229"/>
      <c r="H374" s="229"/>
      <c r="I374" s="229"/>
    </row>
    <row r="375" spans="1:9" s="56" customFormat="1" ht="11.25">
      <c r="A375" s="229"/>
      <c r="B375" s="229"/>
      <c r="C375" s="229"/>
      <c r="D375" s="229"/>
      <c r="E375" s="229"/>
      <c r="F375" s="229"/>
      <c r="G375" s="229"/>
      <c r="H375" s="229"/>
      <c r="I375" s="229"/>
    </row>
    <row r="376" spans="1:9" s="56" customFormat="1" ht="11.25">
      <c r="A376" s="229"/>
      <c r="B376" s="229"/>
      <c r="C376" s="229"/>
      <c r="D376" s="229"/>
      <c r="E376" s="229"/>
      <c r="F376" s="229"/>
      <c r="G376" s="229"/>
      <c r="H376" s="229"/>
      <c r="I376" s="229"/>
    </row>
    <row r="377" spans="1:9" s="56" customFormat="1" ht="11.25">
      <c r="A377" s="229"/>
      <c r="B377" s="229"/>
      <c r="C377" s="229"/>
      <c r="D377" s="229"/>
      <c r="E377" s="229"/>
      <c r="F377" s="229"/>
      <c r="G377" s="229"/>
      <c r="H377" s="229"/>
      <c r="I377" s="229"/>
    </row>
    <row r="378" spans="1:9" s="56" customFormat="1" ht="11.25">
      <c r="A378" s="229"/>
      <c r="B378" s="229"/>
      <c r="C378" s="229"/>
      <c r="D378" s="229"/>
      <c r="E378" s="229"/>
      <c r="F378" s="229"/>
      <c r="G378" s="229"/>
      <c r="H378" s="229"/>
      <c r="I378" s="229"/>
    </row>
    <row r="379" spans="1:9" s="56" customFormat="1" ht="11.25">
      <c r="A379" s="229"/>
      <c r="B379" s="229"/>
      <c r="C379" s="229"/>
      <c r="D379" s="229"/>
      <c r="E379" s="229"/>
      <c r="F379" s="229"/>
      <c r="G379" s="229"/>
      <c r="H379" s="229"/>
      <c r="I379" s="229"/>
    </row>
    <row r="380" spans="1:9" s="56" customFormat="1" ht="11.25">
      <c r="A380" s="229"/>
      <c r="B380" s="229"/>
      <c r="C380" s="229"/>
      <c r="D380" s="229"/>
      <c r="E380" s="229"/>
      <c r="F380" s="229"/>
      <c r="G380" s="229"/>
      <c r="H380" s="229"/>
      <c r="I380" s="229"/>
    </row>
    <row r="381" spans="1:9" s="56" customFormat="1" ht="11.25">
      <c r="A381" s="229"/>
      <c r="B381" s="229"/>
      <c r="C381" s="229"/>
      <c r="D381" s="229"/>
      <c r="E381" s="229"/>
      <c r="F381" s="229"/>
      <c r="G381" s="229"/>
      <c r="H381" s="229"/>
      <c r="I381" s="229"/>
    </row>
    <row r="382" spans="1:9" s="56" customFormat="1" ht="11.25">
      <c r="A382" s="229"/>
      <c r="B382" s="229"/>
      <c r="C382" s="229"/>
      <c r="D382" s="229"/>
      <c r="E382" s="229"/>
      <c r="F382" s="229"/>
      <c r="G382" s="229"/>
      <c r="H382" s="229"/>
      <c r="I382" s="229"/>
    </row>
    <row r="383" spans="1:9" s="56" customFormat="1" ht="11.25">
      <c r="A383" s="229"/>
      <c r="B383" s="229"/>
      <c r="C383" s="229"/>
      <c r="D383" s="229"/>
      <c r="E383" s="229"/>
      <c r="F383" s="229"/>
      <c r="G383" s="229"/>
      <c r="H383" s="229"/>
      <c r="I383" s="229"/>
    </row>
    <row r="384" spans="1:9" s="56" customFormat="1" ht="11.25">
      <c r="A384" s="229"/>
      <c r="B384" s="229"/>
      <c r="C384" s="229"/>
      <c r="D384" s="229"/>
      <c r="E384" s="229"/>
      <c r="F384" s="229"/>
      <c r="G384" s="229"/>
      <c r="H384" s="229"/>
      <c r="I384" s="229"/>
    </row>
    <row r="385" spans="1:9" s="56" customFormat="1" ht="11.25">
      <c r="A385" s="229"/>
      <c r="B385" s="229"/>
      <c r="C385" s="229"/>
      <c r="D385" s="229"/>
      <c r="E385" s="229"/>
      <c r="F385" s="229"/>
      <c r="G385" s="229"/>
      <c r="H385" s="229"/>
      <c r="I385" s="229"/>
    </row>
    <row r="386" spans="1:9" s="56" customFormat="1" ht="11.25">
      <c r="A386" s="229"/>
      <c r="B386" s="229"/>
      <c r="C386" s="229"/>
      <c r="D386" s="229"/>
      <c r="E386" s="229"/>
      <c r="F386" s="229"/>
      <c r="G386" s="229"/>
      <c r="H386" s="229"/>
      <c r="I386" s="229"/>
    </row>
    <row r="387" spans="1:9" s="56" customFormat="1" ht="11.25">
      <c r="A387" s="229"/>
      <c r="B387" s="229"/>
      <c r="C387" s="229"/>
      <c r="D387" s="229"/>
      <c r="E387" s="229"/>
      <c r="F387" s="229"/>
      <c r="G387" s="229"/>
      <c r="H387" s="229"/>
      <c r="I387" s="229"/>
    </row>
    <row r="388" spans="1:9" s="56" customFormat="1" ht="11.25">
      <c r="A388" s="229"/>
      <c r="B388" s="229"/>
      <c r="C388" s="229"/>
      <c r="D388" s="229"/>
      <c r="E388" s="229"/>
      <c r="F388" s="229"/>
      <c r="G388" s="229"/>
      <c r="H388" s="229"/>
      <c r="I388" s="229"/>
    </row>
    <row r="389" spans="1:9" s="56" customFormat="1" ht="11.25">
      <c r="A389" s="229"/>
      <c r="B389" s="229"/>
      <c r="C389" s="229"/>
      <c r="D389" s="229"/>
      <c r="E389" s="229"/>
      <c r="F389" s="229"/>
      <c r="G389" s="229"/>
      <c r="H389" s="229"/>
      <c r="I389" s="229"/>
    </row>
    <row r="390" spans="1:9" s="56" customFormat="1" ht="11.25">
      <c r="A390" s="229"/>
      <c r="B390" s="229"/>
      <c r="C390" s="229"/>
      <c r="D390" s="229"/>
      <c r="E390" s="229"/>
      <c r="F390" s="229"/>
      <c r="G390" s="229"/>
      <c r="H390" s="229"/>
      <c r="I390" s="229"/>
    </row>
    <row r="391" spans="1:9" s="56" customFormat="1" ht="11.25">
      <c r="A391" s="229"/>
      <c r="B391" s="229"/>
      <c r="C391" s="229"/>
      <c r="D391" s="229"/>
      <c r="E391" s="229"/>
      <c r="F391" s="229"/>
      <c r="G391" s="229"/>
      <c r="H391" s="229"/>
      <c r="I391" s="229"/>
    </row>
    <row r="392" spans="1:9" s="56" customFormat="1" ht="11.25">
      <c r="A392" s="229"/>
      <c r="B392" s="229"/>
      <c r="C392" s="229"/>
      <c r="D392" s="229"/>
      <c r="E392" s="229"/>
      <c r="F392" s="229"/>
      <c r="G392" s="229"/>
      <c r="H392" s="229"/>
      <c r="I392" s="229"/>
    </row>
    <row r="393" spans="1:9" s="56" customFormat="1" ht="11.25">
      <c r="A393" s="229"/>
      <c r="B393" s="229"/>
      <c r="C393" s="229"/>
      <c r="D393" s="229"/>
      <c r="E393" s="229"/>
      <c r="F393" s="229"/>
      <c r="G393" s="229"/>
      <c r="H393" s="229"/>
      <c r="I393" s="229"/>
    </row>
    <row r="394" spans="1:9" s="56" customFormat="1" ht="11.25">
      <c r="A394" s="229"/>
      <c r="B394" s="229"/>
      <c r="C394" s="229"/>
      <c r="D394" s="229"/>
      <c r="E394" s="229"/>
      <c r="F394" s="229"/>
      <c r="G394" s="229"/>
      <c r="H394" s="229"/>
      <c r="I394" s="229"/>
    </row>
    <row r="395" spans="1:9" s="56" customFormat="1" ht="11.25">
      <c r="A395" s="229"/>
      <c r="B395" s="229"/>
      <c r="C395" s="229"/>
      <c r="D395" s="229"/>
      <c r="E395" s="229"/>
      <c r="F395" s="229"/>
      <c r="G395" s="229"/>
      <c r="H395" s="229"/>
      <c r="I395" s="229"/>
    </row>
    <row r="396" spans="1:9" s="56" customFormat="1" ht="11.25">
      <c r="A396" s="229"/>
      <c r="B396" s="229"/>
      <c r="C396" s="229"/>
      <c r="D396" s="229"/>
      <c r="E396" s="229"/>
      <c r="F396" s="229"/>
      <c r="G396" s="229"/>
      <c r="H396" s="229"/>
      <c r="I396" s="229"/>
    </row>
    <row r="397" spans="1:9" s="56" customFormat="1" ht="11.25">
      <c r="A397" s="229"/>
      <c r="B397" s="229"/>
      <c r="C397" s="229"/>
      <c r="D397" s="229"/>
      <c r="E397" s="229"/>
      <c r="F397" s="229"/>
      <c r="G397" s="229"/>
      <c r="H397" s="229"/>
      <c r="I397" s="229"/>
    </row>
    <row r="398" spans="1:9" s="56" customFormat="1" ht="11.25">
      <c r="A398" s="229"/>
      <c r="B398" s="229"/>
      <c r="C398" s="229"/>
      <c r="D398" s="229"/>
      <c r="E398" s="229"/>
      <c r="F398" s="229"/>
      <c r="G398" s="229"/>
      <c r="H398" s="229"/>
      <c r="I398" s="229"/>
    </row>
    <row r="399" spans="1:9" s="56" customFormat="1" ht="11.25">
      <c r="A399" s="229"/>
      <c r="B399" s="229"/>
      <c r="C399" s="229"/>
      <c r="D399" s="229"/>
      <c r="E399" s="229"/>
      <c r="F399" s="229"/>
      <c r="G399" s="229"/>
      <c r="H399" s="229"/>
      <c r="I399" s="229"/>
    </row>
    <row r="400" spans="1:9" s="56" customFormat="1" ht="11.25">
      <c r="A400" s="229"/>
      <c r="B400" s="229"/>
      <c r="C400" s="229"/>
      <c r="D400" s="229"/>
      <c r="E400" s="229"/>
      <c r="F400" s="229"/>
      <c r="G400" s="229"/>
      <c r="H400" s="229"/>
      <c r="I400" s="229"/>
    </row>
    <row r="401" spans="1:9" s="56" customFormat="1" ht="11.25">
      <c r="A401" s="229"/>
      <c r="B401" s="229"/>
      <c r="C401" s="229"/>
      <c r="D401" s="229"/>
      <c r="E401" s="229"/>
      <c r="F401" s="229"/>
      <c r="G401" s="229"/>
      <c r="H401" s="229"/>
      <c r="I401" s="229"/>
    </row>
    <row r="402" spans="1:9" s="56" customFormat="1" ht="11.25">
      <c r="A402" s="229"/>
      <c r="B402" s="229"/>
      <c r="C402" s="229"/>
      <c r="D402" s="229"/>
      <c r="E402" s="229"/>
      <c r="F402" s="229"/>
      <c r="G402" s="229"/>
      <c r="H402" s="229"/>
      <c r="I402" s="229"/>
    </row>
    <row r="403" spans="1:9" s="56" customFormat="1" ht="11.25">
      <c r="A403" s="229"/>
      <c r="B403" s="229"/>
      <c r="C403" s="229"/>
      <c r="D403" s="229"/>
      <c r="E403" s="229"/>
      <c r="F403" s="229"/>
      <c r="G403" s="229"/>
      <c r="H403" s="229"/>
      <c r="I403" s="229"/>
    </row>
    <row r="404" spans="1:9" s="56" customFormat="1" ht="11.25">
      <c r="A404" s="229"/>
      <c r="B404" s="229"/>
      <c r="C404" s="229"/>
      <c r="D404" s="229"/>
      <c r="E404" s="229"/>
      <c r="F404" s="229"/>
      <c r="G404" s="229"/>
      <c r="H404" s="229"/>
      <c r="I404" s="229"/>
    </row>
    <row r="405" spans="1:9" s="56" customFormat="1" ht="11.25">
      <c r="A405" s="229"/>
      <c r="B405" s="229"/>
      <c r="C405" s="229"/>
      <c r="D405" s="229"/>
      <c r="E405" s="229"/>
      <c r="F405" s="229"/>
      <c r="G405" s="229"/>
      <c r="H405" s="229"/>
      <c r="I405" s="229"/>
    </row>
    <row r="406" spans="1:9" s="56" customFormat="1" ht="11.25">
      <c r="A406" s="229"/>
      <c r="B406" s="229"/>
      <c r="C406" s="229"/>
      <c r="D406" s="229"/>
      <c r="E406" s="229"/>
      <c r="F406" s="229"/>
      <c r="G406" s="229"/>
      <c r="H406" s="229"/>
      <c r="I406" s="229"/>
    </row>
    <row r="407" spans="1:9" s="56" customFormat="1" ht="11.25">
      <c r="A407" s="229"/>
      <c r="B407" s="229"/>
      <c r="C407" s="229"/>
      <c r="D407" s="229"/>
      <c r="E407" s="229"/>
      <c r="F407" s="229"/>
      <c r="G407" s="229"/>
      <c r="H407" s="229"/>
      <c r="I407" s="229"/>
    </row>
    <row r="408" spans="1:9" s="56" customFormat="1" ht="11.25">
      <c r="A408" s="229"/>
      <c r="B408" s="229"/>
      <c r="C408" s="229"/>
      <c r="D408" s="229"/>
      <c r="E408" s="229"/>
      <c r="F408" s="229"/>
      <c r="G408" s="229"/>
      <c r="H408" s="229"/>
      <c r="I408" s="229"/>
    </row>
    <row r="409" spans="1:9" s="56" customFormat="1" ht="11.25">
      <c r="A409" s="229"/>
      <c r="B409" s="229"/>
      <c r="C409" s="229"/>
      <c r="D409" s="229"/>
      <c r="E409" s="229"/>
      <c r="F409" s="229"/>
      <c r="G409" s="229"/>
      <c r="H409" s="229"/>
      <c r="I409" s="229"/>
    </row>
    <row r="410" spans="1:9" s="56" customFormat="1" ht="11.25">
      <c r="A410" s="229"/>
      <c r="B410" s="229"/>
      <c r="C410" s="229"/>
      <c r="D410" s="229"/>
      <c r="E410" s="229"/>
      <c r="F410" s="229"/>
      <c r="G410" s="229"/>
      <c r="H410" s="229"/>
      <c r="I410" s="229"/>
    </row>
    <row r="411" spans="1:9" s="56" customFormat="1" ht="11.25">
      <c r="A411" s="229"/>
      <c r="B411" s="229"/>
      <c r="C411" s="229"/>
      <c r="D411" s="229"/>
      <c r="E411" s="229"/>
      <c r="F411" s="229"/>
      <c r="G411" s="229"/>
      <c r="H411" s="229"/>
      <c r="I411" s="229"/>
    </row>
    <row r="412" spans="1:9" s="56" customFormat="1" ht="11.25">
      <c r="A412" s="229"/>
      <c r="B412" s="229"/>
      <c r="C412" s="229"/>
      <c r="D412" s="229"/>
      <c r="E412" s="229"/>
      <c r="F412" s="229"/>
      <c r="G412" s="229"/>
      <c r="H412" s="229"/>
      <c r="I412" s="229"/>
    </row>
    <row r="413" spans="1:9" s="56" customFormat="1" ht="11.25">
      <c r="A413" s="229"/>
      <c r="B413" s="229"/>
      <c r="C413" s="229"/>
      <c r="D413" s="229"/>
      <c r="E413" s="229"/>
      <c r="F413" s="229"/>
      <c r="G413" s="229"/>
      <c r="H413" s="229"/>
      <c r="I413" s="229"/>
    </row>
    <row r="414" spans="1:9" s="56" customFormat="1" ht="11.25">
      <c r="A414" s="229"/>
      <c r="B414" s="229"/>
      <c r="C414" s="229"/>
      <c r="D414" s="229"/>
      <c r="E414" s="229"/>
      <c r="F414" s="229"/>
      <c r="G414" s="229"/>
      <c r="H414" s="229"/>
      <c r="I414" s="229"/>
    </row>
    <row r="415" spans="1:9" s="56" customFormat="1" ht="11.25">
      <c r="A415" s="229"/>
      <c r="B415" s="229"/>
      <c r="C415" s="229"/>
      <c r="D415" s="229"/>
      <c r="E415" s="229"/>
      <c r="F415" s="229"/>
      <c r="G415" s="229"/>
      <c r="H415" s="229"/>
      <c r="I415" s="229"/>
    </row>
    <row r="416" spans="1:9" s="56" customFormat="1" ht="11.25">
      <c r="A416" s="229"/>
      <c r="B416" s="229"/>
      <c r="C416" s="229"/>
      <c r="D416" s="229"/>
      <c r="E416" s="229"/>
      <c r="F416" s="229"/>
      <c r="G416" s="229"/>
      <c r="H416" s="229"/>
      <c r="I416" s="229"/>
    </row>
    <row r="417" spans="1:9" s="56" customFormat="1" ht="11.25">
      <c r="A417" s="229"/>
      <c r="B417" s="229"/>
      <c r="C417" s="229"/>
      <c r="D417" s="229"/>
      <c r="E417" s="229"/>
      <c r="F417" s="229"/>
      <c r="G417" s="229"/>
      <c r="H417" s="229"/>
      <c r="I417" s="229"/>
    </row>
    <row r="418" spans="1:9" s="56" customFormat="1" ht="11.25">
      <c r="A418" s="229"/>
      <c r="B418" s="229"/>
      <c r="C418" s="229"/>
      <c r="D418" s="229"/>
      <c r="E418" s="229"/>
      <c r="F418" s="229"/>
      <c r="G418" s="229"/>
      <c r="H418" s="229"/>
      <c r="I418" s="229"/>
    </row>
    <row r="419" spans="1:9" s="56" customFormat="1" ht="11.25">
      <c r="A419" s="229"/>
      <c r="B419" s="229"/>
      <c r="C419" s="229"/>
      <c r="D419" s="229"/>
      <c r="E419" s="229"/>
      <c r="F419" s="229"/>
      <c r="G419" s="229"/>
      <c r="H419" s="229"/>
      <c r="I419" s="229"/>
    </row>
    <row r="420" spans="1:9" s="56" customFormat="1" ht="11.25">
      <c r="A420" s="229"/>
      <c r="B420" s="229"/>
      <c r="C420" s="229"/>
      <c r="D420" s="229"/>
      <c r="E420" s="229"/>
      <c r="F420" s="229"/>
      <c r="G420" s="229"/>
      <c r="H420" s="229"/>
      <c r="I420" s="229"/>
    </row>
    <row r="421" spans="1:9" s="56" customFormat="1" ht="11.25">
      <c r="A421" s="229"/>
      <c r="B421" s="229"/>
      <c r="C421" s="229"/>
      <c r="D421" s="229"/>
      <c r="E421" s="229"/>
      <c r="F421" s="229"/>
      <c r="G421" s="229"/>
      <c r="H421" s="229"/>
      <c r="I421" s="229"/>
    </row>
    <row r="422" spans="1:9" s="56" customFormat="1" ht="11.25">
      <c r="A422" s="229"/>
      <c r="B422" s="229"/>
      <c r="C422" s="229"/>
      <c r="D422" s="229"/>
      <c r="E422" s="229"/>
      <c r="F422" s="229"/>
      <c r="G422" s="229"/>
      <c r="H422" s="229"/>
      <c r="I422" s="229"/>
    </row>
    <row r="423" spans="1:9" s="56" customFormat="1" ht="11.25">
      <c r="A423" s="229"/>
      <c r="B423" s="229"/>
      <c r="C423" s="229"/>
      <c r="D423" s="229"/>
      <c r="E423" s="229"/>
      <c r="F423" s="229"/>
      <c r="G423" s="229"/>
      <c r="H423" s="229"/>
      <c r="I423" s="229"/>
    </row>
    <row r="424" spans="1:9" s="56" customFormat="1" ht="11.25">
      <c r="A424" s="229"/>
      <c r="B424" s="229"/>
      <c r="C424" s="229"/>
      <c r="D424" s="229"/>
      <c r="E424" s="229"/>
      <c r="F424" s="229"/>
      <c r="G424" s="229"/>
      <c r="H424" s="229"/>
      <c r="I424" s="229"/>
    </row>
    <row r="425" spans="1:9" s="56" customFormat="1" ht="11.25">
      <c r="A425" s="229"/>
      <c r="B425" s="229"/>
      <c r="C425" s="229"/>
      <c r="D425" s="229"/>
      <c r="E425" s="229"/>
      <c r="F425" s="229"/>
      <c r="G425" s="229"/>
      <c r="H425" s="229"/>
      <c r="I425" s="229"/>
    </row>
    <row r="426" spans="1:9" s="56" customFormat="1" ht="11.25">
      <c r="A426" s="229"/>
      <c r="B426" s="229"/>
      <c r="C426" s="229"/>
      <c r="D426" s="229"/>
      <c r="E426" s="229"/>
      <c r="F426" s="229"/>
      <c r="G426" s="229"/>
      <c r="H426" s="229"/>
      <c r="I426" s="229"/>
    </row>
    <row r="427" spans="1:9" s="56" customFormat="1" ht="11.25">
      <c r="A427" s="229"/>
      <c r="B427" s="229"/>
      <c r="C427" s="229"/>
      <c r="D427" s="229"/>
      <c r="E427" s="229"/>
      <c r="F427" s="229"/>
      <c r="G427" s="229"/>
      <c r="H427" s="229"/>
      <c r="I427" s="229"/>
    </row>
    <row r="428" spans="1:9" s="56" customFormat="1" ht="11.25">
      <c r="A428" s="229"/>
      <c r="B428" s="229"/>
      <c r="C428" s="229"/>
      <c r="D428" s="229"/>
      <c r="E428" s="229"/>
      <c r="F428" s="229"/>
      <c r="G428" s="229"/>
      <c r="H428" s="229"/>
      <c r="I428" s="229"/>
    </row>
    <row r="429" spans="1:9" s="56" customFormat="1" ht="11.25">
      <c r="A429" s="229"/>
      <c r="B429" s="229"/>
      <c r="C429" s="229"/>
      <c r="D429" s="229"/>
      <c r="E429" s="229"/>
      <c r="F429" s="229"/>
      <c r="G429" s="229"/>
      <c r="H429" s="229"/>
      <c r="I429" s="229"/>
    </row>
    <row r="430" spans="1:9" s="56" customFormat="1" ht="11.25">
      <c r="A430" s="229"/>
      <c r="B430" s="229"/>
      <c r="C430" s="229"/>
      <c r="D430" s="229"/>
      <c r="E430" s="229"/>
      <c r="F430" s="229"/>
      <c r="G430" s="229"/>
      <c r="H430" s="229"/>
      <c r="I430" s="229"/>
    </row>
    <row r="431" spans="1:9" s="56" customFormat="1" ht="11.25">
      <c r="A431" s="229"/>
      <c r="B431" s="229"/>
      <c r="C431" s="229"/>
      <c r="D431" s="229"/>
      <c r="E431" s="229"/>
      <c r="F431" s="229"/>
      <c r="G431" s="229"/>
      <c r="H431" s="229"/>
      <c r="I431" s="229"/>
    </row>
    <row r="432" spans="1:9" s="56" customFormat="1" ht="11.25">
      <c r="A432" s="229"/>
      <c r="B432" s="229"/>
      <c r="C432" s="229"/>
      <c r="D432" s="229"/>
      <c r="E432" s="229"/>
      <c r="F432" s="229"/>
      <c r="G432" s="229"/>
      <c r="H432" s="229"/>
      <c r="I432" s="229"/>
    </row>
    <row r="433" spans="1:9" s="56" customFormat="1" ht="11.25">
      <c r="A433" s="229"/>
      <c r="B433" s="229"/>
      <c r="C433" s="229"/>
      <c r="D433" s="229"/>
      <c r="E433" s="229"/>
      <c r="F433" s="229"/>
      <c r="G433" s="229"/>
      <c r="H433" s="229"/>
      <c r="I433" s="229"/>
    </row>
    <row r="434" spans="1:9" s="56" customFormat="1" ht="11.25">
      <c r="A434" s="229"/>
      <c r="B434" s="229"/>
      <c r="C434" s="229"/>
      <c r="D434" s="229"/>
      <c r="E434" s="229"/>
      <c r="F434" s="229"/>
      <c r="G434" s="229"/>
      <c r="H434" s="229"/>
      <c r="I434" s="229"/>
    </row>
    <row r="435" spans="1:9" s="56" customFormat="1" ht="11.25">
      <c r="A435" s="229"/>
      <c r="B435" s="229"/>
      <c r="C435" s="229"/>
      <c r="D435" s="229"/>
      <c r="E435" s="229"/>
      <c r="F435" s="229"/>
      <c r="G435" s="229"/>
      <c r="H435" s="229"/>
      <c r="I435" s="229"/>
    </row>
    <row r="436" spans="1:9" s="56" customFormat="1" ht="11.25">
      <c r="A436" s="229"/>
      <c r="B436" s="229"/>
      <c r="C436" s="229"/>
      <c r="D436" s="229"/>
      <c r="E436" s="229"/>
      <c r="F436" s="229"/>
      <c r="G436" s="229"/>
      <c r="H436" s="229"/>
      <c r="I436" s="229"/>
    </row>
    <row r="437" spans="1:9" s="56" customFormat="1" ht="11.25">
      <c r="A437" s="229"/>
      <c r="B437" s="229"/>
      <c r="C437" s="229"/>
      <c r="D437" s="229"/>
      <c r="E437" s="229"/>
      <c r="F437" s="229"/>
      <c r="G437" s="229"/>
      <c r="H437" s="229"/>
      <c r="I437" s="229"/>
    </row>
    <row r="438" spans="1:9" s="56" customFormat="1" ht="11.25">
      <c r="A438" s="229"/>
      <c r="B438" s="229"/>
      <c r="C438" s="229"/>
      <c r="D438" s="229"/>
      <c r="E438" s="229"/>
      <c r="F438" s="229"/>
      <c r="G438" s="229"/>
      <c r="H438" s="229"/>
      <c r="I438" s="229"/>
    </row>
    <row r="439" spans="1:9" s="56" customFormat="1" ht="11.25">
      <c r="A439" s="229"/>
      <c r="B439" s="229"/>
      <c r="C439" s="229"/>
      <c r="D439" s="229"/>
      <c r="E439" s="229"/>
      <c r="F439" s="229"/>
      <c r="G439" s="229"/>
      <c r="H439" s="229"/>
      <c r="I439" s="229"/>
    </row>
    <row r="440" spans="1:9" s="56" customFormat="1" ht="11.25">
      <c r="A440" s="229"/>
      <c r="B440" s="229"/>
      <c r="C440" s="229"/>
      <c r="D440" s="229"/>
      <c r="E440" s="229"/>
      <c r="F440" s="229"/>
      <c r="G440" s="229"/>
      <c r="H440" s="229"/>
      <c r="I440" s="229"/>
    </row>
    <row r="441" spans="1:9" s="56" customFormat="1" ht="11.25">
      <c r="A441" s="229"/>
      <c r="B441" s="229"/>
      <c r="C441" s="229"/>
      <c r="D441" s="229"/>
      <c r="E441" s="229"/>
      <c r="F441" s="229"/>
      <c r="G441" s="229"/>
      <c r="H441" s="229"/>
      <c r="I441" s="229"/>
    </row>
    <row r="442" spans="1:9" s="56" customFormat="1" ht="11.25">
      <c r="A442" s="229"/>
      <c r="B442" s="229"/>
      <c r="C442" s="229"/>
      <c r="D442" s="229"/>
      <c r="E442" s="229"/>
      <c r="F442" s="229"/>
      <c r="G442" s="229"/>
      <c r="H442" s="229"/>
      <c r="I442" s="229"/>
    </row>
    <row r="443" spans="1:9" s="56" customFormat="1" ht="11.25">
      <c r="A443" s="229"/>
      <c r="B443" s="229"/>
      <c r="C443" s="229"/>
      <c r="D443" s="229"/>
      <c r="E443" s="229"/>
      <c r="F443" s="229"/>
      <c r="G443" s="229"/>
      <c r="H443" s="229"/>
      <c r="I443" s="229"/>
    </row>
    <row r="444" spans="1:9" s="56" customFormat="1" ht="11.25">
      <c r="A444" s="229"/>
      <c r="B444" s="229"/>
      <c r="C444" s="229"/>
      <c r="D444" s="229"/>
      <c r="E444" s="229"/>
      <c r="F444" s="229"/>
      <c r="G444" s="229"/>
      <c r="H444" s="229"/>
      <c r="I444" s="229"/>
    </row>
    <row r="445" spans="1:9" s="56" customFormat="1" ht="11.25">
      <c r="A445" s="229"/>
      <c r="B445" s="229"/>
      <c r="C445" s="229"/>
      <c r="D445" s="229"/>
      <c r="E445" s="229"/>
      <c r="F445" s="229"/>
      <c r="G445" s="229"/>
      <c r="H445" s="229"/>
      <c r="I445" s="229"/>
    </row>
    <row r="446" spans="1:9" s="56" customFormat="1" ht="11.25">
      <c r="A446" s="229"/>
      <c r="B446" s="229"/>
      <c r="C446" s="229"/>
      <c r="D446" s="229"/>
      <c r="E446" s="229"/>
      <c r="F446" s="229"/>
      <c r="G446" s="229"/>
      <c r="H446" s="229"/>
      <c r="I446" s="229"/>
    </row>
    <row r="447" spans="1:9" s="56" customFormat="1" ht="11.25">
      <c r="A447" s="229"/>
      <c r="B447" s="229"/>
      <c r="C447" s="229"/>
      <c r="D447" s="229"/>
      <c r="E447" s="229"/>
      <c r="F447" s="229"/>
      <c r="G447" s="229"/>
      <c r="H447" s="229"/>
      <c r="I447" s="229"/>
    </row>
    <row r="448" spans="1:9" s="56" customFormat="1" ht="11.25">
      <c r="A448" s="229"/>
      <c r="B448" s="229"/>
      <c r="C448" s="229"/>
      <c r="D448" s="229"/>
      <c r="E448" s="229"/>
      <c r="F448" s="229"/>
      <c r="G448" s="229"/>
      <c r="H448" s="229"/>
      <c r="I448" s="229"/>
    </row>
    <row r="449" spans="1:9" s="56" customFormat="1" ht="11.25">
      <c r="A449" s="229"/>
      <c r="B449" s="229"/>
      <c r="C449" s="229"/>
      <c r="D449" s="229"/>
      <c r="E449" s="229"/>
      <c r="F449" s="229"/>
      <c r="G449" s="229"/>
      <c r="H449" s="229"/>
      <c r="I449" s="229"/>
    </row>
    <row r="450" spans="1:9" s="56" customFormat="1" ht="11.25">
      <c r="A450" s="229"/>
      <c r="B450" s="229"/>
      <c r="C450" s="229"/>
      <c r="D450" s="229"/>
      <c r="E450" s="229"/>
      <c r="F450" s="229"/>
      <c r="G450" s="229"/>
      <c r="H450" s="229"/>
      <c r="I450" s="229"/>
    </row>
    <row r="451" spans="1:9" s="56" customFormat="1" ht="11.25">
      <c r="A451" s="229"/>
      <c r="B451" s="229"/>
      <c r="C451" s="229"/>
      <c r="D451" s="229"/>
      <c r="E451" s="229"/>
      <c r="F451" s="229"/>
      <c r="G451" s="229"/>
      <c r="H451" s="229"/>
      <c r="I451" s="229"/>
    </row>
    <row r="452" spans="1:9" s="56" customFormat="1" ht="11.25">
      <c r="A452" s="229"/>
      <c r="B452" s="229"/>
      <c r="C452" s="229"/>
      <c r="D452" s="229"/>
      <c r="E452" s="229"/>
      <c r="F452" s="229"/>
      <c r="G452" s="229"/>
      <c r="H452" s="229"/>
      <c r="I452" s="229"/>
    </row>
    <row r="453" spans="1:9" s="56" customFormat="1" ht="11.25">
      <c r="A453" s="229"/>
      <c r="B453" s="229"/>
      <c r="C453" s="229"/>
      <c r="D453" s="229"/>
      <c r="E453" s="229"/>
      <c r="F453" s="229"/>
      <c r="G453" s="229"/>
      <c r="H453" s="229"/>
      <c r="I453" s="229"/>
    </row>
    <row r="454" spans="1:9" s="56" customFormat="1" ht="11.25">
      <c r="A454" s="229"/>
      <c r="B454" s="229"/>
      <c r="C454" s="229"/>
      <c r="D454" s="229"/>
      <c r="E454" s="229"/>
      <c r="F454" s="229"/>
      <c r="G454" s="229"/>
      <c r="H454" s="229"/>
      <c r="I454" s="229"/>
    </row>
    <row r="455" spans="1:9" s="56" customFormat="1" ht="11.25">
      <c r="A455" s="229"/>
      <c r="B455" s="229"/>
      <c r="C455" s="229"/>
      <c r="D455" s="229"/>
      <c r="E455" s="229"/>
      <c r="F455" s="229"/>
      <c r="G455" s="229"/>
      <c r="H455" s="229"/>
      <c r="I455" s="229"/>
    </row>
    <row r="456" spans="1:9" s="56" customFormat="1" ht="11.25">
      <c r="A456" s="229"/>
      <c r="B456" s="229"/>
      <c r="C456" s="229"/>
      <c r="D456" s="229"/>
      <c r="E456" s="229"/>
      <c r="F456" s="229"/>
      <c r="G456" s="229"/>
      <c r="H456" s="229"/>
      <c r="I456" s="229"/>
    </row>
    <row r="457" spans="1:9" s="56" customFormat="1" ht="11.25">
      <c r="A457" s="229"/>
      <c r="B457" s="229"/>
      <c r="C457" s="229"/>
      <c r="D457" s="229"/>
      <c r="E457" s="229"/>
      <c r="F457" s="229"/>
      <c r="G457" s="229"/>
      <c r="H457" s="229"/>
      <c r="I457" s="229"/>
    </row>
    <row r="458" spans="1:9" s="56" customFormat="1" ht="11.25">
      <c r="A458" s="229"/>
      <c r="B458" s="229"/>
      <c r="C458" s="229"/>
      <c r="D458" s="229"/>
      <c r="E458" s="229"/>
      <c r="F458" s="229"/>
      <c r="G458" s="229"/>
      <c r="H458" s="229"/>
      <c r="I458" s="229"/>
    </row>
    <row r="459" spans="1:9" s="56" customFormat="1" ht="11.25">
      <c r="A459" s="229"/>
      <c r="B459" s="229"/>
      <c r="C459" s="229"/>
      <c r="D459" s="229"/>
      <c r="E459" s="229"/>
      <c r="F459" s="229"/>
      <c r="G459" s="229"/>
      <c r="H459" s="229"/>
      <c r="I459" s="229"/>
    </row>
    <row r="460" spans="1:9" s="56" customFormat="1" ht="11.25">
      <c r="A460" s="229"/>
      <c r="B460" s="229"/>
      <c r="C460" s="229"/>
      <c r="D460" s="229"/>
      <c r="E460" s="229"/>
      <c r="F460" s="229"/>
      <c r="G460" s="229"/>
      <c r="H460" s="229"/>
      <c r="I460" s="229"/>
    </row>
    <row r="461" spans="1:9" s="56" customFormat="1" ht="11.25">
      <c r="A461" s="229"/>
      <c r="B461" s="229"/>
      <c r="C461" s="229"/>
      <c r="D461" s="229"/>
      <c r="E461" s="229"/>
      <c r="F461" s="229"/>
      <c r="G461" s="229"/>
      <c r="H461" s="229"/>
      <c r="I461" s="229"/>
    </row>
    <row r="462" spans="1:9" s="56" customFormat="1" ht="11.25">
      <c r="A462" s="229"/>
      <c r="B462" s="229"/>
      <c r="C462" s="229"/>
      <c r="D462" s="229"/>
      <c r="E462" s="229"/>
      <c r="F462" s="229"/>
      <c r="G462" s="229"/>
      <c r="H462" s="229"/>
      <c r="I462" s="229"/>
    </row>
    <row r="463" spans="1:9" s="56" customFormat="1" ht="11.25">
      <c r="A463" s="229"/>
      <c r="B463" s="229"/>
      <c r="C463" s="229"/>
      <c r="D463" s="229"/>
      <c r="E463" s="229"/>
      <c r="F463" s="229"/>
      <c r="G463" s="229"/>
      <c r="H463" s="229"/>
      <c r="I463" s="229"/>
    </row>
    <row r="464" spans="1:9" s="56" customFormat="1" ht="11.25">
      <c r="A464" s="229"/>
      <c r="B464" s="229"/>
      <c r="C464" s="229"/>
      <c r="D464" s="229"/>
      <c r="E464" s="229"/>
      <c r="F464" s="229"/>
      <c r="G464" s="229"/>
      <c r="H464" s="229"/>
      <c r="I464" s="229"/>
    </row>
    <row r="465" spans="1:9" s="56" customFormat="1" ht="11.25">
      <c r="A465" s="229"/>
      <c r="B465" s="229"/>
      <c r="C465" s="229"/>
      <c r="D465" s="229"/>
      <c r="E465" s="229"/>
      <c r="F465" s="229"/>
      <c r="G465" s="229"/>
      <c r="H465" s="229"/>
      <c r="I465" s="229"/>
    </row>
    <row r="466" spans="1:9" s="56" customFormat="1" ht="11.25">
      <c r="A466" s="229"/>
      <c r="B466" s="229"/>
      <c r="C466" s="229"/>
      <c r="D466" s="229"/>
      <c r="E466" s="229"/>
      <c r="F466" s="229"/>
      <c r="G466" s="229"/>
      <c r="H466" s="229"/>
      <c r="I466" s="229"/>
    </row>
    <row r="467" spans="1:9" s="56" customFormat="1" ht="11.25">
      <c r="A467" s="229"/>
      <c r="B467" s="229"/>
      <c r="C467" s="229"/>
      <c r="D467" s="229"/>
      <c r="E467" s="229"/>
      <c r="F467" s="229"/>
      <c r="G467" s="229"/>
      <c r="H467" s="229"/>
      <c r="I467" s="229"/>
    </row>
  </sheetData>
  <sheetProtection/>
  <mergeCells count="14">
    <mergeCell ref="C12:E12"/>
    <mergeCell ref="A292:B292"/>
    <mergeCell ref="A294:B294"/>
    <mergeCell ref="G1:H1"/>
    <mergeCell ref="B13:B15"/>
    <mergeCell ref="A2:I2"/>
    <mergeCell ref="C14:C15"/>
    <mergeCell ref="D14:D15"/>
    <mergeCell ref="F14:F15"/>
    <mergeCell ref="G14:H14"/>
    <mergeCell ref="A13:A15"/>
    <mergeCell ref="E14:E15"/>
    <mergeCell ref="C13:I13"/>
    <mergeCell ref="I14:I15"/>
  </mergeCells>
  <printOptions gridLines="1"/>
  <pageMargins left="1.7716535433070868" right="0.03937007874015748" top="0.31496062992125984" bottom="0.35433070866141736" header="0.2362204724409449" footer="0.1968503937007874"/>
  <pageSetup horizontalDpi="300" verticalDpi="300" orientation="portrait" paperSize="9" scale="75" r:id="rId1"/>
  <headerFooter alignWithMargins="0">
    <oddHeader xml:space="preserve">&amp;C                               &amp;R             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>
    <tabColor indexed="51"/>
  </sheetPr>
  <dimension ref="A1:G453"/>
  <sheetViews>
    <sheetView workbookViewId="0" topLeftCell="A1">
      <selection activeCell="A1" sqref="A1"/>
    </sheetView>
  </sheetViews>
  <sheetFormatPr defaultColWidth="9.140625" defaultRowHeight="12.75"/>
  <cols>
    <col min="1" max="1" width="10.8515625" style="465" customWidth="1"/>
    <col min="2" max="2" width="24.28125" style="465" customWidth="1"/>
    <col min="3" max="3" width="12.140625" style="465" customWidth="1"/>
    <col min="4" max="4" width="12.28125" style="465" customWidth="1"/>
    <col min="5" max="6" width="8.7109375" style="465" customWidth="1"/>
    <col min="7" max="7" width="9.421875" style="465" customWidth="1"/>
    <col min="8" max="16384" width="9.140625" style="259" customWidth="1"/>
  </cols>
  <sheetData>
    <row r="1" spans="1:7" ht="12.75">
      <c r="A1" s="255"/>
      <c r="B1" s="256"/>
      <c r="C1" s="256"/>
      <c r="D1" s="256"/>
      <c r="E1" s="256"/>
      <c r="F1" s="257" t="s">
        <v>356</v>
      </c>
      <c r="G1" s="258" t="s">
        <v>406</v>
      </c>
    </row>
    <row r="2" spans="1:7" ht="18" customHeight="1">
      <c r="A2" s="529" t="s">
        <v>358</v>
      </c>
      <c r="B2" s="530"/>
      <c r="C2" s="530"/>
      <c r="D2" s="530"/>
      <c r="E2" s="530"/>
      <c r="F2" s="530"/>
      <c r="G2" s="531"/>
    </row>
    <row r="3" spans="1:7" ht="12.75">
      <c r="A3" s="260" t="s">
        <v>3</v>
      </c>
      <c r="B3" s="263"/>
      <c r="C3" s="466" t="s">
        <v>407</v>
      </c>
      <c r="D3" s="466"/>
      <c r="E3" s="466"/>
      <c r="F3" s="466"/>
      <c r="G3" s="467"/>
    </row>
    <row r="4" spans="1:7" ht="12.75">
      <c r="A4" s="260" t="s">
        <v>5</v>
      </c>
      <c r="B4" s="261"/>
      <c r="C4" s="468" t="s">
        <v>6</v>
      </c>
      <c r="D4" s="468"/>
      <c r="E4" s="468"/>
      <c r="F4" s="468"/>
      <c r="G4" s="469"/>
    </row>
    <row r="5" spans="1:7" ht="12.75">
      <c r="A5" s="260" t="s">
        <v>7</v>
      </c>
      <c r="B5" s="261"/>
      <c r="C5" s="466" t="s">
        <v>408</v>
      </c>
      <c r="D5" s="466"/>
      <c r="E5" s="466"/>
      <c r="F5" s="466"/>
      <c r="G5" s="467"/>
    </row>
    <row r="6" spans="1:7" ht="12.75">
      <c r="A6" s="264" t="s">
        <v>362</v>
      </c>
      <c r="B6" s="261"/>
      <c r="C6" s="261"/>
      <c r="D6" s="261"/>
      <c r="E6" s="261"/>
      <c r="F6" s="261"/>
      <c r="G6" s="262"/>
    </row>
    <row r="7" spans="1:7" ht="12.75">
      <c r="A7" s="260"/>
      <c r="B7" s="261"/>
      <c r="C7" s="492" t="s">
        <v>363</v>
      </c>
      <c r="D7" s="492"/>
      <c r="E7" s="492"/>
      <c r="F7" s="492"/>
      <c r="G7" s="493"/>
    </row>
    <row r="8" spans="1:7" s="265" customFormat="1" ht="12.75" customHeight="1">
      <c r="A8" s="536" t="s">
        <v>19</v>
      </c>
      <c r="B8" s="527" t="s">
        <v>20</v>
      </c>
      <c r="C8" s="538" t="s">
        <v>21</v>
      </c>
      <c r="D8" s="539"/>
      <c r="E8" s="539"/>
      <c r="F8" s="539"/>
      <c r="G8" s="540"/>
    </row>
    <row r="9" spans="1:7" s="265" customFormat="1" ht="39" customHeight="1">
      <c r="A9" s="537"/>
      <c r="B9" s="528"/>
      <c r="C9" s="542" t="s">
        <v>22</v>
      </c>
      <c r="D9" s="534" t="s">
        <v>409</v>
      </c>
      <c r="E9" s="534"/>
      <c r="F9" s="532"/>
      <c r="G9" s="541"/>
    </row>
    <row r="10" spans="1:7" s="266" customFormat="1" ht="39" customHeight="1" thickBot="1">
      <c r="A10" s="537"/>
      <c r="B10" s="528"/>
      <c r="C10" s="542"/>
      <c r="D10" s="543"/>
      <c r="E10" s="535"/>
      <c r="F10" s="533"/>
      <c r="G10" s="541"/>
    </row>
    <row r="11" spans="1:7" s="266" customFormat="1" ht="13.5" customHeight="1" thickTop="1">
      <c r="A11" s="267" t="s">
        <v>30</v>
      </c>
      <c r="B11" s="268">
        <v>2</v>
      </c>
      <c r="C11" s="269">
        <v>10</v>
      </c>
      <c r="D11" s="270">
        <v>11</v>
      </c>
      <c r="E11" s="270">
        <v>12</v>
      </c>
      <c r="F11" s="271">
        <v>15</v>
      </c>
      <c r="G11" s="272">
        <v>16</v>
      </c>
    </row>
    <row r="12" spans="1:7" s="279" customFormat="1" ht="16.5">
      <c r="A12" s="273"/>
      <c r="B12" s="274" t="s">
        <v>31</v>
      </c>
      <c r="C12" s="275"/>
      <c r="D12" s="276"/>
      <c r="E12" s="276"/>
      <c r="F12" s="277"/>
      <c r="G12" s="278"/>
    </row>
    <row r="13" spans="1:7" s="286" customFormat="1" ht="32.25" customHeight="1" thickBot="1">
      <c r="A13" s="280"/>
      <c r="B13" s="281" t="s">
        <v>32</v>
      </c>
      <c r="C13" s="282">
        <f aca="true" t="shared" si="0" ref="C13:C29">SUM(D13:G13)</f>
        <v>45000</v>
      </c>
      <c r="D13" s="283">
        <f>SUM(D17:D29)</f>
        <v>45000</v>
      </c>
      <c r="E13" s="283">
        <f>SUM(E17:E29)</f>
        <v>0</v>
      </c>
      <c r="F13" s="284">
        <f>SUM(F17:F29)</f>
        <v>0</v>
      </c>
      <c r="G13" s="285">
        <f>SUM(G17:G29)</f>
        <v>0</v>
      </c>
    </row>
    <row r="14" spans="1:7" s="293" customFormat="1" ht="21.75" customHeight="1" thickTop="1">
      <c r="A14" s="287"/>
      <c r="B14" s="288" t="s">
        <v>33</v>
      </c>
      <c r="C14" s="289">
        <f t="shared" si="0"/>
        <v>0</v>
      </c>
      <c r="D14" s="290">
        <f>SUM(D15:D16)</f>
        <v>0</v>
      </c>
      <c r="E14" s="290">
        <f>SUM(E15:E16)</f>
        <v>0</v>
      </c>
      <c r="F14" s="291">
        <f>SUM(F15:F16)</f>
        <v>0</v>
      </c>
      <c r="G14" s="292">
        <f>SUM(G15:G16)</f>
        <v>0</v>
      </c>
    </row>
    <row r="15" spans="1:7" s="293" customFormat="1" ht="12">
      <c r="A15" s="294"/>
      <c r="B15" s="295" t="s">
        <v>34</v>
      </c>
      <c r="C15" s="296">
        <f t="shared" si="0"/>
        <v>0</v>
      </c>
      <c r="D15" s="297"/>
      <c r="E15" s="297"/>
      <c r="F15" s="298"/>
      <c r="G15" s="299"/>
    </row>
    <row r="16" spans="1:7" s="293" customFormat="1" ht="12.75" thickBot="1">
      <c r="A16" s="300"/>
      <c r="B16" s="301" t="s">
        <v>35</v>
      </c>
      <c r="C16" s="302">
        <f t="shared" si="0"/>
        <v>0</v>
      </c>
      <c r="D16" s="303"/>
      <c r="E16" s="303"/>
      <c r="F16" s="304"/>
      <c r="G16" s="305"/>
    </row>
    <row r="17" spans="1:7" s="311" customFormat="1" ht="12.75" thickTop="1">
      <c r="A17" s="306">
        <v>5530</v>
      </c>
      <c r="B17" s="307" t="s">
        <v>327</v>
      </c>
      <c r="C17" s="296">
        <f t="shared" si="0"/>
        <v>0</v>
      </c>
      <c r="D17" s="308"/>
      <c r="E17" s="308"/>
      <c r="F17" s="309"/>
      <c r="G17" s="310"/>
    </row>
    <row r="18" spans="1:7" s="311" customFormat="1" ht="24">
      <c r="A18" s="312">
        <v>9410</v>
      </c>
      <c r="B18" s="313" t="s">
        <v>329</v>
      </c>
      <c r="C18" s="314">
        <f t="shared" si="0"/>
        <v>45000</v>
      </c>
      <c r="D18" s="315">
        <v>45000</v>
      </c>
      <c r="E18" s="315"/>
      <c r="F18" s="316"/>
      <c r="G18" s="318"/>
    </row>
    <row r="19" spans="1:7" s="311" customFormat="1" ht="48">
      <c r="A19" s="312">
        <v>12230</v>
      </c>
      <c r="B19" s="313" t="s">
        <v>330</v>
      </c>
      <c r="C19" s="314">
        <f t="shared" si="0"/>
        <v>0</v>
      </c>
      <c r="D19" s="315"/>
      <c r="E19" s="315"/>
      <c r="F19" s="316"/>
      <c r="G19" s="318"/>
    </row>
    <row r="20" spans="1:7" s="293" customFormat="1" ht="12">
      <c r="A20" s="312">
        <v>12310</v>
      </c>
      <c r="B20" s="313" t="s">
        <v>331</v>
      </c>
      <c r="C20" s="314">
        <f t="shared" si="0"/>
        <v>0</v>
      </c>
      <c r="D20" s="315"/>
      <c r="E20" s="315"/>
      <c r="F20" s="316"/>
      <c r="G20" s="318"/>
    </row>
    <row r="21" spans="1:7" s="293" customFormat="1" ht="24">
      <c r="A21" s="312">
        <v>12390</v>
      </c>
      <c r="B21" s="313" t="s">
        <v>56</v>
      </c>
      <c r="C21" s="314">
        <f t="shared" si="0"/>
        <v>0</v>
      </c>
      <c r="D21" s="315"/>
      <c r="E21" s="315"/>
      <c r="F21" s="316"/>
      <c r="G21" s="318"/>
    </row>
    <row r="22" spans="1:7" s="293" customFormat="1" ht="12">
      <c r="A22" s="312">
        <v>18910</v>
      </c>
      <c r="B22" s="313" t="s">
        <v>325</v>
      </c>
      <c r="C22" s="314">
        <f t="shared" si="0"/>
        <v>0</v>
      </c>
      <c r="D22" s="315"/>
      <c r="E22" s="315"/>
      <c r="F22" s="316"/>
      <c r="G22" s="318"/>
    </row>
    <row r="23" spans="1:7" s="311" customFormat="1" ht="24.75" customHeight="1">
      <c r="A23" s="319">
        <v>18920</v>
      </c>
      <c r="B23" s="320" t="s">
        <v>332</v>
      </c>
      <c r="C23" s="314">
        <f t="shared" si="0"/>
        <v>0</v>
      </c>
      <c r="D23" s="315"/>
      <c r="E23" s="315"/>
      <c r="F23" s="316"/>
      <c r="G23" s="318"/>
    </row>
    <row r="24" spans="1:7" s="293" customFormat="1" ht="24">
      <c r="A24" s="312">
        <v>23400</v>
      </c>
      <c r="B24" s="313" t="s">
        <v>333</v>
      </c>
      <c r="C24" s="314">
        <f t="shared" si="0"/>
        <v>0</v>
      </c>
      <c r="D24" s="315"/>
      <c r="E24" s="315"/>
      <c r="F24" s="316"/>
      <c r="G24" s="318"/>
    </row>
    <row r="25" spans="1:7" s="311" customFormat="1" ht="24">
      <c r="A25" s="312">
        <v>23500</v>
      </c>
      <c r="B25" s="313" t="s">
        <v>334</v>
      </c>
      <c r="C25" s="314">
        <f t="shared" si="0"/>
        <v>0</v>
      </c>
      <c r="D25" s="315"/>
      <c r="E25" s="315"/>
      <c r="F25" s="316"/>
      <c r="G25" s="318"/>
    </row>
    <row r="26" spans="1:7" s="293" customFormat="1" ht="12">
      <c r="A26" s="321"/>
      <c r="B26" s="307"/>
      <c r="C26" s="314">
        <f t="shared" si="0"/>
        <v>0</v>
      </c>
      <c r="D26" s="315"/>
      <c r="E26" s="315"/>
      <c r="F26" s="316"/>
      <c r="G26" s="318"/>
    </row>
    <row r="27" spans="1:7" s="293" customFormat="1" ht="12">
      <c r="A27" s="321"/>
      <c r="B27" s="307"/>
      <c r="C27" s="314">
        <f t="shared" si="0"/>
        <v>0</v>
      </c>
      <c r="D27" s="315"/>
      <c r="E27" s="315"/>
      <c r="F27" s="316"/>
      <c r="G27" s="318"/>
    </row>
    <row r="28" spans="1:7" s="311" customFormat="1" ht="12">
      <c r="A28" s="322"/>
      <c r="B28" s="274"/>
      <c r="C28" s="317">
        <f t="shared" si="0"/>
        <v>0</v>
      </c>
      <c r="D28" s="315"/>
      <c r="E28" s="315"/>
      <c r="F28" s="316"/>
      <c r="G28" s="324"/>
    </row>
    <row r="29" spans="1:7" s="293" customFormat="1" ht="12">
      <c r="A29" s="325"/>
      <c r="B29" s="326"/>
      <c r="C29" s="327">
        <f t="shared" si="0"/>
        <v>0</v>
      </c>
      <c r="D29" s="328"/>
      <c r="E29" s="328"/>
      <c r="F29" s="329"/>
      <c r="G29" s="330"/>
    </row>
    <row r="30" spans="1:7" s="279" customFormat="1" ht="16.5">
      <c r="A30" s="331"/>
      <c r="B30" s="332" t="s">
        <v>58</v>
      </c>
      <c r="C30" s="333"/>
      <c r="D30" s="334"/>
      <c r="E30" s="334"/>
      <c r="F30" s="335"/>
      <c r="G30" s="336"/>
    </row>
    <row r="31" spans="1:7" s="286" customFormat="1" ht="16.5" thickBot="1">
      <c r="A31" s="337"/>
      <c r="B31" s="338" t="s">
        <v>59</v>
      </c>
      <c r="C31" s="282">
        <f aca="true" t="shared" si="1" ref="C31:C94">SUM(D31:G31)</f>
        <v>45000</v>
      </c>
      <c r="D31" s="283">
        <f>SUM(D32,D273)</f>
        <v>45000</v>
      </c>
      <c r="E31" s="283">
        <f>SUM(E32,E273)</f>
        <v>0</v>
      </c>
      <c r="F31" s="284">
        <f>SUM(F32,F273)</f>
        <v>0</v>
      </c>
      <c r="G31" s="285">
        <f>SUM(G32,G273)</f>
        <v>0</v>
      </c>
    </row>
    <row r="32" spans="1:7" s="286" customFormat="1" ht="36.75" thickTop="1">
      <c r="A32" s="339"/>
      <c r="B32" s="340" t="s">
        <v>60</v>
      </c>
      <c r="C32" s="341">
        <f t="shared" si="1"/>
        <v>45000</v>
      </c>
      <c r="D32" s="342">
        <f>SUM(D33,D170)</f>
        <v>45000</v>
      </c>
      <c r="E32" s="342">
        <f>SUM(E33,E170)</f>
        <v>0</v>
      </c>
      <c r="F32" s="343">
        <f>SUM(F33,F170)</f>
        <v>0</v>
      </c>
      <c r="G32" s="344">
        <f>SUM(G33,G170)</f>
        <v>0</v>
      </c>
    </row>
    <row r="33" spans="1:7" s="286" customFormat="1" ht="24">
      <c r="A33" s="339"/>
      <c r="B33" s="340" t="s">
        <v>61</v>
      </c>
      <c r="C33" s="341">
        <f t="shared" si="1"/>
        <v>45000</v>
      </c>
      <c r="D33" s="342">
        <f>SUM(D34,D58,D156,D163)</f>
        <v>45000</v>
      </c>
      <c r="E33" s="342">
        <f>SUM(E34,E58,E156,E163)</f>
        <v>0</v>
      </c>
      <c r="F33" s="343">
        <f>SUM(F34,F58,F156,F163)</f>
        <v>0</v>
      </c>
      <c r="G33" s="344">
        <f>SUM(G34,G58,G156,G163)</f>
        <v>0</v>
      </c>
    </row>
    <row r="34" spans="1:7" s="311" customFormat="1" ht="12">
      <c r="A34" s="345">
        <v>1000</v>
      </c>
      <c r="B34" s="346" t="s">
        <v>62</v>
      </c>
      <c r="C34" s="347">
        <f t="shared" si="1"/>
        <v>41521</v>
      </c>
      <c r="D34" s="348">
        <f>SUM(D35,D50)</f>
        <v>41521</v>
      </c>
      <c r="E34" s="348">
        <f>SUM(E35,E50)</f>
        <v>0</v>
      </c>
      <c r="F34" s="349">
        <f>SUM(F35,F50)</f>
        <v>0</v>
      </c>
      <c r="G34" s="350">
        <f>SUM(G35,G50)</f>
        <v>0</v>
      </c>
    </row>
    <row r="35" spans="1:7" s="293" customFormat="1" ht="12">
      <c r="A35" s="351">
        <v>1100</v>
      </c>
      <c r="B35" s="326" t="s">
        <v>364</v>
      </c>
      <c r="C35" s="352">
        <f t="shared" si="1"/>
        <v>31350</v>
      </c>
      <c r="D35" s="353">
        <f>SUM(D36,D40,D48,D49)</f>
        <v>31350</v>
      </c>
      <c r="E35" s="353">
        <f>SUM(E36,E40,E48,E49)</f>
        <v>0</v>
      </c>
      <c r="F35" s="354">
        <f>SUM(F36,F40,F48,F49)</f>
        <v>0</v>
      </c>
      <c r="G35" s="355">
        <f>SUM(G36,G40,G48,G49)</f>
        <v>0</v>
      </c>
    </row>
    <row r="36" spans="1:7" s="362" customFormat="1" ht="12">
      <c r="A36" s="356">
        <v>1110</v>
      </c>
      <c r="B36" s="357" t="s">
        <v>364</v>
      </c>
      <c r="C36" s="358">
        <f t="shared" si="1"/>
        <v>18159</v>
      </c>
      <c r="D36" s="359">
        <f>SUM(D37:D39)</f>
        <v>18159</v>
      </c>
      <c r="E36" s="359">
        <f>SUM(E37:E39)</f>
        <v>0</v>
      </c>
      <c r="F36" s="360">
        <f>SUM(F37:F39)</f>
        <v>0</v>
      </c>
      <c r="G36" s="361">
        <f>SUM(G37:G39)</f>
        <v>0</v>
      </c>
    </row>
    <row r="37" spans="1:7" s="362" customFormat="1" ht="12">
      <c r="A37" s="321">
        <v>1111</v>
      </c>
      <c r="B37" s="307" t="s">
        <v>365</v>
      </c>
      <c r="C37" s="296">
        <f t="shared" si="1"/>
        <v>0</v>
      </c>
      <c r="D37" s="297"/>
      <c r="E37" s="297"/>
      <c r="F37" s="298"/>
      <c r="G37" s="299"/>
    </row>
    <row r="38" spans="1:7" s="362" customFormat="1" ht="24">
      <c r="A38" s="321">
        <v>1112</v>
      </c>
      <c r="B38" s="307" t="s">
        <v>366</v>
      </c>
      <c r="C38" s="296">
        <f t="shared" si="1"/>
        <v>0</v>
      </c>
      <c r="D38" s="297"/>
      <c r="E38" s="297"/>
      <c r="F38" s="298"/>
      <c r="G38" s="299"/>
    </row>
    <row r="39" spans="1:7" s="362" customFormat="1" ht="12">
      <c r="A39" s="321">
        <v>1119</v>
      </c>
      <c r="B39" s="307" t="s">
        <v>367</v>
      </c>
      <c r="C39" s="296">
        <f t="shared" si="1"/>
        <v>18159</v>
      </c>
      <c r="D39" s="297">
        <v>18159</v>
      </c>
      <c r="E39" s="297"/>
      <c r="F39" s="298"/>
      <c r="G39" s="299"/>
    </row>
    <row r="40" spans="1:7" s="362" customFormat="1" ht="12">
      <c r="A40" s="356">
        <v>1140</v>
      </c>
      <c r="B40" s="357" t="s">
        <v>68</v>
      </c>
      <c r="C40" s="358">
        <f t="shared" si="1"/>
        <v>13191</v>
      </c>
      <c r="D40" s="359">
        <f>SUM(D41:D47)</f>
        <v>13191</v>
      </c>
      <c r="E40" s="359">
        <f>SUM(E41:E47)</f>
        <v>0</v>
      </c>
      <c r="F40" s="360">
        <f>SUM(F41:F47)</f>
        <v>0</v>
      </c>
      <c r="G40" s="361">
        <f>SUM(G41:G47)</f>
        <v>0</v>
      </c>
    </row>
    <row r="41" spans="1:7" s="362" customFormat="1" ht="12">
      <c r="A41" s="321">
        <v>1141</v>
      </c>
      <c r="B41" s="307" t="s">
        <v>69</v>
      </c>
      <c r="C41" s="296">
        <f t="shared" si="1"/>
        <v>0</v>
      </c>
      <c r="D41" s="297"/>
      <c r="E41" s="297"/>
      <c r="F41" s="298"/>
      <c r="G41" s="299"/>
    </row>
    <row r="42" spans="1:7" s="362" customFormat="1" ht="12">
      <c r="A42" s="321">
        <v>1142</v>
      </c>
      <c r="B42" s="307" t="s">
        <v>70</v>
      </c>
      <c r="C42" s="296">
        <f t="shared" si="1"/>
        <v>0</v>
      </c>
      <c r="D42" s="297"/>
      <c r="E42" s="297"/>
      <c r="F42" s="298"/>
      <c r="G42" s="299"/>
    </row>
    <row r="43" spans="1:7" s="362" customFormat="1" ht="24">
      <c r="A43" s="321">
        <v>1145</v>
      </c>
      <c r="B43" s="307" t="s">
        <v>368</v>
      </c>
      <c r="C43" s="296">
        <f t="shared" si="1"/>
        <v>0</v>
      </c>
      <c r="D43" s="297"/>
      <c r="E43" s="297"/>
      <c r="F43" s="298"/>
      <c r="G43" s="299"/>
    </row>
    <row r="44" spans="1:7" s="362" customFormat="1" ht="36">
      <c r="A44" s="321">
        <v>1146</v>
      </c>
      <c r="B44" s="307" t="s">
        <v>72</v>
      </c>
      <c r="C44" s="296">
        <f t="shared" si="1"/>
        <v>0</v>
      </c>
      <c r="D44" s="297"/>
      <c r="E44" s="297"/>
      <c r="F44" s="298"/>
      <c r="G44" s="299"/>
    </row>
    <row r="45" spans="1:7" s="362" customFormat="1" ht="12">
      <c r="A45" s="321">
        <v>1147</v>
      </c>
      <c r="B45" s="307" t="s">
        <v>73</v>
      </c>
      <c r="C45" s="296">
        <f t="shared" si="1"/>
        <v>0</v>
      </c>
      <c r="D45" s="297"/>
      <c r="E45" s="297"/>
      <c r="F45" s="298"/>
      <c r="G45" s="299"/>
    </row>
    <row r="46" spans="1:7" s="362" customFormat="1" ht="12">
      <c r="A46" s="321">
        <v>1148</v>
      </c>
      <c r="B46" s="307" t="s">
        <v>369</v>
      </c>
      <c r="C46" s="296">
        <f t="shared" si="1"/>
        <v>5715</v>
      </c>
      <c r="D46" s="297">
        <v>5715</v>
      </c>
      <c r="E46" s="297"/>
      <c r="F46" s="298"/>
      <c r="G46" s="299"/>
    </row>
    <row r="47" spans="1:7" s="362" customFormat="1" ht="24">
      <c r="A47" s="321">
        <v>1149</v>
      </c>
      <c r="B47" s="307" t="s">
        <v>75</v>
      </c>
      <c r="C47" s="296">
        <f t="shared" si="1"/>
        <v>7476</v>
      </c>
      <c r="D47" s="297">
        <v>7476</v>
      </c>
      <c r="E47" s="297"/>
      <c r="F47" s="298"/>
      <c r="G47" s="299"/>
    </row>
    <row r="48" spans="1:7" s="362" customFormat="1" ht="36">
      <c r="A48" s="356">
        <v>1150</v>
      </c>
      <c r="B48" s="357" t="s">
        <v>76</v>
      </c>
      <c r="C48" s="358">
        <f t="shared" si="1"/>
        <v>0</v>
      </c>
      <c r="D48" s="363"/>
      <c r="E48" s="363"/>
      <c r="F48" s="364"/>
      <c r="G48" s="365"/>
    </row>
    <row r="49" spans="1:7" s="362" customFormat="1" ht="24">
      <c r="A49" s="356">
        <v>1170</v>
      </c>
      <c r="B49" s="357" t="s">
        <v>77</v>
      </c>
      <c r="C49" s="358">
        <f t="shared" si="1"/>
        <v>0</v>
      </c>
      <c r="D49" s="363"/>
      <c r="E49" s="363"/>
      <c r="F49" s="364"/>
      <c r="G49" s="365"/>
    </row>
    <row r="50" spans="1:7" s="293" customFormat="1" ht="36">
      <c r="A50" s="351">
        <v>1200</v>
      </c>
      <c r="B50" s="326" t="s">
        <v>78</v>
      </c>
      <c r="C50" s="352">
        <f t="shared" si="1"/>
        <v>10171</v>
      </c>
      <c r="D50" s="353">
        <f>SUM(D51:D52)</f>
        <v>10171</v>
      </c>
      <c r="E50" s="353">
        <f>SUM(E51:E52)</f>
        <v>0</v>
      </c>
      <c r="F50" s="354">
        <f>SUM(F51:F52)</f>
        <v>0</v>
      </c>
      <c r="G50" s="355">
        <f>SUM(G51:G52)</f>
        <v>0</v>
      </c>
    </row>
    <row r="51" spans="1:7" s="293" customFormat="1" ht="24">
      <c r="A51" s="356">
        <v>1210</v>
      </c>
      <c r="B51" s="357" t="s">
        <v>79</v>
      </c>
      <c r="C51" s="358">
        <f t="shared" si="1"/>
        <v>8771</v>
      </c>
      <c r="D51" s="363">
        <v>8771</v>
      </c>
      <c r="E51" s="363"/>
      <c r="F51" s="364"/>
      <c r="G51" s="365"/>
    </row>
    <row r="52" spans="1:7" s="293" customFormat="1" ht="24">
      <c r="A52" s="356">
        <v>1220</v>
      </c>
      <c r="B52" s="357" t="s">
        <v>370</v>
      </c>
      <c r="C52" s="358">
        <f t="shared" si="1"/>
        <v>1400</v>
      </c>
      <c r="D52" s="359">
        <f>SUM(D53:D57)</f>
        <v>1400</v>
      </c>
      <c r="E52" s="359">
        <f>SUM(E53:E57)</f>
        <v>0</v>
      </c>
      <c r="F52" s="360">
        <f>SUM(F53:F57)</f>
        <v>0</v>
      </c>
      <c r="G52" s="361">
        <f>SUM(G53:G57)</f>
        <v>0</v>
      </c>
    </row>
    <row r="53" spans="1:7" s="293" customFormat="1" ht="24">
      <c r="A53" s="321">
        <v>1221</v>
      </c>
      <c r="B53" s="307" t="s">
        <v>81</v>
      </c>
      <c r="C53" s="296">
        <f t="shared" si="1"/>
        <v>600</v>
      </c>
      <c r="D53" s="297">
        <v>600</v>
      </c>
      <c r="E53" s="297"/>
      <c r="F53" s="298"/>
      <c r="G53" s="299"/>
    </row>
    <row r="54" spans="1:7" s="293" customFormat="1" ht="12">
      <c r="A54" s="321">
        <v>1223</v>
      </c>
      <c r="B54" s="307" t="s">
        <v>82</v>
      </c>
      <c r="C54" s="296">
        <f t="shared" si="1"/>
        <v>0</v>
      </c>
      <c r="D54" s="297"/>
      <c r="E54" s="297"/>
      <c r="F54" s="298"/>
      <c r="G54" s="299"/>
    </row>
    <row r="55" spans="1:7" s="293" customFormat="1" ht="36">
      <c r="A55" s="321">
        <v>1227</v>
      </c>
      <c r="B55" s="307" t="s">
        <v>371</v>
      </c>
      <c r="C55" s="296">
        <f t="shared" si="1"/>
        <v>0</v>
      </c>
      <c r="D55" s="297"/>
      <c r="E55" s="297"/>
      <c r="F55" s="298"/>
      <c r="G55" s="299"/>
    </row>
    <row r="56" spans="1:7" s="293" customFormat="1" ht="60">
      <c r="A56" s="321">
        <v>1228</v>
      </c>
      <c r="B56" s="307" t="s">
        <v>84</v>
      </c>
      <c r="C56" s="296">
        <f t="shared" si="1"/>
        <v>0</v>
      </c>
      <c r="D56" s="297"/>
      <c r="E56" s="297"/>
      <c r="F56" s="298"/>
      <c r="G56" s="299"/>
    </row>
    <row r="57" spans="1:7" s="293" customFormat="1" ht="24">
      <c r="A57" s="321">
        <v>1229</v>
      </c>
      <c r="B57" s="307" t="s">
        <v>372</v>
      </c>
      <c r="C57" s="296">
        <f t="shared" si="1"/>
        <v>800</v>
      </c>
      <c r="D57" s="297">
        <v>800</v>
      </c>
      <c r="E57" s="297"/>
      <c r="F57" s="298"/>
      <c r="G57" s="299"/>
    </row>
    <row r="58" spans="1:7" s="293" customFormat="1" ht="15" customHeight="1">
      <c r="A58" s="345">
        <v>2000</v>
      </c>
      <c r="B58" s="346" t="s">
        <v>86</v>
      </c>
      <c r="C58" s="347">
        <f t="shared" si="1"/>
        <v>3479</v>
      </c>
      <c r="D58" s="348">
        <f>SUM(D59,D66,D110,D145,D149,D155)</f>
        <v>3479</v>
      </c>
      <c r="E58" s="348">
        <f>SUM(E59,E66,E110,E145,E149,E155)</f>
        <v>0</v>
      </c>
      <c r="F58" s="349">
        <f>SUM(F59,F66,F110,F145,F149,F155)</f>
        <v>0</v>
      </c>
      <c r="G58" s="350">
        <f>SUM(G59,G66,G110,G145,G149,G155)</f>
        <v>0</v>
      </c>
    </row>
    <row r="59" spans="1:7" s="293" customFormat="1" ht="24">
      <c r="A59" s="351">
        <v>2100</v>
      </c>
      <c r="B59" s="326" t="s">
        <v>87</v>
      </c>
      <c r="C59" s="352">
        <f t="shared" si="1"/>
        <v>0</v>
      </c>
      <c r="D59" s="353">
        <f>SUM(D60,D63)</f>
        <v>0</v>
      </c>
      <c r="E59" s="353">
        <f>SUM(E60,E63)</f>
        <v>0</v>
      </c>
      <c r="F59" s="354">
        <f>SUM(F60,F63)</f>
        <v>0</v>
      </c>
      <c r="G59" s="355">
        <f>SUM(G60,G63)</f>
        <v>0</v>
      </c>
    </row>
    <row r="60" spans="1:7" s="362" customFormat="1" ht="24">
      <c r="A60" s="356">
        <v>2110</v>
      </c>
      <c r="B60" s="357" t="s">
        <v>88</v>
      </c>
      <c r="C60" s="358">
        <f t="shared" si="1"/>
        <v>0</v>
      </c>
      <c r="D60" s="359">
        <f>SUM(D61:D62)</f>
        <v>0</v>
      </c>
      <c r="E60" s="359">
        <f>SUM(E61:E62)</f>
        <v>0</v>
      </c>
      <c r="F60" s="360">
        <f>SUM(F61:F62)</f>
        <v>0</v>
      </c>
      <c r="G60" s="361">
        <f>SUM(G61:G62)</f>
        <v>0</v>
      </c>
    </row>
    <row r="61" spans="1:7" s="362" customFormat="1" ht="12">
      <c r="A61" s="321">
        <v>2111</v>
      </c>
      <c r="B61" s="307" t="s">
        <v>89</v>
      </c>
      <c r="C61" s="296">
        <f t="shared" si="1"/>
        <v>0</v>
      </c>
      <c r="D61" s="297"/>
      <c r="E61" s="297"/>
      <c r="F61" s="298"/>
      <c r="G61" s="299"/>
    </row>
    <row r="62" spans="1:7" s="362" customFormat="1" ht="24">
      <c r="A62" s="321">
        <v>2112</v>
      </c>
      <c r="B62" s="307" t="s">
        <v>90</v>
      </c>
      <c r="C62" s="296">
        <f t="shared" si="1"/>
        <v>0</v>
      </c>
      <c r="D62" s="297"/>
      <c r="E62" s="297"/>
      <c r="F62" s="298"/>
      <c r="G62" s="299"/>
    </row>
    <row r="63" spans="1:7" s="362" customFormat="1" ht="24">
      <c r="A63" s="356">
        <v>2120</v>
      </c>
      <c r="B63" s="357" t="s">
        <v>91</v>
      </c>
      <c r="C63" s="358">
        <f t="shared" si="1"/>
        <v>0</v>
      </c>
      <c r="D63" s="359">
        <f>SUM(D64:D65)</f>
        <v>0</v>
      </c>
      <c r="E63" s="359">
        <f>SUM(E64:E65)</f>
        <v>0</v>
      </c>
      <c r="F63" s="360">
        <f>SUM(F64:F65)</f>
        <v>0</v>
      </c>
      <c r="G63" s="361">
        <f>SUM(G64:G65)</f>
        <v>0</v>
      </c>
    </row>
    <row r="64" spans="1:7" s="362" customFormat="1" ht="12">
      <c r="A64" s="321">
        <v>2121</v>
      </c>
      <c r="B64" s="307" t="s">
        <v>89</v>
      </c>
      <c r="C64" s="296">
        <f t="shared" si="1"/>
        <v>0</v>
      </c>
      <c r="D64" s="297"/>
      <c r="E64" s="297"/>
      <c r="F64" s="298"/>
      <c r="G64" s="299"/>
    </row>
    <row r="65" spans="1:7" s="362" customFormat="1" ht="12">
      <c r="A65" s="321">
        <v>2122</v>
      </c>
      <c r="B65" s="307" t="s">
        <v>92</v>
      </c>
      <c r="C65" s="296">
        <f t="shared" si="1"/>
        <v>0</v>
      </c>
      <c r="D65" s="297"/>
      <c r="E65" s="297"/>
      <c r="F65" s="298"/>
      <c r="G65" s="299"/>
    </row>
    <row r="66" spans="1:7" s="293" customFormat="1" ht="12">
      <c r="A66" s="351">
        <v>2200</v>
      </c>
      <c r="B66" s="326" t="s">
        <v>93</v>
      </c>
      <c r="C66" s="352">
        <f t="shared" si="1"/>
        <v>1350</v>
      </c>
      <c r="D66" s="353">
        <f>SUM(D67,D73,D79,D87,D95,D99,D105)</f>
        <v>1350</v>
      </c>
      <c r="E66" s="353">
        <f>SUM(E67,E73,E79,E87,E95,E99,E105)</f>
        <v>0</v>
      </c>
      <c r="F66" s="353">
        <f>SUM(F67,F73,F79,F87,F95,F99,F105)</f>
        <v>0</v>
      </c>
      <c r="G66" s="355">
        <f>SUM(G67,G73,G79,G87,G95,G99,G105)</f>
        <v>0</v>
      </c>
    </row>
    <row r="67" spans="1:7" s="362" customFormat="1" ht="24">
      <c r="A67" s="356">
        <v>2210</v>
      </c>
      <c r="B67" s="357" t="s">
        <v>373</v>
      </c>
      <c r="C67" s="358">
        <f t="shared" si="1"/>
        <v>710</v>
      </c>
      <c r="D67" s="359">
        <f>SUM(D68:D72)</f>
        <v>710</v>
      </c>
      <c r="E67" s="359">
        <f>SUM(E68:E72)</f>
        <v>0</v>
      </c>
      <c r="F67" s="360">
        <f>SUM(F68:F72)</f>
        <v>0</v>
      </c>
      <c r="G67" s="361">
        <f>SUM(G68:G72)</f>
        <v>0</v>
      </c>
    </row>
    <row r="68" spans="1:7" s="362" customFormat="1" ht="24">
      <c r="A68" s="321">
        <v>2211</v>
      </c>
      <c r="B68" s="307" t="s">
        <v>95</v>
      </c>
      <c r="C68" s="296">
        <f t="shared" si="1"/>
        <v>0</v>
      </c>
      <c r="D68" s="297"/>
      <c r="E68" s="297"/>
      <c r="F68" s="298"/>
      <c r="G68" s="299"/>
    </row>
    <row r="69" spans="1:7" s="362" customFormat="1" ht="24">
      <c r="A69" s="321">
        <v>2212</v>
      </c>
      <c r="B69" s="307" t="s">
        <v>96</v>
      </c>
      <c r="C69" s="296">
        <f t="shared" si="1"/>
        <v>240</v>
      </c>
      <c r="D69" s="297">
        <v>240</v>
      </c>
      <c r="E69" s="297"/>
      <c r="F69" s="298"/>
      <c r="G69" s="299"/>
    </row>
    <row r="70" spans="1:7" s="362" customFormat="1" ht="24">
      <c r="A70" s="321">
        <v>2213</v>
      </c>
      <c r="B70" s="307" t="s">
        <v>97</v>
      </c>
      <c r="C70" s="296">
        <f t="shared" si="1"/>
        <v>50</v>
      </c>
      <c r="D70" s="297">
        <v>50</v>
      </c>
      <c r="E70" s="297"/>
      <c r="F70" s="298"/>
      <c r="G70" s="299"/>
    </row>
    <row r="71" spans="1:7" s="362" customFormat="1" ht="24">
      <c r="A71" s="321">
        <v>2214</v>
      </c>
      <c r="B71" s="307" t="s">
        <v>98</v>
      </c>
      <c r="C71" s="296">
        <f t="shared" si="1"/>
        <v>420</v>
      </c>
      <c r="D71" s="297">
        <v>420</v>
      </c>
      <c r="E71" s="297"/>
      <c r="F71" s="298"/>
      <c r="G71" s="299"/>
    </row>
    <row r="72" spans="1:7" s="362" customFormat="1" ht="12">
      <c r="A72" s="321">
        <v>2219</v>
      </c>
      <c r="B72" s="307" t="s">
        <v>99</v>
      </c>
      <c r="C72" s="296">
        <f t="shared" si="1"/>
        <v>0</v>
      </c>
      <c r="D72" s="297"/>
      <c r="E72" s="297"/>
      <c r="F72" s="298"/>
      <c r="G72" s="299"/>
    </row>
    <row r="73" spans="1:7" s="362" customFormat="1" ht="24">
      <c r="A73" s="356">
        <v>2220</v>
      </c>
      <c r="B73" s="357" t="s">
        <v>100</v>
      </c>
      <c r="C73" s="358">
        <f t="shared" si="1"/>
        <v>370</v>
      </c>
      <c r="D73" s="359">
        <f>SUM(D74:D78)</f>
        <v>370</v>
      </c>
      <c r="E73" s="359">
        <f>SUM(E74:E78)</f>
        <v>0</v>
      </c>
      <c r="F73" s="360">
        <f>SUM(F74:F78)</f>
        <v>0</v>
      </c>
      <c r="G73" s="361">
        <f>SUM(G74:G78)</f>
        <v>0</v>
      </c>
    </row>
    <row r="74" spans="1:7" s="362" customFormat="1" ht="12">
      <c r="A74" s="321">
        <v>2221</v>
      </c>
      <c r="B74" s="307" t="s">
        <v>101</v>
      </c>
      <c r="C74" s="296">
        <f t="shared" si="1"/>
        <v>200</v>
      </c>
      <c r="D74" s="297">
        <v>200</v>
      </c>
      <c r="E74" s="297"/>
      <c r="F74" s="298"/>
      <c r="G74" s="299"/>
    </row>
    <row r="75" spans="1:7" s="362" customFormat="1" ht="24">
      <c r="A75" s="321">
        <v>2222</v>
      </c>
      <c r="B75" s="307" t="s">
        <v>102</v>
      </c>
      <c r="C75" s="296">
        <f t="shared" si="1"/>
        <v>50</v>
      </c>
      <c r="D75" s="297">
        <v>50</v>
      </c>
      <c r="E75" s="297"/>
      <c r="F75" s="298"/>
      <c r="G75" s="299"/>
    </row>
    <row r="76" spans="1:7" s="362" customFormat="1" ht="12">
      <c r="A76" s="321">
        <v>2223</v>
      </c>
      <c r="B76" s="307" t="s">
        <v>103</v>
      </c>
      <c r="C76" s="296">
        <f t="shared" si="1"/>
        <v>100</v>
      </c>
      <c r="D76" s="297">
        <v>100</v>
      </c>
      <c r="E76" s="297"/>
      <c r="F76" s="298"/>
      <c r="G76" s="299"/>
    </row>
    <row r="77" spans="1:7" s="362" customFormat="1" ht="11.25" customHeight="1">
      <c r="A77" s="321">
        <v>2224</v>
      </c>
      <c r="B77" s="307" t="s">
        <v>104</v>
      </c>
      <c r="C77" s="296">
        <f t="shared" si="1"/>
        <v>20</v>
      </c>
      <c r="D77" s="297">
        <v>20</v>
      </c>
      <c r="E77" s="297"/>
      <c r="F77" s="298"/>
      <c r="G77" s="299"/>
    </row>
    <row r="78" spans="1:7" s="362" customFormat="1" ht="24">
      <c r="A78" s="321">
        <v>2229</v>
      </c>
      <c r="B78" s="307" t="s">
        <v>105</v>
      </c>
      <c r="C78" s="296">
        <f t="shared" si="1"/>
        <v>0</v>
      </c>
      <c r="D78" s="297"/>
      <c r="E78" s="297"/>
      <c r="F78" s="298"/>
      <c r="G78" s="299"/>
    </row>
    <row r="79" spans="1:7" s="362" customFormat="1" ht="48">
      <c r="A79" s="356">
        <v>2230</v>
      </c>
      <c r="B79" s="357" t="s">
        <v>374</v>
      </c>
      <c r="C79" s="358">
        <f t="shared" si="1"/>
        <v>0</v>
      </c>
      <c r="D79" s="359">
        <f>SUM(D80:D86)</f>
        <v>0</v>
      </c>
      <c r="E79" s="359">
        <f>SUM(E80:E86)</f>
        <v>0</v>
      </c>
      <c r="F79" s="360">
        <f>SUM(F80:F86)</f>
        <v>0</v>
      </c>
      <c r="G79" s="361">
        <f>SUM(G80:G86)</f>
        <v>0</v>
      </c>
    </row>
    <row r="80" spans="1:7" s="362" customFormat="1" ht="60">
      <c r="A80" s="321">
        <v>2231</v>
      </c>
      <c r="B80" s="307" t="s">
        <v>375</v>
      </c>
      <c r="C80" s="296">
        <f t="shared" si="1"/>
        <v>0</v>
      </c>
      <c r="D80" s="297"/>
      <c r="E80" s="297"/>
      <c r="F80" s="298"/>
      <c r="G80" s="299"/>
    </row>
    <row r="81" spans="1:7" s="362" customFormat="1" ht="24">
      <c r="A81" s="321">
        <v>2232</v>
      </c>
      <c r="B81" s="307" t="s">
        <v>376</v>
      </c>
      <c r="C81" s="296">
        <f t="shared" si="1"/>
        <v>0</v>
      </c>
      <c r="D81" s="297"/>
      <c r="E81" s="297"/>
      <c r="F81" s="298"/>
      <c r="G81" s="299"/>
    </row>
    <row r="82" spans="1:7" s="362" customFormat="1" ht="24">
      <c r="A82" s="321">
        <v>2233</v>
      </c>
      <c r="B82" s="307" t="s">
        <v>109</v>
      </c>
      <c r="C82" s="296">
        <f t="shared" si="1"/>
        <v>0</v>
      </c>
      <c r="D82" s="297"/>
      <c r="E82" s="297"/>
      <c r="F82" s="298"/>
      <c r="G82" s="299"/>
    </row>
    <row r="83" spans="1:7" s="362" customFormat="1" ht="36">
      <c r="A83" s="321">
        <v>2234</v>
      </c>
      <c r="B83" s="307" t="s">
        <v>110</v>
      </c>
      <c r="C83" s="296">
        <f t="shared" si="1"/>
        <v>0</v>
      </c>
      <c r="D83" s="297"/>
      <c r="E83" s="297"/>
      <c r="F83" s="298"/>
      <c r="G83" s="299"/>
    </row>
    <row r="84" spans="1:7" s="362" customFormat="1" ht="24">
      <c r="A84" s="321">
        <v>2235</v>
      </c>
      <c r="B84" s="307" t="s">
        <v>111</v>
      </c>
      <c r="C84" s="296">
        <f t="shared" si="1"/>
        <v>0</v>
      </c>
      <c r="D84" s="297"/>
      <c r="E84" s="297"/>
      <c r="F84" s="298"/>
      <c r="G84" s="299"/>
    </row>
    <row r="85" spans="1:7" s="362" customFormat="1" ht="12">
      <c r="A85" s="321">
        <v>2236</v>
      </c>
      <c r="B85" s="307" t="s">
        <v>112</v>
      </c>
      <c r="C85" s="296">
        <f t="shared" si="1"/>
        <v>0</v>
      </c>
      <c r="D85" s="297"/>
      <c r="E85" s="297"/>
      <c r="F85" s="298"/>
      <c r="G85" s="299"/>
    </row>
    <row r="86" spans="1:7" s="362" customFormat="1" ht="30" customHeight="1">
      <c r="A86" s="321">
        <v>2239</v>
      </c>
      <c r="B86" s="307" t="s">
        <v>377</v>
      </c>
      <c r="C86" s="296">
        <f t="shared" si="1"/>
        <v>0</v>
      </c>
      <c r="D86" s="297"/>
      <c r="E86" s="297"/>
      <c r="F86" s="298"/>
      <c r="G86" s="299"/>
    </row>
    <row r="87" spans="1:7" s="362" customFormat="1" ht="31.5" customHeight="1">
      <c r="A87" s="356">
        <v>2240</v>
      </c>
      <c r="B87" s="357" t="s">
        <v>378</v>
      </c>
      <c r="C87" s="366">
        <f t="shared" si="1"/>
        <v>220</v>
      </c>
      <c r="D87" s="367">
        <f>SUM(D88:D94)</f>
        <v>220</v>
      </c>
      <c r="E87" s="367">
        <f>SUM(E88:E94)</f>
        <v>0</v>
      </c>
      <c r="F87" s="368">
        <f>SUM(F88:F94)</f>
        <v>0</v>
      </c>
      <c r="G87" s="369">
        <f>SUM(G88:G94)</f>
        <v>0</v>
      </c>
    </row>
    <row r="88" spans="1:7" s="362" customFormat="1" ht="12">
      <c r="A88" s="321">
        <v>2241</v>
      </c>
      <c r="B88" s="307" t="s">
        <v>115</v>
      </c>
      <c r="C88" s="296">
        <f t="shared" si="1"/>
        <v>0</v>
      </c>
      <c r="D88" s="297"/>
      <c r="E88" s="297"/>
      <c r="F88" s="298"/>
      <c r="G88" s="299"/>
    </row>
    <row r="89" spans="1:7" s="362" customFormat="1" ht="24">
      <c r="A89" s="321">
        <v>2242</v>
      </c>
      <c r="B89" s="307" t="s">
        <v>116</v>
      </c>
      <c r="C89" s="296">
        <f t="shared" si="1"/>
        <v>0</v>
      </c>
      <c r="D89" s="297"/>
      <c r="E89" s="297"/>
      <c r="F89" s="298"/>
      <c r="G89" s="299"/>
    </row>
    <row r="90" spans="1:7" s="362" customFormat="1" ht="24">
      <c r="A90" s="321">
        <v>2243</v>
      </c>
      <c r="B90" s="307" t="s">
        <v>117</v>
      </c>
      <c r="C90" s="296">
        <f t="shared" si="1"/>
        <v>0</v>
      </c>
      <c r="D90" s="297"/>
      <c r="E90" s="297"/>
      <c r="F90" s="298"/>
      <c r="G90" s="299"/>
    </row>
    <row r="91" spans="1:7" s="362" customFormat="1" ht="12">
      <c r="A91" s="321">
        <v>2244</v>
      </c>
      <c r="B91" s="307" t="s">
        <v>118</v>
      </c>
      <c r="C91" s="296">
        <f t="shared" si="1"/>
        <v>20</v>
      </c>
      <c r="D91" s="297">
        <v>20</v>
      </c>
      <c r="E91" s="297"/>
      <c r="F91" s="298"/>
      <c r="G91" s="299"/>
    </row>
    <row r="92" spans="1:7" s="362" customFormat="1" ht="20.25" customHeight="1">
      <c r="A92" s="321">
        <v>2245</v>
      </c>
      <c r="B92" s="307" t="s">
        <v>379</v>
      </c>
      <c r="C92" s="296">
        <f t="shared" si="1"/>
        <v>200</v>
      </c>
      <c r="D92" s="297">
        <v>200</v>
      </c>
      <c r="E92" s="297"/>
      <c r="F92" s="298"/>
      <c r="G92" s="299"/>
    </row>
    <row r="93" spans="1:7" s="362" customFormat="1" ht="12">
      <c r="A93" s="321">
        <v>2246</v>
      </c>
      <c r="B93" s="307" t="s">
        <v>120</v>
      </c>
      <c r="C93" s="296">
        <f t="shared" si="1"/>
        <v>0</v>
      </c>
      <c r="D93" s="297"/>
      <c r="E93" s="297"/>
      <c r="F93" s="298"/>
      <c r="G93" s="299"/>
    </row>
    <row r="94" spans="1:7" s="362" customFormat="1" ht="24">
      <c r="A94" s="321">
        <v>2249</v>
      </c>
      <c r="B94" s="307" t="s">
        <v>380</v>
      </c>
      <c r="C94" s="296">
        <f t="shared" si="1"/>
        <v>0</v>
      </c>
      <c r="D94" s="297"/>
      <c r="E94" s="297"/>
      <c r="F94" s="298"/>
      <c r="G94" s="299"/>
    </row>
    <row r="95" spans="1:7" s="362" customFormat="1" ht="24">
      <c r="A95" s="356">
        <v>2250</v>
      </c>
      <c r="B95" s="357" t="s">
        <v>122</v>
      </c>
      <c r="C95" s="358">
        <f aca="true" t="shared" si="2" ref="C95:C158">SUM(D95:G95)</f>
        <v>50</v>
      </c>
      <c r="D95" s="359">
        <f>SUM(D96:D98)</f>
        <v>50</v>
      </c>
      <c r="E95" s="359">
        <f>SUM(E96:E98)</f>
        <v>0</v>
      </c>
      <c r="F95" s="359">
        <f>SUM(F96:F98)</f>
        <v>0</v>
      </c>
      <c r="G95" s="361">
        <f>SUM(G96:G98)</f>
        <v>0</v>
      </c>
    </row>
    <row r="96" spans="1:7" s="362" customFormat="1" ht="12">
      <c r="A96" s="370">
        <v>2251</v>
      </c>
      <c r="B96" s="357" t="s">
        <v>123</v>
      </c>
      <c r="C96" s="358">
        <f t="shared" si="2"/>
        <v>0</v>
      </c>
      <c r="D96" s="363"/>
      <c r="E96" s="363"/>
      <c r="F96" s="364"/>
      <c r="G96" s="365"/>
    </row>
    <row r="97" spans="1:7" s="362" customFormat="1" ht="24">
      <c r="A97" s="370">
        <v>2252</v>
      </c>
      <c r="B97" s="357" t="s">
        <v>124</v>
      </c>
      <c r="C97" s="358">
        <f t="shared" si="2"/>
        <v>0</v>
      </c>
      <c r="D97" s="363"/>
      <c r="E97" s="363"/>
      <c r="F97" s="364"/>
      <c r="G97" s="365"/>
    </row>
    <row r="98" spans="1:7" s="362" customFormat="1" ht="24">
      <c r="A98" s="370">
        <v>2259</v>
      </c>
      <c r="B98" s="357" t="s">
        <v>125</v>
      </c>
      <c r="C98" s="358">
        <f t="shared" si="2"/>
        <v>50</v>
      </c>
      <c r="D98" s="363">
        <v>50</v>
      </c>
      <c r="E98" s="363"/>
      <c r="F98" s="364"/>
      <c r="G98" s="365"/>
    </row>
    <row r="99" spans="1:7" s="362" customFormat="1" ht="12">
      <c r="A99" s="356">
        <v>2260</v>
      </c>
      <c r="B99" s="357" t="s">
        <v>126</v>
      </c>
      <c r="C99" s="358">
        <f t="shared" si="2"/>
        <v>0</v>
      </c>
      <c r="D99" s="359">
        <f>SUM(D100:D104)</f>
        <v>0</v>
      </c>
      <c r="E99" s="359">
        <f>SUM(E100:E104)</f>
        <v>0</v>
      </c>
      <c r="F99" s="360">
        <f>SUM(F100:F104)</f>
        <v>0</v>
      </c>
      <c r="G99" s="361">
        <f>SUM(G100:G104)</f>
        <v>0</v>
      </c>
    </row>
    <row r="100" spans="1:7" s="362" customFormat="1" ht="12">
      <c r="A100" s="321">
        <v>2261</v>
      </c>
      <c r="B100" s="307" t="s">
        <v>127</v>
      </c>
      <c r="C100" s="296">
        <f t="shared" si="2"/>
        <v>0</v>
      </c>
      <c r="D100" s="297"/>
      <c r="E100" s="297"/>
      <c r="F100" s="298"/>
      <c r="G100" s="299"/>
    </row>
    <row r="101" spans="1:7" s="362" customFormat="1" ht="12">
      <c r="A101" s="321">
        <v>2262</v>
      </c>
      <c r="B101" s="307" t="s">
        <v>128</v>
      </c>
      <c r="C101" s="296">
        <f t="shared" si="2"/>
        <v>0</v>
      </c>
      <c r="D101" s="297"/>
      <c r="E101" s="297"/>
      <c r="F101" s="298"/>
      <c r="G101" s="299"/>
    </row>
    <row r="102" spans="1:7" s="362" customFormat="1" ht="12">
      <c r="A102" s="321">
        <v>2263</v>
      </c>
      <c r="B102" s="307" t="s">
        <v>129</v>
      </c>
      <c r="C102" s="296">
        <f t="shared" si="2"/>
        <v>0</v>
      </c>
      <c r="D102" s="297"/>
      <c r="E102" s="297"/>
      <c r="F102" s="298"/>
      <c r="G102" s="299"/>
    </row>
    <row r="103" spans="1:7" s="362" customFormat="1" ht="12">
      <c r="A103" s="321">
        <v>2264</v>
      </c>
      <c r="B103" s="307" t="s">
        <v>130</v>
      </c>
      <c r="C103" s="296">
        <f t="shared" si="2"/>
        <v>0</v>
      </c>
      <c r="D103" s="297"/>
      <c r="E103" s="297"/>
      <c r="F103" s="298"/>
      <c r="G103" s="299"/>
    </row>
    <row r="104" spans="1:7" s="362" customFormat="1" ht="12">
      <c r="A104" s="321">
        <v>2269</v>
      </c>
      <c r="B104" s="307" t="s">
        <v>131</v>
      </c>
      <c r="C104" s="296">
        <f t="shared" si="2"/>
        <v>0</v>
      </c>
      <c r="D104" s="297"/>
      <c r="E104" s="297"/>
      <c r="F104" s="298"/>
      <c r="G104" s="299"/>
    </row>
    <row r="105" spans="1:7" s="362" customFormat="1" ht="12">
      <c r="A105" s="356">
        <v>2270</v>
      </c>
      <c r="B105" s="357" t="s">
        <v>132</v>
      </c>
      <c r="C105" s="358">
        <f t="shared" si="2"/>
        <v>0</v>
      </c>
      <c r="D105" s="359">
        <f>SUM(D106:D109)</f>
        <v>0</v>
      </c>
      <c r="E105" s="359">
        <f>SUM(E106:E109)</f>
        <v>0</v>
      </c>
      <c r="F105" s="360">
        <f>SUM(F106:F109)</f>
        <v>0</v>
      </c>
      <c r="G105" s="361">
        <f>SUM(G106:G109)</f>
        <v>0</v>
      </c>
    </row>
    <row r="106" spans="1:7" s="362" customFormat="1" ht="22.5" customHeight="1">
      <c r="A106" s="321">
        <v>2275</v>
      </c>
      <c r="B106" s="307" t="s">
        <v>381</v>
      </c>
      <c r="C106" s="296">
        <f t="shared" si="2"/>
        <v>0</v>
      </c>
      <c r="D106" s="297"/>
      <c r="E106" s="297"/>
      <c r="F106" s="298"/>
      <c r="G106" s="299"/>
    </row>
    <row r="107" spans="1:7" s="362" customFormat="1" ht="24">
      <c r="A107" s="295">
        <v>2276</v>
      </c>
      <c r="B107" s="307" t="s">
        <v>134</v>
      </c>
      <c r="C107" s="296">
        <f t="shared" si="2"/>
        <v>0</v>
      </c>
      <c r="D107" s="297"/>
      <c r="E107" s="297"/>
      <c r="F107" s="297"/>
      <c r="G107" s="299"/>
    </row>
    <row r="108" spans="1:7" s="362" customFormat="1" ht="21.75" customHeight="1">
      <c r="A108" s="321">
        <v>2278</v>
      </c>
      <c r="B108" s="307" t="s">
        <v>135</v>
      </c>
      <c r="C108" s="296">
        <f t="shared" si="2"/>
        <v>0</v>
      </c>
      <c r="D108" s="297"/>
      <c r="E108" s="297"/>
      <c r="F108" s="298"/>
      <c r="G108" s="299"/>
    </row>
    <row r="109" spans="1:7" s="362" customFormat="1" ht="24">
      <c r="A109" s="321">
        <v>2279</v>
      </c>
      <c r="B109" s="307" t="s">
        <v>382</v>
      </c>
      <c r="C109" s="296">
        <f t="shared" si="2"/>
        <v>0</v>
      </c>
      <c r="D109" s="297"/>
      <c r="E109" s="297"/>
      <c r="F109" s="298"/>
      <c r="G109" s="299"/>
    </row>
    <row r="110" spans="1:7" s="293" customFormat="1" ht="48">
      <c r="A110" s="351">
        <v>2300</v>
      </c>
      <c r="B110" s="326" t="s">
        <v>383</v>
      </c>
      <c r="C110" s="352">
        <f t="shared" si="2"/>
        <v>2079</v>
      </c>
      <c r="D110" s="353">
        <f>SUM(D111,D115,D119,D120,D123,D130,D140,D141,D144)</f>
        <v>2079</v>
      </c>
      <c r="E110" s="353">
        <f>SUM(E111,E115,E119,E120,E123,E130,E140,E141,E144)</f>
        <v>0</v>
      </c>
      <c r="F110" s="354">
        <f>SUM(F111,F115,F119,F120,F123,F130,F140,F141,F144)</f>
        <v>0</v>
      </c>
      <c r="G110" s="355">
        <f>SUM(G111,G115,G119,G120,G123,G130,G140,G141,G144)</f>
        <v>0</v>
      </c>
    </row>
    <row r="111" spans="1:7" s="362" customFormat="1" ht="12">
      <c r="A111" s="356">
        <v>2310</v>
      </c>
      <c r="B111" s="357" t="s">
        <v>138</v>
      </c>
      <c r="C111" s="358">
        <f t="shared" si="2"/>
        <v>299</v>
      </c>
      <c r="D111" s="359">
        <f>SUM(D112:D114)</f>
        <v>299</v>
      </c>
      <c r="E111" s="359">
        <f>SUM(E112:E114)</f>
        <v>0</v>
      </c>
      <c r="F111" s="360">
        <f>SUM(F112:F114)</f>
        <v>0</v>
      </c>
      <c r="G111" s="361">
        <f>SUM(G112:G114)</f>
        <v>0</v>
      </c>
    </row>
    <row r="112" spans="1:7" s="362" customFormat="1" ht="12">
      <c r="A112" s="321">
        <v>2311</v>
      </c>
      <c r="B112" s="307" t="s">
        <v>139</v>
      </c>
      <c r="C112" s="296">
        <f t="shared" si="2"/>
        <v>299</v>
      </c>
      <c r="D112" s="297">
        <v>299</v>
      </c>
      <c r="E112" s="297"/>
      <c r="F112" s="298"/>
      <c r="G112" s="299"/>
    </row>
    <row r="113" spans="1:7" s="362" customFormat="1" ht="12">
      <c r="A113" s="321">
        <v>2312</v>
      </c>
      <c r="B113" s="307" t="s">
        <v>140</v>
      </c>
      <c r="C113" s="296">
        <f t="shared" si="2"/>
        <v>0</v>
      </c>
      <c r="D113" s="297"/>
      <c r="E113" s="297"/>
      <c r="F113" s="298"/>
      <c r="G113" s="299"/>
    </row>
    <row r="114" spans="1:7" s="362" customFormat="1" ht="12">
      <c r="A114" s="321">
        <v>2313</v>
      </c>
      <c r="B114" s="307" t="s">
        <v>141</v>
      </c>
      <c r="C114" s="296">
        <f t="shared" si="2"/>
        <v>0</v>
      </c>
      <c r="D114" s="297"/>
      <c r="E114" s="297"/>
      <c r="F114" s="298"/>
      <c r="G114" s="299"/>
    </row>
    <row r="115" spans="1:7" s="362" customFormat="1" ht="11.25" customHeight="1">
      <c r="A115" s="356">
        <v>2320</v>
      </c>
      <c r="B115" s="357" t="s">
        <v>142</v>
      </c>
      <c r="C115" s="358">
        <f t="shared" si="2"/>
        <v>780</v>
      </c>
      <c r="D115" s="359">
        <f>SUM(D116:D118)</f>
        <v>780</v>
      </c>
      <c r="E115" s="359">
        <f>SUM(E116:E118)</f>
        <v>0</v>
      </c>
      <c r="F115" s="360">
        <f>SUM(F116:F118)</f>
        <v>0</v>
      </c>
      <c r="G115" s="361">
        <f>SUM(G116:G118)</f>
        <v>0</v>
      </c>
    </row>
    <row r="116" spans="1:7" s="362" customFormat="1" ht="12">
      <c r="A116" s="321">
        <v>2321</v>
      </c>
      <c r="B116" s="307" t="s">
        <v>143</v>
      </c>
      <c r="C116" s="296">
        <f t="shared" si="2"/>
        <v>0</v>
      </c>
      <c r="D116" s="297"/>
      <c r="E116" s="297"/>
      <c r="F116" s="298"/>
      <c r="G116" s="299"/>
    </row>
    <row r="117" spans="1:7" s="362" customFormat="1" ht="12">
      <c r="A117" s="321">
        <v>2322</v>
      </c>
      <c r="B117" s="307" t="s">
        <v>144</v>
      </c>
      <c r="C117" s="296">
        <f t="shared" si="2"/>
        <v>780</v>
      </c>
      <c r="D117" s="297">
        <v>780</v>
      </c>
      <c r="E117" s="297"/>
      <c r="F117" s="298"/>
      <c r="G117" s="299"/>
    </row>
    <row r="118" spans="1:7" s="362" customFormat="1" ht="10.5" customHeight="1">
      <c r="A118" s="321">
        <v>2329</v>
      </c>
      <c r="B118" s="307" t="s">
        <v>145</v>
      </c>
      <c r="C118" s="296">
        <f t="shared" si="2"/>
        <v>0</v>
      </c>
      <c r="D118" s="297"/>
      <c r="E118" s="297"/>
      <c r="F118" s="298"/>
      <c r="G118" s="299"/>
    </row>
    <row r="119" spans="1:7" s="362" customFormat="1" ht="24">
      <c r="A119" s="356">
        <v>2330</v>
      </c>
      <c r="B119" s="357" t="s">
        <v>146</v>
      </c>
      <c r="C119" s="358">
        <f t="shared" si="2"/>
        <v>0</v>
      </c>
      <c r="D119" s="363"/>
      <c r="E119" s="363"/>
      <c r="F119" s="364"/>
      <c r="G119" s="365"/>
    </row>
    <row r="120" spans="1:7" s="362" customFormat="1" ht="48">
      <c r="A120" s="356">
        <v>2340</v>
      </c>
      <c r="B120" s="357" t="s">
        <v>384</v>
      </c>
      <c r="C120" s="358">
        <f t="shared" si="2"/>
        <v>0</v>
      </c>
      <c r="D120" s="359">
        <f>SUM(D121:D122)</f>
        <v>0</v>
      </c>
      <c r="E120" s="359">
        <f>SUM(E121:E122)</f>
        <v>0</v>
      </c>
      <c r="F120" s="360">
        <f>SUM(F121:F122)</f>
        <v>0</v>
      </c>
      <c r="G120" s="361">
        <f>SUM(G121:G122)</f>
        <v>0</v>
      </c>
    </row>
    <row r="121" spans="1:7" s="362" customFormat="1" ht="24">
      <c r="A121" s="321">
        <v>2341</v>
      </c>
      <c r="B121" s="307" t="s">
        <v>148</v>
      </c>
      <c r="C121" s="296">
        <f t="shared" si="2"/>
        <v>0</v>
      </c>
      <c r="D121" s="297"/>
      <c r="E121" s="297"/>
      <c r="F121" s="298"/>
      <c r="G121" s="299"/>
    </row>
    <row r="122" spans="1:7" s="362" customFormat="1" ht="36">
      <c r="A122" s="321">
        <v>2344</v>
      </c>
      <c r="B122" s="307" t="s">
        <v>149</v>
      </c>
      <c r="C122" s="296">
        <f t="shared" si="2"/>
        <v>0</v>
      </c>
      <c r="D122" s="297"/>
      <c r="E122" s="297"/>
      <c r="F122" s="298"/>
      <c r="G122" s="299"/>
    </row>
    <row r="123" spans="1:7" s="362" customFormat="1" ht="24">
      <c r="A123" s="356">
        <v>2350</v>
      </c>
      <c r="B123" s="357" t="s">
        <v>150</v>
      </c>
      <c r="C123" s="358">
        <f t="shared" si="2"/>
        <v>1000</v>
      </c>
      <c r="D123" s="359">
        <f>SUM(D124:D129)</f>
        <v>1000</v>
      </c>
      <c r="E123" s="359">
        <f>SUM(E124:E129)</f>
        <v>0</v>
      </c>
      <c r="F123" s="360">
        <f>SUM(F124:F129)</f>
        <v>0</v>
      </c>
      <c r="G123" s="361">
        <f>SUM(G124:G129)</f>
        <v>0</v>
      </c>
    </row>
    <row r="124" spans="1:7" s="362" customFormat="1" ht="12">
      <c r="A124" s="321">
        <v>2351</v>
      </c>
      <c r="B124" s="307" t="s">
        <v>151</v>
      </c>
      <c r="C124" s="296">
        <f t="shared" si="2"/>
        <v>0</v>
      </c>
      <c r="D124" s="297"/>
      <c r="E124" s="297"/>
      <c r="F124" s="298"/>
      <c r="G124" s="299"/>
    </row>
    <row r="125" spans="1:7" s="362" customFormat="1" ht="12">
      <c r="A125" s="321">
        <v>2352</v>
      </c>
      <c r="B125" s="307" t="s">
        <v>152</v>
      </c>
      <c r="C125" s="296">
        <f t="shared" si="2"/>
        <v>0</v>
      </c>
      <c r="D125" s="297"/>
      <c r="E125" s="297"/>
      <c r="F125" s="298"/>
      <c r="G125" s="299"/>
    </row>
    <row r="126" spans="1:7" s="362" customFormat="1" ht="24">
      <c r="A126" s="321">
        <v>2353</v>
      </c>
      <c r="B126" s="307" t="s">
        <v>153</v>
      </c>
      <c r="C126" s="296">
        <f t="shared" si="2"/>
        <v>0</v>
      </c>
      <c r="D126" s="297"/>
      <c r="E126" s="297"/>
      <c r="F126" s="298"/>
      <c r="G126" s="299"/>
    </row>
    <row r="127" spans="1:7" s="362" customFormat="1" ht="24">
      <c r="A127" s="321">
        <v>2354</v>
      </c>
      <c r="B127" s="307" t="s">
        <v>154</v>
      </c>
      <c r="C127" s="296">
        <f t="shared" si="2"/>
        <v>1000</v>
      </c>
      <c r="D127" s="297">
        <v>1000</v>
      </c>
      <c r="E127" s="297"/>
      <c r="F127" s="298"/>
      <c r="G127" s="299"/>
    </row>
    <row r="128" spans="1:7" s="362" customFormat="1" ht="24">
      <c r="A128" s="321">
        <v>2355</v>
      </c>
      <c r="B128" s="307" t="s">
        <v>155</v>
      </c>
      <c r="C128" s="296">
        <f t="shared" si="2"/>
        <v>0</v>
      </c>
      <c r="D128" s="297"/>
      <c r="E128" s="297"/>
      <c r="F128" s="298"/>
      <c r="G128" s="299"/>
    </row>
    <row r="129" spans="1:7" s="362" customFormat="1" ht="24">
      <c r="A129" s="321">
        <v>2359</v>
      </c>
      <c r="B129" s="307" t="s">
        <v>156</v>
      </c>
      <c r="C129" s="296">
        <f t="shared" si="2"/>
        <v>0</v>
      </c>
      <c r="D129" s="297"/>
      <c r="E129" s="297"/>
      <c r="F129" s="298"/>
      <c r="G129" s="299"/>
    </row>
    <row r="130" spans="1:7" s="362" customFormat="1" ht="21.75" customHeight="1">
      <c r="A130" s="356">
        <v>2360</v>
      </c>
      <c r="B130" s="357" t="s">
        <v>157</v>
      </c>
      <c r="C130" s="358">
        <f t="shared" si="2"/>
        <v>0</v>
      </c>
      <c r="D130" s="359">
        <f>SUM(D131:D139)</f>
        <v>0</v>
      </c>
      <c r="E130" s="359">
        <f>SUM(E131:E139)</f>
        <v>0</v>
      </c>
      <c r="F130" s="360">
        <f>SUM(F131:F139)</f>
        <v>0</v>
      </c>
      <c r="G130" s="361">
        <f>SUM(G131:G139)</f>
        <v>0</v>
      </c>
    </row>
    <row r="131" spans="1:7" s="362" customFormat="1" ht="12">
      <c r="A131" s="294">
        <v>2361</v>
      </c>
      <c r="B131" s="307" t="s">
        <v>158</v>
      </c>
      <c r="C131" s="296">
        <f t="shared" si="2"/>
        <v>0</v>
      </c>
      <c r="D131" s="297"/>
      <c r="E131" s="297"/>
      <c r="F131" s="298"/>
      <c r="G131" s="299"/>
    </row>
    <row r="132" spans="1:7" s="362" customFormat="1" ht="24">
      <c r="A132" s="294">
        <v>2362</v>
      </c>
      <c r="B132" s="307" t="s">
        <v>159</v>
      </c>
      <c r="C132" s="296">
        <f t="shared" si="2"/>
        <v>0</v>
      </c>
      <c r="D132" s="297"/>
      <c r="E132" s="297"/>
      <c r="F132" s="298"/>
      <c r="G132" s="299"/>
    </row>
    <row r="133" spans="1:7" s="362" customFormat="1" ht="12">
      <c r="A133" s="294">
        <v>2363</v>
      </c>
      <c r="B133" s="307" t="s">
        <v>160</v>
      </c>
      <c r="C133" s="296">
        <f t="shared" si="2"/>
        <v>0</v>
      </c>
      <c r="D133" s="297"/>
      <c r="E133" s="297"/>
      <c r="F133" s="298"/>
      <c r="G133" s="299"/>
    </row>
    <row r="134" spans="1:7" s="362" customFormat="1" ht="12">
      <c r="A134" s="294">
        <v>2364</v>
      </c>
      <c r="B134" s="307" t="s">
        <v>161</v>
      </c>
      <c r="C134" s="296">
        <f t="shared" si="2"/>
        <v>0</v>
      </c>
      <c r="D134" s="297"/>
      <c r="E134" s="297"/>
      <c r="F134" s="298"/>
      <c r="G134" s="299"/>
    </row>
    <row r="135" spans="1:7" s="362" customFormat="1" ht="9.75" customHeight="1">
      <c r="A135" s="294">
        <v>2365</v>
      </c>
      <c r="B135" s="307" t="s">
        <v>162</v>
      </c>
      <c r="C135" s="296">
        <f t="shared" si="2"/>
        <v>0</v>
      </c>
      <c r="D135" s="297"/>
      <c r="E135" s="297"/>
      <c r="F135" s="298"/>
      <c r="G135" s="299"/>
    </row>
    <row r="136" spans="1:7" s="362" customFormat="1" ht="9.75" customHeight="1">
      <c r="A136" s="294">
        <v>2366</v>
      </c>
      <c r="B136" s="307" t="s">
        <v>163</v>
      </c>
      <c r="C136" s="296">
        <f t="shared" si="2"/>
        <v>0</v>
      </c>
      <c r="D136" s="297"/>
      <c r="E136" s="297"/>
      <c r="F136" s="298"/>
      <c r="G136" s="299"/>
    </row>
    <row r="137" spans="1:7" s="362" customFormat="1" ht="12">
      <c r="A137" s="294">
        <v>2367</v>
      </c>
      <c r="B137" s="307" t="s">
        <v>164</v>
      </c>
      <c r="C137" s="296">
        <f t="shared" si="2"/>
        <v>0</v>
      </c>
      <c r="D137" s="297"/>
      <c r="E137" s="297"/>
      <c r="F137" s="298"/>
      <c r="G137" s="299"/>
    </row>
    <row r="138" spans="1:7" s="362" customFormat="1" ht="12">
      <c r="A138" s="294">
        <v>2368</v>
      </c>
      <c r="B138" s="307" t="s">
        <v>165</v>
      </c>
      <c r="C138" s="296">
        <f t="shared" si="2"/>
        <v>0</v>
      </c>
      <c r="D138" s="297"/>
      <c r="E138" s="297"/>
      <c r="F138" s="298"/>
      <c r="G138" s="299"/>
    </row>
    <row r="139" spans="1:7" s="362" customFormat="1" ht="36">
      <c r="A139" s="294">
        <v>2369</v>
      </c>
      <c r="B139" s="307" t="s">
        <v>166</v>
      </c>
      <c r="C139" s="296">
        <f t="shared" si="2"/>
        <v>0</v>
      </c>
      <c r="D139" s="297"/>
      <c r="E139" s="297"/>
      <c r="F139" s="298"/>
      <c r="G139" s="299"/>
    </row>
    <row r="140" spans="1:7" s="362" customFormat="1" ht="12">
      <c r="A140" s="356">
        <v>2370</v>
      </c>
      <c r="B140" s="357" t="s">
        <v>167</v>
      </c>
      <c r="C140" s="358">
        <f t="shared" si="2"/>
        <v>0</v>
      </c>
      <c r="D140" s="363"/>
      <c r="E140" s="363"/>
      <c r="F140" s="364"/>
      <c r="G140" s="365"/>
    </row>
    <row r="141" spans="1:7" s="362" customFormat="1" ht="12">
      <c r="A141" s="356">
        <v>2380</v>
      </c>
      <c r="B141" s="357" t="s">
        <v>168</v>
      </c>
      <c r="C141" s="358">
        <f t="shared" si="2"/>
        <v>0</v>
      </c>
      <c r="D141" s="359">
        <f>SUM(D142:D143)</f>
        <v>0</v>
      </c>
      <c r="E141" s="359">
        <f>SUM(E142:E143)</f>
        <v>0</v>
      </c>
      <c r="F141" s="360">
        <f>SUM(F142:F143)</f>
        <v>0</v>
      </c>
      <c r="G141" s="361">
        <f>SUM(G142:G143)</f>
        <v>0</v>
      </c>
    </row>
    <row r="142" spans="1:7" s="362" customFormat="1" ht="12">
      <c r="A142" s="294">
        <v>2381</v>
      </c>
      <c r="B142" s="307" t="s">
        <v>169</v>
      </c>
      <c r="C142" s="296">
        <f t="shared" si="2"/>
        <v>0</v>
      </c>
      <c r="D142" s="297"/>
      <c r="E142" s="297"/>
      <c r="F142" s="298"/>
      <c r="G142" s="299"/>
    </row>
    <row r="143" spans="1:7" s="362" customFormat="1" ht="24">
      <c r="A143" s="294">
        <v>2389</v>
      </c>
      <c r="B143" s="307" t="s">
        <v>170</v>
      </c>
      <c r="C143" s="296">
        <f t="shared" si="2"/>
        <v>0</v>
      </c>
      <c r="D143" s="297"/>
      <c r="E143" s="297"/>
      <c r="F143" s="298"/>
      <c r="G143" s="299"/>
    </row>
    <row r="144" spans="1:7" s="362" customFormat="1" ht="12">
      <c r="A144" s="356">
        <v>2390</v>
      </c>
      <c r="B144" s="357" t="s">
        <v>171</v>
      </c>
      <c r="C144" s="358">
        <f t="shared" si="2"/>
        <v>0</v>
      </c>
      <c r="D144" s="363"/>
      <c r="E144" s="363"/>
      <c r="F144" s="364"/>
      <c r="G144" s="365"/>
    </row>
    <row r="145" spans="1:7" s="293" customFormat="1" ht="12">
      <c r="A145" s="351">
        <v>2400</v>
      </c>
      <c r="B145" s="326" t="s">
        <v>385</v>
      </c>
      <c r="C145" s="352">
        <f t="shared" si="2"/>
        <v>0</v>
      </c>
      <c r="D145" s="353">
        <f>SUM(D146:D148)</f>
        <v>0</v>
      </c>
      <c r="E145" s="353">
        <f>SUM(E146:E148)</f>
        <v>0</v>
      </c>
      <c r="F145" s="354">
        <f>SUM(F146:F148)</f>
        <v>0</v>
      </c>
      <c r="G145" s="355">
        <f>SUM(G146:G148)</f>
        <v>0</v>
      </c>
    </row>
    <row r="146" spans="1:7" s="362" customFormat="1" ht="12">
      <c r="A146" s="356">
        <v>2410</v>
      </c>
      <c r="B146" s="357" t="s">
        <v>173</v>
      </c>
      <c r="C146" s="358">
        <f t="shared" si="2"/>
        <v>0</v>
      </c>
      <c r="D146" s="363"/>
      <c r="E146" s="363"/>
      <c r="F146" s="364"/>
      <c r="G146" s="365"/>
    </row>
    <row r="147" spans="1:7" s="362" customFormat="1" ht="12">
      <c r="A147" s="356">
        <v>2420</v>
      </c>
      <c r="B147" s="357" t="s">
        <v>386</v>
      </c>
      <c r="C147" s="358">
        <f t="shared" si="2"/>
        <v>0</v>
      </c>
      <c r="D147" s="363"/>
      <c r="E147" s="363"/>
      <c r="F147" s="364"/>
      <c r="G147" s="365"/>
    </row>
    <row r="148" spans="1:7" s="362" customFormat="1" ht="12">
      <c r="A148" s="356">
        <v>2490</v>
      </c>
      <c r="B148" s="357" t="s">
        <v>387</v>
      </c>
      <c r="C148" s="358">
        <f t="shared" si="2"/>
        <v>0</v>
      </c>
      <c r="D148" s="363"/>
      <c r="E148" s="363"/>
      <c r="F148" s="364"/>
      <c r="G148" s="365"/>
    </row>
    <row r="149" spans="1:7" s="293" customFormat="1" ht="24">
      <c r="A149" s="351">
        <v>2500</v>
      </c>
      <c r="B149" s="326" t="s">
        <v>176</v>
      </c>
      <c r="C149" s="352">
        <f t="shared" si="2"/>
        <v>50</v>
      </c>
      <c r="D149" s="353">
        <f>D150</f>
        <v>50</v>
      </c>
      <c r="E149" s="353">
        <f>E150</f>
        <v>0</v>
      </c>
      <c r="F149" s="354">
        <f>F150</f>
        <v>0</v>
      </c>
      <c r="G149" s="355">
        <f>G150</f>
        <v>0</v>
      </c>
    </row>
    <row r="150" spans="1:7" s="293" customFormat="1" ht="24">
      <c r="A150" s="356">
        <v>2510</v>
      </c>
      <c r="B150" s="357" t="s">
        <v>176</v>
      </c>
      <c r="C150" s="358">
        <f t="shared" si="2"/>
        <v>50</v>
      </c>
      <c r="D150" s="359">
        <f>SUM(D151:D154)</f>
        <v>50</v>
      </c>
      <c r="E150" s="359">
        <f>SUM(E151:E154)</f>
        <v>0</v>
      </c>
      <c r="F150" s="360">
        <f>SUM(F151:F154)</f>
        <v>0</v>
      </c>
      <c r="G150" s="361">
        <f>SUM(G151:G154)</f>
        <v>0</v>
      </c>
    </row>
    <row r="151" spans="1:7" s="293" customFormat="1" ht="24">
      <c r="A151" s="321">
        <v>2512</v>
      </c>
      <c r="B151" s="307" t="s">
        <v>177</v>
      </c>
      <c r="C151" s="296">
        <f t="shared" si="2"/>
        <v>0</v>
      </c>
      <c r="D151" s="297"/>
      <c r="E151" s="297"/>
      <c r="F151" s="298"/>
      <c r="G151" s="299"/>
    </row>
    <row r="152" spans="1:7" s="293" customFormat="1" ht="48">
      <c r="A152" s="321">
        <v>2513</v>
      </c>
      <c r="B152" s="307" t="s">
        <v>388</v>
      </c>
      <c r="C152" s="296">
        <f t="shared" si="2"/>
        <v>0</v>
      </c>
      <c r="D152" s="297"/>
      <c r="E152" s="297"/>
      <c r="F152" s="298"/>
      <c r="G152" s="299"/>
    </row>
    <row r="153" spans="1:7" s="293" customFormat="1" ht="24">
      <c r="A153" s="321">
        <v>2515</v>
      </c>
      <c r="B153" s="307" t="s">
        <v>389</v>
      </c>
      <c r="C153" s="296">
        <f t="shared" si="2"/>
        <v>0</v>
      </c>
      <c r="D153" s="297"/>
      <c r="E153" s="297"/>
      <c r="F153" s="298"/>
      <c r="G153" s="299"/>
    </row>
    <row r="154" spans="1:7" s="293" customFormat="1" ht="24">
      <c r="A154" s="321">
        <v>2519</v>
      </c>
      <c r="B154" s="307" t="s">
        <v>390</v>
      </c>
      <c r="C154" s="296">
        <f t="shared" si="2"/>
        <v>50</v>
      </c>
      <c r="D154" s="297">
        <v>50</v>
      </c>
      <c r="E154" s="297"/>
      <c r="F154" s="298"/>
      <c r="G154" s="299"/>
    </row>
    <row r="155" spans="1:7" s="373" customFormat="1" ht="48">
      <c r="A155" s="274">
        <v>2800</v>
      </c>
      <c r="B155" s="307" t="s">
        <v>181</v>
      </c>
      <c r="C155" s="296">
        <f t="shared" si="2"/>
        <v>0</v>
      </c>
      <c r="D155" s="371"/>
      <c r="E155" s="371"/>
      <c r="F155" s="371"/>
      <c r="G155" s="372"/>
    </row>
    <row r="156" spans="1:7" s="293" customFormat="1" ht="12">
      <c r="A156" s="345">
        <v>3000</v>
      </c>
      <c r="B156" s="346" t="s">
        <v>182</v>
      </c>
      <c r="C156" s="347">
        <f t="shared" si="2"/>
        <v>0</v>
      </c>
      <c r="D156" s="348">
        <f>SUM(D157,D162)</f>
        <v>0</v>
      </c>
      <c r="E156" s="348">
        <f>SUM(E157,E162)</f>
        <v>0</v>
      </c>
      <c r="F156" s="349">
        <f>SUM(F157,F162)</f>
        <v>0</v>
      </c>
      <c r="G156" s="350">
        <f>SUM(G157,G162)</f>
        <v>0</v>
      </c>
    </row>
    <row r="157" spans="1:7" s="293" customFormat="1" ht="48">
      <c r="A157" s="351">
        <v>3200</v>
      </c>
      <c r="B157" s="326" t="s">
        <v>183</v>
      </c>
      <c r="C157" s="352">
        <f t="shared" si="2"/>
        <v>0</v>
      </c>
      <c r="D157" s="353">
        <f>SUM(D158)</f>
        <v>0</v>
      </c>
      <c r="E157" s="353">
        <f>SUM(E158)</f>
        <v>0</v>
      </c>
      <c r="F157" s="353">
        <f>SUM(F158)</f>
        <v>0</v>
      </c>
      <c r="G157" s="355">
        <f>SUM(G158)</f>
        <v>0</v>
      </c>
    </row>
    <row r="158" spans="1:7" s="293" customFormat="1" ht="36">
      <c r="A158" s="306">
        <v>3260</v>
      </c>
      <c r="B158" s="307" t="s">
        <v>391</v>
      </c>
      <c r="C158" s="296">
        <f t="shared" si="2"/>
        <v>0</v>
      </c>
      <c r="D158" s="297">
        <f>SUM(D159:D161)</f>
        <v>0</v>
      </c>
      <c r="E158" s="297">
        <f>SUM(E159:E161)</f>
        <v>0</v>
      </c>
      <c r="F158" s="298">
        <f>SUM(F159:F161)</f>
        <v>0</v>
      </c>
      <c r="G158" s="299">
        <f>SUM(G159:G161)</f>
        <v>0</v>
      </c>
    </row>
    <row r="159" spans="1:7" s="293" customFormat="1" ht="24">
      <c r="A159" s="321">
        <v>3261</v>
      </c>
      <c r="B159" s="307" t="s">
        <v>392</v>
      </c>
      <c r="C159" s="296">
        <f aca="true" t="shared" si="3" ref="C159:C222">SUM(D159:G159)</f>
        <v>0</v>
      </c>
      <c r="D159" s="297"/>
      <c r="E159" s="297"/>
      <c r="F159" s="298"/>
      <c r="G159" s="299"/>
    </row>
    <row r="160" spans="1:7" s="293" customFormat="1" ht="24">
      <c r="A160" s="321">
        <v>3262</v>
      </c>
      <c r="B160" s="307" t="s">
        <v>393</v>
      </c>
      <c r="C160" s="296">
        <f t="shared" si="3"/>
        <v>0</v>
      </c>
      <c r="D160" s="297"/>
      <c r="E160" s="297"/>
      <c r="F160" s="298"/>
      <c r="G160" s="299"/>
    </row>
    <row r="161" spans="1:7" s="293" customFormat="1" ht="24">
      <c r="A161" s="321">
        <v>3263</v>
      </c>
      <c r="B161" s="307" t="s">
        <v>394</v>
      </c>
      <c r="C161" s="296">
        <f t="shared" si="3"/>
        <v>0</v>
      </c>
      <c r="D161" s="297"/>
      <c r="E161" s="297"/>
      <c r="F161" s="298"/>
      <c r="G161" s="299"/>
    </row>
    <row r="162" spans="1:7" s="293" customFormat="1" ht="60">
      <c r="A162" s="374">
        <v>3300</v>
      </c>
      <c r="B162" s="307" t="s">
        <v>188</v>
      </c>
      <c r="C162" s="296">
        <f t="shared" si="3"/>
        <v>0</v>
      </c>
      <c r="D162" s="297"/>
      <c r="E162" s="297"/>
      <c r="F162" s="298"/>
      <c r="G162" s="299"/>
    </row>
    <row r="163" spans="1:7" s="293" customFormat="1" ht="12">
      <c r="A163" s="375">
        <v>4000</v>
      </c>
      <c r="B163" s="346" t="s">
        <v>189</v>
      </c>
      <c r="C163" s="347">
        <f t="shared" si="3"/>
        <v>0</v>
      </c>
      <c r="D163" s="348">
        <f>SUM(D164,D167)</f>
        <v>0</v>
      </c>
      <c r="E163" s="348">
        <f>SUM(E164,E167)</f>
        <v>0</v>
      </c>
      <c r="F163" s="348">
        <f>SUM(F164,F167)</f>
        <v>0</v>
      </c>
      <c r="G163" s="350">
        <f>SUM(G164,G167)</f>
        <v>0</v>
      </c>
    </row>
    <row r="164" spans="1:7" s="293" customFormat="1" ht="24">
      <c r="A164" s="376">
        <v>4200</v>
      </c>
      <c r="B164" s="326" t="s">
        <v>190</v>
      </c>
      <c r="C164" s="352">
        <f t="shared" si="3"/>
        <v>0</v>
      </c>
      <c r="D164" s="353">
        <f>SUM(D165,D166)</f>
        <v>0</v>
      </c>
      <c r="E164" s="353">
        <f>SUM(E165,E166)</f>
        <v>0</v>
      </c>
      <c r="F164" s="354">
        <f>SUM(F165,F166)</f>
        <v>0</v>
      </c>
      <c r="G164" s="355">
        <f>SUM(G165,G166)</f>
        <v>0</v>
      </c>
    </row>
    <row r="165" spans="1:7" s="293" customFormat="1" ht="24">
      <c r="A165" s="306">
        <v>4240</v>
      </c>
      <c r="B165" s="307" t="s">
        <v>191</v>
      </c>
      <c r="C165" s="296">
        <f t="shared" si="3"/>
        <v>0</v>
      </c>
      <c r="D165" s="297"/>
      <c r="E165" s="297"/>
      <c r="F165" s="298"/>
      <c r="G165" s="299"/>
    </row>
    <row r="166" spans="1:7" s="293" customFormat="1" ht="24">
      <c r="A166" s="306">
        <v>4250</v>
      </c>
      <c r="B166" s="307" t="s">
        <v>192</v>
      </c>
      <c r="C166" s="296">
        <f t="shared" si="3"/>
        <v>0</v>
      </c>
      <c r="D166" s="297"/>
      <c r="E166" s="297"/>
      <c r="F166" s="298"/>
      <c r="G166" s="299"/>
    </row>
    <row r="167" spans="1:7" s="293" customFormat="1" ht="12">
      <c r="A167" s="351">
        <v>4300</v>
      </c>
      <c r="B167" s="326" t="s">
        <v>193</v>
      </c>
      <c r="C167" s="352">
        <f t="shared" si="3"/>
        <v>0</v>
      </c>
      <c r="D167" s="353">
        <f>SUM(D168)</f>
        <v>0</v>
      </c>
      <c r="E167" s="353">
        <f>SUM(E168)</f>
        <v>0</v>
      </c>
      <c r="F167" s="354">
        <f>SUM(F168)</f>
        <v>0</v>
      </c>
      <c r="G167" s="355">
        <f>SUM(G168)</f>
        <v>0</v>
      </c>
    </row>
    <row r="168" spans="1:7" s="293" customFormat="1" ht="24">
      <c r="A168" s="356">
        <v>4310</v>
      </c>
      <c r="B168" s="307" t="s">
        <v>194</v>
      </c>
      <c r="C168" s="358">
        <f t="shared" si="3"/>
        <v>0</v>
      </c>
      <c r="D168" s="377">
        <f>SUM(D169:D169)</f>
        <v>0</v>
      </c>
      <c r="E168" s="377">
        <f>SUM(E169:E169)</f>
        <v>0</v>
      </c>
      <c r="F168" s="378">
        <f>SUM(F169:F169)</f>
        <v>0</v>
      </c>
      <c r="G168" s="379">
        <f>SUM(G169:G169)</f>
        <v>0</v>
      </c>
    </row>
    <row r="169" spans="1:7" s="293" customFormat="1" ht="48">
      <c r="A169" s="321">
        <v>4311</v>
      </c>
      <c r="B169" s="307" t="s">
        <v>395</v>
      </c>
      <c r="C169" s="358">
        <f t="shared" si="3"/>
        <v>0</v>
      </c>
      <c r="D169" s="377"/>
      <c r="E169" s="377"/>
      <c r="F169" s="378"/>
      <c r="G169" s="379"/>
    </row>
    <row r="170" spans="1:7" s="311" customFormat="1" ht="24">
      <c r="A170" s="380"/>
      <c r="B170" s="274" t="s">
        <v>196</v>
      </c>
      <c r="C170" s="341">
        <f t="shared" si="3"/>
        <v>0</v>
      </c>
      <c r="D170" s="342">
        <f>SUM(D171,D207,D235,D260)</f>
        <v>0</v>
      </c>
      <c r="E170" s="342">
        <f>SUM(E171,E207,E235,E260)</f>
        <v>0</v>
      </c>
      <c r="F170" s="343">
        <f>SUM(F171,F207,F235,F260)</f>
        <v>0</v>
      </c>
      <c r="G170" s="344">
        <f>SUM(G171,G207,G235,G260)</f>
        <v>0</v>
      </c>
    </row>
    <row r="171" spans="1:7" s="293" customFormat="1" ht="12">
      <c r="A171" s="345">
        <v>5000</v>
      </c>
      <c r="B171" s="346" t="s">
        <v>197</v>
      </c>
      <c r="C171" s="347">
        <f t="shared" si="3"/>
        <v>0</v>
      </c>
      <c r="D171" s="348">
        <f>D172+D180</f>
        <v>0</v>
      </c>
      <c r="E171" s="348">
        <f>E172+E180</f>
        <v>0</v>
      </c>
      <c r="F171" s="348">
        <f>F172+F180</f>
        <v>0</v>
      </c>
      <c r="G171" s="350">
        <f>G172+G180</f>
        <v>0</v>
      </c>
    </row>
    <row r="172" spans="1:7" s="293" customFormat="1" ht="12">
      <c r="A172" s="351">
        <v>5100</v>
      </c>
      <c r="B172" s="326" t="s">
        <v>198</v>
      </c>
      <c r="C172" s="352">
        <f t="shared" si="3"/>
        <v>0</v>
      </c>
      <c r="D172" s="353">
        <f>D173+D174+D177+D178+D179</f>
        <v>0</v>
      </c>
      <c r="E172" s="353">
        <f>E173+E174+E177+E178+E179</f>
        <v>0</v>
      </c>
      <c r="F172" s="354">
        <f>F173+F174+F177+F178+F179</f>
        <v>0</v>
      </c>
      <c r="G172" s="355">
        <f>G173+G174+G177+G178+G179</f>
        <v>0</v>
      </c>
    </row>
    <row r="173" spans="1:7" s="293" customFormat="1" ht="24">
      <c r="A173" s="356">
        <v>5110</v>
      </c>
      <c r="B173" s="357" t="s">
        <v>199</v>
      </c>
      <c r="C173" s="358">
        <f t="shared" si="3"/>
        <v>0</v>
      </c>
      <c r="D173" s="363"/>
      <c r="E173" s="363"/>
      <c r="F173" s="364"/>
      <c r="G173" s="365"/>
    </row>
    <row r="174" spans="1:7" s="293" customFormat="1" ht="24">
      <c r="A174" s="356">
        <v>5120</v>
      </c>
      <c r="B174" s="357" t="s">
        <v>200</v>
      </c>
      <c r="C174" s="358">
        <f t="shared" si="3"/>
        <v>0</v>
      </c>
      <c r="D174" s="359">
        <f>D175+D176</f>
        <v>0</v>
      </c>
      <c r="E174" s="359">
        <f>E175+E176</f>
        <v>0</v>
      </c>
      <c r="F174" s="360">
        <f>F175+F176</f>
        <v>0</v>
      </c>
      <c r="G174" s="361">
        <f>G175+G176</f>
        <v>0</v>
      </c>
    </row>
    <row r="175" spans="1:7" s="293" customFormat="1" ht="12">
      <c r="A175" s="321">
        <v>5121</v>
      </c>
      <c r="B175" s="307" t="s">
        <v>201</v>
      </c>
      <c r="C175" s="296">
        <f t="shared" si="3"/>
        <v>0</v>
      </c>
      <c r="D175" s="297"/>
      <c r="E175" s="297"/>
      <c r="F175" s="298"/>
      <c r="G175" s="299"/>
    </row>
    <row r="176" spans="1:7" s="293" customFormat="1" ht="36">
      <c r="A176" s="321">
        <v>5129</v>
      </c>
      <c r="B176" s="307" t="s">
        <v>202</v>
      </c>
      <c r="C176" s="296">
        <f t="shared" si="3"/>
        <v>0</v>
      </c>
      <c r="D176" s="297"/>
      <c r="E176" s="297"/>
      <c r="F176" s="298"/>
      <c r="G176" s="299"/>
    </row>
    <row r="177" spans="1:7" s="293" customFormat="1" ht="12">
      <c r="A177" s="356">
        <v>5130</v>
      </c>
      <c r="B177" s="357" t="s">
        <v>203</v>
      </c>
      <c r="C177" s="358">
        <f t="shared" si="3"/>
        <v>0</v>
      </c>
      <c r="D177" s="363"/>
      <c r="E177" s="363"/>
      <c r="F177" s="364"/>
      <c r="G177" s="365"/>
    </row>
    <row r="178" spans="1:7" s="293" customFormat="1" ht="12" customHeight="1">
      <c r="A178" s="356">
        <v>5140</v>
      </c>
      <c r="B178" s="357" t="s">
        <v>204</v>
      </c>
      <c r="C178" s="358">
        <f t="shared" si="3"/>
        <v>0</v>
      </c>
      <c r="D178" s="363"/>
      <c r="E178" s="363"/>
      <c r="F178" s="364"/>
      <c r="G178" s="365"/>
    </row>
    <row r="179" spans="1:7" s="293" customFormat="1" ht="36">
      <c r="A179" s="356">
        <v>5170</v>
      </c>
      <c r="B179" s="357" t="s">
        <v>205</v>
      </c>
      <c r="C179" s="358">
        <f t="shared" si="3"/>
        <v>0</v>
      </c>
      <c r="D179" s="363"/>
      <c r="E179" s="363"/>
      <c r="F179" s="364"/>
      <c r="G179" s="365"/>
    </row>
    <row r="180" spans="1:7" s="293" customFormat="1" ht="12">
      <c r="A180" s="351">
        <v>5200</v>
      </c>
      <c r="B180" s="326" t="s">
        <v>206</v>
      </c>
      <c r="C180" s="352">
        <f t="shared" si="3"/>
        <v>0</v>
      </c>
      <c r="D180" s="353">
        <f>D181+D191+D192+D202+D203+D204+D206</f>
        <v>0</v>
      </c>
      <c r="E180" s="353">
        <f>E181+E191+E192+E202+E203+E204+E206</f>
        <v>0</v>
      </c>
      <c r="F180" s="354">
        <f>F181+F191+F192+F202+F203+F204+F206</f>
        <v>0</v>
      </c>
      <c r="G180" s="355">
        <f>G181+G191+G192+G202+G203+G204+G206</f>
        <v>0</v>
      </c>
    </row>
    <row r="181" spans="1:7" s="293" customFormat="1" ht="12">
      <c r="A181" s="356">
        <v>5210</v>
      </c>
      <c r="B181" s="357" t="s">
        <v>207</v>
      </c>
      <c r="C181" s="358">
        <f t="shared" si="3"/>
        <v>0</v>
      </c>
      <c r="D181" s="359">
        <f>SUM(D182:D190)</f>
        <v>0</v>
      </c>
      <c r="E181" s="359">
        <f>SUM(E182:E190)</f>
        <v>0</v>
      </c>
      <c r="F181" s="360">
        <f>SUM(F182:F190)</f>
        <v>0</v>
      </c>
      <c r="G181" s="361">
        <f>SUM(G182:G190)</f>
        <v>0</v>
      </c>
    </row>
    <row r="182" spans="1:7" s="293" customFormat="1" ht="12">
      <c r="A182" s="321">
        <v>5211</v>
      </c>
      <c r="B182" s="307" t="s">
        <v>208</v>
      </c>
      <c r="C182" s="296">
        <f t="shared" si="3"/>
        <v>0</v>
      </c>
      <c r="D182" s="297"/>
      <c r="E182" s="297"/>
      <c r="F182" s="298"/>
      <c r="G182" s="299"/>
    </row>
    <row r="183" spans="1:7" s="293" customFormat="1" ht="12">
      <c r="A183" s="321">
        <v>5212</v>
      </c>
      <c r="B183" s="307" t="s">
        <v>209</v>
      </c>
      <c r="C183" s="296">
        <f t="shared" si="3"/>
        <v>0</v>
      </c>
      <c r="D183" s="297"/>
      <c r="E183" s="297"/>
      <c r="F183" s="298"/>
      <c r="G183" s="299"/>
    </row>
    <row r="184" spans="1:7" s="293" customFormat="1" ht="12">
      <c r="A184" s="321">
        <v>5213</v>
      </c>
      <c r="B184" s="307" t="s">
        <v>210</v>
      </c>
      <c r="C184" s="296">
        <f t="shared" si="3"/>
        <v>0</v>
      </c>
      <c r="D184" s="297"/>
      <c r="E184" s="297"/>
      <c r="F184" s="298"/>
      <c r="G184" s="299"/>
    </row>
    <row r="185" spans="1:7" s="293" customFormat="1" ht="12">
      <c r="A185" s="321">
        <v>5214</v>
      </c>
      <c r="B185" s="307" t="s">
        <v>211</v>
      </c>
      <c r="C185" s="296">
        <f t="shared" si="3"/>
        <v>0</v>
      </c>
      <c r="D185" s="297"/>
      <c r="E185" s="297"/>
      <c r="F185" s="298"/>
      <c r="G185" s="299"/>
    </row>
    <row r="186" spans="1:7" s="293" customFormat="1" ht="12">
      <c r="A186" s="295">
        <v>5215</v>
      </c>
      <c r="B186" s="307" t="s">
        <v>212</v>
      </c>
      <c r="C186" s="296">
        <f t="shared" si="3"/>
        <v>0</v>
      </c>
      <c r="D186" s="297"/>
      <c r="E186" s="297"/>
      <c r="F186" s="297"/>
      <c r="G186" s="299"/>
    </row>
    <row r="187" spans="1:7" s="293" customFormat="1" ht="24">
      <c r="A187" s="321">
        <v>5216</v>
      </c>
      <c r="B187" s="307" t="s">
        <v>213</v>
      </c>
      <c r="C187" s="296">
        <f t="shared" si="3"/>
        <v>0</v>
      </c>
      <c r="D187" s="297"/>
      <c r="E187" s="297"/>
      <c r="F187" s="298"/>
      <c r="G187" s="299"/>
    </row>
    <row r="188" spans="1:7" s="293" customFormat="1" ht="12">
      <c r="A188" s="321">
        <v>5217</v>
      </c>
      <c r="B188" s="307" t="s">
        <v>214</v>
      </c>
      <c r="C188" s="296">
        <f t="shared" si="3"/>
        <v>0</v>
      </c>
      <c r="D188" s="297"/>
      <c r="E188" s="297"/>
      <c r="F188" s="298"/>
      <c r="G188" s="299"/>
    </row>
    <row r="189" spans="1:7" s="293" customFormat="1" ht="12">
      <c r="A189" s="321">
        <v>5218</v>
      </c>
      <c r="B189" s="307" t="s">
        <v>215</v>
      </c>
      <c r="C189" s="296">
        <f t="shared" si="3"/>
        <v>0</v>
      </c>
      <c r="D189" s="297"/>
      <c r="E189" s="297"/>
      <c r="F189" s="298"/>
      <c r="G189" s="299"/>
    </row>
    <row r="190" spans="1:7" s="293" customFormat="1" ht="12">
      <c r="A190" s="321">
        <v>5219</v>
      </c>
      <c r="B190" s="307" t="s">
        <v>216</v>
      </c>
      <c r="C190" s="296">
        <f t="shared" si="3"/>
        <v>0</v>
      </c>
      <c r="D190" s="297"/>
      <c r="E190" s="297"/>
      <c r="F190" s="298"/>
      <c r="G190" s="299"/>
    </row>
    <row r="191" spans="1:7" s="293" customFormat="1" ht="13.5" customHeight="1">
      <c r="A191" s="356">
        <v>5220</v>
      </c>
      <c r="B191" s="357" t="s">
        <v>217</v>
      </c>
      <c r="C191" s="358">
        <f t="shared" si="3"/>
        <v>0</v>
      </c>
      <c r="D191" s="363"/>
      <c r="E191" s="363"/>
      <c r="F191" s="364"/>
      <c r="G191" s="365"/>
    </row>
    <row r="192" spans="1:7" s="293" customFormat="1" ht="12">
      <c r="A192" s="356">
        <v>5230</v>
      </c>
      <c r="B192" s="357" t="s">
        <v>218</v>
      </c>
      <c r="C192" s="358">
        <f t="shared" si="3"/>
        <v>0</v>
      </c>
      <c r="D192" s="359">
        <f>SUM(D193:D201)</f>
        <v>0</v>
      </c>
      <c r="E192" s="359">
        <f>SUM(E193:E201)</f>
        <v>0</v>
      </c>
      <c r="F192" s="360">
        <f>SUM(F193:F201)</f>
        <v>0</v>
      </c>
      <c r="G192" s="361">
        <f>SUM(G193:G201)</f>
        <v>0</v>
      </c>
    </row>
    <row r="193" spans="1:7" s="293" customFormat="1" ht="12">
      <c r="A193" s="321">
        <v>5231</v>
      </c>
      <c r="B193" s="307" t="s">
        <v>219</v>
      </c>
      <c r="C193" s="296">
        <f t="shared" si="3"/>
        <v>0</v>
      </c>
      <c r="D193" s="297"/>
      <c r="E193" s="297"/>
      <c r="F193" s="298"/>
      <c r="G193" s="299"/>
    </row>
    <row r="194" spans="1:7" s="293" customFormat="1" ht="12">
      <c r="A194" s="295">
        <v>5232</v>
      </c>
      <c r="B194" s="307" t="s">
        <v>220</v>
      </c>
      <c r="C194" s="296">
        <f t="shared" si="3"/>
        <v>0</v>
      </c>
      <c r="D194" s="297"/>
      <c r="E194" s="297"/>
      <c r="F194" s="297"/>
      <c r="G194" s="299"/>
    </row>
    <row r="195" spans="1:7" s="293" customFormat="1" ht="12">
      <c r="A195" s="321">
        <v>5233</v>
      </c>
      <c r="B195" s="307" t="s">
        <v>396</v>
      </c>
      <c r="C195" s="296">
        <f t="shared" si="3"/>
        <v>0</v>
      </c>
      <c r="D195" s="297"/>
      <c r="E195" s="297"/>
      <c r="F195" s="298"/>
      <c r="G195" s="299"/>
    </row>
    <row r="196" spans="1:7" s="293" customFormat="1" ht="24">
      <c r="A196" s="321">
        <v>5234</v>
      </c>
      <c r="B196" s="307" t="s">
        <v>222</v>
      </c>
      <c r="C196" s="296">
        <f t="shared" si="3"/>
        <v>0</v>
      </c>
      <c r="D196" s="297"/>
      <c r="E196" s="297"/>
      <c r="F196" s="298"/>
      <c r="G196" s="299"/>
    </row>
    <row r="197" spans="1:7" s="293" customFormat="1" ht="12">
      <c r="A197" s="295">
        <v>5235</v>
      </c>
      <c r="B197" s="307" t="s">
        <v>223</v>
      </c>
      <c r="C197" s="296">
        <f t="shared" si="3"/>
        <v>0</v>
      </c>
      <c r="D197" s="297"/>
      <c r="E197" s="297"/>
      <c r="F197" s="297"/>
      <c r="G197" s="299"/>
    </row>
    <row r="198" spans="1:7" s="293" customFormat="1" ht="24">
      <c r="A198" s="321">
        <v>5236</v>
      </c>
      <c r="B198" s="307" t="s">
        <v>224</v>
      </c>
      <c r="C198" s="296">
        <f t="shared" si="3"/>
        <v>0</v>
      </c>
      <c r="D198" s="297"/>
      <c r="E198" s="297"/>
      <c r="F198" s="298"/>
      <c r="G198" s="299"/>
    </row>
    <row r="199" spans="1:7" s="293" customFormat="1" ht="14.25" customHeight="1">
      <c r="A199" s="295">
        <v>5237</v>
      </c>
      <c r="B199" s="307" t="s">
        <v>225</v>
      </c>
      <c r="C199" s="296">
        <f t="shared" si="3"/>
        <v>0</v>
      </c>
      <c r="D199" s="297"/>
      <c r="E199" s="297"/>
      <c r="F199" s="297"/>
      <c r="G199" s="299"/>
    </row>
    <row r="200" spans="1:7" s="293" customFormat="1" ht="24">
      <c r="A200" s="321">
        <v>5238</v>
      </c>
      <c r="B200" s="307" t="s">
        <v>226</v>
      </c>
      <c r="C200" s="296">
        <f t="shared" si="3"/>
        <v>0</v>
      </c>
      <c r="D200" s="297"/>
      <c r="E200" s="297"/>
      <c r="F200" s="298"/>
      <c r="G200" s="299"/>
    </row>
    <row r="201" spans="1:7" s="293" customFormat="1" ht="24">
      <c r="A201" s="321">
        <v>5239</v>
      </c>
      <c r="B201" s="307" t="s">
        <v>397</v>
      </c>
      <c r="C201" s="296">
        <f t="shared" si="3"/>
        <v>0</v>
      </c>
      <c r="D201" s="297"/>
      <c r="E201" s="297"/>
      <c r="F201" s="298"/>
      <c r="G201" s="299"/>
    </row>
    <row r="202" spans="1:7" s="293" customFormat="1" ht="24">
      <c r="A202" s="356">
        <v>5240</v>
      </c>
      <c r="B202" s="357" t="s">
        <v>398</v>
      </c>
      <c r="C202" s="358">
        <f t="shared" si="3"/>
        <v>0</v>
      </c>
      <c r="D202" s="363"/>
      <c r="E202" s="363"/>
      <c r="F202" s="364"/>
      <c r="G202" s="365"/>
    </row>
    <row r="203" spans="1:7" s="293" customFormat="1" ht="24">
      <c r="A203" s="356">
        <v>5250</v>
      </c>
      <c r="B203" s="357" t="s">
        <v>229</v>
      </c>
      <c r="C203" s="358">
        <f t="shared" si="3"/>
        <v>0</v>
      </c>
      <c r="D203" s="363"/>
      <c r="E203" s="363"/>
      <c r="F203" s="364"/>
      <c r="G203" s="365"/>
    </row>
    <row r="204" spans="1:7" s="293" customFormat="1" ht="12">
      <c r="A204" s="356">
        <v>5260</v>
      </c>
      <c r="B204" s="357" t="s">
        <v>230</v>
      </c>
      <c r="C204" s="358">
        <f t="shared" si="3"/>
        <v>0</v>
      </c>
      <c r="D204" s="359">
        <f>SUM(D205)</f>
        <v>0</v>
      </c>
      <c r="E204" s="359">
        <f>SUM(E205)</f>
        <v>0</v>
      </c>
      <c r="F204" s="360">
        <f>SUM(F205)</f>
        <v>0</v>
      </c>
      <c r="G204" s="361">
        <f>SUM(G205)</f>
        <v>0</v>
      </c>
    </row>
    <row r="205" spans="1:7" s="293" customFormat="1" ht="24">
      <c r="A205" s="321">
        <v>5269</v>
      </c>
      <c r="B205" s="307" t="s">
        <v>231</v>
      </c>
      <c r="C205" s="296">
        <f t="shared" si="3"/>
        <v>0</v>
      </c>
      <c r="D205" s="297"/>
      <c r="E205" s="297"/>
      <c r="F205" s="298"/>
      <c r="G205" s="299"/>
    </row>
    <row r="206" spans="1:7" s="293" customFormat="1" ht="24">
      <c r="A206" s="356">
        <v>5270</v>
      </c>
      <c r="B206" s="357" t="s">
        <v>232</v>
      </c>
      <c r="C206" s="358">
        <f t="shared" si="3"/>
        <v>0</v>
      </c>
      <c r="D206" s="363"/>
      <c r="E206" s="363"/>
      <c r="F206" s="364"/>
      <c r="G206" s="365"/>
    </row>
    <row r="207" spans="1:7" s="293" customFormat="1" ht="12">
      <c r="A207" s="345">
        <v>6000</v>
      </c>
      <c r="B207" s="346" t="s">
        <v>233</v>
      </c>
      <c r="C207" s="347">
        <f t="shared" si="3"/>
        <v>0</v>
      </c>
      <c r="D207" s="348">
        <f>D208+D218+D227</f>
        <v>0</v>
      </c>
      <c r="E207" s="348">
        <f>E208+E218+E227</f>
        <v>0</v>
      </c>
      <c r="F207" s="349">
        <f>F208+F218+F227</f>
        <v>0</v>
      </c>
      <c r="G207" s="350">
        <f>G208+G218+G227</f>
        <v>0</v>
      </c>
    </row>
    <row r="208" spans="1:7" s="293" customFormat="1" ht="12">
      <c r="A208" s="351">
        <v>6200</v>
      </c>
      <c r="B208" s="326" t="s">
        <v>399</v>
      </c>
      <c r="C208" s="352">
        <f t="shared" si="3"/>
        <v>0</v>
      </c>
      <c r="D208" s="353">
        <f>SUM(D209,D210,D216,D217)</f>
        <v>0</v>
      </c>
      <c r="E208" s="353">
        <f>SUM(E209,E210,E216,E217)</f>
        <v>0</v>
      </c>
      <c r="F208" s="353">
        <f>SUM(F209,F210,F216,F217)</f>
        <v>0</v>
      </c>
      <c r="G208" s="355">
        <f>SUM(G209,G210,G216,G217)</f>
        <v>0</v>
      </c>
    </row>
    <row r="209" spans="1:7" s="293" customFormat="1" ht="24">
      <c r="A209" s="381">
        <v>6220</v>
      </c>
      <c r="B209" s="357" t="s">
        <v>235</v>
      </c>
      <c r="C209" s="359">
        <f t="shared" si="3"/>
        <v>0</v>
      </c>
      <c r="D209" s="363"/>
      <c r="E209" s="363"/>
      <c r="F209" s="363"/>
      <c r="G209" s="365"/>
    </row>
    <row r="210" spans="1:7" s="293" customFormat="1" ht="14.25" customHeight="1">
      <c r="A210" s="382">
        <v>6250</v>
      </c>
      <c r="B210" s="313" t="s">
        <v>236</v>
      </c>
      <c r="C210" s="383">
        <f t="shared" si="3"/>
        <v>0</v>
      </c>
      <c r="D210" s="383">
        <f>SUM(D211:D215)</f>
        <v>0</v>
      </c>
      <c r="E210" s="383">
        <f>SUM(E211:E215)</f>
        <v>0</v>
      </c>
      <c r="F210" s="383">
        <f>SUM(F211:F215)</f>
        <v>0</v>
      </c>
      <c r="G210" s="384">
        <f>SUM(G211:G215)</f>
        <v>0</v>
      </c>
    </row>
    <row r="211" spans="1:7" s="293" customFormat="1" ht="14.25" customHeight="1">
      <c r="A211" s="385">
        <v>6252</v>
      </c>
      <c r="B211" s="313" t="s">
        <v>237</v>
      </c>
      <c r="C211" s="383">
        <f t="shared" si="3"/>
        <v>0</v>
      </c>
      <c r="D211" s="323"/>
      <c r="E211" s="323"/>
      <c r="F211" s="323"/>
      <c r="G211" s="386"/>
    </row>
    <row r="212" spans="1:7" s="293" customFormat="1" ht="14.25" customHeight="1">
      <c r="A212" s="385">
        <v>6253</v>
      </c>
      <c r="B212" s="313" t="s">
        <v>238</v>
      </c>
      <c r="C212" s="383">
        <f t="shared" si="3"/>
        <v>0</v>
      </c>
      <c r="D212" s="323"/>
      <c r="E212" s="323"/>
      <c r="F212" s="323"/>
      <c r="G212" s="386"/>
    </row>
    <row r="213" spans="1:7" s="293" customFormat="1" ht="24">
      <c r="A213" s="385">
        <v>6254</v>
      </c>
      <c r="B213" s="313" t="s">
        <v>239</v>
      </c>
      <c r="C213" s="383">
        <f t="shared" si="3"/>
        <v>0</v>
      </c>
      <c r="D213" s="323"/>
      <c r="E213" s="323"/>
      <c r="F213" s="323"/>
      <c r="G213" s="386"/>
    </row>
    <row r="214" spans="1:7" s="293" customFormat="1" ht="24">
      <c r="A214" s="385">
        <v>6255</v>
      </c>
      <c r="B214" s="313" t="s">
        <v>240</v>
      </c>
      <c r="C214" s="383">
        <f t="shared" si="3"/>
        <v>0</v>
      </c>
      <c r="D214" s="323"/>
      <c r="E214" s="323"/>
      <c r="F214" s="323"/>
      <c r="G214" s="386"/>
    </row>
    <row r="215" spans="1:7" s="293" customFormat="1" ht="24">
      <c r="A215" s="385">
        <v>6259</v>
      </c>
      <c r="B215" s="313" t="s">
        <v>241</v>
      </c>
      <c r="C215" s="383">
        <f t="shared" si="3"/>
        <v>0</v>
      </c>
      <c r="D215" s="323"/>
      <c r="E215" s="323"/>
      <c r="F215" s="323"/>
      <c r="G215" s="386"/>
    </row>
    <row r="216" spans="1:7" s="293" customFormat="1" ht="24">
      <c r="A216" s="356">
        <v>6260</v>
      </c>
      <c r="B216" s="357" t="s">
        <v>242</v>
      </c>
      <c r="C216" s="358">
        <f t="shared" si="3"/>
        <v>0</v>
      </c>
      <c r="D216" s="363"/>
      <c r="E216" s="363"/>
      <c r="F216" s="364"/>
      <c r="G216" s="365"/>
    </row>
    <row r="217" spans="1:7" s="293" customFormat="1" ht="24">
      <c r="A217" s="356">
        <v>6270</v>
      </c>
      <c r="B217" s="357" t="s">
        <v>400</v>
      </c>
      <c r="C217" s="358">
        <f t="shared" si="3"/>
        <v>0</v>
      </c>
      <c r="D217" s="363"/>
      <c r="E217" s="363"/>
      <c r="F217" s="364"/>
      <c r="G217" s="365"/>
    </row>
    <row r="218" spans="1:7" s="293" customFormat="1" ht="12">
      <c r="A218" s="351">
        <v>6300</v>
      </c>
      <c r="B218" s="326" t="s">
        <v>244</v>
      </c>
      <c r="C218" s="352">
        <f t="shared" si="3"/>
        <v>0</v>
      </c>
      <c r="D218" s="353">
        <f>SUM(D225,D226)</f>
        <v>0</v>
      </c>
      <c r="E218" s="353">
        <f>SUM(E225,E226)</f>
        <v>0</v>
      </c>
      <c r="F218" s="353">
        <f>SUM(F225,F226)</f>
        <v>0</v>
      </c>
      <c r="G218" s="355">
        <f>SUM(G225,G226)</f>
        <v>0</v>
      </c>
    </row>
    <row r="219" spans="1:7" s="293" customFormat="1" ht="24">
      <c r="A219" s="381">
        <v>6320</v>
      </c>
      <c r="B219" s="357" t="s">
        <v>245</v>
      </c>
      <c r="C219" s="359">
        <f t="shared" si="3"/>
        <v>0</v>
      </c>
      <c r="D219" s="359">
        <f>SUM(D220:D224)</f>
        <v>0</v>
      </c>
      <c r="E219" s="359">
        <f>SUM(E220:E224)</f>
        <v>0</v>
      </c>
      <c r="F219" s="359">
        <f>SUM(F220:F224)</f>
        <v>0</v>
      </c>
      <c r="G219" s="361">
        <f>SUM(G220:G224)</f>
        <v>0</v>
      </c>
    </row>
    <row r="220" spans="1:7" s="293" customFormat="1" ht="12">
      <c r="A220" s="385">
        <v>6321</v>
      </c>
      <c r="B220" s="313" t="s">
        <v>246</v>
      </c>
      <c r="C220" s="383">
        <f t="shared" si="3"/>
        <v>0</v>
      </c>
      <c r="D220" s="323"/>
      <c r="E220" s="323"/>
      <c r="F220" s="323"/>
      <c r="G220" s="386"/>
    </row>
    <row r="221" spans="1:7" s="293" customFormat="1" ht="12">
      <c r="A221" s="385">
        <v>6322</v>
      </c>
      <c r="B221" s="313" t="s">
        <v>247</v>
      </c>
      <c r="C221" s="383">
        <f t="shared" si="3"/>
        <v>0</v>
      </c>
      <c r="D221" s="323"/>
      <c r="E221" s="323"/>
      <c r="F221" s="323"/>
      <c r="G221" s="386"/>
    </row>
    <row r="222" spans="1:7" s="293" customFormat="1" ht="24">
      <c r="A222" s="385">
        <v>6323</v>
      </c>
      <c r="B222" s="313" t="s">
        <v>248</v>
      </c>
      <c r="C222" s="383">
        <f t="shared" si="3"/>
        <v>0</v>
      </c>
      <c r="D222" s="323"/>
      <c r="E222" s="323"/>
      <c r="F222" s="323"/>
      <c r="G222" s="386"/>
    </row>
    <row r="223" spans="1:7" s="293" customFormat="1" ht="24">
      <c r="A223" s="385">
        <v>6324</v>
      </c>
      <c r="B223" s="313" t="s">
        <v>249</v>
      </c>
      <c r="C223" s="383">
        <f aca="true" t="shared" si="4" ref="C223:C275">SUM(D223:G223)</f>
        <v>0</v>
      </c>
      <c r="D223" s="323"/>
      <c r="E223" s="323"/>
      <c r="F223" s="323"/>
      <c r="G223" s="386"/>
    </row>
    <row r="224" spans="1:7" s="293" customFormat="1" ht="12">
      <c r="A224" s="385">
        <v>6329</v>
      </c>
      <c r="B224" s="313" t="s">
        <v>250</v>
      </c>
      <c r="C224" s="383">
        <f t="shared" si="4"/>
        <v>0</v>
      </c>
      <c r="D224" s="323"/>
      <c r="E224" s="323"/>
      <c r="F224" s="323"/>
      <c r="G224" s="386"/>
    </row>
    <row r="225" spans="1:7" s="293" customFormat="1" ht="24">
      <c r="A225" s="356">
        <v>6330</v>
      </c>
      <c r="B225" s="357" t="s">
        <v>251</v>
      </c>
      <c r="C225" s="358">
        <f t="shared" si="4"/>
        <v>0</v>
      </c>
      <c r="D225" s="363"/>
      <c r="E225" s="363"/>
      <c r="F225" s="364"/>
      <c r="G225" s="365"/>
    </row>
    <row r="226" spans="1:7" s="293" customFormat="1" ht="24">
      <c r="A226" s="356">
        <v>6360</v>
      </c>
      <c r="B226" s="357" t="s">
        <v>401</v>
      </c>
      <c r="C226" s="358">
        <f t="shared" si="4"/>
        <v>0</v>
      </c>
      <c r="D226" s="363"/>
      <c r="E226" s="363"/>
      <c r="F226" s="364"/>
      <c r="G226" s="365"/>
    </row>
    <row r="227" spans="1:7" s="293" customFormat="1" ht="36">
      <c r="A227" s="387">
        <v>6400</v>
      </c>
      <c r="B227" s="326" t="s">
        <v>253</v>
      </c>
      <c r="C227" s="352">
        <f t="shared" si="4"/>
        <v>0</v>
      </c>
      <c r="D227" s="353">
        <f>SUM(D228:D234)</f>
        <v>0</v>
      </c>
      <c r="E227" s="353">
        <f>SUM(E228:E234)</f>
        <v>0</v>
      </c>
      <c r="F227" s="353">
        <f>SUM(F228:F234)</f>
        <v>0</v>
      </c>
      <c r="G227" s="355">
        <f>SUM(G228:G234)</f>
        <v>0</v>
      </c>
    </row>
    <row r="228" spans="1:7" s="293" customFormat="1" ht="12">
      <c r="A228" s="381">
        <v>6410</v>
      </c>
      <c r="B228" s="357" t="s">
        <v>254</v>
      </c>
      <c r="C228" s="359">
        <f t="shared" si="4"/>
        <v>0</v>
      </c>
      <c r="D228" s="363"/>
      <c r="E228" s="363"/>
      <c r="F228" s="363"/>
      <c r="G228" s="365"/>
    </row>
    <row r="229" spans="1:7" s="293" customFormat="1" ht="24">
      <c r="A229" s="382">
        <v>6420</v>
      </c>
      <c r="B229" s="313" t="s">
        <v>255</v>
      </c>
      <c r="C229" s="383">
        <f t="shared" si="4"/>
        <v>0</v>
      </c>
      <c r="D229" s="323"/>
      <c r="E229" s="323"/>
      <c r="F229" s="323"/>
      <c r="G229" s="386"/>
    </row>
    <row r="230" spans="1:7" s="293" customFormat="1" ht="12">
      <c r="A230" s="382">
        <v>6430</v>
      </c>
      <c r="B230" s="313" t="s">
        <v>256</v>
      </c>
      <c r="C230" s="383">
        <f t="shared" si="4"/>
        <v>0</v>
      </c>
      <c r="D230" s="323"/>
      <c r="E230" s="323"/>
      <c r="F230" s="323"/>
      <c r="G230" s="386"/>
    </row>
    <row r="231" spans="1:7" s="293" customFormat="1" ht="24">
      <c r="A231" s="382">
        <v>6440</v>
      </c>
      <c r="B231" s="313" t="s">
        <v>257</v>
      </c>
      <c r="C231" s="383">
        <f t="shared" si="4"/>
        <v>0</v>
      </c>
      <c r="D231" s="323"/>
      <c r="E231" s="323"/>
      <c r="F231" s="323"/>
      <c r="G231" s="386"/>
    </row>
    <row r="232" spans="1:7" s="293" customFormat="1" ht="36">
      <c r="A232" s="382">
        <v>6450</v>
      </c>
      <c r="B232" s="313" t="s">
        <v>258</v>
      </c>
      <c r="C232" s="383">
        <f t="shared" si="4"/>
        <v>0</v>
      </c>
      <c r="D232" s="323"/>
      <c r="E232" s="323"/>
      <c r="F232" s="323"/>
      <c r="G232" s="386"/>
    </row>
    <row r="233" spans="1:7" s="293" customFormat="1" ht="12">
      <c r="A233" s="382">
        <v>6460</v>
      </c>
      <c r="B233" s="313" t="s">
        <v>259</v>
      </c>
      <c r="C233" s="383">
        <f t="shared" si="4"/>
        <v>0</v>
      </c>
      <c r="D233" s="323"/>
      <c r="E233" s="323"/>
      <c r="F233" s="323"/>
      <c r="G233" s="386"/>
    </row>
    <row r="234" spans="1:7" s="293" customFormat="1" ht="36">
      <c r="A234" s="388">
        <v>6470</v>
      </c>
      <c r="B234" s="389" t="s">
        <v>260</v>
      </c>
      <c r="C234" s="391">
        <f t="shared" si="4"/>
        <v>0</v>
      </c>
      <c r="D234" s="390"/>
      <c r="E234" s="390"/>
      <c r="F234" s="390"/>
      <c r="G234" s="392"/>
    </row>
    <row r="235" spans="1:7" s="293" customFormat="1" ht="60">
      <c r="A235" s="345">
        <v>7000</v>
      </c>
      <c r="B235" s="346" t="s">
        <v>261</v>
      </c>
      <c r="C235" s="347">
        <f t="shared" si="4"/>
        <v>0</v>
      </c>
      <c r="D235" s="348">
        <f>SUM(D236,D249,D255)</f>
        <v>0</v>
      </c>
      <c r="E235" s="348">
        <f>SUM(E236,E249,E255)</f>
        <v>0</v>
      </c>
      <c r="F235" s="349">
        <f>SUM(F236,F249,F255)</f>
        <v>0</v>
      </c>
      <c r="G235" s="350">
        <f>SUM(G236,G249,G255)</f>
        <v>0</v>
      </c>
    </row>
    <row r="236" spans="1:7" s="293" customFormat="1" ht="24">
      <c r="A236" s="393">
        <v>7200</v>
      </c>
      <c r="B236" s="326" t="s">
        <v>402</v>
      </c>
      <c r="C236" s="352">
        <f t="shared" si="4"/>
        <v>0</v>
      </c>
      <c r="D236" s="353">
        <f>SUM(D237,D238,D241,D248)</f>
        <v>0</v>
      </c>
      <c r="E236" s="353">
        <f>SUM(E237,E238,E241,E248)</f>
        <v>0</v>
      </c>
      <c r="F236" s="354">
        <f>SUM(F237,F238,F241,F248)</f>
        <v>0</v>
      </c>
      <c r="G236" s="355">
        <f>SUM(G237,G238,G241,G248)</f>
        <v>0</v>
      </c>
    </row>
    <row r="237" spans="1:7" s="293" customFormat="1" ht="36">
      <c r="A237" s="394">
        <v>7210</v>
      </c>
      <c r="B237" s="357" t="s">
        <v>403</v>
      </c>
      <c r="C237" s="358">
        <f t="shared" si="4"/>
        <v>0</v>
      </c>
      <c r="D237" s="359"/>
      <c r="E237" s="359"/>
      <c r="F237" s="360"/>
      <c r="G237" s="361"/>
    </row>
    <row r="238" spans="1:7" s="293" customFormat="1" ht="24">
      <c r="A238" s="394">
        <v>7220</v>
      </c>
      <c r="B238" s="357" t="s">
        <v>264</v>
      </c>
      <c r="C238" s="358">
        <f t="shared" si="4"/>
        <v>0</v>
      </c>
      <c r="D238" s="359">
        <f>SUM(D239:D240)</f>
        <v>0</v>
      </c>
      <c r="E238" s="359">
        <f>SUM(E239:E240)</f>
        <v>0</v>
      </c>
      <c r="F238" s="360">
        <f>SUM(F239:F240)</f>
        <v>0</v>
      </c>
      <c r="G238" s="361">
        <f>SUM(G239:G240)</f>
        <v>0</v>
      </c>
    </row>
    <row r="239" spans="1:7" s="362" customFormat="1" ht="36">
      <c r="A239" s="395">
        <v>7221</v>
      </c>
      <c r="B239" s="307" t="s">
        <v>265</v>
      </c>
      <c r="C239" s="296">
        <f t="shared" si="4"/>
        <v>0</v>
      </c>
      <c r="D239" s="297"/>
      <c r="E239" s="297"/>
      <c r="F239" s="298"/>
      <c r="G239" s="299"/>
    </row>
    <row r="240" spans="1:7" s="362" customFormat="1" ht="36">
      <c r="A240" s="395">
        <v>7222</v>
      </c>
      <c r="B240" s="307" t="s">
        <v>266</v>
      </c>
      <c r="C240" s="296">
        <f t="shared" si="4"/>
        <v>0</v>
      </c>
      <c r="D240" s="297"/>
      <c r="E240" s="297"/>
      <c r="F240" s="298"/>
      <c r="G240" s="299"/>
    </row>
    <row r="241" spans="1:7" s="362" customFormat="1" ht="36">
      <c r="A241" s="396">
        <v>7240</v>
      </c>
      <c r="B241" s="307" t="s">
        <v>267</v>
      </c>
      <c r="C241" s="296">
        <f t="shared" si="4"/>
        <v>0</v>
      </c>
      <c r="D241" s="297">
        <f>SUM(D242:D247)</f>
        <v>0</v>
      </c>
      <c r="E241" s="297">
        <f>SUM(E242:E247)</f>
        <v>0</v>
      </c>
      <c r="F241" s="298">
        <f>SUM(F242:F247)</f>
        <v>0</v>
      </c>
      <c r="G241" s="299">
        <f>SUM(G242:G247)</f>
        <v>0</v>
      </c>
    </row>
    <row r="242" spans="1:7" s="362" customFormat="1" ht="36">
      <c r="A242" s="395">
        <v>7241</v>
      </c>
      <c r="B242" s="307" t="s">
        <v>268</v>
      </c>
      <c r="C242" s="296">
        <f t="shared" si="4"/>
        <v>0</v>
      </c>
      <c r="D242" s="297"/>
      <c r="E242" s="297"/>
      <c r="F242" s="298"/>
      <c r="G242" s="299"/>
    </row>
    <row r="243" spans="1:7" s="362" customFormat="1" ht="36">
      <c r="A243" s="395">
        <v>7242</v>
      </c>
      <c r="B243" s="307" t="s">
        <v>269</v>
      </c>
      <c r="C243" s="296">
        <f t="shared" si="4"/>
        <v>0</v>
      </c>
      <c r="D243" s="297"/>
      <c r="E243" s="297"/>
      <c r="F243" s="298"/>
      <c r="G243" s="299"/>
    </row>
    <row r="244" spans="1:7" s="362" customFormat="1" ht="36">
      <c r="A244" s="395">
        <v>7243</v>
      </c>
      <c r="B244" s="307" t="s">
        <v>270</v>
      </c>
      <c r="C244" s="296">
        <f t="shared" si="4"/>
        <v>0</v>
      </c>
      <c r="D244" s="297"/>
      <c r="E244" s="297"/>
      <c r="F244" s="298"/>
      <c r="G244" s="299"/>
    </row>
    <row r="245" spans="1:7" s="362" customFormat="1" ht="36">
      <c r="A245" s="395">
        <v>7244</v>
      </c>
      <c r="B245" s="307" t="s">
        <v>271</v>
      </c>
      <c r="C245" s="296">
        <f t="shared" si="4"/>
        <v>0</v>
      </c>
      <c r="D245" s="297"/>
      <c r="E245" s="297"/>
      <c r="F245" s="298"/>
      <c r="G245" s="299"/>
    </row>
    <row r="246" spans="1:7" s="362" customFormat="1" ht="12">
      <c r="A246" s="395">
        <v>7245</v>
      </c>
      <c r="B246" s="307" t="s">
        <v>272</v>
      </c>
      <c r="C246" s="296">
        <f t="shared" si="4"/>
        <v>0</v>
      </c>
      <c r="D246" s="297"/>
      <c r="E246" s="297"/>
      <c r="F246" s="298"/>
      <c r="G246" s="299"/>
    </row>
    <row r="247" spans="1:7" s="362" customFormat="1" ht="72">
      <c r="A247" s="395">
        <v>7246</v>
      </c>
      <c r="B247" s="307" t="s">
        <v>273</v>
      </c>
      <c r="C247" s="296">
        <f t="shared" si="4"/>
        <v>0</v>
      </c>
      <c r="D247" s="297"/>
      <c r="E247" s="297"/>
      <c r="F247" s="298"/>
      <c r="G247" s="299"/>
    </row>
    <row r="248" spans="1:7" s="362" customFormat="1" ht="36">
      <c r="A248" s="396">
        <v>7260</v>
      </c>
      <c r="B248" s="307" t="s">
        <v>274</v>
      </c>
      <c r="C248" s="296">
        <f t="shared" si="4"/>
        <v>0</v>
      </c>
      <c r="D248" s="297"/>
      <c r="E248" s="297"/>
      <c r="F248" s="298"/>
      <c r="G248" s="299"/>
    </row>
    <row r="249" spans="1:7" s="362" customFormat="1" ht="24">
      <c r="A249" s="397">
        <v>7500</v>
      </c>
      <c r="B249" s="398" t="s">
        <v>404</v>
      </c>
      <c r="C249" s="399">
        <f t="shared" si="4"/>
        <v>0</v>
      </c>
      <c r="D249" s="400">
        <f>SUM(D250)</f>
        <v>0</v>
      </c>
      <c r="E249" s="400">
        <f>SUM(E250)</f>
        <v>0</v>
      </c>
      <c r="F249" s="401">
        <f>SUM(F250)</f>
        <v>0</v>
      </c>
      <c r="G249" s="402">
        <f>SUM(G250)</f>
        <v>0</v>
      </c>
    </row>
    <row r="250" spans="1:7" s="362" customFormat="1" ht="48">
      <c r="A250" s="403">
        <v>7510</v>
      </c>
      <c r="B250" s="307" t="s">
        <v>276</v>
      </c>
      <c r="C250" s="296">
        <f t="shared" si="4"/>
        <v>0</v>
      </c>
      <c r="D250" s="377">
        <f>SUM(D251:D254)</f>
        <v>0</v>
      </c>
      <c r="E250" s="377">
        <f>SUM(E251:E254)</f>
        <v>0</v>
      </c>
      <c r="F250" s="377">
        <f>SUM(F251:F254)</f>
        <v>0</v>
      </c>
      <c r="G250" s="379">
        <f>SUM(G251:G254)</f>
        <v>0</v>
      </c>
    </row>
    <row r="251" spans="1:7" s="362" customFormat="1" ht="73.5" customHeight="1">
      <c r="A251" s="404">
        <v>7511</v>
      </c>
      <c r="B251" s="307" t="s">
        <v>277</v>
      </c>
      <c r="C251" s="296">
        <f t="shared" si="4"/>
        <v>0</v>
      </c>
      <c r="D251" s="297"/>
      <c r="E251" s="297"/>
      <c r="F251" s="297"/>
      <c r="G251" s="299"/>
    </row>
    <row r="252" spans="1:7" s="362" customFormat="1" ht="72">
      <c r="A252" s="404">
        <v>7512</v>
      </c>
      <c r="B252" s="307" t="s">
        <v>278</v>
      </c>
      <c r="C252" s="296">
        <f t="shared" si="4"/>
        <v>0</v>
      </c>
      <c r="D252" s="297"/>
      <c r="E252" s="297"/>
      <c r="F252" s="297"/>
      <c r="G252" s="299"/>
    </row>
    <row r="253" spans="1:7" s="362" customFormat="1" ht="72">
      <c r="A253" s="404">
        <v>7515</v>
      </c>
      <c r="B253" s="307" t="s">
        <v>279</v>
      </c>
      <c r="C253" s="296">
        <f t="shared" si="4"/>
        <v>0</v>
      </c>
      <c r="D253" s="297"/>
      <c r="E253" s="297"/>
      <c r="F253" s="297"/>
      <c r="G253" s="299"/>
    </row>
    <row r="254" spans="1:7" s="362" customFormat="1" ht="94.5" customHeight="1">
      <c r="A254" s="405">
        <v>7516</v>
      </c>
      <c r="B254" s="307" t="s">
        <v>280</v>
      </c>
      <c r="C254" s="296">
        <f t="shared" si="4"/>
        <v>0</v>
      </c>
      <c r="D254" s="297"/>
      <c r="E254" s="297"/>
      <c r="F254" s="297"/>
      <c r="G254" s="299"/>
    </row>
    <row r="255" spans="1:7" s="293" customFormat="1" ht="12">
      <c r="A255" s="393">
        <v>7700</v>
      </c>
      <c r="B255" s="398" t="s">
        <v>281</v>
      </c>
      <c r="C255" s="399">
        <f t="shared" si="4"/>
        <v>0</v>
      </c>
      <c r="D255" s="406">
        <f>SUM(D256,D259)</f>
        <v>0</v>
      </c>
      <c r="E255" s="406">
        <f>SUM(E256,E259)</f>
        <v>0</v>
      </c>
      <c r="F255" s="407">
        <f>SUM(F256,F259)</f>
        <v>0</v>
      </c>
      <c r="G255" s="408">
        <f>SUM(G256,G259)</f>
        <v>0</v>
      </c>
    </row>
    <row r="256" spans="1:7" s="293" customFormat="1" ht="21" customHeight="1">
      <c r="A256" s="394">
        <v>7710</v>
      </c>
      <c r="B256" s="357" t="s">
        <v>282</v>
      </c>
      <c r="C256" s="358">
        <f t="shared" si="4"/>
        <v>0</v>
      </c>
      <c r="D256" s="359">
        <f>SUM(D257:D258)</f>
        <v>0</v>
      </c>
      <c r="E256" s="359">
        <f>SUM(E257:E258)</f>
        <v>0</v>
      </c>
      <c r="F256" s="360">
        <f>SUM(F257:F258)</f>
        <v>0</v>
      </c>
      <c r="G256" s="361">
        <f>SUM(G257:G258)</f>
        <v>0</v>
      </c>
    </row>
    <row r="257" spans="1:7" s="362" customFormat="1" ht="36">
      <c r="A257" s="395">
        <v>7711</v>
      </c>
      <c r="B257" s="307" t="s">
        <v>283</v>
      </c>
      <c r="C257" s="296">
        <f t="shared" si="4"/>
        <v>0</v>
      </c>
      <c r="D257" s="297"/>
      <c r="E257" s="297"/>
      <c r="F257" s="298"/>
      <c r="G257" s="299"/>
    </row>
    <row r="258" spans="1:7" s="362" customFormat="1" ht="36">
      <c r="A258" s="395">
        <v>7712</v>
      </c>
      <c r="B258" s="307" t="s">
        <v>284</v>
      </c>
      <c r="C258" s="296">
        <f t="shared" si="4"/>
        <v>0</v>
      </c>
      <c r="D258" s="297"/>
      <c r="E258" s="297"/>
      <c r="F258" s="298"/>
      <c r="G258" s="299"/>
    </row>
    <row r="259" spans="1:7" s="362" customFormat="1" ht="12">
      <c r="A259" s="396">
        <v>7720</v>
      </c>
      <c r="B259" s="307" t="s">
        <v>285</v>
      </c>
      <c r="C259" s="296">
        <f t="shared" si="4"/>
        <v>0</v>
      </c>
      <c r="D259" s="297"/>
      <c r="E259" s="297"/>
      <c r="F259" s="298"/>
      <c r="G259" s="299"/>
    </row>
    <row r="260" spans="1:7" s="293" customFormat="1" ht="36">
      <c r="A260" s="409">
        <v>9000</v>
      </c>
      <c r="B260" s="410" t="s">
        <v>405</v>
      </c>
      <c r="C260" s="347">
        <f t="shared" si="4"/>
        <v>0</v>
      </c>
      <c r="D260" s="348">
        <f>SUM(D261,D264,D266,D268)</f>
        <v>0</v>
      </c>
      <c r="E260" s="348">
        <f>SUM(E261,E264,E266,E268)</f>
        <v>0</v>
      </c>
      <c r="F260" s="348">
        <f>SUM(F261,F264,F266,F268)</f>
        <v>0</v>
      </c>
      <c r="G260" s="350">
        <f>SUM(G261,G264,G266,G268)</f>
        <v>0</v>
      </c>
    </row>
    <row r="261" spans="1:7" s="293" customFormat="1" ht="36">
      <c r="A261" s="411">
        <v>9200</v>
      </c>
      <c r="B261" s="412" t="s">
        <v>287</v>
      </c>
      <c r="C261" s="352">
        <f t="shared" si="4"/>
        <v>0</v>
      </c>
      <c r="D261" s="353">
        <f>SUM(D262:D263)</f>
        <v>0</v>
      </c>
      <c r="E261" s="353">
        <f>SUM(E262:E263)</f>
        <v>0</v>
      </c>
      <c r="F261" s="354">
        <f>SUM(F262:F263)</f>
        <v>0</v>
      </c>
      <c r="G261" s="355">
        <f>SUM(G262:G263)</f>
        <v>0</v>
      </c>
    </row>
    <row r="262" spans="1:7" s="293" customFormat="1" ht="36">
      <c r="A262" s="413">
        <v>9210</v>
      </c>
      <c r="B262" s="414" t="s">
        <v>288</v>
      </c>
      <c r="C262" s="358">
        <f t="shared" si="4"/>
        <v>0</v>
      </c>
      <c r="D262" s="363"/>
      <c r="E262" s="363"/>
      <c r="F262" s="364"/>
      <c r="G262" s="365"/>
    </row>
    <row r="263" spans="1:7" s="293" customFormat="1" ht="36">
      <c r="A263" s="413">
        <v>9220</v>
      </c>
      <c r="B263" s="414" t="s">
        <v>289</v>
      </c>
      <c r="C263" s="358">
        <f t="shared" si="4"/>
        <v>0</v>
      </c>
      <c r="D263" s="363"/>
      <c r="E263" s="363"/>
      <c r="F263" s="364"/>
      <c r="G263" s="365"/>
    </row>
    <row r="264" spans="1:7" s="293" customFormat="1" ht="36">
      <c r="A264" s="411">
        <v>9300</v>
      </c>
      <c r="B264" s="415" t="s">
        <v>290</v>
      </c>
      <c r="C264" s="352">
        <f t="shared" si="4"/>
        <v>0</v>
      </c>
      <c r="D264" s="353">
        <f>SUM(D265)</f>
        <v>0</v>
      </c>
      <c r="E264" s="353">
        <f>SUM(E265)</f>
        <v>0</v>
      </c>
      <c r="F264" s="354">
        <f>SUM(F265)</f>
        <v>0</v>
      </c>
      <c r="G264" s="355">
        <f>SUM(G265)</f>
        <v>0</v>
      </c>
    </row>
    <row r="265" spans="1:7" s="293" customFormat="1" ht="48">
      <c r="A265" s="416">
        <v>9320</v>
      </c>
      <c r="B265" s="417" t="s">
        <v>291</v>
      </c>
      <c r="C265" s="296">
        <f t="shared" si="4"/>
        <v>0</v>
      </c>
      <c r="D265" s="297"/>
      <c r="E265" s="297"/>
      <c r="F265" s="298"/>
      <c r="G265" s="299"/>
    </row>
    <row r="266" spans="1:7" s="293" customFormat="1" ht="36">
      <c r="A266" s="411">
        <v>9400</v>
      </c>
      <c r="B266" s="415" t="s">
        <v>292</v>
      </c>
      <c r="C266" s="352">
        <f t="shared" si="4"/>
        <v>0</v>
      </c>
      <c r="D266" s="353">
        <f>SUM(D267:D267)</f>
        <v>0</v>
      </c>
      <c r="E266" s="353">
        <f>SUM(E267:E267)</f>
        <v>0</v>
      </c>
      <c r="F266" s="354">
        <f>SUM(F267:F267)</f>
        <v>0</v>
      </c>
      <c r="G266" s="355">
        <f>SUM(G267:G267)</f>
        <v>0</v>
      </c>
    </row>
    <row r="267" spans="1:7" s="293" customFormat="1" ht="48">
      <c r="A267" s="413">
        <v>9420</v>
      </c>
      <c r="B267" s="414" t="s">
        <v>293</v>
      </c>
      <c r="C267" s="358">
        <f t="shared" si="4"/>
        <v>0</v>
      </c>
      <c r="D267" s="363"/>
      <c r="E267" s="363"/>
      <c r="F267" s="364"/>
      <c r="G267" s="365"/>
    </row>
    <row r="268" spans="1:7" s="293" customFormat="1" ht="36">
      <c r="A268" s="418">
        <v>9600</v>
      </c>
      <c r="B268" s="419" t="s">
        <v>294</v>
      </c>
      <c r="C268" s="420">
        <f t="shared" si="4"/>
        <v>0</v>
      </c>
      <c r="D268" s="420">
        <f>SUM(D269)</f>
        <v>0</v>
      </c>
      <c r="E268" s="420">
        <f>SUM(E269)</f>
        <v>0</v>
      </c>
      <c r="F268" s="420">
        <f>SUM(F269)</f>
        <v>0</v>
      </c>
      <c r="G268" s="421">
        <f>SUM(G269)</f>
        <v>0</v>
      </c>
    </row>
    <row r="269" spans="1:7" s="293" customFormat="1" ht="36">
      <c r="A269" s="422">
        <v>9610</v>
      </c>
      <c r="B269" s="414" t="s">
        <v>295</v>
      </c>
      <c r="C269" s="359">
        <f t="shared" si="4"/>
        <v>0</v>
      </c>
      <c r="D269" s="359">
        <f>SUM(D270:D272)</f>
        <v>0</v>
      </c>
      <c r="E269" s="359">
        <f>SUM(E270:E272)</f>
        <v>0</v>
      </c>
      <c r="F269" s="359">
        <f>SUM(F270:F272)</f>
        <v>0</v>
      </c>
      <c r="G269" s="361">
        <f>SUM(G270:G272)</f>
        <v>0</v>
      </c>
    </row>
    <row r="270" spans="1:7" s="293" customFormat="1" ht="72">
      <c r="A270" s="423">
        <v>9611</v>
      </c>
      <c r="B270" s="424" t="s">
        <v>296</v>
      </c>
      <c r="C270" s="383">
        <f t="shared" si="4"/>
        <v>0</v>
      </c>
      <c r="D270" s="323"/>
      <c r="E270" s="323"/>
      <c r="F270" s="323"/>
      <c r="G270" s="386"/>
    </row>
    <row r="271" spans="1:7" s="293" customFormat="1" ht="60">
      <c r="A271" s="423">
        <v>9612</v>
      </c>
      <c r="B271" s="424" t="s">
        <v>297</v>
      </c>
      <c r="C271" s="383">
        <f t="shared" si="4"/>
        <v>0</v>
      </c>
      <c r="D271" s="323"/>
      <c r="E271" s="323"/>
      <c r="F271" s="323"/>
      <c r="G271" s="386"/>
    </row>
    <row r="272" spans="1:7" s="293" customFormat="1" ht="87" customHeight="1">
      <c r="A272" s="425">
        <v>9619</v>
      </c>
      <c r="B272" s="426" t="s">
        <v>298</v>
      </c>
      <c r="C272" s="383">
        <f t="shared" si="4"/>
        <v>0</v>
      </c>
      <c r="D272" s="390"/>
      <c r="E272" s="390"/>
      <c r="F272" s="390"/>
      <c r="G272" s="392"/>
    </row>
    <row r="273" spans="1:7" s="293" customFormat="1" ht="12">
      <c r="A273" s="427"/>
      <c r="B273" s="307" t="s">
        <v>299</v>
      </c>
      <c r="C273" s="296">
        <f t="shared" si="4"/>
        <v>0</v>
      </c>
      <c r="D273" s="377">
        <f>SUM(D274:D275)</f>
        <v>0</v>
      </c>
      <c r="E273" s="377">
        <f>SUM(E274:E275)</f>
        <v>0</v>
      </c>
      <c r="F273" s="378">
        <f>SUM(F274:F275)</f>
        <v>0</v>
      </c>
      <c r="G273" s="379">
        <f>SUM(G274:G275)</f>
        <v>0</v>
      </c>
    </row>
    <row r="274" spans="1:7" s="293" customFormat="1" ht="12">
      <c r="A274" s="427"/>
      <c r="B274" s="295" t="s">
        <v>34</v>
      </c>
      <c r="C274" s="296">
        <f t="shared" si="4"/>
        <v>0</v>
      </c>
      <c r="D274" s="297"/>
      <c r="E274" s="297"/>
      <c r="F274" s="298"/>
      <c r="G274" s="299"/>
    </row>
    <row r="275" spans="1:7" s="293" customFormat="1" ht="12">
      <c r="A275" s="427"/>
      <c r="B275" s="295" t="s">
        <v>35</v>
      </c>
      <c r="C275" s="296">
        <f t="shared" si="4"/>
        <v>0</v>
      </c>
      <c r="D275" s="297"/>
      <c r="E275" s="297"/>
      <c r="F275" s="298"/>
      <c r="G275" s="299"/>
    </row>
    <row r="276" spans="1:7" s="434" customFormat="1" ht="12">
      <c r="A276" s="428"/>
      <c r="B276" s="429" t="s">
        <v>300</v>
      </c>
      <c r="C276" s="430">
        <f>SUM(C273,C260,C235,C207,C171,C163,C156,C58,C34)</f>
        <v>45000</v>
      </c>
      <c r="D276" s="431">
        <f>SUM(D273,D260,D235,D207,D171,D163,D156,D58,D34)</f>
        <v>45000</v>
      </c>
      <c r="E276" s="431">
        <f>SUM(E273,E260,E235,E207,E171,E163,E156,E58,E34)</f>
        <v>0</v>
      </c>
      <c r="F276" s="432">
        <f>SUM(F273,F260,F235,F207,F171,F163,F156,F58,F34)</f>
        <v>0</v>
      </c>
      <c r="G276" s="433">
        <f>SUM(G273,G260,G235,G207,G171,G163,G156,G58,G34)</f>
        <v>0</v>
      </c>
    </row>
    <row r="277" spans="1:7" s="434" customFormat="1" ht="3" customHeight="1">
      <c r="A277" s="435"/>
      <c r="B277" s="436"/>
      <c r="C277" s="399"/>
      <c r="D277" s="406"/>
      <c r="E277" s="406"/>
      <c r="F277" s="406"/>
      <c r="G277" s="408"/>
    </row>
    <row r="278" spans="1:7" s="439" customFormat="1" ht="12">
      <c r="A278" s="525" t="s">
        <v>301</v>
      </c>
      <c r="B278" s="526"/>
      <c r="C278" s="437">
        <f>SUM(D278:G278)</f>
        <v>0</v>
      </c>
      <c r="D278" s="437">
        <f>D18-D32</f>
        <v>0</v>
      </c>
      <c r="E278" s="437">
        <f>E17-E32</f>
        <v>0</v>
      </c>
      <c r="F278" s="437">
        <f>F17-F32</f>
        <v>0</v>
      </c>
      <c r="G278" s="438">
        <f>SUM(G17:G29)-G32</f>
        <v>0</v>
      </c>
    </row>
    <row r="279" spans="1:7" s="434" customFormat="1" ht="3" customHeight="1">
      <c r="A279" s="440"/>
      <c r="B279" s="440"/>
      <c r="C279" s="399"/>
      <c r="D279" s="406"/>
      <c r="E279" s="406"/>
      <c r="F279" s="406"/>
      <c r="G279" s="408"/>
    </row>
    <row r="280" spans="1:7" s="439" customFormat="1" ht="12">
      <c r="A280" s="525" t="s">
        <v>302</v>
      </c>
      <c r="B280" s="526"/>
      <c r="C280" s="437">
        <f>SUM(C281,C283)-C291+C293</f>
        <v>0</v>
      </c>
      <c r="D280" s="437">
        <f>SUM(D281,D283)-D291+D293</f>
        <v>0</v>
      </c>
      <c r="E280" s="437">
        <f>SUM(E281,E283)-E291+E293</f>
        <v>0</v>
      </c>
      <c r="F280" s="437">
        <f>SUM(F281,F283)-F291+F293</f>
        <v>0</v>
      </c>
      <c r="G280" s="438">
        <f>SUM(G281,G283)-G291+G293</f>
        <v>0</v>
      </c>
    </row>
    <row r="281" spans="1:7" s="439" customFormat="1" ht="12">
      <c r="A281" s="441" t="s">
        <v>303</v>
      </c>
      <c r="B281" s="441" t="s">
        <v>304</v>
      </c>
      <c r="C281" s="437">
        <f>C14-C273</f>
        <v>0</v>
      </c>
      <c r="D281" s="437">
        <f>D14-D273</f>
        <v>0</v>
      </c>
      <c r="E281" s="437">
        <f>E14-E273</f>
        <v>0</v>
      </c>
      <c r="F281" s="437">
        <f>F14-F273</f>
        <v>0</v>
      </c>
      <c r="G281" s="438">
        <f>G14-G273</f>
        <v>0</v>
      </c>
    </row>
    <row r="282" spans="1:7" s="434" customFormat="1" ht="3" customHeight="1">
      <c r="A282" s="436"/>
      <c r="B282" s="436"/>
      <c r="C282" s="399"/>
      <c r="D282" s="406"/>
      <c r="E282" s="406"/>
      <c r="F282" s="406"/>
      <c r="G282" s="408"/>
    </row>
    <row r="283" spans="1:7" s="439" customFormat="1" ht="12">
      <c r="A283" s="442" t="s">
        <v>305</v>
      </c>
      <c r="B283" s="442" t="s">
        <v>306</v>
      </c>
      <c r="C283" s="437">
        <f>SUM(C284,C286,C288)-SUM(C285,C287,C289)</f>
        <v>0</v>
      </c>
      <c r="D283" s="437">
        <f>SUM(D284,D286,D288)-SUM(D285,D287,D289)</f>
        <v>0</v>
      </c>
      <c r="E283" s="437">
        <f>SUM(E284,E286,E288)-SUM(E285,E287,E289)</f>
        <v>0</v>
      </c>
      <c r="F283" s="437">
        <f>SUM(F284,F286,F288)-SUM(F285,F287,F289)</f>
        <v>0</v>
      </c>
      <c r="G283" s="438">
        <f>SUM(G284,G286,G288)-SUM(G285,G287,G289)</f>
        <v>0</v>
      </c>
    </row>
    <row r="284" spans="1:7" s="434" customFormat="1" ht="12">
      <c r="A284" s="443" t="s">
        <v>307</v>
      </c>
      <c r="B284" s="443" t="s">
        <v>308</v>
      </c>
      <c r="C284" s="444">
        <f aca="true" t="shared" si="5" ref="C284:C289">SUM(D284:G284)</f>
        <v>0</v>
      </c>
      <c r="D284" s="445"/>
      <c r="E284" s="445"/>
      <c r="F284" s="445"/>
      <c r="G284" s="446"/>
    </row>
    <row r="285" spans="1:7" s="434" customFormat="1" ht="12">
      <c r="A285" s="447" t="s">
        <v>309</v>
      </c>
      <c r="B285" s="447" t="s">
        <v>310</v>
      </c>
      <c r="C285" s="314">
        <f t="shared" si="5"/>
        <v>0</v>
      </c>
      <c r="D285" s="323"/>
      <c r="E285" s="323"/>
      <c r="F285" s="323"/>
      <c r="G285" s="386"/>
    </row>
    <row r="286" spans="1:7" s="434" customFormat="1" ht="12">
      <c r="A286" s="447" t="s">
        <v>311</v>
      </c>
      <c r="B286" s="447" t="s">
        <v>312</v>
      </c>
      <c r="C286" s="314">
        <f t="shared" si="5"/>
        <v>0</v>
      </c>
      <c r="D286" s="323"/>
      <c r="E286" s="323"/>
      <c r="F286" s="323"/>
      <c r="G286" s="386"/>
    </row>
    <row r="287" spans="1:7" s="434" customFormat="1" ht="12">
      <c r="A287" s="447" t="s">
        <v>313</v>
      </c>
      <c r="B287" s="447" t="s">
        <v>314</v>
      </c>
      <c r="C287" s="314">
        <f t="shared" si="5"/>
        <v>0</v>
      </c>
      <c r="D287" s="323"/>
      <c r="E287" s="323"/>
      <c r="F287" s="323"/>
      <c r="G287" s="386"/>
    </row>
    <row r="288" spans="1:7" s="434" customFormat="1" ht="12">
      <c r="A288" s="447" t="s">
        <v>315</v>
      </c>
      <c r="B288" s="447" t="s">
        <v>316</v>
      </c>
      <c r="C288" s="314">
        <f t="shared" si="5"/>
        <v>0</v>
      </c>
      <c r="D288" s="323"/>
      <c r="E288" s="323"/>
      <c r="F288" s="323"/>
      <c r="G288" s="386"/>
    </row>
    <row r="289" spans="1:7" s="434" customFormat="1" ht="12">
      <c r="A289" s="448" t="s">
        <v>317</v>
      </c>
      <c r="B289" s="448" t="s">
        <v>318</v>
      </c>
      <c r="C289" s="449">
        <f t="shared" si="5"/>
        <v>0</v>
      </c>
      <c r="D289" s="390"/>
      <c r="E289" s="390"/>
      <c r="F289" s="390"/>
      <c r="G289" s="392"/>
    </row>
    <row r="290" spans="1:7" s="434" customFormat="1" ht="3" customHeight="1">
      <c r="A290" s="436"/>
      <c r="B290" s="436"/>
      <c r="C290" s="399"/>
      <c r="D290" s="400"/>
      <c r="E290" s="400"/>
      <c r="F290" s="400"/>
      <c r="G290" s="402"/>
    </row>
    <row r="291" spans="1:7" s="439" customFormat="1" ht="12">
      <c r="A291" s="442" t="s">
        <v>319</v>
      </c>
      <c r="B291" s="442" t="s">
        <v>320</v>
      </c>
      <c r="C291" s="450">
        <f>SUM(D291:G291)</f>
        <v>0</v>
      </c>
      <c r="D291" s="451"/>
      <c r="E291" s="451"/>
      <c r="F291" s="451"/>
      <c r="G291" s="452"/>
    </row>
    <row r="292" spans="1:7" s="439" customFormat="1" ht="3" customHeight="1">
      <c r="A292" s="453"/>
      <c r="B292" s="454"/>
      <c r="C292" s="455"/>
      <c r="D292" s="456"/>
      <c r="E292" s="457"/>
      <c r="F292" s="457"/>
      <c r="G292" s="458"/>
    </row>
    <row r="293" spans="1:7" s="439" customFormat="1" ht="48">
      <c r="A293" s="453" t="s">
        <v>321</v>
      </c>
      <c r="B293" s="459" t="s">
        <v>322</v>
      </c>
      <c r="C293" s="460">
        <f>SUM(D293:G293)</f>
        <v>0</v>
      </c>
      <c r="D293" s="461"/>
      <c r="E293" s="462"/>
      <c r="F293" s="462"/>
      <c r="G293" s="463"/>
    </row>
    <row r="294" s="293" customFormat="1" ht="11.25"/>
    <row r="295" s="293" customFormat="1" ht="11.25"/>
    <row r="296" s="293" customFormat="1" ht="11.25"/>
    <row r="297" s="293" customFormat="1" ht="11.25"/>
    <row r="298" s="293" customFormat="1" ht="11.25"/>
    <row r="299" s="293" customFormat="1" ht="11.25"/>
    <row r="300" s="293" customFormat="1" ht="11.25"/>
    <row r="301" s="293" customFormat="1" ht="11.25"/>
    <row r="302" s="293" customFormat="1" ht="11.25"/>
    <row r="303" s="293" customFormat="1" ht="11.25"/>
    <row r="304" s="293" customFormat="1" ht="11.25"/>
    <row r="305" s="293" customFormat="1" ht="11.25"/>
    <row r="306" s="293" customFormat="1" ht="11.25"/>
    <row r="307" s="293" customFormat="1" ht="11.25"/>
    <row r="308" s="293" customFormat="1" ht="11.25"/>
    <row r="309" s="293" customFormat="1" ht="11.25"/>
    <row r="310" s="293" customFormat="1" ht="11.25"/>
    <row r="311" s="293" customFormat="1" ht="11.25"/>
    <row r="312" s="293" customFormat="1" ht="11.25"/>
    <row r="313" spans="1:7" s="293" customFormat="1" ht="11.25">
      <c r="A313" s="464"/>
      <c r="B313" s="464"/>
      <c r="C313" s="464"/>
      <c r="D313" s="464"/>
      <c r="E313" s="464"/>
      <c r="F313" s="464"/>
      <c r="G313" s="464"/>
    </row>
    <row r="314" spans="1:7" s="293" customFormat="1" ht="11.25">
      <c r="A314" s="464"/>
      <c r="B314" s="464"/>
      <c r="C314" s="464"/>
      <c r="D314" s="464"/>
      <c r="E314" s="464"/>
      <c r="F314" s="464"/>
      <c r="G314" s="464"/>
    </row>
    <row r="315" spans="1:7" s="293" customFormat="1" ht="11.25">
      <c r="A315" s="464"/>
      <c r="B315" s="464"/>
      <c r="C315" s="464"/>
      <c r="D315" s="464"/>
      <c r="E315" s="464"/>
      <c r="F315" s="464"/>
      <c r="G315" s="464"/>
    </row>
    <row r="316" spans="1:7" s="293" customFormat="1" ht="11.25">
      <c r="A316" s="464"/>
      <c r="B316" s="464"/>
      <c r="C316" s="464"/>
      <c r="D316" s="464"/>
      <c r="E316" s="464"/>
      <c r="F316" s="464"/>
      <c r="G316" s="464"/>
    </row>
    <row r="317" spans="1:7" s="293" customFormat="1" ht="11.25">
      <c r="A317" s="464"/>
      <c r="B317" s="464"/>
      <c r="C317" s="464"/>
      <c r="D317" s="464"/>
      <c r="E317" s="464"/>
      <c r="F317" s="464"/>
      <c r="G317" s="464"/>
    </row>
    <row r="318" spans="1:7" s="293" customFormat="1" ht="11.25">
      <c r="A318" s="464"/>
      <c r="B318" s="464"/>
      <c r="C318" s="464"/>
      <c r="D318" s="464"/>
      <c r="E318" s="464"/>
      <c r="F318" s="464"/>
      <c r="G318" s="464"/>
    </row>
    <row r="319" spans="1:7" s="293" customFormat="1" ht="11.25">
      <c r="A319" s="464"/>
      <c r="B319" s="464"/>
      <c r="C319" s="464"/>
      <c r="D319" s="464"/>
      <c r="E319" s="464"/>
      <c r="F319" s="464"/>
      <c r="G319" s="464"/>
    </row>
    <row r="320" spans="1:7" s="293" customFormat="1" ht="11.25">
      <c r="A320" s="464"/>
      <c r="B320" s="464"/>
      <c r="C320" s="464"/>
      <c r="D320" s="464"/>
      <c r="E320" s="464"/>
      <c r="F320" s="464"/>
      <c r="G320" s="464"/>
    </row>
    <row r="321" spans="1:7" s="293" customFormat="1" ht="11.25">
      <c r="A321" s="464"/>
      <c r="B321" s="464"/>
      <c r="C321" s="464"/>
      <c r="D321" s="464"/>
      <c r="E321" s="464"/>
      <c r="F321" s="464"/>
      <c r="G321" s="464"/>
    </row>
    <row r="322" spans="1:7" s="293" customFormat="1" ht="11.25">
      <c r="A322" s="464"/>
      <c r="B322" s="464"/>
      <c r="C322" s="464"/>
      <c r="D322" s="464"/>
      <c r="E322" s="464"/>
      <c r="F322" s="464"/>
      <c r="G322" s="464"/>
    </row>
    <row r="323" spans="1:7" s="293" customFormat="1" ht="11.25">
      <c r="A323" s="464"/>
      <c r="B323" s="464"/>
      <c r="C323" s="464"/>
      <c r="D323" s="464"/>
      <c r="E323" s="464"/>
      <c r="F323" s="464"/>
      <c r="G323" s="464"/>
    </row>
    <row r="324" spans="1:7" s="293" customFormat="1" ht="11.25">
      <c r="A324" s="464"/>
      <c r="B324" s="464"/>
      <c r="C324" s="464"/>
      <c r="D324" s="464"/>
      <c r="E324" s="464"/>
      <c r="F324" s="464"/>
      <c r="G324" s="464"/>
    </row>
    <row r="325" spans="1:7" s="293" customFormat="1" ht="11.25">
      <c r="A325" s="464"/>
      <c r="B325" s="464"/>
      <c r="C325" s="464"/>
      <c r="D325" s="464"/>
      <c r="E325" s="464"/>
      <c r="F325" s="464"/>
      <c r="G325" s="464"/>
    </row>
    <row r="326" spans="1:7" s="293" customFormat="1" ht="11.25">
      <c r="A326" s="464"/>
      <c r="B326" s="464"/>
      <c r="C326" s="464"/>
      <c r="D326" s="464"/>
      <c r="E326" s="464"/>
      <c r="F326" s="464"/>
      <c r="G326" s="464"/>
    </row>
    <row r="327" spans="1:7" s="293" customFormat="1" ht="11.25">
      <c r="A327" s="464"/>
      <c r="B327" s="464"/>
      <c r="C327" s="464"/>
      <c r="D327" s="464"/>
      <c r="E327" s="464"/>
      <c r="F327" s="464"/>
      <c r="G327" s="464"/>
    </row>
    <row r="328" spans="1:7" s="293" customFormat="1" ht="11.25">
      <c r="A328" s="464"/>
      <c r="B328" s="464"/>
      <c r="C328" s="464"/>
      <c r="D328" s="464"/>
      <c r="E328" s="464"/>
      <c r="F328" s="464"/>
      <c r="G328" s="464"/>
    </row>
    <row r="329" spans="1:7" s="293" customFormat="1" ht="11.25">
      <c r="A329" s="464"/>
      <c r="B329" s="464"/>
      <c r="C329" s="464"/>
      <c r="D329" s="464"/>
      <c r="E329" s="464"/>
      <c r="F329" s="464"/>
      <c r="G329" s="464"/>
    </row>
    <row r="330" spans="1:7" s="293" customFormat="1" ht="11.25">
      <c r="A330" s="464"/>
      <c r="B330" s="464"/>
      <c r="C330" s="464"/>
      <c r="D330" s="464"/>
      <c r="E330" s="464"/>
      <c r="F330" s="464"/>
      <c r="G330" s="464"/>
    </row>
    <row r="331" spans="1:7" s="293" customFormat="1" ht="11.25">
      <c r="A331" s="464"/>
      <c r="B331" s="464"/>
      <c r="C331" s="464"/>
      <c r="D331" s="464"/>
      <c r="E331" s="464"/>
      <c r="F331" s="464"/>
      <c r="G331" s="464"/>
    </row>
    <row r="332" spans="1:7" s="293" customFormat="1" ht="11.25">
      <c r="A332" s="464"/>
      <c r="B332" s="464"/>
      <c r="C332" s="464"/>
      <c r="D332" s="464"/>
      <c r="E332" s="464"/>
      <c r="F332" s="464"/>
      <c r="G332" s="464"/>
    </row>
    <row r="333" spans="1:7" s="293" customFormat="1" ht="11.25">
      <c r="A333" s="464"/>
      <c r="B333" s="464"/>
      <c r="C333" s="464"/>
      <c r="D333" s="464"/>
      <c r="E333" s="464"/>
      <c r="F333" s="464"/>
      <c r="G333" s="464"/>
    </row>
    <row r="334" spans="1:7" s="293" customFormat="1" ht="11.25">
      <c r="A334" s="464"/>
      <c r="B334" s="464"/>
      <c r="C334" s="464"/>
      <c r="D334" s="464"/>
      <c r="E334" s="464"/>
      <c r="F334" s="464"/>
      <c r="G334" s="464"/>
    </row>
    <row r="335" spans="1:7" s="293" customFormat="1" ht="11.25">
      <c r="A335" s="464"/>
      <c r="B335" s="464"/>
      <c r="C335" s="464"/>
      <c r="D335" s="464"/>
      <c r="E335" s="464"/>
      <c r="F335" s="464"/>
      <c r="G335" s="464"/>
    </row>
    <row r="336" spans="1:7" s="293" customFormat="1" ht="11.25">
      <c r="A336" s="464"/>
      <c r="B336" s="464"/>
      <c r="C336" s="464"/>
      <c r="D336" s="464"/>
      <c r="E336" s="464"/>
      <c r="F336" s="464"/>
      <c r="G336" s="464"/>
    </row>
    <row r="337" spans="1:7" s="293" customFormat="1" ht="11.25">
      <c r="A337" s="464"/>
      <c r="B337" s="464"/>
      <c r="C337" s="464"/>
      <c r="D337" s="464"/>
      <c r="E337" s="464"/>
      <c r="F337" s="464"/>
      <c r="G337" s="464"/>
    </row>
    <row r="338" spans="1:7" s="293" customFormat="1" ht="11.25">
      <c r="A338" s="464"/>
      <c r="B338" s="464"/>
      <c r="C338" s="464"/>
      <c r="D338" s="464"/>
      <c r="E338" s="464"/>
      <c r="F338" s="464"/>
      <c r="G338" s="464"/>
    </row>
    <row r="339" spans="1:7" s="293" customFormat="1" ht="11.25">
      <c r="A339" s="464"/>
      <c r="B339" s="464"/>
      <c r="C339" s="464"/>
      <c r="D339" s="464"/>
      <c r="E339" s="464"/>
      <c r="F339" s="464"/>
      <c r="G339" s="464"/>
    </row>
    <row r="340" spans="1:7" s="293" customFormat="1" ht="11.25">
      <c r="A340" s="464"/>
      <c r="B340" s="464"/>
      <c r="C340" s="464"/>
      <c r="D340" s="464"/>
      <c r="E340" s="464"/>
      <c r="F340" s="464"/>
      <c r="G340" s="464"/>
    </row>
    <row r="341" spans="1:7" s="293" customFormat="1" ht="11.25">
      <c r="A341" s="464"/>
      <c r="B341" s="464"/>
      <c r="C341" s="464"/>
      <c r="D341" s="464"/>
      <c r="E341" s="464"/>
      <c r="F341" s="464"/>
      <c r="G341" s="464"/>
    </row>
    <row r="342" spans="1:7" s="293" customFormat="1" ht="11.25">
      <c r="A342" s="464"/>
      <c r="B342" s="464"/>
      <c r="C342" s="464"/>
      <c r="D342" s="464"/>
      <c r="E342" s="464"/>
      <c r="F342" s="464"/>
      <c r="G342" s="464"/>
    </row>
    <row r="343" spans="1:7" s="293" customFormat="1" ht="11.25">
      <c r="A343" s="464"/>
      <c r="B343" s="464"/>
      <c r="C343" s="464"/>
      <c r="D343" s="464"/>
      <c r="E343" s="464"/>
      <c r="F343" s="464"/>
      <c r="G343" s="464"/>
    </row>
    <row r="344" spans="1:7" s="293" customFormat="1" ht="11.25">
      <c r="A344" s="464"/>
      <c r="B344" s="464"/>
      <c r="C344" s="464"/>
      <c r="D344" s="464"/>
      <c r="E344" s="464"/>
      <c r="F344" s="464"/>
      <c r="G344" s="464"/>
    </row>
    <row r="345" spans="1:7" s="293" customFormat="1" ht="11.25">
      <c r="A345" s="464"/>
      <c r="B345" s="464"/>
      <c r="C345" s="464"/>
      <c r="D345" s="464"/>
      <c r="E345" s="464"/>
      <c r="F345" s="464"/>
      <c r="G345" s="464"/>
    </row>
    <row r="346" spans="1:7" s="293" customFormat="1" ht="11.25">
      <c r="A346" s="464"/>
      <c r="B346" s="464"/>
      <c r="C346" s="464"/>
      <c r="D346" s="464"/>
      <c r="E346" s="464"/>
      <c r="F346" s="464"/>
      <c r="G346" s="464"/>
    </row>
    <row r="347" spans="1:7" s="293" customFormat="1" ht="11.25">
      <c r="A347" s="464"/>
      <c r="B347" s="464"/>
      <c r="C347" s="464"/>
      <c r="D347" s="464"/>
      <c r="E347" s="464"/>
      <c r="F347" s="464"/>
      <c r="G347" s="464"/>
    </row>
    <row r="348" spans="1:7" s="293" customFormat="1" ht="11.25">
      <c r="A348" s="464"/>
      <c r="B348" s="464"/>
      <c r="C348" s="464"/>
      <c r="D348" s="464"/>
      <c r="E348" s="464"/>
      <c r="F348" s="464"/>
      <c r="G348" s="464"/>
    </row>
    <row r="349" spans="1:7" s="293" customFormat="1" ht="11.25">
      <c r="A349" s="464"/>
      <c r="B349" s="464"/>
      <c r="C349" s="464"/>
      <c r="D349" s="464"/>
      <c r="E349" s="464"/>
      <c r="F349" s="464"/>
      <c r="G349" s="464"/>
    </row>
    <row r="350" spans="1:7" s="293" customFormat="1" ht="11.25">
      <c r="A350" s="464"/>
      <c r="B350" s="464"/>
      <c r="C350" s="464"/>
      <c r="D350" s="464"/>
      <c r="E350" s="464"/>
      <c r="F350" s="464"/>
      <c r="G350" s="464"/>
    </row>
    <row r="351" spans="1:7" s="293" customFormat="1" ht="11.25">
      <c r="A351" s="464"/>
      <c r="B351" s="464"/>
      <c r="C351" s="464"/>
      <c r="D351" s="464"/>
      <c r="E351" s="464"/>
      <c r="F351" s="464"/>
      <c r="G351" s="464"/>
    </row>
    <row r="352" spans="1:7" s="293" customFormat="1" ht="11.25">
      <c r="A352" s="464"/>
      <c r="B352" s="464"/>
      <c r="C352" s="464"/>
      <c r="D352" s="464"/>
      <c r="E352" s="464"/>
      <c r="F352" s="464"/>
      <c r="G352" s="464"/>
    </row>
    <row r="353" spans="1:7" s="293" customFormat="1" ht="11.25">
      <c r="A353" s="464"/>
      <c r="B353" s="464"/>
      <c r="C353" s="464"/>
      <c r="D353" s="464"/>
      <c r="E353" s="464"/>
      <c r="F353" s="464"/>
      <c r="G353" s="464"/>
    </row>
    <row r="354" spans="1:7" s="293" customFormat="1" ht="11.25">
      <c r="A354" s="464"/>
      <c r="B354" s="464"/>
      <c r="C354" s="464"/>
      <c r="D354" s="464"/>
      <c r="E354" s="464"/>
      <c r="F354" s="464"/>
      <c r="G354" s="464"/>
    </row>
    <row r="355" spans="1:7" s="293" customFormat="1" ht="11.25">
      <c r="A355" s="464"/>
      <c r="B355" s="464"/>
      <c r="C355" s="464"/>
      <c r="D355" s="464"/>
      <c r="E355" s="464"/>
      <c r="F355" s="464"/>
      <c r="G355" s="464"/>
    </row>
    <row r="356" spans="1:7" s="293" customFormat="1" ht="11.25">
      <c r="A356" s="464"/>
      <c r="B356" s="464"/>
      <c r="C356" s="464"/>
      <c r="D356" s="464"/>
      <c r="E356" s="464"/>
      <c r="F356" s="464"/>
      <c r="G356" s="464"/>
    </row>
    <row r="357" spans="1:7" s="293" customFormat="1" ht="11.25">
      <c r="A357" s="464"/>
      <c r="B357" s="464"/>
      <c r="C357" s="464"/>
      <c r="D357" s="464"/>
      <c r="E357" s="464"/>
      <c r="F357" s="464"/>
      <c r="G357" s="464"/>
    </row>
    <row r="358" spans="1:7" s="293" customFormat="1" ht="11.25">
      <c r="A358" s="464"/>
      <c r="B358" s="464"/>
      <c r="C358" s="464"/>
      <c r="D358" s="464"/>
      <c r="E358" s="464"/>
      <c r="F358" s="464"/>
      <c r="G358" s="464"/>
    </row>
    <row r="359" spans="1:7" s="293" customFormat="1" ht="11.25">
      <c r="A359" s="464"/>
      <c r="B359" s="464"/>
      <c r="C359" s="464"/>
      <c r="D359" s="464"/>
      <c r="E359" s="464"/>
      <c r="F359" s="464"/>
      <c r="G359" s="464"/>
    </row>
    <row r="360" spans="1:7" s="293" customFormat="1" ht="11.25">
      <c r="A360" s="464"/>
      <c r="B360" s="464"/>
      <c r="C360" s="464"/>
      <c r="D360" s="464"/>
      <c r="E360" s="464"/>
      <c r="F360" s="464"/>
      <c r="G360" s="464"/>
    </row>
    <row r="361" spans="1:7" s="293" customFormat="1" ht="11.25">
      <c r="A361" s="464"/>
      <c r="B361" s="464"/>
      <c r="C361" s="464"/>
      <c r="D361" s="464"/>
      <c r="E361" s="464"/>
      <c r="F361" s="464"/>
      <c r="G361" s="464"/>
    </row>
    <row r="362" spans="1:7" s="293" customFormat="1" ht="11.25">
      <c r="A362" s="464"/>
      <c r="B362" s="464"/>
      <c r="C362" s="464"/>
      <c r="D362" s="464"/>
      <c r="E362" s="464"/>
      <c r="F362" s="464"/>
      <c r="G362" s="464"/>
    </row>
    <row r="363" spans="1:7" s="293" customFormat="1" ht="11.25">
      <c r="A363" s="464"/>
      <c r="B363" s="464"/>
      <c r="C363" s="464"/>
      <c r="D363" s="464"/>
      <c r="E363" s="464"/>
      <c r="F363" s="464"/>
      <c r="G363" s="464"/>
    </row>
    <row r="364" spans="1:7" s="293" customFormat="1" ht="11.25">
      <c r="A364" s="464"/>
      <c r="B364" s="464"/>
      <c r="C364" s="464"/>
      <c r="D364" s="464"/>
      <c r="E364" s="464"/>
      <c r="F364" s="464"/>
      <c r="G364" s="464"/>
    </row>
    <row r="365" spans="1:7" s="293" customFormat="1" ht="11.25">
      <c r="A365" s="464"/>
      <c r="B365" s="464"/>
      <c r="C365" s="464"/>
      <c r="D365" s="464"/>
      <c r="E365" s="464"/>
      <c r="F365" s="464"/>
      <c r="G365" s="464"/>
    </row>
    <row r="366" spans="1:7" s="293" customFormat="1" ht="11.25">
      <c r="A366" s="464"/>
      <c r="B366" s="464"/>
      <c r="C366" s="464"/>
      <c r="D366" s="464"/>
      <c r="E366" s="464"/>
      <c r="F366" s="464"/>
      <c r="G366" s="464"/>
    </row>
    <row r="367" spans="1:7" s="293" customFormat="1" ht="11.25">
      <c r="A367" s="464"/>
      <c r="B367" s="464"/>
      <c r="C367" s="464"/>
      <c r="D367" s="464"/>
      <c r="E367" s="464"/>
      <c r="F367" s="464"/>
      <c r="G367" s="464"/>
    </row>
    <row r="368" spans="1:7" s="293" customFormat="1" ht="11.25">
      <c r="A368" s="464"/>
      <c r="B368" s="464"/>
      <c r="C368" s="464"/>
      <c r="D368" s="464"/>
      <c r="E368" s="464"/>
      <c r="F368" s="464"/>
      <c r="G368" s="464"/>
    </row>
    <row r="369" spans="1:7" s="293" customFormat="1" ht="11.25">
      <c r="A369" s="464"/>
      <c r="B369" s="464"/>
      <c r="C369" s="464"/>
      <c r="D369" s="464"/>
      <c r="E369" s="464"/>
      <c r="F369" s="464"/>
      <c r="G369" s="464"/>
    </row>
    <row r="370" spans="1:7" s="293" customFormat="1" ht="11.25">
      <c r="A370" s="464"/>
      <c r="B370" s="464"/>
      <c r="C370" s="464"/>
      <c r="D370" s="464"/>
      <c r="E370" s="464"/>
      <c r="F370" s="464"/>
      <c r="G370" s="464"/>
    </row>
    <row r="371" spans="1:7" s="293" customFormat="1" ht="11.25">
      <c r="A371" s="464"/>
      <c r="B371" s="464"/>
      <c r="C371" s="464"/>
      <c r="D371" s="464"/>
      <c r="E371" s="464"/>
      <c r="F371" s="464"/>
      <c r="G371" s="464"/>
    </row>
    <row r="372" spans="1:7" s="293" customFormat="1" ht="11.25">
      <c r="A372" s="464"/>
      <c r="B372" s="464"/>
      <c r="C372" s="464"/>
      <c r="D372" s="464"/>
      <c r="E372" s="464"/>
      <c r="F372" s="464"/>
      <c r="G372" s="464"/>
    </row>
    <row r="373" spans="1:7" s="293" customFormat="1" ht="11.25">
      <c r="A373" s="464"/>
      <c r="B373" s="464"/>
      <c r="C373" s="464"/>
      <c r="D373" s="464"/>
      <c r="E373" s="464"/>
      <c r="F373" s="464"/>
      <c r="G373" s="464"/>
    </row>
    <row r="374" spans="1:7" s="293" customFormat="1" ht="11.25">
      <c r="A374" s="464"/>
      <c r="B374" s="464"/>
      <c r="C374" s="464"/>
      <c r="D374" s="464"/>
      <c r="E374" s="464"/>
      <c r="F374" s="464"/>
      <c r="G374" s="464"/>
    </row>
    <row r="375" spans="1:7" s="293" customFormat="1" ht="11.25">
      <c r="A375" s="464"/>
      <c r="B375" s="464"/>
      <c r="C375" s="464"/>
      <c r="D375" s="464"/>
      <c r="E375" s="464"/>
      <c r="F375" s="464"/>
      <c r="G375" s="464"/>
    </row>
    <row r="376" spans="1:7" s="293" customFormat="1" ht="11.25">
      <c r="A376" s="464"/>
      <c r="B376" s="464"/>
      <c r="C376" s="464"/>
      <c r="D376" s="464"/>
      <c r="E376" s="464"/>
      <c r="F376" s="464"/>
      <c r="G376" s="464"/>
    </row>
    <row r="377" spans="1:7" s="293" customFormat="1" ht="11.25">
      <c r="A377" s="464"/>
      <c r="B377" s="464"/>
      <c r="C377" s="464"/>
      <c r="D377" s="464"/>
      <c r="E377" s="464"/>
      <c r="F377" s="464"/>
      <c r="G377" s="464"/>
    </row>
    <row r="378" spans="1:7" s="293" customFormat="1" ht="11.25">
      <c r="A378" s="464"/>
      <c r="B378" s="464"/>
      <c r="C378" s="464"/>
      <c r="D378" s="464"/>
      <c r="E378" s="464"/>
      <c r="F378" s="464"/>
      <c r="G378" s="464"/>
    </row>
    <row r="379" spans="1:7" s="293" customFormat="1" ht="11.25">
      <c r="A379" s="464"/>
      <c r="B379" s="464"/>
      <c r="C379" s="464"/>
      <c r="D379" s="464"/>
      <c r="E379" s="464"/>
      <c r="F379" s="464"/>
      <c r="G379" s="464"/>
    </row>
    <row r="380" spans="1:7" s="293" customFormat="1" ht="11.25">
      <c r="A380" s="464"/>
      <c r="B380" s="464"/>
      <c r="C380" s="464"/>
      <c r="D380" s="464"/>
      <c r="E380" s="464"/>
      <c r="F380" s="464"/>
      <c r="G380" s="464"/>
    </row>
    <row r="381" spans="1:7" s="293" customFormat="1" ht="11.25">
      <c r="A381" s="464"/>
      <c r="B381" s="464"/>
      <c r="C381" s="464"/>
      <c r="D381" s="464"/>
      <c r="E381" s="464"/>
      <c r="F381" s="464"/>
      <c r="G381" s="464"/>
    </row>
    <row r="382" spans="1:7" s="293" customFormat="1" ht="11.25">
      <c r="A382" s="464"/>
      <c r="B382" s="464"/>
      <c r="C382" s="464"/>
      <c r="D382" s="464"/>
      <c r="E382" s="464"/>
      <c r="F382" s="464"/>
      <c r="G382" s="464"/>
    </row>
    <row r="383" spans="1:7" s="293" customFormat="1" ht="11.25">
      <c r="A383" s="464"/>
      <c r="B383" s="464"/>
      <c r="C383" s="464"/>
      <c r="D383" s="464"/>
      <c r="E383" s="464"/>
      <c r="F383" s="464"/>
      <c r="G383" s="464"/>
    </row>
    <row r="384" spans="1:7" s="293" customFormat="1" ht="11.25">
      <c r="A384" s="464"/>
      <c r="B384" s="464"/>
      <c r="C384" s="464"/>
      <c r="D384" s="464"/>
      <c r="E384" s="464"/>
      <c r="F384" s="464"/>
      <c r="G384" s="464"/>
    </row>
    <row r="385" spans="1:7" s="293" customFormat="1" ht="11.25">
      <c r="A385" s="464"/>
      <c r="B385" s="464"/>
      <c r="C385" s="464"/>
      <c r="D385" s="464"/>
      <c r="E385" s="464"/>
      <c r="F385" s="464"/>
      <c r="G385" s="464"/>
    </row>
    <row r="386" spans="1:7" s="293" customFormat="1" ht="11.25">
      <c r="A386" s="464"/>
      <c r="B386" s="464"/>
      <c r="C386" s="464"/>
      <c r="D386" s="464"/>
      <c r="E386" s="464"/>
      <c r="F386" s="464"/>
      <c r="G386" s="464"/>
    </row>
    <row r="387" spans="1:7" s="293" customFormat="1" ht="11.25">
      <c r="A387" s="464"/>
      <c r="B387" s="464"/>
      <c r="C387" s="464"/>
      <c r="D387" s="464"/>
      <c r="E387" s="464"/>
      <c r="F387" s="464"/>
      <c r="G387" s="464"/>
    </row>
    <row r="388" spans="1:7" s="293" customFormat="1" ht="11.25">
      <c r="A388" s="464"/>
      <c r="B388" s="464"/>
      <c r="C388" s="464"/>
      <c r="D388" s="464"/>
      <c r="E388" s="464"/>
      <c r="F388" s="464"/>
      <c r="G388" s="464"/>
    </row>
    <row r="389" spans="1:7" s="293" customFormat="1" ht="11.25">
      <c r="A389" s="464"/>
      <c r="B389" s="464"/>
      <c r="C389" s="464"/>
      <c r="D389" s="464"/>
      <c r="E389" s="464"/>
      <c r="F389" s="464"/>
      <c r="G389" s="464"/>
    </row>
    <row r="390" spans="1:7" s="293" customFormat="1" ht="11.25">
      <c r="A390" s="464"/>
      <c r="B390" s="464"/>
      <c r="C390" s="464"/>
      <c r="D390" s="464"/>
      <c r="E390" s="464"/>
      <c r="F390" s="464"/>
      <c r="G390" s="464"/>
    </row>
    <row r="391" spans="1:7" s="293" customFormat="1" ht="11.25">
      <c r="A391" s="464"/>
      <c r="B391" s="464"/>
      <c r="C391" s="464"/>
      <c r="D391" s="464"/>
      <c r="E391" s="464"/>
      <c r="F391" s="464"/>
      <c r="G391" s="464"/>
    </row>
    <row r="392" spans="1:7" s="293" customFormat="1" ht="11.25">
      <c r="A392" s="464"/>
      <c r="B392" s="464"/>
      <c r="C392" s="464"/>
      <c r="D392" s="464"/>
      <c r="E392" s="464"/>
      <c r="F392" s="464"/>
      <c r="G392" s="464"/>
    </row>
    <row r="393" spans="1:7" s="293" customFormat="1" ht="11.25">
      <c r="A393" s="464"/>
      <c r="B393" s="464"/>
      <c r="C393" s="464"/>
      <c r="D393" s="464"/>
      <c r="E393" s="464"/>
      <c r="F393" s="464"/>
      <c r="G393" s="464"/>
    </row>
    <row r="394" spans="1:7" s="293" customFormat="1" ht="11.25">
      <c r="A394" s="464"/>
      <c r="B394" s="464"/>
      <c r="C394" s="464"/>
      <c r="D394" s="464"/>
      <c r="E394" s="464"/>
      <c r="F394" s="464"/>
      <c r="G394" s="464"/>
    </row>
    <row r="395" spans="1:7" s="293" customFormat="1" ht="11.25">
      <c r="A395" s="464"/>
      <c r="B395" s="464"/>
      <c r="C395" s="464"/>
      <c r="D395" s="464"/>
      <c r="E395" s="464"/>
      <c r="F395" s="464"/>
      <c r="G395" s="464"/>
    </row>
    <row r="396" spans="1:7" s="293" customFormat="1" ht="11.25">
      <c r="A396" s="464"/>
      <c r="B396" s="464"/>
      <c r="C396" s="464"/>
      <c r="D396" s="464"/>
      <c r="E396" s="464"/>
      <c r="F396" s="464"/>
      <c r="G396" s="464"/>
    </row>
    <row r="397" spans="1:7" s="293" customFormat="1" ht="11.25">
      <c r="A397" s="464"/>
      <c r="B397" s="464"/>
      <c r="C397" s="464"/>
      <c r="D397" s="464"/>
      <c r="E397" s="464"/>
      <c r="F397" s="464"/>
      <c r="G397" s="464"/>
    </row>
    <row r="398" spans="1:7" s="293" customFormat="1" ht="11.25">
      <c r="A398" s="464"/>
      <c r="B398" s="464"/>
      <c r="C398" s="464"/>
      <c r="D398" s="464"/>
      <c r="E398" s="464"/>
      <c r="F398" s="464"/>
      <c r="G398" s="464"/>
    </row>
    <row r="399" spans="1:7" s="293" customFormat="1" ht="11.25">
      <c r="A399" s="464"/>
      <c r="B399" s="464"/>
      <c r="C399" s="464"/>
      <c r="D399" s="464"/>
      <c r="E399" s="464"/>
      <c r="F399" s="464"/>
      <c r="G399" s="464"/>
    </row>
    <row r="400" spans="1:7" s="293" customFormat="1" ht="11.25">
      <c r="A400" s="464"/>
      <c r="B400" s="464"/>
      <c r="C400" s="464"/>
      <c r="D400" s="464"/>
      <c r="E400" s="464"/>
      <c r="F400" s="464"/>
      <c r="G400" s="464"/>
    </row>
    <row r="401" spans="1:7" s="293" customFormat="1" ht="11.25">
      <c r="A401" s="464"/>
      <c r="B401" s="464"/>
      <c r="C401" s="464"/>
      <c r="D401" s="464"/>
      <c r="E401" s="464"/>
      <c r="F401" s="464"/>
      <c r="G401" s="464"/>
    </row>
    <row r="402" spans="1:7" s="293" customFormat="1" ht="11.25">
      <c r="A402" s="464"/>
      <c r="B402" s="464"/>
      <c r="C402" s="464"/>
      <c r="D402" s="464"/>
      <c r="E402" s="464"/>
      <c r="F402" s="464"/>
      <c r="G402" s="464"/>
    </row>
    <row r="403" spans="1:7" s="293" customFormat="1" ht="11.25">
      <c r="A403" s="464"/>
      <c r="B403" s="464"/>
      <c r="C403" s="464"/>
      <c r="D403" s="464"/>
      <c r="E403" s="464"/>
      <c r="F403" s="464"/>
      <c r="G403" s="464"/>
    </row>
    <row r="404" spans="1:7" s="293" customFormat="1" ht="11.25">
      <c r="A404" s="464"/>
      <c r="B404" s="464"/>
      <c r="C404" s="464"/>
      <c r="D404" s="464"/>
      <c r="E404" s="464"/>
      <c r="F404" s="464"/>
      <c r="G404" s="464"/>
    </row>
    <row r="405" spans="1:7" s="293" customFormat="1" ht="11.25">
      <c r="A405" s="464"/>
      <c r="B405" s="464"/>
      <c r="C405" s="464"/>
      <c r="D405" s="464"/>
      <c r="E405" s="464"/>
      <c r="F405" s="464"/>
      <c r="G405" s="464"/>
    </row>
    <row r="406" spans="1:7" s="293" customFormat="1" ht="11.25">
      <c r="A406" s="464"/>
      <c r="B406" s="464"/>
      <c r="C406" s="464"/>
      <c r="D406" s="464"/>
      <c r="E406" s="464"/>
      <c r="F406" s="464"/>
      <c r="G406" s="464"/>
    </row>
    <row r="407" spans="1:7" s="293" customFormat="1" ht="11.25">
      <c r="A407" s="464"/>
      <c r="B407" s="464"/>
      <c r="C407" s="464"/>
      <c r="D407" s="464"/>
      <c r="E407" s="464"/>
      <c r="F407" s="464"/>
      <c r="G407" s="464"/>
    </row>
    <row r="408" spans="1:7" s="293" customFormat="1" ht="11.25">
      <c r="A408" s="464"/>
      <c r="B408" s="464"/>
      <c r="C408" s="464"/>
      <c r="D408" s="464"/>
      <c r="E408" s="464"/>
      <c r="F408" s="464"/>
      <c r="G408" s="464"/>
    </row>
    <row r="409" spans="1:7" s="293" customFormat="1" ht="11.25">
      <c r="A409" s="464"/>
      <c r="B409" s="464"/>
      <c r="C409" s="464"/>
      <c r="D409" s="464"/>
      <c r="E409" s="464"/>
      <c r="F409" s="464"/>
      <c r="G409" s="464"/>
    </row>
    <row r="410" spans="1:7" s="293" customFormat="1" ht="11.25">
      <c r="A410" s="464"/>
      <c r="B410" s="464"/>
      <c r="C410" s="464"/>
      <c r="D410" s="464"/>
      <c r="E410" s="464"/>
      <c r="F410" s="464"/>
      <c r="G410" s="464"/>
    </row>
    <row r="411" spans="1:7" s="293" customFormat="1" ht="11.25">
      <c r="A411" s="464"/>
      <c r="B411" s="464"/>
      <c r="C411" s="464"/>
      <c r="D411" s="464"/>
      <c r="E411" s="464"/>
      <c r="F411" s="464"/>
      <c r="G411" s="464"/>
    </row>
    <row r="412" spans="1:7" s="293" customFormat="1" ht="11.25">
      <c r="A412" s="464"/>
      <c r="B412" s="464"/>
      <c r="C412" s="464"/>
      <c r="D412" s="464"/>
      <c r="E412" s="464"/>
      <c r="F412" s="464"/>
      <c r="G412" s="464"/>
    </row>
    <row r="413" spans="1:7" s="293" customFormat="1" ht="11.25">
      <c r="A413" s="464"/>
      <c r="B413" s="464"/>
      <c r="C413" s="464"/>
      <c r="D413" s="464"/>
      <c r="E413" s="464"/>
      <c r="F413" s="464"/>
      <c r="G413" s="464"/>
    </row>
    <row r="414" spans="1:7" s="293" customFormat="1" ht="11.25">
      <c r="A414" s="464"/>
      <c r="B414" s="464"/>
      <c r="C414" s="464"/>
      <c r="D414" s="464"/>
      <c r="E414" s="464"/>
      <c r="F414" s="464"/>
      <c r="G414" s="464"/>
    </row>
    <row r="415" spans="1:7" s="293" customFormat="1" ht="11.25">
      <c r="A415" s="464"/>
      <c r="B415" s="464"/>
      <c r="C415" s="464"/>
      <c r="D415" s="464"/>
      <c r="E415" s="464"/>
      <c r="F415" s="464"/>
      <c r="G415" s="464"/>
    </row>
    <row r="416" spans="1:7" s="293" customFormat="1" ht="11.25">
      <c r="A416" s="464"/>
      <c r="B416" s="464"/>
      <c r="C416" s="464"/>
      <c r="D416" s="464"/>
      <c r="E416" s="464"/>
      <c r="F416" s="464"/>
      <c r="G416" s="464"/>
    </row>
    <row r="417" spans="1:7" s="293" customFormat="1" ht="11.25">
      <c r="A417" s="464"/>
      <c r="B417" s="464"/>
      <c r="C417" s="464"/>
      <c r="D417" s="464"/>
      <c r="E417" s="464"/>
      <c r="F417" s="464"/>
      <c r="G417" s="464"/>
    </row>
    <row r="418" spans="1:7" s="293" customFormat="1" ht="11.25">
      <c r="A418" s="464"/>
      <c r="B418" s="464"/>
      <c r="C418" s="464"/>
      <c r="D418" s="464"/>
      <c r="E418" s="464"/>
      <c r="F418" s="464"/>
      <c r="G418" s="464"/>
    </row>
    <row r="419" spans="1:7" s="293" customFormat="1" ht="11.25">
      <c r="A419" s="464"/>
      <c r="B419" s="464"/>
      <c r="C419" s="464"/>
      <c r="D419" s="464"/>
      <c r="E419" s="464"/>
      <c r="F419" s="464"/>
      <c r="G419" s="464"/>
    </row>
    <row r="420" spans="1:7" s="293" customFormat="1" ht="11.25">
      <c r="A420" s="464"/>
      <c r="B420" s="464"/>
      <c r="C420" s="464"/>
      <c r="D420" s="464"/>
      <c r="E420" s="464"/>
      <c r="F420" s="464"/>
      <c r="G420" s="464"/>
    </row>
    <row r="421" spans="1:7" s="293" customFormat="1" ht="11.25">
      <c r="A421" s="464"/>
      <c r="B421" s="464"/>
      <c r="C421" s="464"/>
      <c r="D421" s="464"/>
      <c r="E421" s="464"/>
      <c r="F421" s="464"/>
      <c r="G421" s="464"/>
    </row>
    <row r="422" spans="1:7" s="293" customFormat="1" ht="11.25">
      <c r="A422" s="464"/>
      <c r="B422" s="464"/>
      <c r="C422" s="464"/>
      <c r="D422" s="464"/>
      <c r="E422" s="464"/>
      <c r="F422" s="464"/>
      <c r="G422" s="464"/>
    </row>
    <row r="423" spans="1:7" s="293" customFormat="1" ht="11.25">
      <c r="A423" s="464"/>
      <c r="B423" s="464"/>
      <c r="C423" s="464"/>
      <c r="D423" s="464"/>
      <c r="E423" s="464"/>
      <c r="F423" s="464"/>
      <c r="G423" s="464"/>
    </row>
    <row r="424" spans="1:7" s="293" customFormat="1" ht="11.25">
      <c r="A424" s="464"/>
      <c r="B424" s="464"/>
      <c r="C424" s="464"/>
      <c r="D424" s="464"/>
      <c r="E424" s="464"/>
      <c r="F424" s="464"/>
      <c r="G424" s="464"/>
    </row>
    <row r="425" spans="1:7" s="293" customFormat="1" ht="11.25">
      <c r="A425" s="464"/>
      <c r="B425" s="464"/>
      <c r="C425" s="464"/>
      <c r="D425" s="464"/>
      <c r="E425" s="464"/>
      <c r="F425" s="464"/>
      <c r="G425" s="464"/>
    </row>
    <row r="426" spans="1:7" s="293" customFormat="1" ht="11.25">
      <c r="A426" s="464"/>
      <c r="B426" s="464"/>
      <c r="C426" s="464"/>
      <c r="D426" s="464"/>
      <c r="E426" s="464"/>
      <c r="F426" s="464"/>
      <c r="G426" s="464"/>
    </row>
    <row r="427" spans="1:7" s="293" customFormat="1" ht="11.25">
      <c r="A427" s="464"/>
      <c r="B427" s="464"/>
      <c r="C427" s="464"/>
      <c r="D427" s="464"/>
      <c r="E427" s="464"/>
      <c r="F427" s="464"/>
      <c r="G427" s="464"/>
    </row>
    <row r="428" spans="1:7" s="293" customFormat="1" ht="11.25">
      <c r="A428" s="464"/>
      <c r="B428" s="464"/>
      <c r="C428" s="464"/>
      <c r="D428" s="464"/>
      <c r="E428" s="464"/>
      <c r="F428" s="464"/>
      <c r="G428" s="464"/>
    </row>
    <row r="429" spans="1:7" s="293" customFormat="1" ht="11.25">
      <c r="A429" s="464"/>
      <c r="B429" s="464"/>
      <c r="C429" s="464"/>
      <c r="D429" s="464"/>
      <c r="E429" s="464"/>
      <c r="F429" s="464"/>
      <c r="G429" s="464"/>
    </row>
    <row r="430" spans="1:7" s="293" customFormat="1" ht="11.25">
      <c r="A430" s="464"/>
      <c r="B430" s="464"/>
      <c r="C430" s="464"/>
      <c r="D430" s="464"/>
      <c r="E430" s="464"/>
      <c r="F430" s="464"/>
      <c r="G430" s="464"/>
    </row>
    <row r="431" spans="1:7" s="293" customFormat="1" ht="11.25">
      <c r="A431" s="464"/>
      <c r="B431" s="464"/>
      <c r="C431" s="464"/>
      <c r="D431" s="464"/>
      <c r="E431" s="464"/>
      <c r="F431" s="464"/>
      <c r="G431" s="464"/>
    </row>
    <row r="432" spans="1:7" s="293" customFormat="1" ht="11.25">
      <c r="A432" s="464"/>
      <c r="B432" s="464"/>
      <c r="C432" s="464"/>
      <c r="D432" s="464"/>
      <c r="E432" s="464"/>
      <c r="F432" s="464"/>
      <c r="G432" s="464"/>
    </row>
    <row r="433" spans="1:7" s="293" customFormat="1" ht="11.25">
      <c r="A433" s="464"/>
      <c r="B433" s="464"/>
      <c r="C433" s="464"/>
      <c r="D433" s="464"/>
      <c r="E433" s="464"/>
      <c r="F433" s="464"/>
      <c r="G433" s="464"/>
    </row>
    <row r="434" spans="1:7" s="293" customFormat="1" ht="11.25">
      <c r="A434" s="464"/>
      <c r="B434" s="464"/>
      <c r="C434" s="464"/>
      <c r="D434" s="464"/>
      <c r="E434" s="464"/>
      <c r="F434" s="464"/>
      <c r="G434" s="464"/>
    </row>
    <row r="435" spans="1:7" s="293" customFormat="1" ht="11.25">
      <c r="A435" s="464"/>
      <c r="B435" s="464"/>
      <c r="C435" s="464"/>
      <c r="D435" s="464"/>
      <c r="E435" s="464"/>
      <c r="F435" s="464"/>
      <c r="G435" s="464"/>
    </row>
    <row r="436" spans="1:7" s="293" customFormat="1" ht="11.25">
      <c r="A436" s="464"/>
      <c r="B436" s="464"/>
      <c r="C436" s="464"/>
      <c r="D436" s="464"/>
      <c r="E436" s="464"/>
      <c r="F436" s="464"/>
      <c r="G436" s="464"/>
    </row>
    <row r="437" spans="1:7" s="293" customFormat="1" ht="11.25">
      <c r="A437" s="464"/>
      <c r="B437" s="464"/>
      <c r="C437" s="464"/>
      <c r="D437" s="464"/>
      <c r="E437" s="464"/>
      <c r="F437" s="464"/>
      <c r="G437" s="464"/>
    </row>
    <row r="438" spans="1:7" s="293" customFormat="1" ht="11.25">
      <c r="A438" s="464"/>
      <c r="B438" s="464"/>
      <c r="C438" s="464"/>
      <c r="D438" s="464"/>
      <c r="E438" s="464"/>
      <c r="F438" s="464"/>
      <c r="G438" s="464"/>
    </row>
    <row r="439" spans="1:7" s="293" customFormat="1" ht="11.25">
      <c r="A439" s="464"/>
      <c r="B439" s="464"/>
      <c r="C439" s="464"/>
      <c r="D439" s="464"/>
      <c r="E439" s="464"/>
      <c r="F439" s="464"/>
      <c r="G439" s="464"/>
    </row>
    <row r="440" spans="1:7" s="293" customFormat="1" ht="11.25">
      <c r="A440" s="464"/>
      <c r="B440" s="464"/>
      <c r="C440" s="464"/>
      <c r="D440" s="464"/>
      <c r="E440" s="464"/>
      <c r="F440" s="464"/>
      <c r="G440" s="464"/>
    </row>
    <row r="441" spans="1:7" s="293" customFormat="1" ht="11.25">
      <c r="A441" s="464"/>
      <c r="B441" s="464"/>
      <c r="C441" s="464"/>
      <c r="D441" s="464"/>
      <c r="E441" s="464"/>
      <c r="F441" s="464"/>
      <c r="G441" s="464"/>
    </row>
    <row r="442" spans="1:7" s="293" customFormat="1" ht="11.25">
      <c r="A442" s="464"/>
      <c r="B442" s="464"/>
      <c r="C442" s="464"/>
      <c r="D442" s="464"/>
      <c r="E442" s="464"/>
      <c r="F442" s="464"/>
      <c r="G442" s="464"/>
    </row>
    <row r="443" spans="1:7" s="293" customFormat="1" ht="11.25">
      <c r="A443" s="464"/>
      <c r="B443" s="464"/>
      <c r="C443" s="464"/>
      <c r="D443" s="464"/>
      <c r="E443" s="464"/>
      <c r="F443" s="464"/>
      <c r="G443" s="464"/>
    </row>
    <row r="444" spans="1:7" s="293" customFormat="1" ht="11.25">
      <c r="A444" s="464"/>
      <c r="B444" s="464"/>
      <c r="C444" s="464"/>
      <c r="D444" s="464"/>
      <c r="E444" s="464"/>
      <c r="F444" s="464"/>
      <c r="G444" s="464"/>
    </row>
    <row r="445" spans="1:7" s="293" customFormat="1" ht="11.25">
      <c r="A445" s="464"/>
      <c r="B445" s="464"/>
      <c r="C445" s="464"/>
      <c r="D445" s="464"/>
      <c r="E445" s="464"/>
      <c r="F445" s="464"/>
      <c r="G445" s="464"/>
    </row>
    <row r="446" spans="1:7" s="293" customFormat="1" ht="11.25">
      <c r="A446" s="464"/>
      <c r="B446" s="464"/>
      <c r="C446" s="464"/>
      <c r="D446" s="464"/>
      <c r="E446" s="464"/>
      <c r="F446" s="464"/>
      <c r="G446" s="464"/>
    </row>
    <row r="447" spans="1:7" s="293" customFormat="1" ht="11.25">
      <c r="A447" s="464"/>
      <c r="B447" s="464"/>
      <c r="C447" s="464"/>
      <c r="D447" s="464"/>
      <c r="E447" s="464"/>
      <c r="F447" s="464"/>
      <c r="G447" s="464"/>
    </row>
    <row r="448" spans="1:7" s="293" customFormat="1" ht="11.25">
      <c r="A448" s="464"/>
      <c r="B448" s="464"/>
      <c r="C448" s="464"/>
      <c r="D448" s="464"/>
      <c r="E448" s="464"/>
      <c r="F448" s="464"/>
      <c r="G448" s="464"/>
    </row>
    <row r="449" spans="1:7" s="293" customFormat="1" ht="11.25">
      <c r="A449" s="464"/>
      <c r="B449" s="464"/>
      <c r="C449" s="464"/>
      <c r="D449" s="464"/>
      <c r="E449" s="464"/>
      <c r="F449" s="464"/>
      <c r="G449" s="464"/>
    </row>
    <row r="450" spans="1:7" s="293" customFormat="1" ht="11.25">
      <c r="A450" s="464"/>
      <c r="B450" s="464"/>
      <c r="C450" s="464"/>
      <c r="D450" s="464"/>
      <c r="E450" s="464"/>
      <c r="F450" s="464"/>
      <c r="G450" s="464"/>
    </row>
    <row r="451" spans="1:7" s="293" customFormat="1" ht="11.25">
      <c r="A451" s="464"/>
      <c r="B451" s="464"/>
      <c r="C451" s="464"/>
      <c r="D451" s="464"/>
      <c r="E451" s="464"/>
      <c r="F451" s="464"/>
      <c r="G451" s="464"/>
    </row>
    <row r="452" spans="1:7" s="293" customFormat="1" ht="11.25">
      <c r="A452" s="464"/>
      <c r="B452" s="464"/>
      <c r="C452" s="464"/>
      <c r="D452" s="464"/>
      <c r="E452" s="464"/>
      <c r="F452" s="464"/>
      <c r="G452" s="464"/>
    </row>
    <row r="453" spans="1:7" s="293" customFormat="1" ht="11.25">
      <c r="A453" s="464"/>
      <c r="B453" s="464"/>
      <c r="C453" s="464"/>
      <c r="D453" s="464"/>
      <c r="E453" s="464"/>
      <c r="F453" s="464"/>
      <c r="G453" s="464"/>
    </row>
  </sheetData>
  <sheetProtection/>
  <mergeCells count="11">
    <mergeCell ref="D9:D10"/>
    <mergeCell ref="A278:B278"/>
    <mergeCell ref="A280:B280"/>
    <mergeCell ref="B8:B10"/>
    <mergeCell ref="A2:G2"/>
    <mergeCell ref="F9:F10"/>
    <mergeCell ref="E9:E10"/>
    <mergeCell ref="A8:A10"/>
    <mergeCell ref="C8:G8"/>
    <mergeCell ref="G9:G10"/>
    <mergeCell ref="C9:C10"/>
  </mergeCells>
  <printOptions gridLines="1"/>
  <pageMargins left="1.7716535433070868" right="0.03937007874015748" top="0.31496062992125984" bottom="0.35433070866141736" header="0.2362204724409449" footer="0.1968503937007874"/>
  <pageSetup horizontalDpi="300" verticalDpi="300" orientation="portrait" paperSize="9" scale="75" r:id="rId1"/>
  <headerFooter alignWithMargins="0">
    <oddHeader xml:space="preserve">&amp;C                               &amp;R      
             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452"/>
  <sheetViews>
    <sheetView workbookViewId="0" topLeftCell="A1">
      <selection activeCell="C7" sqref="A7:IV7"/>
    </sheetView>
  </sheetViews>
  <sheetFormatPr defaultColWidth="9.140625" defaultRowHeight="12.75"/>
  <cols>
    <col min="1" max="1" width="10.8515625" style="465" customWidth="1"/>
    <col min="2" max="2" width="24.28125" style="465" customWidth="1"/>
    <col min="3" max="6" width="8.7109375" style="465" customWidth="1"/>
    <col min="7" max="7" width="7.57421875" style="465" customWidth="1"/>
    <col min="8" max="16384" width="9.140625" style="259" customWidth="1"/>
  </cols>
  <sheetData>
    <row r="1" spans="1:7" ht="12.75">
      <c r="A1" s="255"/>
      <c r="B1" s="256"/>
      <c r="C1" s="256"/>
      <c r="D1" s="256"/>
      <c r="E1" s="256"/>
      <c r="F1" s="257" t="s">
        <v>356</v>
      </c>
      <c r="G1" s="258" t="s">
        <v>357</v>
      </c>
    </row>
    <row r="2" spans="1:7" ht="18" customHeight="1">
      <c r="A2" s="529" t="s">
        <v>358</v>
      </c>
      <c r="B2" s="530"/>
      <c r="C2" s="530"/>
      <c r="D2" s="530"/>
      <c r="E2" s="530"/>
      <c r="F2" s="530"/>
      <c r="G2" s="531"/>
    </row>
    <row r="3" spans="1:7" ht="12.75">
      <c r="A3" s="260" t="s">
        <v>3</v>
      </c>
      <c r="B3" s="263"/>
      <c r="C3" s="466" t="s">
        <v>359</v>
      </c>
      <c r="D3" s="466"/>
      <c r="E3" s="466"/>
      <c r="F3" s="466"/>
      <c r="G3" s="467"/>
    </row>
    <row r="4" spans="1:7" ht="12.75">
      <c r="A4" s="260" t="s">
        <v>5</v>
      </c>
      <c r="B4" s="261"/>
      <c r="C4" s="468" t="s">
        <v>360</v>
      </c>
      <c r="D4" s="468"/>
      <c r="E4" s="468"/>
      <c r="F4" s="468"/>
      <c r="G4" s="469"/>
    </row>
    <row r="5" spans="1:7" ht="12.75">
      <c r="A5" s="260" t="s">
        <v>7</v>
      </c>
      <c r="B5" s="261"/>
      <c r="C5" s="466" t="s">
        <v>361</v>
      </c>
      <c r="D5" s="466"/>
      <c r="E5" s="466"/>
      <c r="F5" s="466"/>
      <c r="G5" s="467"/>
    </row>
    <row r="6" spans="1:7" ht="12.75">
      <c r="A6" s="264" t="s">
        <v>362</v>
      </c>
      <c r="B6" s="261"/>
      <c r="C6" s="261"/>
      <c r="D6" s="261"/>
      <c r="E6" s="261"/>
      <c r="F6" s="261"/>
      <c r="G6" s="262"/>
    </row>
    <row r="7" spans="1:7" s="265" customFormat="1" ht="12.75" customHeight="1">
      <c r="A7" s="536" t="s">
        <v>19</v>
      </c>
      <c r="B7" s="527" t="s">
        <v>20</v>
      </c>
      <c r="C7" s="538" t="s">
        <v>21</v>
      </c>
      <c r="D7" s="539"/>
      <c r="E7" s="539"/>
      <c r="F7" s="539"/>
      <c r="G7" s="540"/>
    </row>
    <row r="8" spans="1:7" s="265" customFormat="1" ht="39" customHeight="1">
      <c r="A8" s="537"/>
      <c r="B8" s="528"/>
      <c r="C8" s="542" t="s">
        <v>22</v>
      </c>
      <c r="D8" s="534" t="s">
        <v>324</v>
      </c>
      <c r="E8" s="534"/>
      <c r="F8" s="532"/>
      <c r="G8" s="541"/>
    </row>
    <row r="9" spans="1:7" s="266" customFormat="1" ht="39" customHeight="1" thickBot="1">
      <c r="A9" s="537"/>
      <c r="B9" s="528"/>
      <c r="C9" s="542"/>
      <c r="D9" s="543"/>
      <c r="E9" s="535"/>
      <c r="F9" s="533"/>
      <c r="G9" s="541"/>
    </row>
    <row r="10" spans="1:7" s="266" customFormat="1" ht="13.5" customHeight="1" thickTop="1">
      <c r="A10" s="267" t="s">
        <v>30</v>
      </c>
      <c r="B10" s="268">
        <v>2</v>
      </c>
      <c r="C10" s="269">
        <v>10</v>
      </c>
      <c r="D10" s="270">
        <v>11</v>
      </c>
      <c r="E10" s="270">
        <v>12</v>
      </c>
      <c r="F10" s="271">
        <v>15</v>
      </c>
      <c r="G10" s="272">
        <v>16</v>
      </c>
    </row>
    <row r="11" spans="1:7" s="279" customFormat="1" ht="16.5">
      <c r="A11" s="273"/>
      <c r="B11" s="274" t="s">
        <v>31</v>
      </c>
      <c r="C11" s="275"/>
      <c r="D11" s="276"/>
      <c r="E11" s="276"/>
      <c r="F11" s="277"/>
      <c r="G11" s="278"/>
    </row>
    <row r="12" spans="1:7" s="286" customFormat="1" ht="32.25" customHeight="1" thickBot="1">
      <c r="A12" s="280"/>
      <c r="B12" s="281" t="s">
        <v>32</v>
      </c>
      <c r="C12" s="282">
        <f aca="true" t="shared" si="0" ref="C12:C28">SUM(D12:G12)</f>
        <v>10000</v>
      </c>
      <c r="D12" s="283">
        <f>SUM(D16:D28)</f>
        <v>10000</v>
      </c>
      <c r="E12" s="283">
        <f>SUM(E16:E28)</f>
        <v>0</v>
      </c>
      <c r="F12" s="284">
        <f>SUM(F16:F28)</f>
        <v>0</v>
      </c>
      <c r="G12" s="285">
        <f>SUM(G16:G28)</f>
        <v>0</v>
      </c>
    </row>
    <row r="13" spans="1:7" s="293" customFormat="1" ht="21.75" customHeight="1" thickTop="1">
      <c r="A13" s="287"/>
      <c r="B13" s="288" t="s">
        <v>33</v>
      </c>
      <c r="C13" s="289">
        <f t="shared" si="0"/>
        <v>0</v>
      </c>
      <c r="D13" s="290">
        <f>SUM(D14:D15)</f>
        <v>0</v>
      </c>
      <c r="E13" s="290">
        <f>SUM(E14:E15)</f>
        <v>0</v>
      </c>
      <c r="F13" s="291">
        <f>SUM(F14:F15)</f>
        <v>0</v>
      </c>
      <c r="G13" s="292">
        <f>SUM(G14:G15)</f>
        <v>0</v>
      </c>
    </row>
    <row r="14" spans="1:7" s="293" customFormat="1" ht="12">
      <c r="A14" s="294"/>
      <c r="B14" s="295" t="s">
        <v>34</v>
      </c>
      <c r="C14" s="296">
        <f t="shared" si="0"/>
        <v>0</v>
      </c>
      <c r="D14" s="297"/>
      <c r="E14" s="297"/>
      <c r="F14" s="298"/>
      <c r="G14" s="299"/>
    </row>
    <row r="15" spans="1:7" s="293" customFormat="1" ht="12.75" thickBot="1">
      <c r="A15" s="300"/>
      <c r="B15" s="301" t="s">
        <v>35</v>
      </c>
      <c r="C15" s="302">
        <f t="shared" si="0"/>
        <v>0</v>
      </c>
      <c r="D15" s="303"/>
      <c r="E15" s="303"/>
      <c r="F15" s="304"/>
      <c r="G15" s="305"/>
    </row>
    <row r="16" spans="1:7" s="311" customFormat="1" ht="12.75" thickTop="1">
      <c r="A16" s="306">
        <v>5530</v>
      </c>
      <c r="B16" s="307" t="s">
        <v>327</v>
      </c>
      <c r="C16" s="296">
        <f t="shared" si="0"/>
        <v>0</v>
      </c>
      <c r="D16" s="308"/>
      <c r="E16" s="308"/>
      <c r="F16" s="309"/>
      <c r="G16" s="310"/>
    </row>
    <row r="17" spans="1:7" s="311" customFormat="1" ht="24">
      <c r="A17" s="312">
        <v>9410</v>
      </c>
      <c r="B17" s="313" t="s">
        <v>329</v>
      </c>
      <c r="C17" s="314">
        <f t="shared" si="0"/>
        <v>0</v>
      </c>
      <c r="D17" s="315"/>
      <c r="E17" s="315"/>
      <c r="F17" s="316"/>
      <c r="G17" s="318"/>
    </row>
    <row r="18" spans="1:7" s="311" customFormat="1" ht="48">
      <c r="A18" s="312">
        <v>12230</v>
      </c>
      <c r="B18" s="313" t="s">
        <v>330</v>
      </c>
      <c r="C18" s="314">
        <f t="shared" si="0"/>
        <v>0</v>
      </c>
      <c r="D18" s="315"/>
      <c r="E18" s="315"/>
      <c r="F18" s="316"/>
      <c r="G18" s="318"/>
    </row>
    <row r="19" spans="1:7" s="293" customFormat="1" ht="12">
      <c r="A19" s="312">
        <v>12310</v>
      </c>
      <c r="B19" s="313" t="s">
        <v>331</v>
      </c>
      <c r="C19" s="314">
        <f t="shared" si="0"/>
        <v>10000</v>
      </c>
      <c r="D19" s="315">
        <v>10000</v>
      </c>
      <c r="E19" s="315"/>
      <c r="F19" s="316"/>
      <c r="G19" s="318"/>
    </row>
    <row r="20" spans="1:7" s="293" customFormat="1" ht="24">
      <c r="A20" s="312">
        <v>12390</v>
      </c>
      <c r="B20" s="313" t="s">
        <v>56</v>
      </c>
      <c r="C20" s="314">
        <f t="shared" si="0"/>
        <v>0</v>
      </c>
      <c r="D20" s="315"/>
      <c r="E20" s="315"/>
      <c r="F20" s="316"/>
      <c r="G20" s="318"/>
    </row>
    <row r="21" spans="1:7" s="293" customFormat="1" ht="12">
      <c r="A21" s="312">
        <v>18910</v>
      </c>
      <c r="B21" s="313" t="s">
        <v>325</v>
      </c>
      <c r="C21" s="314">
        <f t="shared" si="0"/>
        <v>0</v>
      </c>
      <c r="D21" s="315"/>
      <c r="E21" s="315"/>
      <c r="F21" s="316"/>
      <c r="G21" s="318"/>
    </row>
    <row r="22" spans="1:7" s="311" customFormat="1" ht="24.75" customHeight="1">
      <c r="A22" s="470">
        <v>18920</v>
      </c>
      <c r="B22" s="320" t="s">
        <v>332</v>
      </c>
      <c r="C22" s="314">
        <f t="shared" si="0"/>
        <v>0</v>
      </c>
      <c r="D22" s="315"/>
      <c r="E22" s="315"/>
      <c r="F22" s="316"/>
      <c r="G22" s="318"/>
    </row>
    <row r="23" spans="1:7" s="293" customFormat="1" ht="24">
      <c r="A23" s="312">
        <v>23400</v>
      </c>
      <c r="B23" s="313" t="s">
        <v>333</v>
      </c>
      <c r="C23" s="314">
        <f t="shared" si="0"/>
        <v>0</v>
      </c>
      <c r="D23" s="315"/>
      <c r="E23" s="315"/>
      <c r="F23" s="316"/>
      <c r="G23" s="318"/>
    </row>
    <row r="24" spans="1:7" s="311" customFormat="1" ht="24">
      <c r="A24" s="312">
        <v>23500</v>
      </c>
      <c r="B24" s="313" t="s">
        <v>334</v>
      </c>
      <c r="C24" s="314">
        <f t="shared" si="0"/>
        <v>0</v>
      </c>
      <c r="D24" s="315"/>
      <c r="E24" s="315"/>
      <c r="F24" s="316"/>
      <c r="G24" s="318"/>
    </row>
    <row r="25" spans="1:7" s="293" customFormat="1" ht="12">
      <c r="A25" s="321"/>
      <c r="B25" s="307"/>
      <c r="C25" s="314">
        <f t="shared" si="0"/>
        <v>0</v>
      </c>
      <c r="D25" s="315"/>
      <c r="E25" s="315"/>
      <c r="F25" s="316"/>
      <c r="G25" s="318"/>
    </row>
    <row r="26" spans="1:7" s="293" customFormat="1" ht="12">
      <c r="A26" s="321"/>
      <c r="B26" s="307"/>
      <c r="C26" s="314">
        <f t="shared" si="0"/>
        <v>0</v>
      </c>
      <c r="D26" s="315"/>
      <c r="E26" s="315"/>
      <c r="F26" s="316"/>
      <c r="G26" s="318"/>
    </row>
    <row r="27" spans="1:7" s="311" customFormat="1" ht="12">
      <c r="A27" s="380"/>
      <c r="B27" s="274"/>
      <c r="C27" s="317">
        <f t="shared" si="0"/>
        <v>0</v>
      </c>
      <c r="D27" s="315"/>
      <c r="E27" s="315"/>
      <c r="F27" s="316"/>
      <c r="G27" s="324"/>
    </row>
    <row r="28" spans="1:7" s="293" customFormat="1" ht="12">
      <c r="A28" s="325"/>
      <c r="B28" s="326"/>
      <c r="C28" s="327">
        <f t="shared" si="0"/>
        <v>0</v>
      </c>
      <c r="D28" s="328"/>
      <c r="E28" s="328"/>
      <c r="F28" s="329"/>
      <c r="G28" s="330"/>
    </row>
    <row r="29" spans="1:7" s="279" customFormat="1" ht="16.5">
      <c r="A29" s="331"/>
      <c r="B29" s="332" t="s">
        <v>58</v>
      </c>
      <c r="C29" s="333"/>
      <c r="D29" s="334"/>
      <c r="E29" s="334"/>
      <c r="F29" s="335"/>
      <c r="G29" s="336"/>
    </row>
    <row r="30" spans="1:7" s="286" customFormat="1" ht="16.5" thickBot="1">
      <c r="A30" s="337"/>
      <c r="B30" s="338" t="s">
        <v>59</v>
      </c>
      <c r="C30" s="282">
        <f aca="true" t="shared" si="1" ref="C30:C93">SUM(D30:G30)</f>
        <v>10000</v>
      </c>
      <c r="D30" s="283">
        <f>SUM(D31,D272)</f>
        <v>10000</v>
      </c>
      <c r="E30" s="283">
        <f>SUM(E31,E272)</f>
        <v>0</v>
      </c>
      <c r="F30" s="284">
        <f>SUM(F31,F272)</f>
        <v>0</v>
      </c>
      <c r="G30" s="285">
        <f>SUM(G31,G272)</f>
        <v>0</v>
      </c>
    </row>
    <row r="31" spans="1:7" s="286" customFormat="1" ht="36.75" thickTop="1">
      <c r="A31" s="339"/>
      <c r="B31" s="340" t="s">
        <v>60</v>
      </c>
      <c r="C31" s="341">
        <f t="shared" si="1"/>
        <v>10000</v>
      </c>
      <c r="D31" s="342">
        <f>SUM(D32,D169)</f>
        <v>10000</v>
      </c>
      <c r="E31" s="342">
        <f>SUM(E32,E169)</f>
        <v>0</v>
      </c>
      <c r="F31" s="343">
        <f>SUM(F32,F169)</f>
        <v>0</v>
      </c>
      <c r="G31" s="344">
        <f>SUM(G32,G169)</f>
        <v>0</v>
      </c>
    </row>
    <row r="32" spans="1:7" s="286" customFormat="1" ht="24">
      <c r="A32" s="339"/>
      <c r="B32" s="340" t="s">
        <v>61</v>
      </c>
      <c r="C32" s="341">
        <f t="shared" si="1"/>
        <v>10000</v>
      </c>
      <c r="D32" s="342">
        <f>SUM(D33,D57,D155,D162)</f>
        <v>10000</v>
      </c>
      <c r="E32" s="342">
        <f>SUM(E33,E57,E155,E162)</f>
        <v>0</v>
      </c>
      <c r="F32" s="343">
        <f>SUM(F33,F57,F155,F162)</f>
        <v>0</v>
      </c>
      <c r="G32" s="344">
        <f>SUM(G33,G57,G155,G162)</f>
        <v>0</v>
      </c>
    </row>
    <row r="33" spans="1:7" s="311" customFormat="1" ht="12">
      <c r="A33" s="345">
        <v>1000</v>
      </c>
      <c r="B33" s="346" t="s">
        <v>62</v>
      </c>
      <c r="C33" s="347">
        <f t="shared" si="1"/>
        <v>0</v>
      </c>
      <c r="D33" s="348">
        <f>SUM(D34,D49)</f>
        <v>0</v>
      </c>
      <c r="E33" s="348">
        <f>SUM(E34,E49)</f>
        <v>0</v>
      </c>
      <c r="F33" s="349">
        <f>SUM(F34,F49)</f>
        <v>0</v>
      </c>
      <c r="G33" s="350">
        <f>SUM(G34,G49)</f>
        <v>0</v>
      </c>
    </row>
    <row r="34" spans="1:7" s="293" customFormat="1" ht="12">
      <c r="A34" s="351">
        <v>1100</v>
      </c>
      <c r="B34" s="326" t="s">
        <v>364</v>
      </c>
      <c r="C34" s="352">
        <f t="shared" si="1"/>
        <v>0</v>
      </c>
      <c r="D34" s="353">
        <f>SUM(D35,D39,D47,D48)</f>
        <v>0</v>
      </c>
      <c r="E34" s="353">
        <f>SUM(E35,E39,E47,E48)</f>
        <v>0</v>
      </c>
      <c r="F34" s="354">
        <f>SUM(F35,F39,F47,F48)</f>
        <v>0</v>
      </c>
      <c r="G34" s="355">
        <f>SUM(G35,G39,G47,G48)</f>
        <v>0</v>
      </c>
    </row>
    <row r="35" spans="1:7" s="362" customFormat="1" ht="12">
      <c r="A35" s="356">
        <v>1110</v>
      </c>
      <c r="B35" s="357" t="s">
        <v>364</v>
      </c>
      <c r="C35" s="358">
        <f t="shared" si="1"/>
        <v>0</v>
      </c>
      <c r="D35" s="359">
        <f>SUM(D36:D38)</f>
        <v>0</v>
      </c>
      <c r="E35" s="359">
        <f>SUM(E36:E38)</f>
        <v>0</v>
      </c>
      <c r="F35" s="360">
        <f>SUM(F36:F38)</f>
        <v>0</v>
      </c>
      <c r="G35" s="361">
        <f>SUM(G36:G38)</f>
        <v>0</v>
      </c>
    </row>
    <row r="36" spans="1:7" s="362" customFormat="1" ht="12">
      <c r="A36" s="321">
        <v>1111</v>
      </c>
      <c r="B36" s="307" t="s">
        <v>365</v>
      </c>
      <c r="C36" s="296">
        <f t="shared" si="1"/>
        <v>0</v>
      </c>
      <c r="D36" s="297"/>
      <c r="E36" s="297"/>
      <c r="F36" s="298"/>
      <c r="G36" s="299"/>
    </row>
    <row r="37" spans="1:7" s="362" customFormat="1" ht="24">
      <c r="A37" s="321">
        <v>1112</v>
      </c>
      <c r="B37" s="307" t="s">
        <v>366</v>
      </c>
      <c r="C37" s="296">
        <f t="shared" si="1"/>
        <v>0</v>
      </c>
      <c r="D37" s="297"/>
      <c r="E37" s="297"/>
      <c r="F37" s="298"/>
      <c r="G37" s="299"/>
    </row>
    <row r="38" spans="1:7" s="362" customFormat="1" ht="12">
      <c r="A38" s="321">
        <v>1119</v>
      </c>
      <c r="B38" s="307" t="s">
        <v>367</v>
      </c>
      <c r="C38" s="296">
        <f t="shared" si="1"/>
        <v>0</v>
      </c>
      <c r="D38" s="297"/>
      <c r="E38" s="297"/>
      <c r="F38" s="298"/>
      <c r="G38" s="299"/>
    </row>
    <row r="39" spans="1:7" s="362" customFormat="1" ht="12">
      <c r="A39" s="356">
        <v>1140</v>
      </c>
      <c r="B39" s="357" t="s">
        <v>68</v>
      </c>
      <c r="C39" s="358">
        <f t="shared" si="1"/>
        <v>0</v>
      </c>
      <c r="D39" s="359">
        <f>SUM(D40:D46)</f>
        <v>0</v>
      </c>
      <c r="E39" s="359">
        <f>SUM(E40:E46)</f>
        <v>0</v>
      </c>
      <c r="F39" s="360">
        <f>SUM(F40:F46)</f>
        <v>0</v>
      </c>
      <c r="G39" s="361">
        <f>SUM(G40:G46)</f>
        <v>0</v>
      </c>
    </row>
    <row r="40" spans="1:7" s="362" customFormat="1" ht="12">
      <c r="A40" s="321">
        <v>1141</v>
      </c>
      <c r="B40" s="307" t="s">
        <v>69</v>
      </c>
      <c r="C40" s="296">
        <f t="shared" si="1"/>
        <v>0</v>
      </c>
      <c r="D40" s="297"/>
      <c r="E40" s="297"/>
      <c r="F40" s="298"/>
      <c r="G40" s="299"/>
    </row>
    <row r="41" spans="1:7" s="362" customFormat="1" ht="12">
      <c r="A41" s="321">
        <v>1142</v>
      </c>
      <c r="B41" s="307" t="s">
        <v>70</v>
      </c>
      <c r="C41" s="296">
        <f t="shared" si="1"/>
        <v>0</v>
      </c>
      <c r="D41" s="297"/>
      <c r="E41" s="297"/>
      <c r="F41" s="298"/>
      <c r="G41" s="299"/>
    </row>
    <row r="42" spans="1:7" s="362" customFormat="1" ht="24">
      <c r="A42" s="321">
        <v>1145</v>
      </c>
      <c r="B42" s="307" t="s">
        <v>368</v>
      </c>
      <c r="C42" s="296">
        <f t="shared" si="1"/>
        <v>0</v>
      </c>
      <c r="D42" s="297"/>
      <c r="E42" s="297"/>
      <c r="F42" s="298"/>
      <c r="G42" s="299"/>
    </row>
    <row r="43" spans="1:7" s="362" customFormat="1" ht="36">
      <c r="A43" s="321">
        <v>1146</v>
      </c>
      <c r="B43" s="307" t="s">
        <v>72</v>
      </c>
      <c r="C43" s="296">
        <f t="shared" si="1"/>
        <v>0</v>
      </c>
      <c r="D43" s="297"/>
      <c r="E43" s="297"/>
      <c r="F43" s="298"/>
      <c r="G43" s="299"/>
    </row>
    <row r="44" spans="1:7" s="362" customFormat="1" ht="12">
      <c r="A44" s="321">
        <v>1147</v>
      </c>
      <c r="B44" s="307" t="s">
        <v>73</v>
      </c>
      <c r="C44" s="296">
        <f t="shared" si="1"/>
        <v>0</v>
      </c>
      <c r="D44" s="297"/>
      <c r="E44" s="297"/>
      <c r="F44" s="298"/>
      <c r="G44" s="299"/>
    </row>
    <row r="45" spans="1:7" s="362" customFormat="1" ht="12">
      <c r="A45" s="321">
        <v>1148</v>
      </c>
      <c r="B45" s="307" t="s">
        <v>369</v>
      </c>
      <c r="C45" s="296">
        <f t="shared" si="1"/>
        <v>0</v>
      </c>
      <c r="D45" s="297"/>
      <c r="E45" s="297"/>
      <c r="F45" s="298"/>
      <c r="G45" s="299"/>
    </row>
    <row r="46" spans="1:7" s="362" customFormat="1" ht="24">
      <c r="A46" s="321">
        <v>1149</v>
      </c>
      <c r="B46" s="307" t="s">
        <v>75</v>
      </c>
      <c r="C46" s="296">
        <f t="shared" si="1"/>
        <v>0</v>
      </c>
      <c r="D46" s="297"/>
      <c r="E46" s="297"/>
      <c r="F46" s="298"/>
      <c r="G46" s="299"/>
    </row>
    <row r="47" spans="1:7" s="362" customFormat="1" ht="36">
      <c r="A47" s="356">
        <v>1150</v>
      </c>
      <c r="B47" s="357" t="s">
        <v>76</v>
      </c>
      <c r="C47" s="358">
        <f t="shared" si="1"/>
        <v>0</v>
      </c>
      <c r="D47" s="363"/>
      <c r="E47" s="363"/>
      <c r="F47" s="364"/>
      <c r="G47" s="365"/>
    </row>
    <row r="48" spans="1:7" s="362" customFormat="1" ht="24">
      <c r="A48" s="356">
        <v>1170</v>
      </c>
      <c r="B48" s="357" t="s">
        <v>77</v>
      </c>
      <c r="C48" s="358">
        <f t="shared" si="1"/>
        <v>0</v>
      </c>
      <c r="D48" s="363"/>
      <c r="E48" s="363"/>
      <c r="F48" s="364"/>
      <c r="G48" s="365"/>
    </row>
    <row r="49" spans="1:7" s="293" customFormat="1" ht="36">
      <c r="A49" s="351">
        <v>1200</v>
      </c>
      <c r="B49" s="326" t="s">
        <v>78</v>
      </c>
      <c r="C49" s="352">
        <f t="shared" si="1"/>
        <v>0</v>
      </c>
      <c r="D49" s="353">
        <f>SUM(D50:D51)</f>
        <v>0</v>
      </c>
      <c r="E49" s="353">
        <f>SUM(E50:E51)</f>
        <v>0</v>
      </c>
      <c r="F49" s="354">
        <f>SUM(F50:F51)</f>
        <v>0</v>
      </c>
      <c r="G49" s="355">
        <f>SUM(G50:G51)</f>
        <v>0</v>
      </c>
    </row>
    <row r="50" spans="1:7" s="293" customFormat="1" ht="24">
      <c r="A50" s="356">
        <v>1210</v>
      </c>
      <c r="B50" s="357" t="s">
        <v>79</v>
      </c>
      <c r="C50" s="358">
        <f t="shared" si="1"/>
        <v>0</v>
      </c>
      <c r="D50" s="363"/>
      <c r="E50" s="363"/>
      <c r="F50" s="364"/>
      <c r="G50" s="365"/>
    </row>
    <row r="51" spans="1:7" s="293" customFormat="1" ht="24">
      <c r="A51" s="356">
        <v>1220</v>
      </c>
      <c r="B51" s="357" t="s">
        <v>370</v>
      </c>
      <c r="C51" s="358">
        <f t="shared" si="1"/>
        <v>0</v>
      </c>
      <c r="D51" s="359">
        <f>SUM(D52:D56)</f>
        <v>0</v>
      </c>
      <c r="E51" s="359">
        <f>SUM(E52:E56)</f>
        <v>0</v>
      </c>
      <c r="F51" s="360">
        <f>SUM(F52:F56)</f>
        <v>0</v>
      </c>
      <c r="G51" s="361">
        <f>SUM(G52:G56)</f>
        <v>0</v>
      </c>
    </row>
    <row r="52" spans="1:7" s="293" customFormat="1" ht="24">
      <c r="A52" s="321">
        <v>1221</v>
      </c>
      <c r="B52" s="307" t="s">
        <v>81</v>
      </c>
      <c r="C52" s="296">
        <f t="shared" si="1"/>
        <v>0</v>
      </c>
      <c r="D52" s="297"/>
      <c r="E52" s="297"/>
      <c r="F52" s="298"/>
      <c r="G52" s="299"/>
    </row>
    <row r="53" spans="1:7" s="293" customFormat="1" ht="12">
      <c r="A53" s="494">
        <v>1223</v>
      </c>
      <c r="B53" s="398" t="s">
        <v>82</v>
      </c>
      <c r="C53" s="399">
        <f t="shared" si="1"/>
        <v>0</v>
      </c>
      <c r="D53" s="400"/>
      <c r="E53" s="400"/>
      <c r="F53" s="401"/>
      <c r="G53" s="402"/>
    </row>
    <row r="54" spans="1:7" s="293" customFormat="1" ht="36">
      <c r="A54" s="494">
        <v>1227</v>
      </c>
      <c r="B54" s="398" t="s">
        <v>371</v>
      </c>
      <c r="C54" s="399">
        <f t="shared" si="1"/>
        <v>0</v>
      </c>
      <c r="D54" s="400"/>
      <c r="E54" s="400"/>
      <c r="F54" s="401"/>
      <c r="G54" s="402"/>
    </row>
    <row r="55" spans="1:7" s="293" customFormat="1" ht="60">
      <c r="A55" s="321">
        <v>1228</v>
      </c>
      <c r="B55" s="307" t="s">
        <v>84</v>
      </c>
      <c r="C55" s="296">
        <f t="shared" si="1"/>
        <v>0</v>
      </c>
      <c r="D55" s="297"/>
      <c r="E55" s="297"/>
      <c r="F55" s="298"/>
      <c r="G55" s="299"/>
    </row>
    <row r="56" spans="1:7" s="293" customFormat="1" ht="24">
      <c r="A56" s="321">
        <v>1229</v>
      </c>
      <c r="B56" s="307" t="s">
        <v>372</v>
      </c>
      <c r="C56" s="296">
        <f t="shared" si="1"/>
        <v>0</v>
      </c>
      <c r="D56" s="297"/>
      <c r="E56" s="297"/>
      <c r="F56" s="298"/>
      <c r="G56" s="299"/>
    </row>
    <row r="57" spans="1:7" s="293" customFormat="1" ht="15" customHeight="1">
      <c r="A57" s="345">
        <v>2000</v>
      </c>
      <c r="B57" s="346" t="s">
        <v>86</v>
      </c>
      <c r="C57" s="347">
        <f t="shared" si="1"/>
        <v>10000</v>
      </c>
      <c r="D57" s="348">
        <f>SUM(D58,D65,D109,D144,D148,D154)</f>
        <v>10000</v>
      </c>
      <c r="E57" s="348">
        <f>SUM(E58,E65,E109,E144,E148,E154)</f>
        <v>0</v>
      </c>
      <c r="F57" s="349">
        <f>SUM(F58,F65,F109,F144,F148,F154)</f>
        <v>0</v>
      </c>
      <c r="G57" s="350">
        <f>SUM(G58,G65,G109,G144,G148,G154)</f>
        <v>0</v>
      </c>
    </row>
    <row r="58" spans="1:7" s="293" customFormat="1" ht="24">
      <c r="A58" s="351">
        <v>2100</v>
      </c>
      <c r="B58" s="326" t="s">
        <v>87</v>
      </c>
      <c r="C58" s="352">
        <f t="shared" si="1"/>
        <v>0</v>
      </c>
      <c r="D58" s="353">
        <f>SUM(D59,D62)</f>
        <v>0</v>
      </c>
      <c r="E58" s="353">
        <f>SUM(E59,E62)</f>
        <v>0</v>
      </c>
      <c r="F58" s="354">
        <f>SUM(F59,F62)</f>
        <v>0</v>
      </c>
      <c r="G58" s="355">
        <f>SUM(G59,G62)</f>
        <v>0</v>
      </c>
    </row>
    <row r="59" spans="1:7" s="362" customFormat="1" ht="24">
      <c r="A59" s="356">
        <v>2110</v>
      </c>
      <c r="B59" s="357" t="s">
        <v>88</v>
      </c>
      <c r="C59" s="358">
        <f t="shared" si="1"/>
        <v>0</v>
      </c>
      <c r="D59" s="359">
        <f>SUM(D60:D61)</f>
        <v>0</v>
      </c>
      <c r="E59" s="359">
        <f>SUM(E60:E61)</f>
        <v>0</v>
      </c>
      <c r="F59" s="360">
        <f>SUM(F60:F61)</f>
        <v>0</v>
      </c>
      <c r="G59" s="361">
        <f>SUM(G60:G61)</f>
        <v>0</v>
      </c>
    </row>
    <row r="60" spans="1:7" s="362" customFormat="1" ht="12">
      <c r="A60" s="321">
        <v>2111</v>
      </c>
      <c r="B60" s="307" t="s">
        <v>89</v>
      </c>
      <c r="C60" s="296">
        <f t="shared" si="1"/>
        <v>0</v>
      </c>
      <c r="D60" s="297"/>
      <c r="E60" s="297"/>
      <c r="F60" s="298"/>
      <c r="G60" s="299"/>
    </row>
    <row r="61" spans="1:7" s="362" customFormat="1" ht="24">
      <c r="A61" s="321">
        <v>2112</v>
      </c>
      <c r="B61" s="307" t="s">
        <v>90</v>
      </c>
      <c r="C61" s="296">
        <f t="shared" si="1"/>
        <v>0</v>
      </c>
      <c r="D61" s="297"/>
      <c r="E61" s="297"/>
      <c r="F61" s="298"/>
      <c r="G61" s="299"/>
    </row>
    <row r="62" spans="1:7" s="362" customFormat="1" ht="24">
      <c r="A62" s="356">
        <v>2120</v>
      </c>
      <c r="B62" s="357" t="s">
        <v>91</v>
      </c>
      <c r="C62" s="358">
        <f t="shared" si="1"/>
        <v>0</v>
      </c>
      <c r="D62" s="359">
        <f>SUM(D63:D64)</f>
        <v>0</v>
      </c>
      <c r="E62" s="359">
        <f>SUM(E63:E64)</f>
        <v>0</v>
      </c>
      <c r="F62" s="360">
        <f>SUM(F63:F64)</f>
        <v>0</v>
      </c>
      <c r="G62" s="361">
        <f>SUM(G63:G64)</f>
        <v>0</v>
      </c>
    </row>
    <row r="63" spans="1:7" s="362" customFormat="1" ht="12">
      <c r="A63" s="321">
        <v>2121</v>
      </c>
      <c r="B63" s="307" t="s">
        <v>89</v>
      </c>
      <c r="C63" s="296">
        <f t="shared" si="1"/>
        <v>0</v>
      </c>
      <c r="D63" s="297"/>
      <c r="E63" s="297"/>
      <c r="F63" s="298"/>
      <c r="G63" s="299"/>
    </row>
    <row r="64" spans="1:7" s="362" customFormat="1" ht="12">
      <c r="A64" s="321">
        <v>2122</v>
      </c>
      <c r="B64" s="307" t="s">
        <v>92</v>
      </c>
      <c r="C64" s="296">
        <f t="shared" si="1"/>
        <v>0</v>
      </c>
      <c r="D64" s="297"/>
      <c r="E64" s="297"/>
      <c r="F64" s="298"/>
      <c r="G64" s="299"/>
    </row>
    <row r="65" spans="1:7" s="293" customFormat="1" ht="12">
      <c r="A65" s="351">
        <v>2200</v>
      </c>
      <c r="B65" s="326" t="s">
        <v>93</v>
      </c>
      <c r="C65" s="352">
        <f t="shared" si="1"/>
        <v>10000</v>
      </c>
      <c r="D65" s="353">
        <f>SUM(D66,D72,D78,D86,D94,D98,D104)</f>
        <v>10000</v>
      </c>
      <c r="E65" s="353">
        <f>SUM(E66,E72,E78,E86,E94,E98,E104)</f>
        <v>0</v>
      </c>
      <c r="F65" s="353">
        <f>SUM(F66,F72,F78,F86,F94,F98,F104)</f>
        <v>0</v>
      </c>
      <c r="G65" s="355">
        <f>SUM(G66,G72,G78,G86,G94,G98,G104)</f>
        <v>0</v>
      </c>
    </row>
    <row r="66" spans="1:7" s="362" customFormat="1" ht="24">
      <c r="A66" s="356">
        <v>2210</v>
      </c>
      <c r="B66" s="357" t="s">
        <v>373</v>
      </c>
      <c r="C66" s="358">
        <f t="shared" si="1"/>
        <v>0</v>
      </c>
      <c r="D66" s="359">
        <f>SUM(D67:D71)</f>
        <v>0</v>
      </c>
      <c r="E66" s="359">
        <f>SUM(E67:E71)</f>
        <v>0</v>
      </c>
      <c r="F66" s="360">
        <f>SUM(F67:F71)</f>
        <v>0</v>
      </c>
      <c r="G66" s="361">
        <f>SUM(G67:G71)</f>
        <v>0</v>
      </c>
    </row>
    <row r="67" spans="1:7" s="362" customFormat="1" ht="24">
      <c r="A67" s="321">
        <v>2211</v>
      </c>
      <c r="B67" s="307" t="s">
        <v>95</v>
      </c>
      <c r="C67" s="296">
        <f t="shared" si="1"/>
        <v>0</v>
      </c>
      <c r="D67" s="297"/>
      <c r="E67" s="297"/>
      <c r="F67" s="298"/>
      <c r="G67" s="299"/>
    </row>
    <row r="68" spans="1:7" s="362" customFormat="1" ht="24">
      <c r="A68" s="321">
        <v>2212</v>
      </c>
      <c r="B68" s="307" t="s">
        <v>96</v>
      </c>
      <c r="C68" s="296">
        <f t="shared" si="1"/>
        <v>0</v>
      </c>
      <c r="D68" s="297"/>
      <c r="E68" s="297"/>
      <c r="F68" s="298"/>
      <c r="G68" s="299"/>
    </row>
    <row r="69" spans="1:7" s="362" customFormat="1" ht="24">
      <c r="A69" s="321">
        <v>2213</v>
      </c>
      <c r="B69" s="307" t="s">
        <v>97</v>
      </c>
      <c r="C69" s="296">
        <f t="shared" si="1"/>
        <v>0</v>
      </c>
      <c r="D69" s="297"/>
      <c r="E69" s="297"/>
      <c r="F69" s="298"/>
      <c r="G69" s="299"/>
    </row>
    <row r="70" spans="1:7" s="362" customFormat="1" ht="24">
      <c r="A70" s="321">
        <v>2214</v>
      </c>
      <c r="B70" s="307" t="s">
        <v>98</v>
      </c>
      <c r="C70" s="296">
        <f t="shared" si="1"/>
        <v>0</v>
      </c>
      <c r="D70" s="297"/>
      <c r="E70" s="297"/>
      <c r="F70" s="298"/>
      <c r="G70" s="299"/>
    </row>
    <row r="71" spans="1:7" s="362" customFormat="1" ht="12">
      <c r="A71" s="321">
        <v>2219</v>
      </c>
      <c r="B71" s="307" t="s">
        <v>99</v>
      </c>
      <c r="C71" s="296">
        <f t="shared" si="1"/>
        <v>0</v>
      </c>
      <c r="D71" s="297"/>
      <c r="E71" s="297"/>
      <c r="F71" s="298"/>
      <c r="G71" s="299"/>
    </row>
    <row r="72" spans="1:7" s="362" customFormat="1" ht="24">
      <c r="A72" s="356">
        <v>2220</v>
      </c>
      <c r="B72" s="357" t="s">
        <v>100</v>
      </c>
      <c r="C72" s="358">
        <f t="shared" si="1"/>
        <v>0</v>
      </c>
      <c r="D72" s="359">
        <f>SUM(D73:D77)</f>
        <v>0</v>
      </c>
      <c r="E72" s="359">
        <f>SUM(E73:E77)</f>
        <v>0</v>
      </c>
      <c r="F72" s="360">
        <f>SUM(F73:F77)</f>
        <v>0</v>
      </c>
      <c r="G72" s="361">
        <f>SUM(G73:G77)</f>
        <v>0</v>
      </c>
    </row>
    <row r="73" spans="1:7" s="362" customFormat="1" ht="12">
      <c r="A73" s="321">
        <v>2221</v>
      </c>
      <c r="B73" s="307" t="s">
        <v>101</v>
      </c>
      <c r="C73" s="296">
        <f t="shared" si="1"/>
        <v>0</v>
      </c>
      <c r="D73" s="297"/>
      <c r="E73" s="297"/>
      <c r="F73" s="298"/>
      <c r="G73" s="299"/>
    </row>
    <row r="74" spans="1:7" s="362" customFormat="1" ht="24">
      <c r="A74" s="321">
        <v>2222</v>
      </c>
      <c r="B74" s="307" t="s">
        <v>102</v>
      </c>
      <c r="C74" s="296">
        <f t="shared" si="1"/>
        <v>0</v>
      </c>
      <c r="D74" s="297"/>
      <c r="E74" s="297"/>
      <c r="F74" s="298"/>
      <c r="G74" s="299"/>
    </row>
    <row r="75" spans="1:7" s="362" customFormat="1" ht="12">
      <c r="A75" s="321">
        <v>2223</v>
      </c>
      <c r="B75" s="307" t="s">
        <v>103</v>
      </c>
      <c r="C75" s="296">
        <f t="shared" si="1"/>
        <v>0</v>
      </c>
      <c r="D75" s="297"/>
      <c r="E75" s="297"/>
      <c r="F75" s="298"/>
      <c r="G75" s="299"/>
    </row>
    <row r="76" spans="1:7" s="362" customFormat="1" ht="11.25" customHeight="1">
      <c r="A76" s="321">
        <v>2224</v>
      </c>
      <c r="B76" s="307" t="s">
        <v>104</v>
      </c>
      <c r="C76" s="296">
        <f t="shared" si="1"/>
        <v>0</v>
      </c>
      <c r="D76" s="297"/>
      <c r="E76" s="297"/>
      <c r="F76" s="298"/>
      <c r="G76" s="299"/>
    </row>
    <row r="77" spans="1:7" s="362" customFormat="1" ht="24">
      <c r="A77" s="321">
        <v>2229</v>
      </c>
      <c r="B77" s="307" t="s">
        <v>105</v>
      </c>
      <c r="C77" s="296">
        <f t="shared" si="1"/>
        <v>0</v>
      </c>
      <c r="D77" s="297"/>
      <c r="E77" s="297"/>
      <c r="F77" s="298"/>
      <c r="G77" s="299"/>
    </row>
    <row r="78" spans="1:7" s="362" customFormat="1" ht="48">
      <c r="A78" s="356">
        <v>2230</v>
      </c>
      <c r="B78" s="357" t="s">
        <v>374</v>
      </c>
      <c r="C78" s="358">
        <f t="shared" si="1"/>
        <v>0</v>
      </c>
      <c r="D78" s="359">
        <f>SUM(D79:D85)</f>
        <v>0</v>
      </c>
      <c r="E78" s="359">
        <f>SUM(E79:E85)</f>
        <v>0</v>
      </c>
      <c r="F78" s="360">
        <f>SUM(F79:F85)</f>
        <v>0</v>
      </c>
      <c r="G78" s="361">
        <f>SUM(G79:G85)</f>
        <v>0</v>
      </c>
    </row>
    <row r="79" spans="1:7" s="362" customFormat="1" ht="60">
      <c r="A79" s="321">
        <v>2231</v>
      </c>
      <c r="B79" s="307" t="s">
        <v>375</v>
      </c>
      <c r="C79" s="296">
        <f t="shared" si="1"/>
        <v>0</v>
      </c>
      <c r="D79" s="297"/>
      <c r="E79" s="297"/>
      <c r="F79" s="298"/>
      <c r="G79" s="299"/>
    </row>
    <row r="80" spans="1:7" s="362" customFormat="1" ht="24">
      <c r="A80" s="321">
        <v>2232</v>
      </c>
      <c r="B80" s="307" t="s">
        <v>376</v>
      </c>
      <c r="C80" s="296">
        <f t="shared" si="1"/>
        <v>0</v>
      </c>
      <c r="D80" s="297"/>
      <c r="E80" s="297"/>
      <c r="F80" s="298"/>
      <c r="G80" s="299"/>
    </row>
    <row r="81" spans="1:7" s="362" customFormat="1" ht="24">
      <c r="A81" s="321">
        <v>2233</v>
      </c>
      <c r="B81" s="307" t="s">
        <v>109</v>
      </c>
      <c r="C81" s="296">
        <f t="shared" si="1"/>
        <v>0</v>
      </c>
      <c r="D81" s="297"/>
      <c r="E81" s="297"/>
      <c r="F81" s="298"/>
      <c r="G81" s="299"/>
    </row>
    <row r="82" spans="1:7" s="362" customFormat="1" ht="36">
      <c r="A82" s="321">
        <v>2234</v>
      </c>
      <c r="B82" s="307" t="s">
        <v>110</v>
      </c>
      <c r="C82" s="296">
        <f t="shared" si="1"/>
        <v>0</v>
      </c>
      <c r="D82" s="297"/>
      <c r="E82" s="297"/>
      <c r="F82" s="298"/>
      <c r="G82" s="299"/>
    </row>
    <row r="83" spans="1:7" s="362" customFormat="1" ht="24">
      <c r="A83" s="321">
        <v>2235</v>
      </c>
      <c r="B83" s="307" t="s">
        <v>111</v>
      </c>
      <c r="C83" s="296">
        <f t="shared" si="1"/>
        <v>0</v>
      </c>
      <c r="D83" s="297"/>
      <c r="E83" s="297"/>
      <c r="F83" s="298"/>
      <c r="G83" s="299"/>
    </row>
    <row r="84" spans="1:7" s="362" customFormat="1" ht="12">
      <c r="A84" s="321">
        <v>2236</v>
      </c>
      <c r="B84" s="307" t="s">
        <v>112</v>
      </c>
      <c r="C84" s="296">
        <f t="shared" si="1"/>
        <v>0</v>
      </c>
      <c r="D84" s="297"/>
      <c r="E84" s="297"/>
      <c r="F84" s="298"/>
      <c r="G84" s="299"/>
    </row>
    <row r="85" spans="1:7" s="362" customFormat="1" ht="30" customHeight="1">
      <c r="A85" s="321">
        <v>2239</v>
      </c>
      <c r="B85" s="307" t="s">
        <v>377</v>
      </c>
      <c r="C85" s="296">
        <f t="shared" si="1"/>
        <v>0</v>
      </c>
      <c r="D85" s="297"/>
      <c r="E85" s="297"/>
      <c r="F85" s="298"/>
      <c r="G85" s="299"/>
    </row>
    <row r="86" spans="1:7" s="362" customFormat="1" ht="31.5" customHeight="1">
      <c r="A86" s="356">
        <v>2240</v>
      </c>
      <c r="B86" s="357" t="s">
        <v>378</v>
      </c>
      <c r="C86" s="366">
        <f t="shared" si="1"/>
        <v>0</v>
      </c>
      <c r="D86" s="367">
        <f>SUM(D87:D93)</f>
        <v>0</v>
      </c>
      <c r="E86" s="367">
        <f>SUM(E87:E93)</f>
        <v>0</v>
      </c>
      <c r="F86" s="368">
        <f>SUM(F87:F93)</f>
        <v>0</v>
      </c>
      <c r="G86" s="369">
        <f>SUM(G87:G93)</f>
        <v>0</v>
      </c>
    </row>
    <row r="87" spans="1:7" s="362" customFormat="1" ht="12">
      <c r="A87" s="321">
        <v>2241</v>
      </c>
      <c r="B87" s="307" t="s">
        <v>115</v>
      </c>
      <c r="C87" s="296">
        <f t="shared" si="1"/>
        <v>0</v>
      </c>
      <c r="D87" s="297"/>
      <c r="E87" s="297"/>
      <c r="F87" s="298"/>
      <c r="G87" s="299"/>
    </row>
    <row r="88" spans="1:7" s="362" customFormat="1" ht="24">
      <c r="A88" s="321">
        <v>2242</v>
      </c>
      <c r="B88" s="307" t="s">
        <v>116</v>
      </c>
      <c r="C88" s="296">
        <f t="shared" si="1"/>
        <v>0</v>
      </c>
      <c r="D88" s="297"/>
      <c r="E88" s="297"/>
      <c r="F88" s="298"/>
      <c r="G88" s="299"/>
    </row>
    <row r="89" spans="1:7" s="362" customFormat="1" ht="24">
      <c r="A89" s="321">
        <v>2243</v>
      </c>
      <c r="B89" s="307" t="s">
        <v>117</v>
      </c>
      <c r="C89" s="296">
        <f t="shared" si="1"/>
        <v>0</v>
      </c>
      <c r="D89" s="297"/>
      <c r="E89" s="297"/>
      <c r="F89" s="298"/>
      <c r="G89" s="299"/>
    </row>
    <row r="90" spans="1:7" s="362" customFormat="1" ht="12">
      <c r="A90" s="321">
        <v>2244</v>
      </c>
      <c r="B90" s="307" t="s">
        <v>118</v>
      </c>
      <c r="C90" s="296">
        <f t="shared" si="1"/>
        <v>0</v>
      </c>
      <c r="D90" s="297"/>
      <c r="E90" s="297"/>
      <c r="F90" s="298"/>
      <c r="G90" s="299"/>
    </row>
    <row r="91" spans="1:7" s="362" customFormat="1" ht="20.25" customHeight="1">
      <c r="A91" s="321">
        <v>2245</v>
      </c>
      <c r="B91" s="307" t="s">
        <v>379</v>
      </c>
      <c r="C91" s="296">
        <f t="shared" si="1"/>
        <v>0</v>
      </c>
      <c r="D91" s="297"/>
      <c r="E91" s="297"/>
      <c r="F91" s="298"/>
      <c r="G91" s="299"/>
    </row>
    <row r="92" spans="1:7" s="362" customFormat="1" ht="12">
      <c r="A92" s="321">
        <v>2246</v>
      </c>
      <c r="B92" s="307" t="s">
        <v>120</v>
      </c>
      <c r="C92" s="296">
        <f t="shared" si="1"/>
        <v>0</v>
      </c>
      <c r="D92" s="297"/>
      <c r="E92" s="297"/>
      <c r="F92" s="298"/>
      <c r="G92" s="299"/>
    </row>
    <row r="93" spans="1:7" s="362" customFormat="1" ht="24">
      <c r="A93" s="321">
        <v>2249</v>
      </c>
      <c r="B93" s="307" t="s">
        <v>380</v>
      </c>
      <c r="C93" s="296">
        <f t="shared" si="1"/>
        <v>0</v>
      </c>
      <c r="D93" s="297"/>
      <c r="E93" s="297"/>
      <c r="F93" s="298"/>
      <c r="G93" s="299"/>
    </row>
    <row r="94" spans="1:7" s="362" customFormat="1" ht="24">
      <c r="A94" s="356">
        <v>2250</v>
      </c>
      <c r="B94" s="357" t="s">
        <v>122</v>
      </c>
      <c r="C94" s="358">
        <f aca="true" t="shared" si="2" ref="C94:C157">SUM(D94:G94)</f>
        <v>0</v>
      </c>
      <c r="D94" s="359">
        <f>SUM(D95:D97)</f>
        <v>0</v>
      </c>
      <c r="E94" s="359">
        <f>SUM(E95:E97)</f>
        <v>0</v>
      </c>
      <c r="F94" s="359">
        <f>SUM(F95:F97)</f>
        <v>0</v>
      </c>
      <c r="G94" s="361">
        <f>SUM(G95:G97)</f>
        <v>0</v>
      </c>
    </row>
    <row r="95" spans="1:7" s="362" customFormat="1" ht="12">
      <c r="A95" s="370">
        <v>2251</v>
      </c>
      <c r="B95" s="357" t="s">
        <v>123</v>
      </c>
      <c r="C95" s="358">
        <f t="shared" si="2"/>
        <v>0</v>
      </c>
      <c r="D95" s="363"/>
      <c r="E95" s="363"/>
      <c r="F95" s="364"/>
      <c r="G95" s="365"/>
    </row>
    <row r="96" spans="1:7" s="362" customFormat="1" ht="24">
      <c r="A96" s="370">
        <v>2252</v>
      </c>
      <c r="B96" s="357" t="s">
        <v>124</v>
      </c>
      <c r="C96" s="358">
        <f t="shared" si="2"/>
        <v>0</v>
      </c>
      <c r="D96" s="363"/>
      <c r="E96" s="363"/>
      <c r="F96" s="364"/>
      <c r="G96" s="365"/>
    </row>
    <row r="97" spans="1:7" s="362" customFormat="1" ht="24">
      <c r="A97" s="370">
        <v>2259</v>
      </c>
      <c r="B97" s="357" t="s">
        <v>125</v>
      </c>
      <c r="C97" s="358">
        <f t="shared" si="2"/>
        <v>0</v>
      </c>
      <c r="D97" s="363"/>
      <c r="E97" s="363"/>
      <c r="F97" s="364"/>
      <c r="G97" s="365"/>
    </row>
    <row r="98" spans="1:7" s="362" customFormat="1" ht="12">
      <c r="A98" s="356">
        <v>2260</v>
      </c>
      <c r="B98" s="357" t="s">
        <v>126</v>
      </c>
      <c r="C98" s="358">
        <f t="shared" si="2"/>
        <v>0</v>
      </c>
      <c r="D98" s="359">
        <f>SUM(D99:D103)</f>
        <v>0</v>
      </c>
      <c r="E98" s="359">
        <f>SUM(E99:E103)</f>
        <v>0</v>
      </c>
      <c r="F98" s="360">
        <f>SUM(F99:F103)</f>
        <v>0</v>
      </c>
      <c r="G98" s="361">
        <f>SUM(G99:G103)</f>
        <v>0</v>
      </c>
    </row>
    <row r="99" spans="1:7" s="362" customFormat="1" ht="12">
      <c r="A99" s="321">
        <v>2261</v>
      </c>
      <c r="B99" s="307" t="s">
        <v>127</v>
      </c>
      <c r="C99" s="296">
        <f t="shared" si="2"/>
        <v>0</v>
      </c>
      <c r="D99" s="297"/>
      <c r="E99" s="297"/>
      <c r="F99" s="298"/>
      <c r="G99" s="299"/>
    </row>
    <row r="100" spans="1:7" s="362" customFormat="1" ht="12">
      <c r="A100" s="321">
        <v>2262</v>
      </c>
      <c r="B100" s="307" t="s">
        <v>128</v>
      </c>
      <c r="C100" s="296">
        <f t="shared" si="2"/>
        <v>0</v>
      </c>
      <c r="D100" s="297"/>
      <c r="E100" s="297"/>
      <c r="F100" s="298"/>
      <c r="G100" s="299"/>
    </row>
    <row r="101" spans="1:7" s="362" customFormat="1" ht="12">
      <c r="A101" s="321">
        <v>2263</v>
      </c>
      <c r="B101" s="307" t="s">
        <v>129</v>
      </c>
      <c r="C101" s="296">
        <f t="shared" si="2"/>
        <v>0</v>
      </c>
      <c r="D101" s="297"/>
      <c r="E101" s="297"/>
      <c r="F101" s="298"/>
      <c r="G101" s="299"/>
    </row>
    <row r="102" spans="1:7" s="362" customFormat="1" ht="12">
      <c r="A102" s="494">
        <v>2264</v>
      </c>
      <c r="B102" s="398" t="s">
        <v>130</v>
      </c>
      <c r="C102" s="399">
        <f t="shared" si="2"/>
        <v>0</v>
      </c>
      <c r="D102" s="400"/>
      <c r="E102" s="400"/>
      <c r="F102" s="401"/>
      <c r="G102" s="402"/>
    </row>
    <row r="103" spans="1:7" s="362" customFormat="1" ht="12">
      <c r="A103" s="321">
        <v>2269</v>
      </c>
      <c r="B103" s="307" t="s">
        <v>131</v>
      </c>
      <c r="C103" s="296">
        <f t="shared" si="2"/>
        <v>0</v>
      </c>
      <c r="D103" s="297"/>
      <c r="E103" s="297"/>
      <c r="F103" s="298"/>
      <c r="G103" s="299"/>
    </row>
    <row r="104" spans="1:7" s="362" customFormat="1" ht="12">
      <c r="A104" s="356">
        <v>2270</v>
      </c>
      <c r="B104" s="357" t="s">
        <v>132</v>
      </c>
      <c r="C104" s="358">
        <f t="shared" si="2"/>
        <v>10000</v>
      </c>
      <c r="D104" s="359">
        <f>SUM(D105:D108)</f>
        <v>10000</v>
      </c>
      <c r="E104" s="359">
        <f>SUM(E105:E108)</f>
        <v>0</v>
      </c>
      <c r="F104" s="360">
        <f>SUM(F105:F108)</f>
        <v>0</v>
      </c>
      <c r="G104" s="361">
        <f>SUM(G105:G108)</f>
        <v>0</v>
      </c>
    </row>
    <row r="105" spans="1:7" s="362" customFormat="1" ht="22.5" customHeight="1">
      <c r="A105" s="321">
        <v>2275</v>
      </c>
      <c r="B105" s="307" t="s">
        <v>381</v>
      </c>
      <c r="C105" s="296">
        <f t="shared" si="2"/>
        <v>0</v>
      </c>
      <c r="D105" s="297"/>
      <c r="E105" s="297"/>
      <c r="F105" s="298"/>
      <c r="G105" s="299"/>
    </row>
    <row r="106" spans="1:7" s="362" customFormat="1" ht="24">
      <c r="A106" s="471">
        <v>2276</v>
      </c>
      <c r="B106" s="307" t="s">
        <v>134</v>
      </c>
      <c r="C106" s="296">
        <f t="shared" si="2"/>
        <v>0</v>
      </c>
      <c r="D106" s="297"/>
      <c r="E106" s="297"/>
      <c r="F106" s="297"/>
      <c r="G106" s="299"/>
    </row>
    <row r="107" spans="1:7" s="362" customFormat="1" ht="21.75" customHeight="1">
      <c r="A107" s="321">
        <v>2278</v>
      </c>
      <c r="B107" s="307" t="s">
        <v>135</v>
      </c>
      <c r="C107" s="296">
        <f t="shared" si="2"/>
        <v>0</v>
      </c>
      <c r="D107" s="297"/>
      <c r="E107" s="297"/>
      <c r="F107" s="298"/>
      <c r="G107" s="299"/>
    </row>
    <row r="108" spans="1:7" s="362" customFormat="1" ht="24">
      <c r="A108" s="321">
        <v>2279</v>
      </c>
      <c r="B108" s="307" t="s">
        <v>382</v>
      </c>
      <c r="C108" s="296">
        <f t="shared" si="2"/>
        <v>10000</v>
      </c>
      <c r="D108" s="297">
        <v>10000</v>
      </c>
      <c r="E108" s="297"/>
      <c r="F108" s="298"/>
      <c r="G108" s="299"/>
    </row>
    <row r="109" spans="1:7" s="293" customFormat="1" ht="48">
      <c r="A109" s="351">
        <v>2300</v>
      </c>
      <c r="B109" s="326" t="s">
        <v>383</v>
      </c>
      <c r="C109" s="352">
        <f t="shared" si="2"/>
        <v>0</v>
      </c>
      <c r="D109" s="353">
        <f>SUM(D110,D114,D118,D119,D122,D129,D139,D140,D143)</f>
        <v>0</v>
      </c>
      <c r="E109" s="353">
        <f>SUM(E110,E114,E118,E119,E122,E129,E139,E140,E143)</f>
        <v>0</v>
      </c>
      <c r="F109" s="354">
        <f>SUM(F110,F114,F118,F119,F122,F129,F139,F140,F143)</f>
        <v>0</v>
      </c>
      <c r="G109" s="355">
        <f>SUM(G110,G114,G118,G119,G122,G129,G139,G140,G143)</f>
        <v>0</v>
      </c>
    </row>
    <row r="110" spans="1:7" s="362" customFormat="1" ht="12">
      <c r="A110" s="356">
        <v>2310</v>
      </c>
      <c r="B110" s="357" t="s">
        <v>138</v>
      </c>
      <c r="C110" s="358">
        <f t="shared" si="2"/>
        <v>0</v>
      </c>
      <c r="D110" s="359">
        <f>SUM(D111:D113)</f>
        <v>0</v>
      </c>
      <c r="E110" s="359">
        <f>SUM(E111:E113)</f>
        <v>0</v>
      </c>
      <c r="F110" s="360">
        <f>SUM(F111:F113)</f>
        <v>0</v>
      </c>
      <c r="G110" s="361">
        <f>SUM(G111:G113)</f>
        <v>0</v>
      </c>
    </row>
    <row r="111" spans="1:7" s="362" customFormat="1" ht="12">
      <c r="A111" s="321">
        <v>2311</v>
      </c>
      <c r="B111" s="307" t="s">
        <v>139</v>
      </c>
      <c r="C111" s="296">
        <f t="shared" si="2"/>
        <v>0</v>
      </c>
      <c r="D111" s="297"/>
      <c r="E111" s="297"/>
      <c r="F111" s="298"/>
      <c r="G111" s="299"/>
    </row>
    <row r="112" spans="1:7" s="362" customFormat="1" ht="12">
      <c r="A112" s="321">
        <v>2312</v>
      </c>
      <c r="B112" s="307" t="s">
        <v>140</v>
      </c>
      <c r="C112" s="296">
        <f t="shared" si="2"/>
        <v>0</v>
      </c>
      <c r="D112" s="297"/>
      <c r="E112" s="297"/>
      <c r="F112" s="298"/>
      <c r="G112" s="299"/>
    </row>
    <row r="113" spans="1:7" s="362" customFormat="1" ht="12">
      <c r="A113" s="321">
        <v>2313</v>
      </c>
      <c r="B113" s="307" t="s">
        <v>141</v>
      </c>
      <c r="C113" s="296">
        <f t="shared" si="2"/>
        <v>0</v>
      </c>
      <c r="D113" s="297"/>
      <c r="E113" s="297"/>
      <c r="F113" s="298"/>
      <c r="G113" s="299"/>
    </row>
    <row r="114" spans="1:7" s="362" customFormat="1" ht="11.25" customHeight="1">
      <c r="A114" s="356">
        <v>2320</v>
      </c>
      <c r="B114" s="357" t="s">
        <v>142</v>
      </c>
      <c r="C114" s="358">
        <f t="shared" si="2"/>
        <v>0</v>
      </c>
      <c r="D114" s="359">
        <f>SUM(D115:D117)</f>
        <v>0</v>
      </c>
      <c r="E114" s="359">
        <f>SUM(E115:E117)</f>
        <v>0</v>
      </c>
      <c r="F114" s="360">
        <f>SUM(F115:F117)</f>
        <v>0</v>
      </c>
      <c r="G114" s="361">
        <f>SUM(G115:G117)</f>
        <v>0</v>
      </c>
    </row>
    <row r="115" spans="1:7" s="362" customFormat="1" ht="12">
      <c r="A115" s="321">
        <v>2321</v>
      </c>
      <c r="B115" s="307" t="s">
        <v>143</v>
      </c>
      <c r="C115" s="296">
        <f t="shared" si="2"/>
        <v>0</v>
      </c>
      <c r="D115" s="297"/>
      <c r="E115" s="297"/>
      <c r="F115" s="298"/>
      <c r="G115" s="299"/>
    </row>
    <row r="116" spans="1:7" s="362" customFormat="1" ht="12">
      <c r="A116" s="321">
        <v>2322</v>
      </c>
      <c r="B116" s="307" t="s">
        <v>144</v>
      </c>
      <c r="C116" s="296">
        <f t="shared" si="2"/>
        <v>0</v>
      </c>
      <c r="D116" s="297"/>
      <c r="E116" s="297"/>
      <c r="F116" s="298"/>
      <c r="G116" s="299"/>
    </row>
    <row r="117" spans="1:7" s="362" customFormat="1" ht="10.5" customHeight="1">
      <c r="A117" s="321">
        <v>2329</v>
      </c>
      <c r="B117" s="307" t="s">
        <v>145</v>
      </c>
      <c r="C117" s="296">
        <f t="shared" si="2"/>
        <v>0</v>
      </c>
      <c r="D117" s="297"/>
      <c r="E117" s="297"/>
      <c r="F117" s="298"/>
      <c r="G117" s="299"/>
    </row>
    <row r="118" spans="1:7" s="362" customFormat="1" ht="24">
      <c r="A118" s="356">
        <v>2330</v>
      </c>
      <c r="B118" s="357" t="s">
        <v>146</v>
      </c>
      <c r="C118" s="358">
        <f t="shared" si="2"/>
        <v>0</v>
      </c>
      <c r="D118" s="363"/>
      <c r="E118" s="363"/>
      <c r="F118" s="364"/>
      <c r="G118" s="365"/>
    </row>
    <row r="119" spans="1:7" s="362" customFormat="1" ht="48">
      <c r="A119" s="356">
        <v>2340</v>
      </c>
      <c r="B119" s="357" t="s">
        <v>384</v>
      </c>
      <c r="C119" s="358">
        <f t="shared" si="2"/>
        <v>0</v>
      </c>
      <c r="D119" s="359">
        <f>SUM(D120:D121)</f>
        <v>0</v>
      </c>
      <c r="E119" s="359">
        <f>SUM(E120:E121)</f>
        <v>0</v>
      </c>
      <c r="F119" s="360">
        <f>SUM(F120:F121)</f>
        <v>0</v>
      </c>
      <c r="G119" s="361">
        <f>SUM(G120:G121)</f>
        <v>0</v>
      </c>
    </row>
    <row r="120" spans="1:7" s="362" customFormat="1" ht="24">
      <c r="A120" s="321">
        <v>2341</v>
      </c>
      <c r="B120" s="307" t="s">
        <v>148</v>
      </c>
      <c r="C120" s="296">
        <f t="shared" si="2"/>
        <v>0</v>
      </c>
      <c r="D120" s="297"/>
      <c r="E120" s="297"/>
      <c r="F120" s="298"/>
      <c r="G120" s="299"/>
    </row>
    <row r="121" spans="1:7" s="362" customFormat="1" ht="36">
      <c r="A121" s="321">
        <v>2344</v>
      </c>
      <c r="B121" s="307" t="s">
        <v>149</v>
      </c>
      <c r="C121" s="296">
        <f t="shared" si="2"/>
        <v>0</v>
      </c>
      <c r="D121" s="297"/>
      <c r="E121" s="297"/>
      <c r="F121" s="298"/>
      <c r="G121" s="299"/>
    </row>
    <row r="122" spans="1:7" s="362" customFormat="1" ht="24">
      <c r="A122" s="356">
        <v>2350</v>
      </c>
      <c r="B122" s="357" t="s">
        <v>150</v>
      </c>
      <c r="C122" s="358">
        <f t="shared" si="2"/>
        <v>0</v>
      </c>
      <c r="D122" s="359">
        <f>SUM(D123:D128)</f>
        <v>0</v>
      </c>
      <c r="E122" s="359">
        <f>SUM(E123:E128)</f>
        <v>0</v>
      </c>
      <c r="F122" s="360">
        <f>SUM(F123:F128)</f>
        <v>0</v>
      </c>
      <c r="G122" s="361">
        <f>SUM(G123:G128)</f>
        <v>0</v>
      </c>
    </row>
    <row r="123" spans="1:7" s="362" customFormat="1" ht="12">
      <c r="A123" s="321">
        <v>2351</v>
      </c>
      <c r="B123" s="307" t="s">
        <v>151</v>
      </c>
      <c r="C123" s="296">
        <f t="shared" si="2"/>
        <v>0</v>
      </c>
      <c r="D123" s="297"/>
      <c r="E123" s="297"/>
      <c r="F123" s="298"/>
      <c r="G123" s="299"/>
    </row>
    <row r="124" spans="1:7" s="362" customFormat="1" ht="12">
      <c r="A124" s="321">
        <v>2352</v>
      </c>
      <c r="B124" s="307" t="s">
        <v>152</v>
      </c>
      <c r="C124" s="296">
        <f t="shared" si="2"/>
        <v>0</v>
      </c>
      <c r="D124" s="297"/>
      <c r="E124" s="297"/>
      <c r="F124" s="298"/>
      <c r="G124" s="299"/>
    </row>
    <row r="125" spans="1:7" s="362" customFormat="1" ht="24">
      <c r="A125" s="321">
        <v>2353</v>
      </c>
      <c r="B125" s="307" t="s">
        <v>153</v>
      </c>
      <c r="C125" s="296">
        <f t="shared" si="2"/>
        <v>0</v>
      </c>
      <c r="D125" s="297"/>
      <c r="E125" s="297"/>
      <c r="F125" s="298"/>
      <c r="G125" s="299"/>
    </row>
    <row r="126" spans="1:7" s="362" customFormat="1" ht="24">
      <c r="A126" s="321">
        <v>2354</v>
      </c>
      <c r="B126" s="307" t="s">
        <v>154</v>
      </c>
      <c r="C126" s="296">
        <f t="shared" si="2"/>
        <v>0</v>
      </c>
      <c r="D126" s="297"/>
      <c r="E126" s="297"/>
      <c r="F126" s="298"/>
      <c r="G126" s="299"/>
    </row>
    <row r="127" spans="1:7" s="362" customFormat="1" ht="24">
      <c r="A127" s="321">
        <v>2355</v>
      </c>
      <c r="B127" s="307" t="s">
        <v>155</v>
      </c>
      <c r="C127" s="296">
        <f t="shared" si="2"/>
        <v>0</v>
      </c>
      <c r="D127" s="297"/>
      <c r="E127" s="297"/>
      <c r="F127" s="298"/>
      <c r="G127" s="299"/>
    </row>
    <row r="128" spans="1:7" s="362" customFormat="1" ht="24">
      <c r="A128" s="321">
        <v>2359</v>
      </c>
      <c r="B128" s="307" t="s">
        <v>156</v>
      </c>
      <c r="C128" s="296">
        <f t="shared" si="2"/>
        <v>0</v>
      </c>
      <c r="D128" s="297"/>
      <c r="E128" s="297"/>
      <c r="F128" s="298"/>
      <c r="G128" s="299"/>
    </row>
    <row r="129" spans="1:7" s="362" customFormat="1" ht="21.75" customHeight="1">
      <c r="A129" s="356">
        <v>2360</v>
      </c>
      <c r="B129" s="357" t="s">
        <v>157</v>
      </c>
      <c r="C129" s="358">
        <f t="shared" si="2"/>
        <v>0</v>
      </c>
      <c r="D129" s="359">
        <f>SUM(D130:D138)</f>
        <v>0</v>
      </c>
      <c r="E129" s="359">
        <f>SUM(E130:E138)</f>
        <v>0</v>
      </c>
      <c r="F129" s="360">
        <f>SUM(F130:F138)</f>
        <v>0</v>
      </c>
      <c r="G129" s="361">
        <f>SUM(G130:G138)</f>
        <v>0</v>
      </c>
    </row>
    <row r="130" spans="1:7" s="362" customFormat="1" ht="12">
      <c r="A130" s="294">
        <v>2361</v>
      </c>
      <c r="B130" s="307" t="s">
        <v>158</v>
      </c>
      <c r="C130" s="296">
        <f t="shared" si="2"/>
        <v>0</v>
      </c>
      <c r="D130" s="297"/>
      <c r="E130" s="297"/>
      <c r="F130" s="298"/>
      <c r="G130" s="299"/>
    </row>
    <row r="131" spans="1:7" s="362" customFormat="1" ht="24">
      <c r="A131" s="294">
        <v>2362</v>
      </c>
      <c r="B131" s="307" t="s">
        <v>159</v>
      </c>
      <c r="C131" s="296">
        <f t="shared" si="2"/>
        <v>0</v>
      </c>
      <c r="D131" s="297"/>
      <c r="E131" s="297"/>
      <c r="F131" s="298"/>
      <c r="G131" s="299"/>
    </row>
    <row r="132" spans="1:7" s="362" customFormat="1" ht="12">
      <c r="A132" s="294">
        <v>2363</v>
      </c>
      <c r="B132" s="307" t="s">
        <v>160</v>
      </c>
      <c r="C132" s="296">
        <f t="shared" si="2"/>
        <v>0</v>
      </c>
      <c r="D132" s="297"/>
      <c r="E132" s="297"/>
      <c r="F132" s="298"/>
      <c r="G132" s="299"/>
    </row>
    <row r="133" spans="1:7" s="362" customFormat="1" ht="12">
      <c r="A133" s="294">
        <v>2364</v>
      </c>
      <c r="B133" s="307" t="s">
        <v>161</v>
      </c>
      <c r="C133" s="296">
        <f t="shared" si="2"/>
        <v>0</v>
      </c>
      <c r="D133" s="297"/>
      <c r="E133" s="297"/>
      <c r="F133" s="298"/>
      <c r="G133" s="299"/>
    </row>
    <row r="134" spans="1:7" s="362" customFormat="1" ht="9.75" customHeight="1">
      <c r="A134" s="294">
        <v>2365</v>
      </c>
      <c r="B134" s="307" t="s">
        <v>162</v>
      </c>
      <c r="C134" s="296">
        <f t="shared" si="2"/>
        <v>0</v>
      </c>
      <c r="D134" s="297"/>
      <c r="E134" s="297"/>
      <c r="F134" s="298"/>
      <c r="G134" s="299"/>
    </row>
    <row r="135" spans="1:7" s="362" customFormat="1" ht="9.75" customHeight="1">
      <c r="A135" s="294">
        <v>2366</v>
      </c>
      <c r="B135" s="307" t="s">
        <v>163</v>
      </c>
      <c r="C135" s="296">
        <f t="shared" si="2"/>
        <v>0</v>
      </c>
      <c r="D135" s="297"/>
      <c r="E135" s="297"/>
      <c r="F135" s="298"/>
      <c r="G135" s="299"/>
    </row>
    <row r="136" spans="1:7" s="362" customFormat="1" ht="12">
      <c r="A136" s="294">
        <v>2367</v>
      </c>
      <c r="B136" s="307" t="s">
        <v>164</v>
      </c>
      <c r="C136" s="296">
        <f t="shared" si="2"/>
        <v>0</v>
      </c>
      <c r="D136" s="297"/>
      <c r="E136" s="297"/>
      <c r="F136" s="298"/>
      <c r="G136" s="299"/>
    </row>
    <row r="137" spans="1:7" s="362" customFormat="1" ht="12">
      <c r="A137" s="294">
        <v>2368</v>
      </c>
      <c r="B137" s="307" t="s">
        <v>165</v>
      </c>
      <c r="C137" s="296">
        <f t="shared" si="2"/>
        <v>0</v>
      </c>
      <c r="D137" s="297"/>
      <c r="E137" s="297"/>
      <c r="F137" s="298"/>
      <c r="G137" s="299"/>
    </row>
    <row r="138" spans="1:7" s="362" customFormat="1" ht="36">
      <c r="A138" s="294">
        <v>2369</v>
      </c>
      <c r="B138" s="307" t="s">
        <v>166</v>
      </c>
      <c r="C138" s="296">
        <f t="shared" si="2"/>
        <v>0</v>
      </c>
      <c r="D138" s="297"/>
      <c r="E138" s="297"/>
      <c r="F138" s="298"/>
      <c r="G138" s="299"/>
    </row>
    <row r="139" spans="1:7" s="362" customFormat="1" ht="12">
      <c r="A139" s="356">
        <v>2370</v>
      </c>
      <c r="B139" s="357" t="s">
        <v>167</v>
      </c>
      <c r="C139" s="358">
        <f t="shared" si="2"/>
        <v>0</v>
      </c>
      <c r="D139" s="363"/>
      <c r="E139" s="363"/>
      <c r="F139" s="364"/>
      <c r="G139" s="365"/>
    </row>
    <row r="140" spans="1:7" s="362" customFormat="1" ht="12">
      <c r="A140" s="356">
        <v>2380</v>
      </c>
      <c r="B140" s="357" t="s">
        <v>168</v>
      </c>
      <c r="C140" s="358">
        <f t="shared" si="2"/>
        <v>0</v>
      </c>
      <c r="D140" s="359">
        <f>SUM(D141:D142)</f>
        <v>0</v>
      </c>
      <c r="E140" s="359">
        <f>SUM(E141:E142)</f>
        <v>0</v>
      </c>
      <c r="F140" s="360">
        <f>SUM(F141:F142)</f>
        <v>0</v>
      </c>
      <c r="G140" s="361">
        <f>SUM(G141:G142)</f>
        <v>0</v>
      </c>
    </row>
    <row r="141" spans="1:7" s="362" customFormat="1" ht="12">
      <c r="A141" s="294">
        <v>2381</v>
      </c>
      <c r="B141" s="307" t="s">
        <v>169</v>
      </c>
      <c r="C141" s="296">
        <f t="shared" si="2"/>
        <v>0</v>
      </c>
      <c r="D141" s="297"/>
      <c r="E141" s="297"/>
      <c r="F141" s="298"/>
      <c r="G141" s="299"/>
    </row>
    <row r="142" spans="1:7" s="362" customFormat="1" ht="24">
      <c r="A142" s="294">
        <v>2389</v>
      </c>
      <c r="B142" s="307" t="s">
        <v>170</v>
      </c>
      <c r="C142" s="296">
        <f t="shared" si="2"/>
        <v>0</v>
      </c>
      <c r="D142" s="297"/>
      <c r="E142" s="297"/>
      <c r="F142" s="298"/>
      <c r="G142" s="299"/>
    </row>
    <row r="143" spans="1:7" s="362" customFormat="1" ht="12">
      <c r="A143" s="356">
        <v>2390</v>
      </c>
      <c r="B143" s="357" t="s">
        <v>171</v>
      </c>
      <c r="C143" s="358">
        <f t="shared" si="2"/>
        <v>0</v>
      </c>
      <c r="D143" s="363"/>
      <c r="E143" s="363"/>
      <c r="F143" s="364"/>
      <c r="G143" s="365"/>
    </row>
    <row r="144" spans="1:7" s="293" customFormat="1" ht="12">
      <c r="A144" s="351">
        <v>2400</v>
      </c>
      <c r="B144" s="326" t="s">
        <v>385</v>
      </c>
      <c r="C144" s="352">
        <f t="shared" si="2"/>
        <v>0</v>
      </c>
      <c r="D144" s="353">
        <f>SUM(D145:D147)</f>
        <v>0</v>
      </c>
      <c r="E144" s="353">
        <f>SUM(E145:E147)</f>
        <v>0</v>
      </c>
      <c r="F144" s="354">
        <f>SUM(F145:F147)</f>
        <v>0</v>
      </c>
      <c r="G144" s="355">
        <f>SUM(G145:G147)</f>
        <v>0</v>
      </c>
    </row>
    <row r="145" spans="1:7" s="362" customFormat="1" ht="12">
      <c r="A145" s="356">
        <v>2410</v>
      </c>
      <c r="B145" s="357" t="s">
        <v>173</v>
      </c>
      <c r="C145" s="358">
        <f t="shared" si="2"/>
        <v>0</v>
      </c>
      <c r="D145" s="363"/>
      <c r="E145" s="363"/>
      <c r="F145" s="364"/>
      <c r="G145" s="365"/>
    </row>
    <row r="146" spans="1:7" s="362" customFormat="1" ht="12">
      <c r="A146" s="356">
        <v>2420</v>
      </c>
      <c r="B146" s="357" t="s">
        <v>386</v>
      </c>
      <c r="C146" s="358">
        <f t="shared" si="2"/>
        <v>0</v>
      </c>
      <c r="D146" s="363"/>
      <c r="E146" s="363"/>
      <c r="F146" s="364"/>
      <c r="G146" s="365"/>
    </row>
    <row r="147" spans="1:7" s="362" customFormat="1" ht="12">
      <c r="A147" s="356">
        <v>2490</v>
      </c>
      <c r="B147" s="357" t="s">
        <v>387</v>
      </c>
      <c r="C147" s="358">
        <f t="shared" si="2"/>
        <v>0</v>
      </c>
      <c r="D147" s="363"/>
      <c r="E147" s="363"/>
      <c r="F147" s="364"/>
      <c r="G147" s="365"/>
    </row>
    <row r="148" spans="1:7" s="293" customFormat="1" ht="24">
      <c r="A148" s="351">
        <v>2500</v>
      </c>
      <c r="B148" s="326" t="s">
        <v>176</v>
      </c>
      <c r="C148" s="352">
        <f t="shared" si="2"/>
        <v>0</v>
      </c>
      <c r="D148" s="353">
        <f>D149</f>
        <v>0</v>
      </c>
      <c r="E148" s="353">
        <f>E149</f>
        <v>0</v>
      </c>
      <c r="F148" s="354">
        <f>F149</f>
        <v>0</v>
      </c>
      <c r="G148" s="355">
        <f>G149</f>
        <v>0</v>
      </c>
    </row>
    <row r="149" spans="1:7" s="293" customFormat="1" ht="24">
      <c r="A149" s="356">
        <v>2510</v>
      </c>
      <c r="B149" s="357" t="s">
        <v>176</v>
      </c>
      <c r="C149" s="358">
        <f t="shared" si="2"/>
        <v>0</v>
      </c>
      <c r="D149" s="359">
        <f>SUM(D150:D153)</f>
        <v>0</v>
      </c>
      <c r="E149" s="359">
        <f>SUM(E150:E153)</f>
        <v>0</v>
      </c>
      <c r="F149" s="360">
        <f>SUM(F150:F153)</f>
        <v>0</v>
      </c>
      <c r="G149" s="361">
        <f>SUM(G150:G153)</f>
        <v>0</v>
      </c>
    </row>
    <row r="150" spans="1:7" s="293" customFormat="1" ht="24">
      <c r="A150" s="321">
        <v>2512</v>
      </c>
      <c r="B150" s="307" t="s">
        <v>177</v>
      </c>
      <c r="C150" s="296">
        <f t="shared" si="2"/>
        <v>0</v>
      </c>
      <c r="D150" s="297"/>
      <c r="E150" s="297"/>
      <c r="F150" s="298"/>
      <c r="G150" s="299"/>
    </row>
    <row r="151" spans="1:7" s="293" customFormat="1" ht="48">
      <c r="A151" s="321">
        <v>2513</v>
      </c>
      <c r="B151" s="307" t="s">
        <v>388</v>
      </c>
      <c r="C151" s="296">
        <f t="shared" si="2"/>
        <v>0</v>
      </c>
      <c r="D151" s="297"/>
      <c r="E151" s="297"/>
      <c r="F151" s="298"/>
      <c r="G151" s="299"/>
    </row>
    <row r="152" spans="1:7" s="293" customFormat="1" ht="24">
      <c r="A152" s="321">
        <v>2515</v>
      </c>
      <c r="B152" s="307" t="s">
        <v>389</v>
      </c>
      <c r="C152" s="296">
        <f t="shared" si="2"/>
        <v>0</v>
      </c>
      <c r="D152" s="297"/>
      <c r="E152" s="297"/>
      <c r="F152" s="298"/>
      <c r="G152" s="299"/>
    </row>
    <row r="153" spans="1:7" s="293" customFormat="1" ht="24">
      <c r="A153" s="321">
        <v>2519</v>
      </c>
      <c r="B153" s="307" t="s">
        <v>390</v>
      </c>
      <c r="C153" s="296">
        <f t="shared" si="2"/>
        <v>0</v>
      </c>
      <c r="D153" s="297"/>
      <c r="E153" s="297"/>
      <c r="F153" s="298"/>
      <c r="G153" s="299"/>
    </row>
    <row r="154" spans="1:7" s="373" customFormat="1" ht="48">
      <c r="A154" s="472">
        <v>2800</v>
      </c>
      <c r="B154" s="307" t="s">
        <v>181</v>
      </c>
      <c r="C154" s="296">
        <f t="shared" si="2"/>
        <v>0</v>
      </c>
      <c r="D154" s="371"/>
      <c r="E154" s="371"/>
      <c r="F154" s="371"/>
      <c r="G154" s="372"/>
    </row>
    <row r="155" spans="1:7" s="293" customFormat="1" ht="12">
      <c r="A155" s="345">
        <v>3000</v>
      </c>
      <c r="B155" s="346" t="s">
        <v>182</v>
      </c>
      <c r="C155" s="347">
        <f t="shared" si="2"/>
        <v>0</v>
      </c>
      <c r="D155" s="348">
        <f>SUM(D156,D161)</f>
        <v>0</v>
      </c>
      <c r="E155" s="348">
        <f>SUM(E156,E161)</f>
        <v>0</v>
      </c>
      <c r="F155" s="349">
        <f>SUM(F156,F161)</f>
        <v>0</v>
      </c>
      <c r="G155" s="350">
        <f>SUM(G156,G161)</f>
        <v>0</v>
      </c>
    </row>
    <row r="156" spans="1:7" s="293" customFormat="1" ht="48">
      <c r="A156" s="351">
        <v>3200</v>
      </c>
      <c r="B156" s="326" t="s">
        <v>183</v>
      </c>
      <c r="C156" s="352">
        <f t="shared" si="2"/>
        <v>0</v>
      </c>
      <c r="D156" s="353">
        <f>SUM(D157)</f>
        <v>0</v>
      </c>
      <c r="E156" s="353">
        <f>SUM(E157)</f>
        <v>0</v>
      </c>
      <c r="F156" s="353">
        <f>SUM(F157)</f>
        <v>0</v>
      </c>
      <c r="G156" s="355">
        <f>SUM(G157)</f>
        <v>0</v>
      </c>
    </row>
    <row r="157" spans="1:7" s="293" customFormat="1" ht="36">
      <c r="A157" s="306">
        <v>3260</v>
      </c>
      <c r="B157" s="307" t="s">
        <v>391</v>
      </c>
      <c r="C157" s="296">
        <f t="shared" si="2"/>
        <v>0</v>
      </c>
      <c r="D157" s="297">
        <f>SUM(D158:D160)</f>
        <v>0</v>
      </c>
      <c r="E157" s="297">
        <f>SUM(E158:E160)</f>
        <v>0</v>
      </c>
      <c r="F157" s="298">
        <f>SUM(F158:F160)</f>
        <v>0</v>
      </c>
      <c r="G157" s="299">
        <f>SUM(G158:G160)</f>
        <v>0</v>
      </c>
    </row>
    <row r="158" spans="1:7" s="293" customFormat="1" ht="24">
      <c r="A158" s="321">
        <v>3261</v>
      </c>
      <c r="B158" s="307" t="s">
        <v>392</v>
      </c>
      <c r="C158" s="296">
        <f aca="true" t="shared" si="3" ref="C158:C221">SUM(D158:G158)</f>
        <v>0</v>
      </c>
      <c r="D158" s="297"/>
      <c r="E158" s="297"/>
      <c r="F158" s="298"/>
      <c r="G158" s="299"/>
    </row>
    <row r="159" spans="1:7" s="293" customFormat="1" ht="24">
      <c r="A159" s="321">
        <v>3262</v>
      </c>
      <c r="B159" s="307" t="s">
        <v>393</v>
      </c>
      <c r="C159" s="296">
        <f t="shared" si="3"/>
        <v>0</v>
      </c>
      <c r="D159" s="297"/>
      <c r="E159" s="297"/>
      <c r="F159" s="298"/>
      <c r="G159" s="299"/>
    </row>
    <row r="160" spans="1:7" s="293" customFormat="1" ht="24">
      <c r="A160" s="321">
        <v>3263</v>
      </c>
      <c r="B160" s="307" t="s">
        <v>394</v>
      </c>
      <c r="C160" s="296">
        <f t="shared" si="3"/>
        <v>0</v>
      </c>
      <c r="D160" s="297"/>
      <c r="E160" s="297"/>
      <c r="F160" s="298"/>
      <c r="G160" s="299"/>
    </row>
    <row r="161" spans="1:7" s="293" customFormat="1" ht="60">
      <c r="A161" s="374">
        <v>3300</v>
      </c>
      <c r="B161" s="307" t="s">
        <v>188</v>
      </c>
      <c r="C161" s="296">
        <f t="shared" si="3"/>
        <v>0</v>
      </c>
      <c r="D161" s="297"/>
      <c r="E161" s="297"/>
      <c r="F161" s="298"/>
      <c r="G161" s="299"/>
    </row>
    <row r="162" spans="1:7" s="293" customFormat="1" ht="12">
      <c r="A162" s="375">
        <v>4000</v>
      </c>
      <c r="B162" s="346" t="s">
        <v>189</v>
      </c>
      <c r="C162" s="347">
        <f t="shared" si="3"/>
        <v>0</v>
      </c>
      <c r="D162" s="348">
        <f>SUM(D163,D166)</f>
        <v>0</v>
      </c>
      <c r="E162" s="348">
        <f>SUM(E163,E166)</f>
        <v>0</v>
      </c>
      <c r="F162" s="348">
        <f>SUM(F163,F166)</f>
        <v>0</v>
      </c>
      <c r="G162" s="350">
        <f>SUM(G163,G166)</f>
        <v>0</v>
      </c>
    </row>
    <row r="163" spans="1:7" s="293" customFormat="1" ht="24">
      <c r="A163" s="376">
        <v>4200</v>
      </c>
      <c r="B163" s="326" t="s">
        <v>190</v>
      </c>
      <c r="C163" s="352">
        <f t="shared" si="3"/>
        <v>0</v>
      </c>
      <c r="D163" s="353">
        <f>SUM(D164,D165)</f>
        <v>0</v>
      </c>
      <c r="E163" s="353">
        <f>SUM(E164,E165)</f>
        <v>0</v>
      </c>
      <c r="F163" s="354">
        <f>SUM(F164,F165)</f>
        <v>0</v>
      </c>
      <c r="G163" s="355">
        <f>SUM(G164,G165)</f>
        <v>0</v>
      </c>
    </row>
    <row r="164" spans="1:7" s="293" customFormat="1" ht="24">
      <c r="A164" s="306">
        <v>4240</v>
      </c>
      <c r="B164" s="307" t="s">
        <v>191</v>
      </c>
      <c r="C164" s="296">
        <f t="shared" si="3"/>
        <v>0</v>
      </c>
      <c r="D164" s="297"/>
      <c r="E164" s="297"/>
      <c r="F164" s="298"/>
      <c r="G164" s="299"/>
    </row>
    <row r="165" spans="1:7" s="293" customFormat="1" ht="24">
      <c r="A165" s="306">
        <v>4250</v>
      </c>
      <c r="B165" s="307" t="s">
        <v>192</v>
      </c>
      <c r="C165" s="296">
        <f t="shared" si="3"/>
        <v>0</v>
      </c>
      <c r="D165" s="297"/>
      <c r="E165" s="297"/>
      <c r="F165" s="298"/>
      <c r="G165" s="299"/>
    </row>
    <row r="166" spans="1:7" s="293" customFormat="1" ht="12">
      <c r="A166" s="351">
        <v>4300</v>
      </c>
      <c r="B166" s="326" t="s">
        <v>193</v>
      </c>
      <c r="C166" s="352">
        <f t="shared" si="3"/>
        <v>0</v>
      </c>
      <c r="D166" s="353">
        <f>SUM(D167)</f>
        <v>0</v>
      </c>
      <c r="E166" s="353">
        <f>SUM(E167)</f>
        <v>0</v>
      </c>
      <c r="F166" s="354">
        <f>SUM(F167)</f>
        <v>0</v>
      </c>
      <c r="G166" s="355">
        <f>SUM(G167)</f>
        <v>0</v>
      </c>
    </row>
    <row r="167" spans="1:7" s="293" customFormat="1" ht="24">
      <c r="A167" s="356">
        <v>4310</v>
      </c>
      <c r="B167" s="307" t="s">
        <v>194</v>
      </c>
      <c r="C167" s="358">
        <f t="shared" si="3"/>
        <v>0</v>
      </c>
      <c r="D167" s="377">
        <f>SUM(D168:D168)</f>
        <v>0</v>
      </c>
      <c r="E167" s="377">
        <f>SUM(E168:E168)</f>
        <v>0</v>
      </c>
      <c r="F167" s="378">
        <f>SUM(F168:F168)</f>
        <v>0</v>
      </c>
      <c r="G167" s="379">
        <f>SUM(G168:G168)</f>
        <v>0</v>
      </c>
    </row>
    <row r="168" spans="1:7" s="293" customFormat="1" ht="48">
      <c r="A168" s="321">
        <v>4311</v>
      </c>
      <c r="B168" s="307" t="s">
        <v>395</v>
      </c>
      <c r="C168" s="358">
        <f t="shared" si="3"/>
        <v>0</v>
      </c>
      <c r="D168" s="377"/>
      <c r="E168" s="377"/>
      <c r="F168" s="378"/>
      <c r="G168" s="379"/>
    </row>
    <row r="169" spans="1:7" s="311" customFormat="1" ht="24">
      <c r="A169" s="380"/>
      <c r="B169" s="274" t="s">
        <v>196</v>
      </c>
      <c r="C169" s="341">
        <f t="shared" si="3"/>
        <v>0</v>
      </c>
      <c r="D169" s="342">
        <f>SUM(D170,D206,D234,D259)</f>
        <v>0</v>
      </c>
      <c r="E169" s="342">
        <f>SUM(E170,E206,E234,E259)</f>
        <v>0</v>
      </c>
      <c r="F169" s="343">
        <f>SUM(F170,F206,F234,F259)</f>
        <v>0</v>
      </c>
      <c r="G169" s="344">
        <f>SUM(G170,G206,G234,G259)</f>
        <v>0</v>
      </c>
    </row>
    <row r="170" spans="1:7" s="293" customFormat="1" ht="12">
      <c r="A170" s="345">
        <v>5000</v>
      </c>
      <c r="B170" s="346" t="s">
        <v>197</v>
      </c>
      <c r="C170" s="347">
        <f t="shared" si="3"/>
        <v>0</v>
      </c>
      <c r="D170" s="348">
        <f>D171+D179</f>
        <v>0</v>
      </c>
      <c r="E170" s="348">
        <f>E171+E179</f>
        <v>0</v>
      </c>
      <c r="F170" s="348">
        <f>F171+F179</f>
        <v>0</v>
      </c>
      <c r="G170" s="350">
        <f>G171+G179</f>
        <v>0</v>
      </c>
    </row>
    <row r="171" spans="1:7" s="293" customFormat="1" ht="12">
      <c r="A171" s="351">
        <v>5100</v>
      </c>
      <c r="B171" s="326" t="s">
        <v>198</v>
      </c>
      <c r="C171" s="352">
        <f t="shared" si="3"/>
        <v>0</v>
      </c>
      <c r="D171" s="353">
        <f>D172+D173+D176+D177+D178</f>
        <v>0</v>
      </c>
      <c r="E171" s="353">
        <f>E172+E173+E176+E177+E178</f>
        <v>0</v>
      </c>
      <c r="F171" s="354">
        <f>F172+F173+F176+F177+F178</f>
        <v>0</v>
      </c>
      <c r="G171" s="355">
        <f>G172+G173+G176+G177+G178</f>
        <v>0</v>
      </c>
    </row>
    <row r="172" spans="1:7" s="293" customFormat="1" ht="24">
      <c r="A172" s="356">
        <v>5110</v>
      </c>
      <c r="B172" s="357" t="s">
        <v>199</v>
      </c>
      <c r="C172" s="358">
        <f t="shared" si="3"/>
        <v>0</v>
      </c>
      <c r="D172" s="363"/>
      <c r="E172" s="363"/>
      <c r="F172" s="364"/>
      <c r="G172" s="365"/>
    </row>
    <row r="173" spans="1:7" s="293" customFormat="1" ht="24">
      <c r="A173" s="356">
        <v>5120</v>
      </c>
      <c r="B173" s="357" t="s">
        <v>200</v>
      </c>
      <c r="C173" s="358">
        <f t="shared" si="3"/>
        <v>0</v>
      </c>
      <c r="D173" s="359">
        <f>D174+D175</f>
        <v>0</v>
      </c>
      <c r="E173" s="359">
        <f>E174+E175</f>
        <v>0</v>
      </c>
      <c r="F173" s="360">
        <f>F174+F175</f>
        <v>0</v>
      </c>
      <c r="G173" s="361">
        <f>G174+G175</f>
        <v>0</v>
      </c>
    </row>
    <row r="174" spans="1:7" s="293" customFormat="1" ht="12">
      <c r="A174" s="321">
        <v>5121</v>
      </c>
      <c r="B174" s="307" t="s">
        <v>201</v>
      </c>
      <c r="C174" s="296">
        <f t="shared" si="3"/>
        <v>0</v>
      </c>
      <c r="D174" s="297"/>
      <c r="E174" s="297"/>
      <c r="F174" s="298"/>
      <c r="G174" s="299"/>
    </row>
    <row r="175" spans="1:7" s="293" customFormat="1" ht="36">
      <c r="A175" s="321">
        <v>5129</v>
      </c>
      <c r="B175" s="307" t="s">
        <v>202</v>
      </c>
      <c r="C175" s="296">
        <f t="shared" si="3"/>
        <v>0</v>
      </c>
      <c r="D175" s="297"/>
      <c r="E175" s="297"/>
      <c r="F175" s="298"/>
      <c r="G175" s="299"/>
    </row>
    <row r="176" spans="1:7" s="293" customFormat="1" ht="12">
      <c r="A176" s="356">
        <v>5130</v>
      </c>
      <c r="B176" s="357" t="s">
        <v>203</v>
      </c>
      <c r="C176" s="358">
        <f t="shared" si="3"/>
        <v>0</v>
      </c>
      <c r="D176" s="363"/>
      <c r="E176" s="363"/>
      <c r="F176" s="364"/>
      <c r="G176" s="365"/>
    </row>
    <row r="177" spans="1:7" s="293" customFormat="1" ht="12" customHeight="1">
      <c r="A177" s="356">
        <v>5140</v>
      </c>
      <c r="B177" s="357" t="s">
        <v>204</v>
      </c>
      <c r="C177" s="358">
        <f t="shared" si="3"/>
        <v>0</v>
      </c>
      <c r="D177" s="363"/>
      <c r="E177" s="363"/>
      <c r="F177" s="364"/>
      <c r="G177" s="365"/>
    </row>
    <row r="178" spans="1:7" s="293" customFormat="1" ht="36">
      <c r="A178" s="356">
        <v>5170</v>
      </c>
      <c r="B178" s="357" t="s">
        <v>205</v>
      </c>
      <c r="C178" s="358">
        <f t="shared" si="3"/>
        <v>0</v>
      </c>
      <c r="D178" s="363"/>
      <c r="E178" s="363"/>
      <c r="F178" s="364"/>
      <c r="G178" s="365"/>
    </row>
    <row r="179" spans="1:7" s="293" customFormat="1" ht="12">
      <c r="A179" s="351">
        <v>5200</v>
      </c>
      <c r="B179" s="326" t="s">
        <v>206</v>
      </c>
      <c r="C179" s="352">
        <f t="shared" si="3"/>
        <v>0</v>
      </c>
      <c r="D179" s="353">
        <f>D180+D190+D191+D201+D202+D203+D205</f>
        <v>0</v>
      </c>
      <c r="E179" s="353">
        <f>E180+E190+E191+E201+E202+E203+E205</f>
        <v>0</v>
      </c>
      <c r="F179" s="354">
        <f>F180+F190+F191+F201+F202+F203+F205</f>
        <v>0</v>
      </c>
      <c r="G179" s="355">
        <f>G180+G190+G191+G201+G202+G203+G205</f>
        <v>0</v>
      </c>
    </row>
    <row r="180" spans="1:7" s="293" customFormat="1" ht="12">
      <c r="A180" s="356">
        <v>5210</v>
      </c>
      <c r="B180" s="357" t="s">
        <v>207</v>
      </c>
      <c r="C180" s="358">
        <f t="shared" si="3"/>
        <v>0</v>
      </c>
      <c r="D180" s="359">
        <f>SUM(D181:D189)</f>
        <v>0</v>
      </c>
      <c r="E180" s="359">
        <f>SUM(E181:E189)</f>
        <v>0</v>
      </c>
      <c r="F180" s="360">
        <f>SUM(F181:F189)</f>
        <v>0</v>
      </c>
      <c r="G180" s="361">
        <f>SUM(G181:G189)</f>
        <v>0</v>
      </c>
    </row>
    <row r="181" spans="1:7" s="293" customFormat="1" ht="12">
      <c r="A181" s="321">
        <v>5211</v>
      </c>
      <c r="B181" s="307" t="s">
        <v>208</v>
      </c>
      <c r="C181" s="296">
        <f t="shared" si="3"/>
        <v>0</v>
      </c>
      <c r="D181" s="297"/>
      <c r="E181" s="297"/>
      <c r="F181" s="298"/>
      <c r="G181" s="299"/>
    </row>
    <row r="182" spans="1:7" s="293" customFormat="1" ht="12">
      <c r="A182" s="321">
        <v>5212</v>
      </c>
      <c r="B182" s="307" t="s">
        <v>209</v>
      </c>
      <c r="C182" s="296">
        <f t="shared" si="3"/>
        <v>0</v>
      </c>
      <c r="D182" s="297"/>
      <c r="E182" s="297"/>
      <c r="F182" s="298"/>
      <c r="G182" s="299"/>
    </row>
    <row r="183" spans="1:7" s="293" customFormat="1" ht="12">
      <c r="A183" s="321">
        <v>5213</v>
      </c>
      <c r="B183" s="307" t="s">
        <v>210</v>
      </c>
      <c r="C183" s="296">
        <f t="shared" si="3"/>
        <v>0</v>
      </c>
      <c r="D183" s="297"/>
      <c r="E183" s="297"/>
      <c r="F183" s="298"/>
      <c r="G183" s="299"/>
    </row>
    <row r="184" spans="1:7" s="293" customFormat="1" ht="12">
      <c r="A184" s="321">
        <v>5214</v>
      </c>
      <c r="B184" s="307" t="s">
        <v>211</v>
      </c>
      <c r="C184" s="296">
        <f t="shared" si="3"/>
        <v>0</v>
      </c>
      <c r="D184" s="297"/>
      <c r="E184" s="297"/>
      <c r="F184" s="298"/>
      <c r="G184" s="299"/>
    </row>
    <row r="185" spans="1:7" s="293" customFormat="1" ht="12">
      <c r="A185" s="471">
        <v>5215</v>
      </c>
      <c r="B185" s="307" t="s">
        <v>212</v>
      </c>
      <c r="C185" s="296">
        <f t="shared" si="3"/>
        <v>0</v>
      </c>
      <c r="D185" s="297"/>
      <c r="E185" s="297"/>
      <c r="F185" s="297"/>
      <c r="G185" s="299"/>
    </row>
    <row r="186" spans="1:7" s="293" customFormat="1" ht="24">
      <c r="A186" s="321">
        <v>5216</v>
      </c>
      <c r="B186" s="307" t="s">
        <v>213</v>
      </c>
      <c r="C186" s="296">
        <f t="shared" si="3"/>
        <v>0</v>
      </c>
      <c r="D186" s="297"/>
      <c r="E186" s="297"/>
      <c r="F186" s="298"/>
      <c r="G186" s="299"/>
    </row>
    <row r="187" spans="1:7" s="293" customFormat="1" ht="12">
      <c r="A187" s="321">
        <v>5217</v>
      </c>
      <c r="B187" s="307" t="s">
        <v>214</v>
      </c>
      <c r="C187" s="296">
        <f t="shared" si="3"/>
        <v>0</v>
      </c>
      <c r="D187" s="297"/>
      <c r="E187" s="297"/>
      <c r="F187" s="298"/>
      <c r="G187" s="299"/>
    </row>
    <row r="188" spans="1:7" s="293" customFormat="1" ht="12">
      <c r="A188" s="321">
        <v>5218</v>
      </c>
      <c r="B188" s="307" t="s">
        <v>215</v>
      </c>
      <c r="C188" s="296">
        <f t="shared" si="3"/>
        <v>0</v>
      </c>
      <c r="D188" s="297"/>
      <c r="E188" s="297"/>
      <c r="F188" s="298"/>
      <c r="G188" s="299"/>
    </row>
    <row r="189" spans="1:7" s="293" customFormat="1" ht="12">
      <c r="A189" s="321">
        <v>5219</v>
      </c>
      <c r="B189" s="307" t="s">
        <v>216</v>
      </c>
      <c r="C189" s="296">
        <f t="shared" si="3"/>
        <v>0</v>
      </c>
      <c r="D189" s="297"/>
      <c r="E189" s="297"/>
      <c r="F189" s="298"/>
      <c r="G189" s="299"/>
    </row>
    <row r="190" spans="1:7" s="293" customFormat="1" ht="13.5" customHeight="1">
      <c r="A190" s="356">
        <v>5220</v>
      </c>
      <c r="B190" s="357" t="s">
        <v>217</v>
      </c>
      <c r="C190" s="358">
        <f t="shared" si="3"/>
        <v>0</v>
      </c>
      <c r="D190" s="363"/>
      <c r="E190" s="363"/>
      <c r="F190" s="364"/>
      <c r="G190" s="365"/>
    </row>
    <row r="191" spans="1:7" s="293" customFormat="1" ht="12">
      <c r="A191" s="356">
        <v>5230</v>
      </c>
      <c r="B191" s="357" t="s">
        <v>218</v>
      </c>
      <c r="C191" s="358">
        <f t="shared" si="3"/>
        <v>0</v>
      </c>
      <c r="D191" s="359">
        <f>SUM(D192:D200)</f>
        <v>0</v>
      </c>
      <c r="E191" s="359">
        <f>SUM(E192:E200)</f>
        <v>0</v>
      </c>
      <c r="F191" s="360">
        <f>SUM(F192:F200)</f>
        <v>0</v>
      </c>
      <c r="G191" s="361">
        <f>SUM(G192:G200)</f>
        <v>0</v>
      </c>
    </row>
    <row r="192" spans="1:7" s="293" customFormat="1" ht="12">
      <c r="A192" s="321">
        <v>5231</v>
      </c>
      <c r="B192" s="307" t="s">
        <v>219</v>
      </c>
      <c r="C192" s="296">
        <f t="shared" si="3"/>
        <v>0</v>
      </c>
      <c r="D192" s="297"/>
      <c r="E192" s="297"/>
      <c r="F192" s="298"/>
      <c r="G192" s="299"/>
    </row>
    <row r="193" spans="1:7" s="293" customFormat="1" ht="12">
      <c r="A193" s="471">
        <v>5232</v>
      </c>
      <c r="B193" s="307" t="s">
        <v>220</v>
      </c>
      <c r="C193" s="296">
        <f t="shared" si="3"/>
        <v>0</v>
      </c>
      <c r="D193" s="297"/>
      <c r="E193" s="297"/>
      <c r="F193" s="297"/>
      <c r="G193" s="299"/>
    </row>
    <row r="194" spans="1:7" s="293" customFormat="1" ht="12">
      <c r="A194" s="321">
        <v>5233</v>
      </c>
      <c r="B194" s="307" t="s">
        <v>396</v>
      </c>
      <c r="C194" s="296">
        <f t="shared" si="3"/>
        <v>0</v>
      </c>
      <c r="D194" s="297"/>
      <c r="E194" s="297"/>
      <c r="F194" s="298"/>
      <c r="G194" s="299"/>
    </row>
    <row r="195" spans="1:7" s="293" customFormat="1" ht="24">
      <c r="A195" s="321">
        <v>5234</v>
      </c>
      <c r="B195" s="307" t="s">
        <v>222</v>
      </c>
      <c r="C195" s="296">
        <f t="shared" si="3"/>
        <v>0</v>
      </c>
      <c r="D195" s="297"/>
      <c r="E195" s="297"/>
      <c r="F195" s="298"/>
      <c r="G195" s="299"/>
    </row>
    <row r="196" spans="1:7" s="293" customFormat="1" ht="12">
      <c r="A196" s="471">
        <v>5235</v>
      </c>
      <c r="B196" s="307" t="s">
        <v>223</v>
      </c>
      <c r="C196" s="296">
        <f t="shared" si="3"/>
        <v>0</v>
      </c>
      <c r="D196" s="297"/>
      <c r="E196" s="297"/>
      <c r="F196" s="297"/>
      <c r="G196" s="299"/>
    </row>
    <row r="197" spans="1:7" s="293" customFormat="1" ht="24">
      <c r="A197" s="321">
        <v>5236</v>
      </c>
      <c r="B197" s="307" t="s">
        <v>224</v>
      </c>
      <c r="C197" s="296">
        <f t="shared" si="3"/>
        <v>0</v>
      </c>
      <c r="D197" s="297"/>
      <c r="E197" s="297"/>
      <c r="F197" s="298"/>
      <c r="G197" s="299"/>
    </row>
    <row r="198" spans="1:7" s="293" customFormat="1" ht="14.25" customHeight="1">
      <c r="A198" s="471">
        <v>5237</v>
      </c>
      <c r="B198" s="307" t="s">
        <v>225</v>
      </c>
      <c r="C198" s="296">
        <f t="shared" si="3"/>
        <v>0</v>
      </c>
      <c r="D198" s="297"/>
      <c r="E198" s="297"/>
      <c r="F198" s="297"/>
      <c r="G198" s="299"/>
    </row>
    <row r="199" spans="1:7" s="293" customFormat="1" ht="24">
      <c r="A199" s="321">
        <v>5238</v>
      </c>
      <c r="B199" s="307" t="s">
        <v>226</v>
      </c>
      <c r="C199" s="296">
        <f t="shared" si="3"/>
        <v>0</v>
      </c>
      <c r="D199" s="297"/>
      <c r="E199" s="297"/>
      <c r="F199" s="298"/>
      <c r="G199" s="299"/>
    </row>
    <row r="200" spans="1:7" s="293" customFormat="1" ht="24">
      <c r="A200" s="321">
        <v>5239</v>
      </c>
      <c r="B200" s="307" t="s">
        <v>397</v>
      </c>
      <c r="C200" s="296">
        <f t="shared" si="3"/>
        <v>0</v>
      </c>
      <c r="D200" s="297"/>
      <c r="E200" s="297"/>
      <c r="F200" s="298"/>
      <c r="G200" s="299"/>
    </row>
    <row r="201" spans="1:7" s="293" customFormat="1" ht="24">
      <c r="A201" s="356">
        <v>5240</v>
      </c>
      <c r="B201" s="357" t="s">
        <v>398</v>
      </c>
      <c r="C201" s="358">
        <f t="shared" si="3"/>
        <v>0</v>
      </c>
      <c r="D201" s="363"/>
      <c r="E201" s="363"/>
      <c r="F201" s="364"/>
      <c r="G201" s="365"/>
    </row>
    <row r="202" spans="1:7" s="293" customFormat="1" ht="24">
      <c r="A202" s="356">
        <v>5250</v>
      </c>
      <c r="B202" s="357" t="s">
        <v>229</v>
      </c>
      <c r="C202" s="358">
        <f t="shared" si="3"/>
        <v>0</v>
      </c>
      <c r="D202" s="363"/>
      <c r="E202" s="363"/>
      <c r="F202" s="364"/>
      <c r="G202" s="365"/>
    </row>
    <row r="203" spans="1:7" s="293" customFormat="1" ht="12">
      <c r="A203" s="356">
        <v>5260</v>
      </c>
      <c r="B203" s="357" t="s">
        <v>230</v>
      </c>
      <c r="C203" s="358">
        <f t="shared" si="3"/>
        <v>0</v>
      </c>
      <c r="D203" s="359">
        <f>SUM(D204)</f>
        <v>0</v>
      </c>
      <c r="E203" s="359">
        <f>SUM(E204)</f>
        <v>0</v>
      </c>
      <c r="F203" s="360">
        <f>SUM(F204)</f>
        <v>0</v>
      </c>
      <c r="G203" s="361">
        <f>SUM(G204)</f>
        <v>0</v>
      </c>
    </row>
    <row r="204" spans="1:7" s="293" customFormat="1" ht="24">
      <c r="A204" s="321">
        <v>5269</v>
      </c>
      <c r="B204" s="307" t="s">
        <v>231</v>
      </c>
      <c r="C204" s="296">
        <f t="shared" si="3"/>
        <v>0</v>
      </c>
      <c r="D204" s="297"/>
      <c r="E204" s="297"/>
      <c r="F204" s="298"/>
      <c r="G204" s="299"/>
    </row>
    <row r="205" spans="1:7" s="293" customFormat="1" ht="24">
      <c r="A205" s="356">
        <v>5270</v>
      </c>
      <c r="B205" s="357" t="s">
        <v>232</v>
      </c>
      <c r="C205" s="358">
        <f t="shared" si="3"/>
        <v>0</v>
      </c>
      <c r="D205" s="363"/>
      <c r="E205" s="363"/>
      <c r="F205" s="364"/>
      <c r="G205" s="365"/>
    </row>
    <row r="206" spans="1:7" s="293" customFormat="1" ht="12">
      <c r="A206" s="345">
        <v>6000</v>
      </c>
      <c r="B206" s="346" t="s">
        <v>233</v>
      </c>
      <c r="C206" s="347">
        <f t="shared" si="3"/>
        <v>0</v>
      </c>
      <c r="D206" s="348">
        <f>D207+D217+D226</f>
        <v>0</v>
      </c>
      <c r="E206" s="348">
        <f>E207+E217+E226</f>
        <v>0</v>
      </c>
      <c r="F206" s="349">
        <f>F207+F217+F226</f>
        <v>0</v>
      </c>
      <c r="G206" s="350">
        <f>G207+G217+G226</f>
        <v>0</v>
      </c>
    </row>
    <row r="207" spans="1:7" s="293" customFormat="1" ht="12">
      <c r="A207" s="351">
        <v>6200</v>
      </c>
      <c r="B207" s="326" t="s">
        <v>399</v>
      </c>
      <c r="C207" s="352">
        <f t="shared" si="3"/>
        <v>0</v>
      </c>
      <c r="D207" s="353">
        <f>SUM(D208,D209,D215,D216)</f>
        <v>0</v>
      </c>
      <c r="E207" s="353">
        <f>SUM(E208,E209,E215,E216)</f>
        <v>0</v>
      </c>
      <c r="F207" s="353">
        <f>SUM(F208,F209,F215,F216)</f>
        <v>0</v>
      </c>
      <c r="G207" s="355">
        <f>SUM(G208,G209,G215,G216)</f>
        <v>0</v>
      </c>
    </row>
    <row r="208" spans="1:7" s="293" customFormat="1" ht="24">
      <c r="A208" s="473">
        <v>6220</v>
      </c>
      <c r="B208" s="357" t="s">
        <v>235</v>
      </c>
      <c r="C208" s="359">
        <f t="shared" si="3"/>
        <v>0</v>
      </c>
      <c r="D208" s="363"/>
      <c r="E208" s="363"/>
      <c r="F208" s="363"/>
      <c r="G208" s="365"/>
    </row>
    <row r="209" spans="1:7" s="293" customFormat="1" ht="14.25" customHeight="1">
      <c r="A209" s="474">
        <v>6250</v>
      </c>
      <c r="B209" s="313" t="s">
        <v>236</v>
      </c>
      <c r="C209" s="383">
        <f t="shared" si="3"/>
        <v>0</v>
      </c>
      <c r="D209" s="383">
        <f>SUM(D210:D214)</f>
        <v>0</v>
      </c>
      <c r="E209" s="383">
        <f>SUM(E210:E214)</f>
        <v>0</v>
      </c>
      <c r="F209" s="383">
        <f>SUM(F210:F214)</f>
        <v>0</v>
      </c>
      <c r="G209" s="384">
        <f>SUM(G210:G214)</f>
        <v>0</v>
      </c>
    </row>
    <row r="210" spans="1:7" s="293" customFormat="1" ht="14.25" customHeight="1">
      <c r="A210" s="475">
        <v>6252</v>
      </c>
      <c r="B210" s="313" t="s">
        <v>237</v>
      </c>
      <c r="C210" s="383">
        <f t="shared" si="3"/>
        <v>0</v>
      </c>
      <c r="D210" s="323"/>
      <c r="E210" s="323"/>
      <c r="F210" s="323"/>
      <c r="G210" s="386"/>
    </row>
    <row r="211" spans="1:7" s="293" customFormat="1" ht="14.25" customHeight="1">
      <c r="A211" s="475">
        <v>6253</v>
      </c>
      <c r="B211" s="313" t="s">
        <v>238</v>
      </c>
      <c r="C211" s="383">
        <f t="shared" si="3"/>
        <v>0</v>
      </c>
      <c r="D211" s="323"/>
      <c r="E211" s="323"/>
      <c r="F211" s="323"/>
      <c r="G211" s="386"/>
    </row>
    <row r="212" spans="1:7" s="293" customFormat="1" ht="24">
      <c r="A212" s="475">
        <v>6254</v>
      </c>
      <c r="B212" s="313" t="s">
        <v>239</v>
      </c>
      <c r="C212" s="383">
        <f t="shared" si="3"/>
        <v>0</v>
      </c>
      <c r="D212" s="323"/>
      <c r="E212" s="323"/>
      <c r="F212" s="323"/>
      <c r="G212" s="386"/>
    </row>
    <row r="213" spans="1:7" s="293" customFormat="1" ht="24">
      <c r="A213" s="475">
        <v>6255</v>
      </c>
      <c r="B213" s="313" t="s">
        <v>240</v>
      </c>
      <c r="C213" s="383">
        <f t="shared" si="3"/>
        <v>0</v>
      </c>
      <c r="D213" s="323"/>
      <c r="E213" s="323"/>
      <c r="F213" s="323"/>
      <c r="G213" s="386"/>
    </row>
    <row r="214" spans="1:7" s="293" customFormat="1" ht="24">
      <c r="A214" s="475">
        <v>6259</v>
      </c>
      <c r="B214" s="313" t="s">
        <v>241</v>
      </c>
      <c r="C214" s="383">
        <f t="shared" si="3"/>
        <v>0</v>
      </c>
      <c r="D214" s="323"/>
      <c r="E214" s="323"/>
      <c r="F214" s="323"/>
      <c r="G214" s="386"/>
    </row>
    <row r="215" spans="1:7" s="293" customFormat="1" ht="24">
      <c r="A215" s="356">
        <v>6260</v>
      </c>
      <c r="B215" s="357" t="s">
        <v>242</v>
      </c>
      <c r="C215" s="358">
        <f t="shared" si="3"/>
        <v>0</v>
      </c>
      <c r="D215" s="363"/>
      <c r="E215" s="363"/>
      <c r="F215" s="364"/>
      <c r="G215" s="365"/>
    </row>
    <row r="216" spans="1:7" s="293" customFormat="1" ht="24">
      <c r="A216" s="356">
        <v>6270</v>
      </c>
      <c r="B216" s="357" t="s">
        <v>400</v>
      </c>
      <c r="C216" s="358">
        <f t="shared" si="3"/>
        <v>0</v>
      </c>
      <c r="D216" s="363"/>
      <c r="E216" s="363"/>
      <c r="F216" s="364"/>
      <c r="G216" s="365"/>
    </row>
    <row r="217" spans="1:7" s="293" customFormat="1" ht="12">
      <c r="A217" s="351">
        <v>6300</v>
      </c>
      <c r="B217" s="326" t="s">
        <v>244</v>
      </c>
      <c r="C217" s="352">
        <f t="shared" si="3"/>
        <v>0</v>
      </c>
      <c r="D217" s="353">
        <f>SUM(D224,D225)</f>
        <v>0</v>
      </c>
      <c r="E217" s="353">
        <f>SUM(E224,E225)</f>
        <v>0</v>
      </c>
      <c r="F217" s="353">
        <f>SUM(F224,F225)</f>
        <v>0</v>
      </c>
      <c r="G217" s="355">
        <f>SUM(G224,G225)</f>
        <v>0</v>
      </c>
    </row>
    <row r="218" spans="1:7" s="293" customFormat="1" ht="24">
      <c r="A218" s="473">
        <v>6320</v>
      </c>
      <c r="B218" s="357" t="s">
        <v>245</v>
      </c>
      <c r="C218" s="359">
        <f t="shared" si="3"/>
        <v>0</v>
      </c>
      <c r="D218" s="359">
        <f>SUM(D219:D223)</f>
        <v>0</v>
      </c>
      <c r="E218" s="359">
        <f>SUM(E219:E223)</f>
        <v>0</v>
      </c>
      <c r="F218" s="359">
        <f>SUM(F219:F223)</f>
        <v>0</v>
      </c>
      <c r="G218" s="361">
        <f>SUM(G219:G223)</f>
        <v>0</v>
      </c>
    </row>
    <row r="219" spans="1:7" s="293" customFormat="1" ht="12">
      <c r="A219" s="475">
        <v>6321</v>
      </c>
      <c r="B219" s="313" t="s">
        <v>246</v>
      </c>
      <c r="C219" s="383">
        <f t="shared" si="3"/>
        <v>0</v>
      </c>
      <c r="D219" s="323"/>
      <c r="E219" s="323"/>
      <c r="F219" s="323"/>
      <c r="G219" s="386"/>
    </row>
    <row r="220" spans="1:7" s="293" customFormat="1" ht="12">
      <c r="A220" s="475">
        <v>6322</v>
      </c>
      <c r="B220" s="313" t="s">
        <v>247</v>
      </c>
      <c r="C220" s="383">
        <f t="shared" si="3"/>
        <v>0</v>
      </c>
      <c r="D220" s="323"/>
      <c r="E220" s="323"/>
      <c r="F220" s="323"/>
      <c r="G220" s="386"/>
    </row>
    <row r="221" spans="1:7" s="293" customFormat="1" ht="24">
      <c r="A221" s="475">
        <v>6323</v>
      </c>
      <c r="B221" s="313" t="s">
        <v>248</v>
      </c>
      <c r="C221" s="383">
        <f t="shared" si="3"/>
        <v>0</v>
      </c>
      <c r="D221" s="323"/>
      <c r="E221" s="323"/>
      <c r="F221" s="323"/>
      <c r="G221" s="386"/>
    </row>
    <row r="222" spans="1:7" s="293" customFormat="1" ht="24">
      <c r="A222" s="475">
        <v>6324</v>
      </c>
      <c r="B222" s="313" t="s">
        <v>249</v>
      </c>
      <c r="C222" s="383">
        <f aca="true" t="shared" si="4" ref="C222:C274">SUM(D222:G222)</f>
        <v>0</v>
      </c>
      <c r="D222" s="323"/>
      <c r="E222" s="323"/>
      <c r="F222" s="323"/>
      <c r="G222" s="386"/>
    </row>
    <row r="223" spans="1:7" s="293" customFormat="1" ht="12">
      <c r="A223" s="475">
        <v>6329</v>
      </c>
      <c r="B223" s="313" t="s">
        <v>250</v>
      </c>
      <c r="C223" s="383">
        <f t="shared" si="4"/>
        <v>0</v>
      </c>
      <c r="D223" s="323"/>
      <c r="E223" s="323"/>
      <c r="F223" s="323"/>
      <c r="G223" s="386"/>
    </row>
    <row r="224" spans="1:7" s="293" customFormat="1" ht="24">
      <c r="A224" s="356">
        <v>6330</v>
      </c>
      <c r="B224" s="357" t="s">
        <v>251</v>
      </c>
      <c r="C224" s="358">
        <f t="shared" si="4"/>
        <v>0</v>
      </c>
      <c r="D224" s="363"/>
      <c r="E224" s="363"/>
      <c r="F224" s="364"/>
      <c r="G224" s="365"/>
    </row>
    <row r="225" spans="1:7" s="293" customFormat="1" ht="24">
      <c r="A225" s="356">
        <v>6360</v>
      </c>
      <c r="B225" s="357" t="s">
        <v>401</v>
      </c>
      <c r="C225" s="358">
        <f t="shared" si="4"/>
        <v>0</v>
      </c>
      <c r="D225" s="363"/>
      <c r="E225" s="363"/>
      <c r="F225" s="364"/>
      <c r="G225" s="365"/>
    </row>
    <row r="226" spans="1:7" s="293" customFormat="1" ht="36">
      <c r="A226" s="476">
        <v>6400</v>
      </c>
      <c r="B226" s="326" t="s">
        <v>253</v>
      </c>
      <c r="C226" s="352">
        <f t="shared" si="4"/>
        <v>0</v>
      </c>
      <c r="D226" s="353">
        <f>SUM(D227:D233)</f>
        <v>0</v>
      </c>
      <c r="E226" s="353">
        <f>SUM(E227:E233)</f>
        <v>0</v>
      </c>
      <c r="F226" s="353">
        <f>SUM(F227:F233)</f>
        <v>0</v>
      </c>
      <c r="G226" s="355">
        <f>SUM(G227:G233)</f>
        <v>0</v>
      </c>
    </row>
    <row r="227" spans="1:7" s="293" customFormat="1" ht="12">
      <c r="A227" s="473">
        <v>6410</v>
      </c>
      <c r="B227" s="357" t="s">
        <v>254</v>
      </c>
      <c r="C227" s="359">
        <f t="shared" si="4"/>
        <v>0</v>
      </c>
      <c r="D227" s="363"/>
      <c r="E227" s="363"/>
      <c r="F227" s="363"/>
      <c r="G227" s="365"/>
    </row>
    <row r="228" spans="1:7" s="293" customFormat="1" ht="24">
      <c r="A228" s="474">
        <v>6420</v>
      </c>
      <c r="B228" s="313" t="s">
        <v>255</v>
      </c>
      <c r="C228" s="383">
        <f t="shared" si="4"/>
        <v>0</v>
      </c>
      <c r="D228" s="323"/>
      <c r="E228" s="323"/>
      <c r="F228" s="323"/>
      <c r="G228" s="386"/>
    </row>
    <row r="229" spans="1:7" s="293" customFormat="1" ht="12">
      <c r="A229" s="474">
        <v>6430</v>
      </c>
      <c r="B229" s="313" t="s">
        <v>256</v>
      </c>
      <c r="C229" s="383">
        <f t="shared" si="4"/>
        <v>0</v>
      </c>
      <c r="D229" s="323"/>
      <c r="E229" s="323"/>
      <c r="F229" s="323"/>
      <c r="G229" s="386"/>
    </row>
    <row r="230" spans="1:7" s="293" customFormat="1" ht="24">
      <c r="A230" s="474">
        <v>6440</v>
      </c>
      <c r="B230" s="313" t="s">
        <v>257</v>
      </c>
      <c r="C230" s="383">
        <f t="shared" si="4"/>
        <v>0</v>
      </c>
      <c r="D230" s="323"/>
      <c r="E230" s="323"/>
      <c r="F230" s="323"/>
      <c r="G230" s="386"/>
    </row>
    <row r="231" spans="1:7" s="293" customFormat="1" ht="36">
      <c r="A231" s="474">
        <v>6450</v>
      </c>
      <c r="B231" s="313" t="s">
        <v>258</v>
      </c>
      <c r="C231" s="383">
        <f t="shared" si="4"/>
        <v>0</v>
      </c>
      <c r="D231" s="323"/>
      <c r="E231" s="323"/>
      <c r="F231" s="323"/>
      <c r="G231" s="386"/>
    </row>
    <row r="232" spans="1:7" s="293" customFormat="1" ht="12">
      <c r="A232" s="474">
        <v>6460</v>
      </c>
      <c r="B232" s="313" t="s">
        <v>259</v>
      </c>
      <c r="C232" s="383">
        <f t="shared" si="4"/>
        <v>0</v>
      </c>
      <c r="D232" s="323"/>
      <c r="E232" s="323"/>
      <c r="F232" s="323"/>
      <c r="G232" s="386"/>
    </row>
    <row r="233" spans="1:7" s="293" customFormat="1" ht="36">
      <c r="A233" s="477">
        <v>6470</v>
      </c>
      <c r="B233" s="389" t="s">
        <v>260</v>
      </c>
      <c r="C233" s="391">
        <f t="shared" si="4"/>
        <v>0</v>
      </c>
      <c r="D233" s="390"/>
      <c r="E233" s="390"/>
      <c r="F233" s="390"/>
      <c r="G233" s="392"/>
    </row>
    <row r="234" spans="1:7" s="293" customFormat="1" ht="60">
      <c r="A234" s="345">
        <v>7000</v>
      </c>
      <c r="B234" s="346" t="s">
        <v>261</v>
      </c>
      <c r="C234" s="347">
        <f t="shared" si="4"/>
        <v>0</v>
      </c>
      <c r="D234" s="348">
        <f>SUM(D235,D248,D254)</f>
        <v>0</v>
      </c>
      <c r="E234" s="348">
        <f>SUM(E235,E248,E254)</f>
        <v>0</v>
      </c>
      <c r="F234" s="349">
        <f>SUM(F235,F248,F254)</f>
        <v>0</v>
      </c>
      <c r="G234" s="350">
        <f>SUM(G235,G248,G254)</f>
        <v>0</v>
      </c>
    </row>
    <row r="235" spans="1:7" s="293" customFormat="1" ht="24">
      <c r="A235" s="393">
        <v>7200</v>
      </c>
      <c r="B235" s="326" t="s">
        <v>402</v>
      </c>
      <c r="C235" s="352">
        <f t="shared" si="4"/>
        <v>0</v>
      </c>
      <c r="D235" s="353">
        <f>SUM(D236,D237,D240,D247)</f>
        <v>0</v>
      </c>
      <c r="E235" s="353">
        <f>SUM(E236,E237,E240,E247)</f>
        <v>0</v>
      </c>
      <c r="F235" s="354">
        <f>SUM(F236,F237,F240,F247)</f>
        <v>0</v>
      </c>
      <c r="G235" s="355">
        <f>SUM(G236,G237,G240,G247)</f>
        <v>0</v>
      </c>
    </row>
    <row r="236" spans="1:7" s="293" customFormat="1" ht="36">
      <c r="A236" s="394">
        <v>7210</v>
      </c>
      <c r="B236" s="357" t="s">
        <v>403</v>
      </c>
      <c r="C236" s="358">
        <f t="shared" si="4"/>
        <v>0</v>
      </c>
      <c r="D236" s="359"/>
      <c r="E236" s="359"/>
      <c r="F236" s="360"/>
      <c r="G236" s="361"/>
    </row>
    <row r="237" spans="1:7" s="293" customFormat="1" ht="24">
      <c r="A237" s="394">
        <v>7220</v>
      </c>
      <c r="B237" s="357" t="s">
        <v>264</v>
      </c>
      <c r="C237" s="358">
        <f t="shared" si="4"/>
        <v>0</v>
      </c>
      <c r="D237" s="359">
        <f>SUM(D238:D239)</f>
        <v>0</v>
      </c>
      <c r="E237" s="359">
        <f>SUM(E238:E239)</f>
        <v>0</v>
      </c>
      <c r="F237" s="360">
        <f>SUM(F238:F239)</f>
        <v>0</v>
      </c>
      <c r="G237" s="361">
        <f>SUM(G238:G239)</f>
        <v>0</v>
      </c>
    </row>
    <row r="238" spans="1:7" s="362" customFormat="1" ht="36">
      <c r="A238" s="395">
        <v>7221</v>
      </c>
      <c r="B238" s="307" t="s">
        <v>265</v>
      </c>
      <c r="C238" s="296">
        <f t="shared" si="4"/>
        <v>0</v>
      </c>
      <c r="D238" s="297"/>
      <c r="E238" s="297"/>
      <c r="F238" s="298"/>
      <c r="G238" s="299"/>
    </row>
    <row r="239" spans="1:7" s="362" customFormat="1" ht="36">
      <c r="A239" s="395">
        <v>7222</v>
      </c>
      <c r="B239" s="307" t="s">
        <v>266</v>
      </c>
      <c r="C239" s="296">
        <f t="shared" si="4"/>
        <v>0</v>
      </c>
      <c r="D239" s="297"/>
      <c r="E239" s="297"/>
      <c r="F239" s="298"/>
      <c r="G239" s="299"/>
    </row>
    <row r="240" spans="1:7" s="362" customFormat="1" ht="36">
      <c r="A240" s="396">
        <v>7240</v>
      </c>
      <c r="B240" s="307" t="s">
        <v>267</v>
      </c>
      <c r="C240" s="296">
        <f t="shared" si="4"/>
        <v>0</v>
      </c>
      <c r="D240" s="297">
        <f>SUM(D241:D246)</f>
        <v>0</v>
      </c>
      <c r="E240" s="297">
        <f>SUM(E241:E246)</f>
        <v>0</v>
      </c>
      <c r="F240" s="298">
        <f>SUM(F241:F246)</f>
        <v>0</v>
      </c>
      <c r="G240" s="299">
        <f>SUM(G241:G246)</f>
        <v>0</v>
      </c>
    </row>
    <row r="241" spans="1:7" s="362" customFormat="1" ht="36">
      <c r="A241" s="395">
        <v>7241</v>
      </c>
      <c r="B241" s="307" t="s">
        <v>268</v>
      </c>
      <c r="C241" s="296">
        <f t="shared" si="4"/>
        <v>0</v>
      </c>
      <c r="D241" s="297"/>
      <c r="E241" s="297"/>
      <c r="F241" s="298"/>
      <c r="G241" s="299"/>
    </row>
    <row r="242" spans="1:7" s="362" customFormat="1" ht="36">
      <c r="A242" s="395">
        <v>7242</v>
      </c>
      <c r="B242" s="307" t="s">
        <v>269</v>
      </c>
      <c r="C242" s="296">
        <f t="shared" si="4"/>
        <v>0</v>
      </c>
      <c r="D242" s="297"/>
      <c r="E242" s="297"/>
      <c r="F242" s="298"/>
      <c r="G242" s="299"/>
    </row>
    <row r="243" spans="1:7" s="362" customFormat="1" ht="36">
      <c r="A243" s="395">
        <v>7243</v>
      </c>
      <c r="B243" s="307" t="s">
        <v>270</v>
      </c>
      <c r="C243" s="296">
        <f t="shared" si="4"/>
        <v>0</v>
      </c>
      <c r="D243" s="297"/>
      <c r="E243" s="297"/>
      <c r="F243" s="298"/>
      <c r="G243" s="299"/>
    </row>
    <row r="244" spans="1:7" s="362" customFormat="1" ht="36">
      <c r="A244" s="395">
        <v>7244</v>
      </c>
      <c r="B244" s="307" t="s">
        <v>271</v>
      </c>
      <c r="C244" s="296">
        <f t="shared" si="4"/>
        <v>0</v>
      </c>
      <c r="D244" s="297"/>
      <c r="E244" s="297"/>
      <c r="F244" s="298"/>
      <c r="G244" s="299"/>
    </row>
    <row r="245" spans="1:7" s="362" customFormat="1" ht="12">
      <c r="A245" s="395">
        <v>7245</v>
      </c>
      <c r="B245" s="307" t="s">
        <v>272</v>
      </c>
      <c r="C245" s="296">
        <f t="shared" si="4"/>
        <v>0</v>
      </c>
      <c r="D245" s="297"/>
      <c r="E245" s="297"/>
      <c r="F245" s="298"/>
      <c r="G245" s="299"/>
    </row>
    <row r="246" spans="1:7" s="362" customFormat="1" ht="72">
      <c r="A246" s="395">
        <v>7246</v>
      </c>
      <c r="B246" s="307" t="s">
        <v>273</v>
      </c>
      <c r="C246" s="296">
        <f t="shared" si="4"/>
        <v>0</v>
      </c>
      <c r="D246" s="297"/>
      <c r="E246" s="297"/>
      <c r="F246" s="298"/>
      <c r="G246" s="299"/>
    </row>
    <row r="247" spans="1:7" s="362" customFormat="1" ht="36">
      <c r="A247" s="396">
        <v>7260</v>
      </c>
      <c r="B247" s="307" t="s">
        <v>274</v>
      </c>
      <c r="C247" s="296">
        <f t="shared" si="4"/>
        <v>0</v>
      </c>
      <c r="D247" s="297"/>
      <c r="E247" s="297"/>
      <c r="F247" s="298"/>
      <c r="G247" s="299"/>
    </row>
    <row r="248" spans="1:7" s="362" customFormat="1" ht="24">
      <c r="A248" s="397">
        <v>7500</v>
      </c>
      <c r="B248" s="398" t="s">
        <v>404</v>
      </c>
      <c r="C248" s="399">
        <f t="shared" si="4"/>
        <v>0</v>
      </c>
      <c r="D248" s="400">
        <f>SUM(D249)</f>
        <v>0</v>
      </c>
      <c r="E248" s="400">
        <f>SUM(E249)</f>
        <v>0</v>
      </c>
      <c r="F248" s="401">
        <f>SUM(F249)</f>
        <v>0</v>
      </c>
      <c r="G248" s="402">
        <f>SUM(G249)</f>
        <v>0</v>
      </c>
    </row>
    <row r="249" spans="1:7" s="362" customFormat="1" ht="48">
      <c r="A249" s="478">
        <v>7510</v>
      </c>
      <c r="B249" s="307" t="s">
        <v>276</v>
      </c>
      <c r="C249" s="296">
        <f t="shared" si="4"/>
        <v>0</v>
      </c>
      <c r="D249" s="377">
        <f>SUM(D250:D253)</f>
        <v>0</v>
      </c>
      <c r="E249" s="377">
        <f>SUM(E250:E253)</f>
        <v>0</v>
      </c>
      <c r="F249" s="377">
        <f>SUM(F250:F253)</f>
        <v>0</v>
      </c>
      <c r="G249" s="379">
        <f>SUM(G250:G253)</f>
        <v>0</v>
      </c>
    </row>
    <row r="250" spans="1:7" s="362" customFormat="1" ht="73.5" customHeight="1">
      <c r="A250" s="479">
        <v>7511</v>
      </c>
      <c r="B250" s="307" t="s">
        <v>277</v>
      </c>
      <c r="C250" s="296">
        <f t="shared" si="4"/>
        <v>0</v>
      </c>
      <c r="D250" s="297"/>
      <c r="E250" s="297"/>
      <c r="F250" s="297"/>
      <c r="G250" s="299"/>
    </row>
    <row r="251" spans="1:7" s="362" customFormat="1" ht="72">
      <c r="A251" s="479">
        <v>7512</v>
      </c>
      <c r="B251" s="307" t="s">
        <v>278</v>
      </c>
      <c r="C251" s="296">
        <f t="shared" si="4"/>
        <v>0</v>
      </c>
      <c r="D251" s="297"/>
      <c r="E251" s="297"/>
      <c r="F251" s="297"/>
      <c r="G251" s="299"/>
    </row>
    <row r="252" spans="1:7" s="362" customFormat="1" ht="72">
      <c r="A252" s="479">
        <v>7515</v>
      </c>
      <c r="B252" s="307" t="s">
        <v>279</v>
      </c>
      <c r="C252" s="296">
        <f t="shared" si="4"/>
        <v>0</v>
      </c>
      <c r="D252" s="297"/>
      <c r="E252" s="297"/>
      <c r="F252" s="297"/>
      <c r="G252" s="299"/>
    </row>
    <row r="253" spans="1:7" s="362" customFormat="1" ht="94.5" customHeight="1">
      <c r="A253" s="480">
        <v>7516</v>
      </c>
      <c r="B253" s="307" t="s">
        <v>280</v>
      </c>
      <c r="C253" s="296">
        <f t="shared" si="4"/>
        <v>0</v>
      </c>
      <c r="D253" s="297"/>
      <c r="E253" s="297"/>
      <c r="F253" s="297"/>
      <c r="G253" s="299"/>
    </row>
    <row r="254" spans="1:7" s="293" customFormat="1" ht="12">
      <c r="A254" s="393">
        <v>7700</v>
      </c>
      <c r="B254" s="398" t="s">
        <v>281</v>
      </c>
      <c r="C254" s="399">
        <f t="shared" si="4"/>
        <v>0</v>
      </c>
      <c r="D254" s="406">
        <f>SUM(D255,D258)</f>
        <v>0</v>
      </c>
      <c r="E254" s="406">
        <f>SUM(E255,E258)</f>
        <v>0</v>
      </c>
      <c r="F254" s="407">
        <f>SUM(F255,F258)</f>
        <v>0</v>
      </c>
      <c r="G254" s="408">
        <f>SUM(G255,G258)</f>
        <v>0</v>
      </c>
    </row>
    <row r="255" spans="1:7" s="293" customFormat="1" ht="21" customHeight="1">
      <c r="A255" s="394">
        <v>7710</v>
      </c>
      <c r="B255" s="357" t="s">
        <v>282</v>
      </c>
      <c r="C255" s="358">
        <f t="shared" si="4"/>
        <v>0</v>
      </c>
      <c r="D255" s="359">
        <f>SUM(D256:D257)</f>
        <v>0</v>
      </c>
      <c r="E255" s="359">
        <f>SUM(E256:E257)</f>
        <v>0</v>
      </c>
      <c r="F255" s="360">
        <f>SUM(F256:F257)</f>
        <v>0</v>
      </c>
      <c r="G255" s="361">
        <f>SUM(G256:G257)</f>
        <v>0</v>
      </c>
    </row>
    <row r="256" spans="1:7" s="362" customFormat="1" ht="36">
      <c r="A256" s="395">
        <v>7711</v>
      </c>
      <c r="B256" s="307" t="s">
        <v>283</v>
      </c>
      <c r="C256" s="296">
        <f t="shared" si="4"/>
        <v>0</v>
      </c>
      <c r="D256" s="297"/>
      <c r="E256" s="297"/>
      <c r="F256" s="298"/>
      <c r="G256" s="299"/>
    </row>
    <row r="257" spans="1:7" s="362" customFormat="1" ht="36">
      <c r="A257" s="395">
        <v>7712</v>
      </c>
      <c r="B257" s="307" t="s">
        <v>284</v>
      </c>
      <c r="C257" s="296">
        <f t="shared" si="4"/>
        <v>0</v>
      </c>
      <c r="D257" s="297"/>
      <c r="E257" s="297"/>
      <c r="F257" s="298"/>
      <c r="G257" s="299"/>
    </row>
    <row r="258" spans="1:7" s="362" customFormat="1" ht="12">
      <c r="A258" s="396">
        <v>7720</v>
      </c>
      <c r="B258" s="307" t="s">
        <v>285</v>
      </c>
      <c r="C258" s="296">
        <f t="shared" si="4"/>
        <v>0</v>
      </c>
      <c r="D258" s="297"/>
      <c r="E258" s="297"/>
      <c r="F258" s="298"/>
      <c r="G258" s="299"/>
    </row>
    <row r="259" spans="1:7" s="293" customFormat="1" ht="36">
      <c r="A259" s="409">
        <v>9000</v>
      </c>
      <c r="B259" s="410" t="s">
        <v>405</v>
      </c>
      <c r="C259" s="347">
        <f t="shared" si="4"/>
        <v>0</v>
      </c>
      <c r="D259" s="348">
        <f>SUM(D260,D263,D265,D267)</f>
        <v>0</v>
      </c>
      <c r="E259" s="348">
        <f>SUM(E260,E263,E265,E267)</f>
        <v>0</v>
      </c>
      <c r="F259" s="348">
        <f>SUM(F260,F263,F265,F267)</f>
        <v>0</v>
      </c>
      <c r="G259" s="350">
        <f>SUM(G260,G263,G265,G267)</f>
        <v>0</v>
      </c>
    </row>
    <row r="260" spans="1:7" s="293" customFormat="1" ht="36">
      <c r="A260" s="411">
        <v>9200</v>
      </c>
      <c r="B260" s="412" t="s">
        <v>287</v>
      </c>
      <c r="C260" s="352">
        <f t="shared" si="4"/>
        <v>0</v>
      </c>
      <c r="D260" s="353">
        <f>SUM(D261:D262)</f>
        <v>0</v>
      </c>
      <c r="E260" s="353">
        <f>SUM(E261:E262)</f>
        <v>0</v>
      </c>
      <c r="F260" s="354">
        <f>SUM(F261:F262)</f>
        <v>0</v>
      </c>
      <c r="G260" s="355">
        <f>SUM(G261:G262)</f>
        <v>0</v>
      </c>
    </row>
    <row r="261" spans="1:7" s="293" customFormat="1" ht="36">
      <c r="A261" s="413">
        <v>9210</v>
      </c>
      <c r="B261" s="414" t="s">
        <v>288</v>
      </c>
      <c r="C261" s="358">
        <f t="shared" si="4"/>
        <v>0</v>
      </c>
      <c r="D261" s="363"/>
      <c r="E261" s="363"/>
      <c r="F261" s="364"/>
      <c r="G261" s="365"/>
    </row>
    <row r="262" spans="1:7" s="293" customFormat="1" ht="36">
      <c r="A262" s="413">
        <v>9220</v>
      </c>
      <c r="B262" s="414" t="s">
        <v>289</v>
      </c>
      <c r="C262" s="358">
        <f t="shared" si="4"/>
        <v>0</v>
      </c>
      <c r="D262" s="363"/>
      <c r="E262" s="363"/>
      <c r="F262" s="364"/>
      <c r="G262" s="365"/>
    </row>
    <row r="263" spans="1:7" s="293" customFormat="1" ht="36">
      <c r="A263" s="411">
        <v>9300</v>
      </c>
      <c r="B263" s="415" t="s">
        <v>290</v>
      </c>
      <c r="C263" s="352">
        <f t="shared" si="4"/>
        <v>0</v>
      </c>
      <c r="D263" s="353">
        <f>SUM(D264)</f>
        <v>0</v>
      </c>
      <c r="E263" s="353">
        <f>SUM(E264)</f>
        <v>0</v>
      </c>
      <c r="F263" s="354">
        <f>SUM(F264)</f>
        <v>0</v>
      </c>
      <c r="G263" s="355">
        <f>SUM(G264)</f>
        <v>0</v>
      </c>
    </row>
    <row r="264" spans="1:7" s="293" customFormat="1" ht="48">
      <c r="A264" s="416">
        <v>9320</v>
      </c>
      <c r="B264" s="417" t="s">
        <v>291</v>
      </c>
      <c r="C264" s="296">
        <f t="shared" si="4"/>
        <v>0</v>
      </c>
      <c r="D264" s="297"/>
      <c r="E264" s="297"/>
      <c r="F264" s="298"/>
      <c r="G264" s="299"/>
    </row>
    <row r="265" spans="1:7" s="293" customFormat="1" ht="36">
      <c r="A265" s="411">
        <v>9400</v>
      </c>
      <c r="B265" s="415" t="s">
        <v>292</v>
      </c>
      <c r="C265" s="352">
        <f t="shared" si="4"/>
        <v>0</v>
      </c>
      <c r="D265" s="353">
        <f>SUM(D266:D266)</f>
        <v>0</v>
      </c>
      <c r="E265" s="353">
        <f>SUM(E266:E266)</f>
        <v>0</v>
      </c>
      <c r="F265" s="354">
        <f>SUM(F266:F266)</f>
        <v>0</v>
      </c>
      <c r="G265" s="355">
        <f>SUM(G266:G266)</f>
        <v>0</v>
      </c>
    </row>
    <row r="266" spans="1:7" s="293" customFormat="1" ht="48">
      <c r="A266" s="413">
        <v>9420</v>
      </c>
      <c r="B266" s="414" t="s">
        <v>293</v>
      </c>
      <c r="C266" s="358">
        <f t="shared" si="4"/>
        <v>0</v>
      </c>
      <c r="D266" s="363"/>
      <c r="E266" s="363"/>
      <c r="F266" s="364"/>
      <c r="G266" s="365"/>
    </row>
    <row r="267" spans="1:7" s="293" customFormat="1" ht="36">
      <c r="A267" s="481">
        <v>9600</v>
      </c>
      <c r="B267" s="419" t="s">
        <v>294</v>
      </c>
      <c r="C267" s="420">
        <f t="shared" si="4"/>
        <v>0</v>
      </c>
      <c r="D267" s="420">
        <f>SUM(D268)</f>
        <v>0</v>
      </c>
      <c r="E267" s="420">
        <f>SUM(E268)</f>
        <v>0</v>
      </c>
      <c r="F267" s="420">
        <f>SUM(F268)</f>
        <v>0</v>
      </c>
      <c r="G267" s="421">
        <f>SUM(G268)</f>
        <v>0</v>
      </c>
    </row>
    <row r="268" spans="1:7" s="293" customFormat="1" ht="36">
      <c r="A268" s="482">
        <v>9610</v>
      </c>
      <c r="B268" s="414" t="s">
        <v>295</v>
      </c>
      <c r="C268" s="359">
        <f t="shared" si="4"/>
        <v>0</v>
      </c>
      <c r="D268" s="359">
        <f>SUM(D269:D271)</f>
        <v>0</v>
      </c>
      <c r="E268" s="359">
        <f>SUM(E269:E271)</f>
        <v>0</v>
      </c>
      <c r="F268" s="359">
        <f>SUM(F269:F271)</f>
        <v>0</v>
      </c>
      <c r="G268" s="361">
        <f>SUM(G269:G271)</f>
        <v>0</v>
      </c>
    </row>
    <row r="269" spans="1:7" s="293" customFormat="1" ht="72">
      <c r="A269" s="483">
        <v>9611</v>
      </c>
      <c r="B269" s="424" t="s">
        <v>296</v>
      </c>
      <c r="C269" s="383">
        <f t="shared" si="4"/>
        <v>0</v>
      </c>
      <c r="D269" s="323"/>
      <c r="E269" s="323"/>
      <c r="F269" s="323"/>
      <c r="G269" s="386"/>
    </row>
    <row r="270" spans="1:7" s="293" customFormat="1" ht="60">
      <c r="A270" s="483">
        <v>9612</v>
      </c>
      <c r="B270" s="424" t="s">
        <v>297</v>
      </c>
      <c r="C270" s="383">
        <f t="shared" si="4"/>
        <v>0</v>
      </c>
      <c r="D270" s="323"/>
      <c r="E270" s="323"/>
      <c r="F270" s="323"/>
      <c r="G270" s="386"/>
    </row>
    <row r="271" spans="1:7" s="293" customFormat="1" ht="87" customHeight="1">
      <c r="A271" s="484">
        <v>9619</v>
      </c>
      <c r="B271" s="426" t="s">
        <v>298</v>
      </c>
      <c r="C271" s="383">
        <f t="shared" si="4"/>
        <v>0</v>
      </c>
      <c r="D271" s="390"/>
      <c r="E271" s="390"/>
      <c r="F271" s="390"/>
      <c r="G271" s="392"/>
    </row>
    <row r="272" spans="1:7" s="293" customFormat="1" ht="12">
      <c r="A272" s="427"/>
      <c r="B272" s="307" t="s">
        <v>299</v>
      </c>
      <c r="C272" s="296">
        <f t="shared" si="4"/>
        <v>0</v>
      </c>
      <c r="D272" s="377">
        <f>SUM(D273:D274)</f>
        <v>0</v>
      </c>
      <c r="E272" s="377">
        <f>SUM(E273:E274)</f>
        <v>0</v>
      </c>
      <c r="F272" s="378">
        <f>SUM(F273:F274)</f>
        <v>0</v>
      </c>
      <c r="G272" s="379">
        <f>SUM(G273:G274)</f>
        <v>0</v>
      </c>
    </row>
    <row r="273" spans="1:7" s="293" customFormat="1" ht="12">
      <c r="A273" s="427"/>
      <c r="B273" s="295" t="s">
        <v>34</v>
      </c>
      <c r="C273" s="296">
        <f t="shared" si="4"/>
        <v>0</v>
      </c>
      <c r="D273" s="297"/>
      <c r="E273" s="297"/>
      <c r="F273" s="298"/>
      <c r="G273" s="299"/>
    </row>
    <row r="274" spans="1:7" s="293" customFormat="1" ht="12">
      <c r="A274" s="427"/>
      <c r="B274" s="295" t="s">
        <v>35</v>
      </c>
      <c r="C274" s="296">
        <f t="shared" si="4"/>
        <v>0</v>
      </c>
      <c r="D274" s="297"/>
      <c r="E274" s="297"/>
      <c r="F274" s="298"/>
      <c r="G274" s="299"/>
    </row>
    <row r="275" spans="1:7" s="434" customFormat="1" ht="12">
      <c r="A275" s="428"/>
      <c r="B275" s="429" t="s">
        <v>300</v>
      </c>
      <c r="C275" s="430">
        <f>SUM(C272,C259,C234,C206,C170,C162,C155,C57,C33)</f>
        <v>10000</v>
      </c>
      <c r="D275" s="431">
        <f>SUM(D272,D259,D234,D206,D170,D162,D155,D57,D33)</f>
        <v>10000</v>
      </c>
      <c r="E275" s="431">
        <f>SUM(E272,E259,E234,E206,E170,E162,E155,E57,E33)</f>
        <v>0</v>
      </c>
      <c r="F275" s="432">
        <f>SUM(F272,F259,F234,F206,F170,F162,F155,F57,F33)</f>
        <v>0</v>
      </c>
      <c r="G275" s="433">
        <f>SUM(G272,G259,G234,G206,G170,G162,G155,G57,G33)</f>
        <v>0</v>
      </c>
    </row>
    <row r="276" spans="1:7" s="434" customFormat="1" ht="3" customHeight="1">
      <c r="A276" s="435"/>
      <c r="B276" s="436"/>
      <c r="C276" s="399"/>
      <c r="D276" s="406"/>
      <c r="E276" s="406"/>
      <c r="F276" s="406"/>
      <c r="G276" s="408"/>
    </row>
    <row r="277" spans="1:7" s="439" customFormat="1" ht="12">
      <c r="A277" s="544" t="s">
        <v>301</v>
      </c>
      <c r="B277" s="526"/>
      <c r="C277" s="437">
        <f>SUM(D277:G277)</f>
        <v>0</v>
      </c>
      <c r="D277" s="437">
        <f>D12-D31</f>
        <v>0</v>
      </c>
      <c r="E277" s="437">
        <f>E16-E31</f>
        <v>0</v>
      </c>
      <c r="F277" s="437">
        <f>F16-F31</f>
        <v>0</v>
      </c>
      <c r="G277" s="438">
        <f>SUM(G16:G28)-G31</f>
        <v>0</v>
      </c>
    </row>
    <row r="278" spans="1:7" s="434" customFormat="1" ht="3" customHeight="1">
      <c r="A278" s="485"/>
      <c r="B278" s="440"/>
      <c r="C278" s="399"/>
      <c r="D278" s="406"/>
      <c r="E278" s="406"/>
      <c r="F278" s="406"/>
      <c r="G278" s="408"/>
    </row>
    <row r="279" spans="1:7" s="439" customFormat="1" ht="12">
      <c r="A279" s="544" t="s">
        <v>302</v>
      </c>
      <c r="B279" s="526"/>
      <c r="C279" s="437">
        <f>SUM(C280,C282)-C290+C292</f>
        <v>0</v>
      </c>
      <c r="D279" s="437">
        <f>SUM(D280,D282)-D290+D292</f>
        <v>0</v>
      </c>
      <c r="E279" s="437">
        <f>SUM(E280,E282)-E290+E292</f>
        <v>0</v>
      </c>
      <c r="F279" s="437">
        <f>SUM(F280,F282)-F290+F292</f>
        <v>0</v>
      </c>
      <c r="G279" s="438">
        <f>SUM(G280,G282)-G290+G292</f>
        <v>0</v>
      </c>
    </row>
    <row r="280" spans="1:7" s="439" customFormat="1" ht="12">
      <c r="A280" s="486" t="s">
        <v>303</v>
      </c>
      <c r="B280" s="441" t="s">
        <v>304</v>
      </c>
      <c r="C280" s="437">
        <f>C13-C272</f>
        <v>0</v>
      </c>
      <c r="D280" s="437">
        <f>D13-D272</f>
        <v>0</v>
      </c>
      <c r="E280" s="437">
        <f>E13-E272</f>
        <v>0</v>
      </c>
      <c r="F280" s="437">
        <f>F13-F272</f>
        <v>0</v>
      </c>
      <c r="G280" s="438">
        <f>G13-G272</f>
        <v>0</v>
      </c>
    </row>
    <row r="281" spans="1:7" s="434" customFormat="1" ht="3" customHeight="1">
      <c r="A281" s="435"/>
      <c r="B281" s="436"/>
      <c r="C281" s="399"/>
      <c r="D281" s="406"/>
      <c r="E281" s="406"/>
      <c r="F281" s="406"/>
      <c r="G281" s="408"/>
    </row>
    <row r="282" spans="1:7" s="439" customFormat="1" ht="12">
      <c r="A282" s="487" t="s">
        <v>305</v>
      </c>
      <c r="B282" s="442" t="s">
        <v>306</v>
      </c>
      <c r="C282" s="437">
        <f>SUM(C283,C285,C287)-SUM(C284,C286,C288)</f>
        <v>0</v>
      </c>
      <c r="D282" s="437">
        <f>SUM(D283,D285,D287)-SUM(D284,D286,D288)</f>
        <v>0</v>
      </c>
      <c r="E282" s="437">
        <f>SUM(E283,E285,E287)-SUM(E284,E286,E288)</f>
        <v>0</v>
      </c>
      <c r="F282" s="437">
        <f>SUM(F283,F285,F287)-SUM(F284,F286,F288)</f>
        <v>0</v>
      </c>
      <c r="G282" s="438">
        <f>SUM(G283,G285,G287)-SUM(G284,G286,G288)</f>
        <v>0</v>
      </c>
    </row>
    <row r="283" spans="1:7" s="434" customFormat="1" ht="12">
      <c r="A283" s="488" t="s">
        <v>307</v>
      </c>
      <c r="B283" s="443" t="s">
        <v>308</v>
      </c>
      <c r="C283" s="444">
        <f aca="true" t="shared" si="5" ref="C283:C288">SUM(D283:G283)</f>
        <v>0</v>
      </c>
      <c r="D283" s="445"/>
      <c r="E283" s="445"/>
      <c r="F283" s="445"/>
      <c r="G283" s="446"/>
    </row>
    <row r="284" spans="1:7" s="434" customFormat="1" ht="12">
      <c r="A284" s="489" t="s">
        <v>309</v>
      </c>
      <c r="B284" s="447" t="s">
        <v>310</v>
      </c>
      <c r="C284" s="314">
        <f t="shared" si="5"/>
        <v>0</v>
      </c>
      <c r="D284" s="323"/>
      <c r="E284" s="323"/>
      <c r="F284" s="323"/>
      <c r="G284" s="386"/>
    </row>
    <row r="285" spans="1:7" s="434" customFormat="1" ht="12">
      <c r="A285" s="489" t="s">
        <v>311</v>
      </c>
      <c r="B285" s="447" t="s">
        <v>312</v>
      </c>
      <c r="C285" s="314">
        <f t="shared" si="5"/>
        <v>0</v>
      </c>
      <c r="D285" s="323"/>
      <c r="E285" s="323"/>
      <c r="F285" s="323"/>
      <c r="G285" s="386"/>
    </row>
    <row r="286" spans="1:7" s="434" customFormat="1" ht="12">
      <c r="A286" s="489" t="s">
        <v>313</v>
      </c>
      <c r="B286" s="447" t="s">
        <v>314</v>
      </c>
      <c r="C286" s="314">
        <f t="shared" si="5"/>
        <v>0</v>
      </c>
      <c r="D286" s="323"/>
      <c r="E286" s="323"/>
      <c r="F286" s="323"/>
      <c r="G286" s="386"/>
    </row>
    <row r="287" spans="1:7" s="434" customFormat="1" ht="12">
      <c r="A287" s="489" t="s">
        <v>315</v>
      </c>
      <c r="B287" s="447" t="s">
        <v>316</v>
      </c>
      <c r="C287" s="314">
        <f t="shared" si="5"/>
        <v>0</v>
      </c>
      <c r="D287" s="323"/>
      <c r="E287" s="323"/>
      <c r="F287" s="323"/>
      <c r="G287" s="386"/>
    </row>
    <row r="288" spans="1:7" s="434" customFormat="1" ht="12">
      <c r="A288" s="490" t="s">
        <v>317</v>
      </c>
      <c r="B288" s="448" t="s">
        <v>318</v>
      </c>
      <c r="C288" s="449">
        <f t="shared" si="5"/>
        <v>0</v>
      </c>
      <c r="D288" s="390"/>
      <c r="E288" s="390"/>
      <c r="F288" s="390"/>
      <c r="G288" s="392"/>
    </row>
    <row r="289" spans="1:7" s="434" customFormat="1" ht="3" customHeight="1">
      <c r="A289" s="435"/>
      <c r="B289" s="436"/>
      <c r="C289" s="399"/>
      <c r="D289" s="400"/>
      <c r="E289" s="400"/>
      <c r="F289" s="400"/>
      <c r="G289" s="402"/>
    </row>
    <row r="290" spans="1:7" s="439" customFormat="1" ht="12">
      <c r="A290" s="487" t="s">
        <v>319</v>
      </c>
      <c r="B290" s="442" t="s">
        <v>320</v>
      </c>
      <c r="C290" s="450">
        <f>SUM(D290:G290)</f>
        <v>0</v>
      </c>
      <c r="D290" s="451"/>
      <c r="E290" s="451"/>
      <c r="F290" s="451"/>
      <c r="G290" s="452"/>
    </row>
    <row r="291" spans="1:7" s="439" customFormat="1" ht="3" customHeight="1">
      <c r="A291" s="491"/>
      <c r="B291" s="454"/>
      <c r="C291" s="455"/>
      <c r="D291" s="456"/>
      <c r="E291" s="457"/>
      <c r="F291" s="457"/>
      <c r="G291" s="458"/>
    </row>
    <row r="292" spans="1:7" s="439" customFormat="1" ht="48">
      <c r="A292" s="491" t="s">
        <v>321</v>
      </c>
      <c r="B292" s="459" t="s">
        <v>322</v>
      </c>
      <c r="C292" s="460">
        <f>SUM(D292:G292)</f>
        <v>0</v>
      </c>
      <c r="D292" s="461"/>
      <c r="E292" s="462"/>
      <c r="F292" s="462"/>
      <c r="G292" s="463"/>
    </row>
    <row r="293" s="293" customFormat="1" ht="11.25"/>
    <row r="294" s="293" customFormat="1" ht="11.25"/>
    <row r="295" s="293" customFormat="1" ht="11.25"/>
    <row r="296" s="293" customFormat="1" ht="11.25"/>
    <row r="297" s="293" customFormat="1" ht="11.25"/>
    <row r="298" s="293" customFormat="1" ht="11.25"/>
    <row r="299" s="293" customFormat="1" ht="11.25"/>
    <row r="300" s="293" customFormat="1" ht="11.25"/>
    <row r="301" s="293" customFormat="1" ht="11.25"/>
    <row r="302" s="293" customFormat="1" ht="11.25"/>
    <row r="303" s="293" customFormat="1" ht="11.25"/>
    <row r="304" s="293" customFormat="1" ht="11.25"/>
    <row r="305" s="293" customFormat="1" ht="11.25"/>
    <row r="306" s="293" customFormat="1" ht="11.25"/>
    <row r="307" s="293" customFormat="1" ht="11.25"/>
    <row r="308" s="293" customFormat="1" ht="11.25"/>
    <row r="309" s="293" customFormat="1" ht="11.25"/>
    <row r="310" s="293" customFormat="1" ht="11.25"/>
    <row r="311" s="293" customFormat="1" ht="11.25"/>
    <row r="312" spans="1:7" s="293" customFormat="1" ht="11.25">
      <c r="A312" s="464"/>
      <c r="B312" s="464"/>
      <c r="C312" s="464"/>
      <c r="D312" s="464"/>
      <c r="E312" s="464"/>
      <c r="F312" s="464"/>
      <c r="G312" s="464"/>
    </row>
    <row r="313" spans="1:7" s="293" customFormat="1" ht="11.25">
      <c r="A313" s="464"/>
      <c r="B313" s="464"/>
      <c r="C313" s="464"/>
      <c r="D313" s="464"/>
      <c r="E313" s="464"/>
      <c r="F313" s="464"/>
      <c r="G313" s="464"/>
    </row>
    <row r="314" spans="1:7" s="293" customFormat="1" ht="11.25">
      <c r="A314" s="464"/>
      <c r="B314" s="464"/>
      <c r="C314" s="464"/>
      <c r="D314" s="464"/>
      <c r="E314" s="464"/>
      <c r="F314" s="464"/>
      <c r="G314" s="464"/>
    </row>
    <row r="315" spans="1:7" s="293" customFormat="1" ht="11.25">
      <c r="A315" s="464"/>
      <c r="B315" s="464"/>
      <c r="C315" s="464"/>
      <c r="D315" s="464"/>
      <c r="E315" s="464"/>
      <c r="F315" s="464"/>
      <c r="G315" s="464"/>
    </row>
    <row r="316" spans="1:7" s="293" customFormat="1" ht="11.25">
      <c r="A316" s="464"/>
      <c r="B316" s="464"/>
      <c r="C316" s="464"/>
      <c r="D316" s="464"/>
      <c r="E316" s="464"/>
      <c r="F316" s="464"/>
      <c r="G316" s="464"/>
    </row>
    <row r="317" spans="1:7" s="293" customFormat="1" ht="11.25">
      <c r="A317" s="464"/>
      <c r="B317" s="464"/>
      <c r="C317" s="464"/>
      <c r="D317" s="464"/>
      <c r="E317" s="464"/>
      <c r="F317" s="464"/>
      <c r="G317" s="464"/>
    </row>
    <row r="318" spans="1:7" s="293" customFormat="1" ht="11.25">
      <c r="A318" s="464"/>
      <c r="B318" s="464"/>
      <c r="C318" s="464"/>
      <c r="D318" s="464"/>
      <c r="E318" s="464"/>
      <c r="F318" s="464"/>
      <c r="G318" s="464"/>
    </row>
    <row r="319" spans="1:7" s="293" customFormat="1" ht="11.25">
      <c r="A319" s="464"/>
      <c r="B319" s="464"/>
      <c r="C319" s="464"/>
      <c r="D319" s="464"/>
      <c r="E319" s="464"/>
      <c r="F319" s="464"/>
      <c r="G319" s="464"/>
    </row>
    <row r="320" spans="1:7" s="293" customFormat="1" ht="11.25">
      <c r="A320" s="464"/>
      <c r="B320" s="464"/>
      <c r="C320" s="464"/>
      <c r="D320" s="464"/>
      <c r="E320" s="464"/>
      <c r="F320" s="464"/>
      <c r="G320" s="464"/>
    </row>
    <row r="321" spans="1:7" s="293" customFormat="1" ht="11.25">
      <c r="A321" s="464"/>
      <c r="B321" s="464"/>
      <c r="C321" s="464"/>
      <c r="D321" s="464"/>
      <c r="E321" s="464"/>
      <c r="F321" s="464"/>
      <c r="G321" s="464"/>
    </row>
    <row r="322" spans="1:7" s="293" customFormat="1" ht="11.25">
      <c r="A322" s="464"/>
      <c r="B322" s="464"/>
      <c r="C322" s="464"/>
      <c r="D322" s="464"/>
      <c r="E322" s="464"/>
      <c r="F322" s="464"/>
      <c r="G322" s="464"/>
    </row>
    <row r="323" spans="1:7" s="293" customFormat="1" ht="11.25">
      <c r="A323" s="464"/>
      <c r="B323" s="464"/>
      <c r="C323" s="464"/>
      <c r="D323" s="464"/>
      <c r="E323" s="464"/>
      <c r="F323" s="464"/>
      <c r="G323" s="464"/>
    </row>
    <row r="324" spans="1:7" s="293" customFormat="1" ht="11.25">
      <c r="A324" s="464"/>
      <c r="B324" s="464"/>
      <c r="C324" s="464"/>
      <c r="D324" s="464"/>
      <c r="E324" s="464"/>
      <c r="F324" s="464"/>
      <c r="G324" s="464"/>
    </row>
    <row r="325" spans="1:7" s="293" customFormat="1" ht="11.25">
      <c r="A325" s="464"/>
      <c r="B325" s="464"/>
      <c r="C325" s="464"/>
      <c r="D325" s="464"/>
      <c r="E325" s="464"/>
      <c r="F325" s="464"/>
      <c r="G325" s="464"/>
    </row>
    <row r="326" spans="1:7" s="293" customFormat="1" ht="11.25">
      <c r="A326" s="464"/>
      <c r="B326" s="464"/>
      <c r="C326" s="464"/>
      <c r="D326" s="464"/>
      <c r="E326" s="464"/>
      <c r="F326" s="464"/>
      <c r="G326" s="464"/>
    </row>
    <row r="327" spans="1:7" s="293" customFormat="1" ht="11.25">
      <c r="A327" s="464"/>
      <c r="B327" s="464"/>
      <c r="C327" s="464"/>
      <c r="D327" s="464"/>
      <c r="E327" s="464"/>
      <c r="F327" s="464"/>
      <c r="G327" s="464"/>
    </row>
    <row r="328" spans="1:7" s="293" customFormat="1" ht="11.25">
      <c r="A328" s="464"/>
      <c r="B328" s="464"/>
      <c r="C328" s="464"/>
      <c r="D328" s="464"/>
      <c r="E328" s="464"/>
      <c r="F328" s="464"/>
      <c r="G328" s="464"/>
    </row>
    <row r="329" spans="1:7" s="293" customFormat="1" ht="11.25">
      <c r="A329" s="464"/>
      <c r="B329" s="464"/>
      <c r="C329" s="464"/>
      <c r="D329" s="464"/>
      <c r="E329" s="464"/>
      <c r="F329" s="464"/>
      <c r="G329" s="464"/>
    </row>
    <row r="330" spans="1:7" s="293" customFormat="1" ht="11.25">
      <c r="A330" s="464"/>
      <c r="B330" s="464"/>
      <c r="C330" s="464"/>
      <c r="D330" s="464"/>
      <c r="E330" s="464"/>
      <c r="F330" s="464"/>
      <c r="G330" s="464"/>
    </row>
    <row r="331" spans="1:7" s="293" customFormat="1" ht="11.25">
      <c r="A331" s="464"/>
      <c r="B331" s="464"/>
      <c r="C331" s="464"/>
      <c r="D331" s="464"/>
      <c r="E331" s="464"/>
      <c r="F331" s="464"/>
      <c r="G331" s="464"/>
    </row>
    <row r="332" spans="1:7" s="293" customFormat="1" ht="11.25">
      <c r="A332" s="464"/>
      <c r="B332" s="464"/>
      <c r="C332" s="464"/>
      <c r="D332" s="464"/>
      <c r="E332" s="464"/>
      <c r="F332" s="464"/>
      <c r="G332" s="464"/>
    </row>
    <row r="333" spans="1:7" s="293" customFormat="1" ht="11.25">
      <c r="A333" s="464"/>
      <c r="B333" s="464"/>
      <c r="C333" s="464"/>
      <c r="D333" s="464"/>
      <c r="E333" s="464"/>
      <c r="F333" s="464"/>
      <c r="G333" s="464"/>
    </row>
    <row r="334" spans="1:7" s="293" customFormat="1" ht="11.25">
      <c r="A334" s="464"/>
      <c r="B334" s="464"/>
      <c r="C334" s="464"/>
      <c r="D334" s="464"/>
      <c r="E334" s="464"/>
      <c r="F334" s="464"/>
      <c r="G334" s="464"/>
    </row>
    <row r="335" spans="1:7" s="293" customFormat="1" ht="11.25">
      <c r="A335" s="464"/>
      <c r="B335" s="464"/>
      <c r="C335" s="464"/>
      <c r="D335" s="464"/>
      <c r="E335" s="464"/>
      <c r="F335" s="464"/>
      <c r="G335" s="464"/>
    </row>
    <row r="336" spans="1:7" s="293" customFormat="1" ht="11.25">
      <c r="A336" s="464"/>
      <c r="B336" s="464"/>
      <c r="C336" s="464"/>
      <c r="D336" s="464"/>
      <c r="E336" s="464"/>
      <c r="F336" s="464"/>
      <c r="G336" s="464"/>
    </row>
    <row r="337" spans="1:7" s="293" customFormat="1" ht="11.25">
      <c r="A337" s="464"/>
      <c r="B337" s="464"/>
      <c r="C337" s="464"/>
      <c r="D337" s="464"/>
      <c r="E337" s="464"/>
      <c r="F337" s="464"/>
      <c r="G337" s="464"/>
    </row>
    <row r="338" spans="1:7" s="293" customFormat="1" ht="11.25">
      <c r="A338" s="464"/>
      <c r="B338" s="464"/>
      <c r="C338" s="464"/>
      <c r="D338" s="464"/>
      <c r="E338" s="464"/>
      <c r="F338" s="464"/>
      <c r="G338" s="464"/>
    </row>
    <row r="339" spans="1:7" s="293" customFormat="1" ht="11.25">
      <c r="A339" s="464"/>
      <c r="B339" s="464"/>
      <c r="C339" s="464"/>
      <c r="D339" s="464"/>
      <c r="E339" s="464"/>
      <c r="F339" s="464"/>
      <c r="G339" s="464"/>
    </row>
    <row r="340" spans="1:7" s="293" customFormat="1" ht="11.25">
      <c r="A340" s="464"/>
      <c r="B340" s="464"/>
      <c r="C340" s="464"/>
      <c r="D340" s="464"/>
      <c r="E340" s="464"/>
      <c r="F340" s="464"/>
      <c r="G340" s="464"/>
    </row>
    <row r="341" spans="1:7" s="293" customFormat="1" ht="11.25">
      <c r="A341" s="464"/>
      <c r="B341" s="464"/>
      <c r="C341" s="464"/>
      <c r="D341" s="464"/>
      <c r="E341" s="464"/>
      <c r="F341" s="464"/>
      <c r="G341" s="464"/>
    </row>
    <row r="342" spans="1:7" s="293" customFormat="1" ht="11.25">
      <c r="A342" s="464"/>
      <c r="B342" s="464"/>
      <c r="C342" s="464"/>
      <c r="D342" s="464"/>
      <c r="E342" s="464"/>
      <c r="F342" s="464"/>
      <c r="G342" s="464"/>
    </row>
    <row r="343" spans="1:7" s="293" customFormat="1" ht="11.25">
      <c r="A343" s="464"/>
      <c r="B343" s="464"/>
      <c r="C343" s="464"/>
      <c r="D343" s="464"/>
      <c r="E343" s="464"/>
      <c r="F343" s="464"/>
      <c r="G343" s="464"/>
    </row>
    <row r="344" spans="1:7" s="293" customFormat="1" ht="11.25">
      <c r="A344" s="464"/>
      <c r="B344" s="464"/>
      <c r="C344" s="464"/>
      <c r="D344" s="464"/>
      <c r="E344" s="464"/>
      <c r="F344" s="464"/>
      <c r="G344" s="464"/>
    </row>
    <row r="345" spans="1:7" s="293" customFormat="1" ht="11.25">
      <c r="A345" s="464"/>
      <c r="B345" s="464"/>
      <c r="C345" s="464"/>
      <c r="D345" s="464"/>
      <c r="E345" s="464"/>
      <c r="F345" s="464"/>
      <c r="G345" s="464"/>
    </row>
    <row r="346" spans="1:7" s="293" customFormat="1" ht="11.25">
      <c r="A346" s="464"/>
      <c r="B346" s="464"/>
      <c r="C346" s="464"/>
      <c r="D346" s="464"/>
      <c r="E346" s="464"/>
      <c r="F346" s="464"/>
      <c r="G346" s="464"/>
    </row>
    <row r="347" spans="1:7" s="293" customFormat="1" ht="11.25">
      <c r="A347" s="464"/>
      <c r="B347" s="464"/>
      <c r="C347" s="464"/>
      <c r="D347" s="464"/>
      <c r="E347" s="464"/>
      <c r="F347" s="464"/>
      <c r="G347" s="464"/>
    </row>
    <row r="348" spans="1:7" s="293" customFormat="1" ht="11.25">
      <c r="A348" s="464"/>
      <c r="B348" s="464"/>
      <c r="C348" s="464"/>
      <c r="D348" s="464"/>
      <c r="E348" s="464"/>
      <c r="F348" s="464"/>
      <c r="G348" s="464"/>
    </row>
    <row r="349" spans="1:7" s="293" customFormat="1" ht="11.25">
      <c r="A349" s="464"/>
      <c r="B349" s="464"/>
      <c r="C349" s="464"/>
      <c r="D349" s="464"/>
      <c r="E349" s="464"/>
      <c r="F349" s="464"/>
      <c r="G349" s="464"/>
    </row>
    <row r="350" spans="1:7" s="293" customFormat="1" ht="11.25">
      <c r="A350" s="464"/>
      <c r="B350" s="464"/>
      <c r="C350" s="464"/>
      <c r="D350" s="464"/>
      <c r="E350" s="464"/>
      <c r="F350" s="464"/>
      <c r="G350" s="464"/>
    </row>
    <row r="351" spans="1:7" s="293" customFormat="1" ht="11.25">
      <c r="A351" s="464"/>
      <c r="B351" s="464"/>
      <c r="C351" s="464"/>
      <c r="D351" s="464"/>
      <c r="E351" s="464"/>
      <c r="F351" s="464"/>
      <c r="G351" s="464"/>
    </row>
    <row r="352" spans="1:7" s="293" customFormat="1" ht="11.25">
      <c r="A352" s="464"/>
      <c r="B352" s="464"/>
      <c r="C352" s="464"/>
      <c r="D352" s="464"/>
      <c r="E352" s="464"/>
      <c r="F352" s="464"/>
      <c r="G352" s="464"/>
    </row>
    <row r="353" spans="1:7" s="293" customFormat="1" ht="11.25">
      <c r="A353" s="464"/>
      <c r="B353" s="464"/>
      <c r="C353" s="464"/>
      <c r="D353" s="464"/>
      <c r="E353" s="464"/>
      <c r="F353" s="464"/>
      <c r="G353" s="464"/>
    </row>
    <row r="354" spans="1:7" s="293" customFormat="1" ht="11.25">
      <c r="A354" s="464"/>
      <c r="B354" s="464"/>
      <c r="C354" s="464"/>
      <c r="D354" s="464"/>
      <c r="E354" s="464"/>
      <c r="F354" s="464"/>
      <c r="G354" s="464"/>
    </row>
    <row r="355" spans="1:7" s="293" customFormat="1" ht="11.25">
      <c r="A355" s="464"/>
      <c r="B355" s="464"/>
      <c r="C355" s="464"/>
      <c r="D355" s="464"/>
      <c r="E355" s="464"/>
      <c r="F355" s="464"/>
      <c r="G355" s="464"/>
    </row>
    <row r="356" spans="1:7" s="293" customFormat="1" ht="11.25">
      <c r="A356" s="464"/>
      <c r="B356" s="464"/>
      <c r="C356" s="464"/>
      <c r="D356" s="464"/>
      <c r="E356" s="464"/>
      <c r="F356" s="464"/>
      <c r="G356" s="464"/>
    </row>
    <row r="357" spans="1:7" s="293" customFormat="1" ht="11.25">
      <c r="A357" s="464"/>
      <c r="B357" s="464"/>
      <c r="C357" s="464"/>
      <c r="D357" s="464"/>
      <c r="E357" s="464"/>
      <c r="F357" s="464"/>
      <c r="G357" s="464"/>
    </row>
    <row r="358" spans="1:7" s="293" customFormat="1" ht="11.25">
      <c r="A358" s="464"/>
      <c r="B358" s="464"/>
      <c r="C358" s="464"/>
      <c r="D358" s="464"/>
      <c r="E358" s="464"/>
      <c r="F358" s="464"/>
      <c r="G358" s="464"/>
    </row>
    <row r="359" spans="1:7" s="293" customFormat="1" ht="11.25">
      <c r="A359" s="464"/>
      <c r="B359" s="464"/>
      <c r="C359" s="464"/>
      <c r="D359" s="464"/>
      <c r="E359" s="464"/>
      <c r="F359" s="464"/>
      <c r="G359" s="464"/>
    </row>
    <row r="360" spans="1:7" s="293" customFormat="1" ht="11.25">
      <c r="A360" s="464"/>
      <c r="B360" s="464"/>
      <c r="C360" s="464"/>
      <c r="D360" s="464"/>
      <c r="E360" s="464"/>
      <c r="F360" s="464"/>
      <c r="G360" s="464"/>
    </row>
    <row r="361" spans="1:7" s="293" customFormat="1" ht="11.25">
      <c r="A361" s="464"/>
      <c r="B361" s="464"/>
      <c r="C361" s="464"/>
      <c r="D361" s="464"/>
      <c r="E361" s="464"/>
      <c r="F361" s="464"/>
      <c r="G361" s="464"/>
    </row>
    <row r="362" spans="1:7" s="293" customFormat="1" ht="11.25">
      <c r="A362" s="464"/>
      <c r="B362" s="464"/>
      <c r="C362" s="464"/>
      <c r="D362" s="464"/>
      <c r="E362" s="464"/>
      <c r="F362" s="464"/>
      <c r="G362" s="464"/>
    </row>
    <row r="363" spans="1:7" s="293" customFormat="1" ht="11.25">
      <c r="A363" s="464"/>
      <c r="B363" s="464"/>
      <c r="C363" s="464"/>
      <c r="D363" s="464"/>
      <c r="E363" s="464"/>
      <c r="F363" s="464"/>
      <c r="G363" s="464"/>
    </row>
    <row r="364" spans="1:7" s="293" customFormat="1" ht="11.25">
      <c r="A364" s="464"/>
      <c r="B364" s="464"/>
      <c r="C364" s="464"/>
      <c r="D364" s="464"/>
      <c r="E364" s="464"/>
      <c r="F364" s="464"/>
      <c r="G364" s="464"/>
    </row>
    <row r="365" spans="1:7" s="293" customFormat="1" ht="11.25">
      <c r="A365" s="464"/>
      <c r="B365" s="464"/>
      <c r="C365" s="464"/>
      <c r="D365" s="464"/>
      <c r="E365" s="464"/>
      <c r="F365" s="464"/>
      <c r="G365" s="464"/>
    </row>
    <row r="366" spans="1:7" s="293" customFormat="1" ht="11.25">
      <c r="A366" s="464"/>
      <c r="B366" s="464"/>
      <c r="C366" s="464"/>
      <c r="D366" s="464"/>
      <c r="E366" s="464"/>
      <c r="F366" s="464"/>
      <c r="G366" s="464"/>
    </row>
    <row r="367" spans="1:7" s="293" customFormat="1" ht="11.25">
      <c r="A367" s="464"/>
      <c r="B367" s="464"/>
      <c r="C367" s="464"/>
      <c r="D367" s="464"/>
      <c r="E367" s="464"/>
      <c r="F367" s="464"/>
      <c r="G367" s="464"/>
    </row>
    <row r="368" spans="1:7" s="293" customFormat="1" ht="11.25">
      <c r="A368" s="464"/>
      <c r="B368" s="464"/>
      <c r="C368" s="464"/>
      <c r="D368" s="464"/>
      <c r="E368" s="464"/>
      <c r="F368" s="464"/>
      <c r="G368" s="464"/>
    </row>
    <row r="369" spans="1:7" s="293" customFormat="1" ht="11.25">
      <c r="A369" s="464"/>
      <c r="B369" s="464"/>
      <c r="C369" s="464"/>
      <c r="D369" s="464"/>
      <c r="E369" s="464"/>
      <c r="F369" s="464"/>
      <c r="G369" s="464"/>
    </row>
    <row r="370" spans="1:7" s="293" customFormat="1" ht="11.25">
      <c r="A370" s="464"/>
      <c r="B370" s="464"/>
      <c r="C370" s="464"/>
      <c r="D370" s="464"/>
      <c r="E370" s="464"/>
      <c r="F370" s="464"/>
      <c r="G370" s="464"/>
    </row>
    <row r="371" spans="1:7" s="293" customFormat="1" ht="11.25">
      <c r="A371" s="464"/>
      <c r="B371" s="464"/>
      <c r="C371" s="464"/>
      <c r="D371" s="464"/>
      <c r="E371" s="464"/>
      <c r="F371" s="464"/>
      <c r="G371" s="464"/>
    </row>
    <row r="372" spans="1:7" s="293" customFormat="1" ht="11.25">
      <c r="A372" s="464"/>
      <c r="B372" s="464"/>
      <c r="C372" s="464"/>
      <c r="D372" s="464"/>
      <c r="E372" s="464"/>
      <c r="F372" s="464"/>
      <c r="G372" s="464"/>
    </row>
    <row r="373" spans="1:7" s="293" customFormat="1" ht="11.25">
      <c r="A373" s="464"/>
      <c r="B373" s="464"/>
      <c r="C373" s="464"/>
      <c r="D373" s="464"/>
      <c r="E373" s="464"/>
      <c r="F373" s="464"/>
      <c r="G373" s="464"/>
    </row>
    <row r="374" spans="1:7" s="293" customFormat="1" ht="11.25">
      <c r="A374" s="464"/>
      <c r="B374" s="464"/>
      <c r="C374" s="464"/>
      <c r="D374" s="464"/>
      <c r="E374" s="464"/>
      <c r="F374" s="464"/>
      <c r="G374" s="464"/>
    </row>
    <row r="375" spans="1:7" s="293" customFormat="1" ht="11.25">
      <c r="A375" s="464"/>
      <c r="B375" s="464"/>
      <c r="C375" s="464"/>
      <c r="D375" s="464"/>
      <c r="E375" s="464"/>
      <c r="F375" s="464"/>
      <c r="G375" s="464"/>
    </row>
    <row r="376" spans="1:7" s="293" customFormat="1" ht="11.25">
      <c r="A376" s="464"/>
      <c r="B376" s="464"/>
      <c r="C376" s="464"/>
      <c r="D376" s="464"/>
      <c r="E376" s="464"/>
      <c r="F376" s="464"/>
      <c r="G376" s="464"/>
    </row>
    <row r="377" spans="1:7" s="293" customFormat="1" ht="11.25">
      <c r="A377" s="464"/>
      <c r="B377" s="464"/>
      <c r="C377" s="464"/>
      <c r="D377" s="464"/>
      <c r="E377" s="464"/>
      <c r="F377" s="464"/>
      <c r="G377" s="464"/>
    </row>
    <row r="378" spans="1:7" s="293" customFormat="1" ht="11.25">
      <c r="A378" s="464"/>
      <c r="B378" s="464"/>
      <c r="C378" s="464"/>
      <c r="D378" s="464"/>
      <c r="E378" s="464"/>
      <c r="F378" s="464"/>
      <c r="G378" s="464"/>
    </row>
    <row r="379" spans="1:7" s="293" customFormat="1" ht="11.25">
      <c r="A379" s="464"/>
      <c r="B379" s="464"/>
      <c r="C379" s="464"/>
      <c r="D379" s="464"/>
      <c r="E379" s="464"/>
      <c r="F379" s="464"/>
      <c r="G379" s="464"/>
    </row>
    <row r="380" spans="1:7" s="293" customFormat="1" ht="11.25">
      <c r="A380" s="464"/>
      <c r="B380" s="464"/>
      <c r="C380" s="464"/>
      <c r="D380" s="464"/>
      <c r="E380" s="464"/>
      <c r="F380" s="464"/>
      <c r="G380" s="464"/>
    </row>
    <row r="381" spans="1:7" s="293" customFormat="1" ht="11.25">
      <c r="A381" s="464"/>
      <c r="B381" s="464"/>
      <c r="C381" s="464"/>
      <c r="D381" s="464"/>
      <c r="E381" s="464"/>
      <c r="F381" s="464"/>
      <c r="G381" s="464"/>
    </row>
    <row r="382" spans="1:7" s="293" customFormat="1" ht="11.25">
      <c r="A382" s="464"/>
      <c r="B382" s="464"/>
      <c r="C382" s="464"/>
      <c r="D382" s="464"/>
      <c r="E382" s="464"/>
      <c r="F382" s="464"/>
      <c r="G382" s="464"/>
    </row>
    <row r="383" spans="1:7" s="293" customFormat="1" ht="11.25">
      <c r="A383" s="464"/>
      <c r="B383" s="464"/>
      <c r="C383" s="464"/>
      <c r="D383" s="464"/>
      <c r="E383" s="464"/>
      <c r="F383" s="464"/>
      <c r="G383" s="464"/>
    </row>
    <row r="384" spans="1:7" s="293" customFormat="1" ht="11.25">
      <c r="A384" s="464"/>
      <c r="B384" s="464"/>
      <c r="C384" s="464"/>
      <c r="D384" s="464"/>
      <c r="E384" s="464"/>
      <c r="F384" s="464"/>
      <c r="G384" s="464"/>
    </row>
    <row r="385" spans="1:7" s="293" customFormat="1" ht="11.25">
      <c r="A385" s="464"/>
      <c r="B385" s="464"/>
      <c r="C385" s="464"/>
      <c r="D385" s="464"/>
      <c r="E385" s="464"/>
      <c r="F385" s="464"/>
      <c r="G385" s="464"/>
    </row>
    <row r="386" spans="1:7" s="293" customFormat="1" ht="11.25">
      <c r="A386" s="464"/>
      <c r="B386" s="464"/>
      <c r="C386" s="464"/>
      <c r="D386" s="464"/>
      <c r="E386" s="464"/>
      <c r="F386" s="464"/>
      <c r="G386" s="464"/>
    </row>
    <row r="387" spans="1:7" s="293" customFormat="1" ht="11.25">
      <c r="A387" s="464"/>
      <c r="B387" s="464"/>
      <c r="C387" s="464"/>
      <c r="D387" s="464"/>
      <c r="E387" s="464"/>
      <c r="F387" s="464"/>
      <c r="G387" s="464"/>
    </row>
    <row r="388" spans="1:7" s="293" customFormat="1" ht="11.25">
      <c r="A388" s="464"/>
      <c r="B388" s="464"/>
      <c r="C388" s="464"/>
      <c r="D388" s="464"/>
      <c r="E388" s="464"/>
      <c r="F388" s="464"/>
      <c r="G388" s="464"/>
    </row>
    <row r="389" spans="1:7" s="293" customFormat="1" ht="11.25">
      <c r="A389" s="464"/>
      <c r="B389" s="464"/>
      <c r="C389" s="464"/>
      <c r="D389" s="464"/>
      <c r="E389" s="464"/>
      <c r="F389" s="464"/>
      <c r="G389" s="464"/>
    </row>
    <row r="390" spans="1:7" s="293" customFormat="1" ht="11.25">
      <c r="A390" s="464"/>
      <c r="B390" s="464"/>
      <c r="C390" s="464"/>
      <c r="D390" s="464"/>
      <c r="E390" s="464"/>
      <c r="F390" s="464"/>
      <c r="G390" s="464"/>
    </row>
    <row r="391" spans="1:7" s="293" customFormat="1" ht="11.25">
      <c r="A391" s="464"/>
      <c r="B391" s="464"/>
      <c r="C391" s="464"/>
      <c r="D391" s="464"/>
      <c r="E391" s="464"/>
      <c r="F391" s="464"/>
      <c r="G391" s="464"/>
    </row>
    <row r="392" spans="1:7" s="293" customFormat="1" ht="11.25">
      <c r="A392" s="464"/>
      <c r="B392" s="464"/>
      <c r="C392" s="464"/>
      <c r="D392" s="464"/>
      <c r="E392" s="464"/>
      <c r="F392" s="464"/>
      <c r="G392" s="464"/>
    </row>
    <row r="393" spans="1:7" s="293" customFormat="1" ht="11.25">
      <c r="A393" s="464"/>
      <c r="B393" s="464"/>
      <c r="C393" s="464"/>
      <c r="D393" s="464"/>
      <c r="E393" s="464"/>
      <c r="F393" s="464"/>
      <c r="G393" s="464"/>
    </row>
    <row r="394" spans="1:7" s="293" customFormat="1" ht="11.25">
      <c r="A394" s="464"/>
      <c r="B394" s="464"/>
      <c r="C394" s="464"/>
      <c r="D394" s="464"/>
      <c r="E394" s="464"/>
      <c r="F394" s="464"/>
      <c r="G394" s="464"/>
    </row>
    <row r="395" spans="1:7" s="293" customFormat="1" ht="11.25">
      <c r="A395" s="464"/>
      <c r="B395" s="464"/>
      <c r="C395" s="464"/>
      <c r="D395" s="464"/>
      <c r="E395" s="464"/>
      <c r="F395" s="464"/>
      <c r="G395" s="464"/>
    </row>
    <row r="396" spans="1:7" s="293" customFormat="1" ht="11.25">
      <c r="A396" s="464"/>
      <c r="B396" s="464"/>
      <c r="C396" s="464"/>
      <c r="D396" s="464"/>
      <c r="E396" s="464"/>
      <c r="F396" s="464"/>
      <c r="G396" s="464"/>
    </row>
    <row r="397" spans="1:7" s="293" customFormat="1" ht="11.25">
      <c r="A397" s="464"/>
      <c r="B397" s="464"/>
      <c r="C397" s="464"/>
      <c r="D397" s="464"/>
      <c r="E397" s="464"/>
      <c r="F397" s="464"/>
      <c r="G397" s="464"/>
    </row>
    <row r="398" spans="1:7" s="293" customFormat="1" ht="11.25">
      <c r="A398" s="464"/>
      <c r="B398" s="464"/>
      <c r="C398" s="464"/>
      <c r="D398" s="464"/>
      <c r="E398" s="464"/>
      <c r="F398" s="464"/>
      <c r="G398" s="464"/>
    </row>
    <row r="399" spans="1:7" s="293" customFormat="1" ht="11.25">
      <c r="A399" s="464"/>
      <c r="B399" s="464"/>
      <c r="C399" s="464"/>
      <c r="D399" s="464"/>
      <c r="E399" s="464"/>
      <c r="F399" s="464"/>
      <c r="G399" s="464"/>
    </row>
    <row r="400" spans="1:7" s="293" customFormat="1" ht="11.25">
      <c r="A400" s="464"/>
      <c r="B400" s="464"/>
      <c r="C400" s="464"/>
      <c r="D400" s="464"/>
      <c r="E400" s="464"/>
      <c r="F400" s="464"/>
      <c r="G400" s="464"/>
    </row>
    <row r="401" spans="1:7" s="293" customFormat="1" ht="11.25">
      <c r="A401" s="464"/>
      <c r="B401" s="464"/>
      <c r="C401" s="464"/>
      <c r="D401" s="464"/>
      <c r="E401" s="464"/>
      <c r="F401" s="464"/>
      <c r="G401" s="464"/>
    </row>
    <row r="402" spans="1:7" s="293" customFormat="1" ht="11.25">
      <c r="A402" s="464"/>
      <c r="B402" s="464"/>
      <c r="C402" s="464"/>
      <c r="D402" s="464"/>
      <c r="E402" s="464"/>
      <c r="F402" s="464"/>
      <c r="G402" s="464"/>
    </row>
    <row r="403" spans="1:7" s="293" customFormat="1" ht="11.25">
      <c r="A403" s="464"/>
      <c r="B403" s="464"/>
      <c r="C403" s="464"/>
      <c r="D403" s="464"/>
      <c r="E403" s="464"/>
      <c r="F403" s="464"/>
      <c r="G403" s="464"/>
    </row>
    <row r="404" spans="1:7" s="293" customFormat="1" ht="11.25">
      <c r="A404" s="464"/>
      <c r="B404" s="464"/>
      <c r="C404" s="464"/>
      <c r="D404" s="464"/>
      <c r="E404" s="464"/>
      <c r="F404" s="464"/>
      <c r="G404" s="464"/>
    </row>
    <row r="405" spans="1:7" s="293" customFormat="1" ht="11.25">
      <c r="A405" s="464"/>
      <c r="B405" s="464"/>
      <c r="C405" s="464"/>
      <c r="D405" s="464"/>
      <c r="E405" s="464"/>
      <c r="F405" s="464"/>
      <c r="G405" s="464"/>
    </row>
    <row r="406" spans="1:7" s="293" customFormat="1" ht="11.25">
      <c r="A406" s="464"/>
      <c r="B406" s="464"/>
      <c r="C406" s="464"/>
      <c r="D406" s="464"/>
      <c r="E406" s="464"/>
      <c r="F406" s="464"/>
      <c r="G406" s="464"/>
    </row>
    <row r="407" spans="1:7" s="293" customFormat="1" ht="11.25">
      <c r="A407" s="464"/>
      <c r="B407" s="464"/>
      <c r="C407" s="464"/>
      <c r="D407" s="464"/>
      <c r="E407" s="464"/>
      <c r="F407" s="464"/>
      <c r="G407" s="464"/>
    </row>
    <row r="408" spans="1:7" s="293" customFormat="1" ht="11.25">
      <c r="A408" s="464"/>
      <c r="B408" s="464"/>
      <c r="C408" s="464"/>
      <c r="D408" s="464"/>
      <c r="E408" s="464"/>
      <c r="F408" s="464"/>
      <c r="G408" s="464"/>
    </row>
    <row r="409" spans="1:7" s="293" customFormat="1" ht="11.25">
      <c r="A409" s="464"/>
      <c r="B409" s="464"/>
      <c r="C409" s="464"/>
      <c r="D409" s="464"/>
      <c r="E409" s="464"/>
      <c r="F409" s="464"/>
      <c r="G409" s="464"/>
    </row>
    <row r="410" spans="1:7" s="293" customFormat="1" ht="11.25">
      <c r="A410" s="464"/>
      <c r="B410" s="464"/>
      <c r="C410" s="464"/>
      <c r="D410" s="464"/>
      <c r="E410" s="464"/>
      <c r="F410" s="464"/>
      <c r="G410" s="464"/>
    </row>
    <row r="411" spans="1:7" s="293" customFormat="1" ht="11.25">
      <c r="A411" s="464"/>
      <c r="B411" s="464"/>
      <c r="C411" s="464"/>
      <c r="D411" s="464"/>
      <c r="E411" s="464"/>
      <c r="F411" s="464"/>
      <c r="G411" s="464"/>
    </row>
    <row r="412" spans="1:7" s="293" customFormat="1" ht="11.25">
      <c r="A412" s="464"/>
      <c r="B412" s="464"/>
      <c r="C412" s="464"/>
      <c r="D412" s="464"/>
      <c r="E412" s="464"/>
      <c r="F412" s="464"/>
      <c r="G412" s="464"/>
    </row>
    <row r="413" spans="1:7" s="293" customFormat="1" ht="11.25">
      <c r="A413" s="464"/>
      <c r="B413" s="464"/>
      <c r="C413" s="464"/>
      <c r="D413" s="464"/>
      <c r="E413" s="464"/>
      <c r="F413" s="464"/>
      <c r="G413" s="464"/>
    </row>
    <row r="414" spans="1:7" s="293" customFormat="1" ht="11.25">
      <c r="A414" s="464"/>
      <c r="B414" s="464"/>
      <c r="C414" s="464"/>
      <c r="D414" s="464"/>
      <c r="E414" s="464"/>
      <c r="F414" s="464"/>
      <c r="G414" s="464"/>
    </row>
    <row r="415" spans="1:7" s="293" customFormat="1" ht="11.25">
      <c r="A415" s="464"/>
      <c r="B415" s="464"/>
      <c r="C415" s="464"/>
      <c r="D415" s="464"/>
      <c r="E415" s="464"/>
      <c r="F415" s="464"/>
      <c r="G415" s="464"/>
    </row>
    <row r="416" spans="1:7" s="293" customFormat="1" ht="11.25">
      <c r="A416" s="464"/>
      <c r="B416" s="464"/>
      <c r="C416" s="464"/>
      <c r="D416" s="464"/>
      <c r="E416" s="464"/>
      <c r="F416" s="464"/>
      <c r="G416" s="464"/>
    </row>
    <row r="417" spans="1:7" s="293" customFormat="1" ht="11.25">
      <c r="A417" s="464"/>
      <c r="B417" s="464"/>
      <c r="C417" s="464"/>
      <c r="D417" s="464"/>
      <c r="E417" s="464"/>
      <c r="F417" s="464"/>
      <c r="G417" s="464"/>
    </row>
    <row r="418" spans="1:7" s="293" customFormat="1" ht="11.25">
      <c r="A418" s="464"/>
      <c r="B418" s="464"/>
      <c r="C418" s="464"/>
      <c r="D418" s="464"/>
      <c r="E418" s="464"/>
      <c r="F418" s="464"/>
      <c r="G418" s="464"/>
    </row>
    <row r="419" spans="1:7" s="293" customFormat="1" ht="11.25">
      <c r="A419" s="464"/>
      <c r="B419" s="464"/>
      <c r="C419" s="464"/>
      <c r="D419" s="464"/>
      <c r="E419" s="464"/>
      <c r="F419" s="464"/>
      <c r="G419" s="464"/>
    </row>
    <row r="420" spans="1:7" s="293" customFormat="1" ht="11.25">
      <c r="A420" s="464"/>
      <c r="B420" s="464"/>
      <c r="C420" s="464"/>
      <c r="D420" s="464"/>
      <c r="E420" s="464"/>
      <c r="F420" s="464"/>
      <c r="G420" s="464"/>
    </row>
    <row r="421" spans="1:7" s="293" customFormat="1" ht="11.25">
      <c r="A421" s="464"/>
      <c r="B421" s="464"/>
      <c r="C421" s="464"/>
      <c r="D421" s="464"/>
      <c r="E421" s="464"/>
      <c r="F421" s="464"/>
      <c r="G421" s="464"/>
    </row>
    <row r="422" spans="1:7" s="293" customFormat="1" ht="11.25">
      <c r="A422" s="464"/>
      <c r="B422" s="464"/>
      <c r="C422" s="464"/>
      <c r="D422" s="464"/>
      <c r="E422" s="464"/>
      <c r="F422" s="464"/>
      <c r="G422" s="464"/>
    </row>
    <row r="423" spans="1:7" s="293" customFormat="1" ht="11.25">
      <c r="A423" s="464"/>
      <c r="B423" s="464"/>
      <c r="C423" s="464"/>
      <c r="D423" s="464"/>
      <c r="E423" s="464"/>
      <c r="F423" s="464"/>
      <c r="G423" s="464"/>
    </row>
    <row r="424" spans="1:7" s="293" customFormat="1" ht="11.25">
      <c r="A424" s="464"/>
      <c r="B424" s="464"/>
      <c r="C424" s="464"/>
      <c r="D424" s="464"/>
      <c r="E424" s="464"/>
      <c r="F424" s="464"/>
      <c r="G424" s="464"/>
    </row>
    <row r="425" spans="1:7" s="293" customFormat="1" ht="11.25">
      <c r="A425" s="464"/>
      <c r="B425" s="464"/>
      <c r="C425" s="464"/>
      <c r="D425" s="464"/>
      <c r="E425" s="464"/>
      <c r="F425" s="464"/>
      <c r="G425" s="464"/>
    </row>
    <row r="426" spans="1:7" s="293" customFormat="1" ht="11.25">
      <c r="A426" s="464"/>
      <c r="B426" s="464"/>
      <c r="C426" s="464"/>
      <c r="D426" s="464"/>
      <c r="E426" s="464"/>
      <c r="F426" s="464"/>
      <c r="G426" s="464"/>
    </row>
    <row r="427" spans="1:7" s="293" customFormat="1" ht="11.25">
      <c r="A427" s="464"/>
      <c r="B427" s="464"/>
      <c r="C427" s="464"/>
      <c r="D427" s="464"/>
      <c r="E427" s="464"/>
      <c r="F427" s="464"/>
      <c r="G427" s="464"/>
    </row>
    <row r="428" spans="1:7" s="293" customFormat="1" ht="11.25">
      <c r="A428" s="464"/>
      <c r="B428" s="464"/>
      <c r="C428" s="464"/>
      <c r="D428" s="464"/>
      <c r="E428" s="464"/>
      <c r="F428" s="464"/>
      <c r="G428" s="464"/>
    </row>
    <row r="429" spans="1:7" s="293" customFormat="1" ht="11.25">
      <c r="A429" s="464"/>
      <c r="B429" s="464"/>
      <c r="C429" s="464"/>
      <c r="D429" s="464"/>
      <c r="E429" s="464"/>
      <c r="F429" s="464"/>
      <c r="G429" s="464"/>
    </row>
    <row r="430" spans="1:7" s="293" customFormat="1" ht="11.25">
      <c r="A430" s="464"/>
      <c r="B430" s="464"/>
      <c r="C430" s="464"/>
      <c r="D430" s="464"/>
      <c r="E430" s="464"/>
      <c r="F430" s="464"/>
      <c r="G430" s="464"/>
    </row>
    <row r="431" spans="1:7" s="293" customFormat="1" ht="11.25">
      <c r="A431" s="464"/>
      <c r="B431" s="464"/>
      <c r="C431" s="464"/>
      <c r="D431" s="464"/>
      <c r="E431" s="464"/>
      <c r="F431" s="464"/>
      <c r="G431" s="464"/>
    </row>
    <row r="432" spans="1:7" s="293" customFormat="1" ht="11.25">
      <c r="A432" s="464"/>
      <c r="B432" s="464"/>
      <c r="C432" s="464"/>
      <c r="D432" s="464"/>
      <c r="E432" s="464"/>
      <c r="F432" s="464"/>
      <c r="G432" s="464"/>
    </row>
    <row r="433" spans="1:7" s="293" customFormat="1" ht="11.25">
      <c r="A433" s="464"/>
      <c r="B433" s="464"/>
      <c r="C433" s="464"/>
      <c r="D433" s="464"/>
      <c r="E433" s="464"/>
      <c r="F433" s="464"/>
      <c r="G433" s="464"/>
    </row>
    <row r="434" spans="1:7" s="293" customFormat="1" ht="11.25">
      <c r="A434" s="464"/>
      <c r="B434" s="464"/>
      <c r="C434" s="464"/>
      <c r="D434" s="464"/>
      <c r="E434" s="464"/>
      <c r="F434" s="464"/>
      <c r="G434" s="464"/>
    </row>
    <row r="435" spans="1:7" s="293" customFormat="1" ht="11.25">
      <c r="A435" s="464"/>
      <c r="B435" s="464"/>
      <c r="C435" s="464"/>
      <c r="D435" s="464"/>
      <c r="E435" s="464"/>
      <c r="F435" s="464"/>
      <c r="G435" s="464"/>
    </row>
    <row r="436" spans="1:7" s="293" customFormat="1" ht="11.25">
      <c r="A436" s="464"/>
      <c r="B436" s="464"/>
      <c r="C436" s="464"/>
      <c r="D436" s="464"/>
      <c r="E436" s="464"/>
      <c r="F436" s="464"/>
      <c r="G436" s="464"/>
    </row>
    <row r="437" spans="1:7" s="293" customFormat="1" ht="11.25">
      <c r="A437" s="464"/>
      <c r="B437" s="464"/>
      <c r="C437" s="464"/>
      <c r="D437" s="464"/>
      <c r="E437" s="464"/>
      <c r="F437" s="464"/>
      <c r="G437" s="464"/>
    </row>
    <row r="438" spans="1:7" s="293" customFormat="1" ht="11.25">
      <c r="A438" s="464"/>
      <c r="B438" s="464"/>
      <c r="C438" s="464"/>
      <c r="D438" s="464"/>
      <c r="E438" s="464"/>
      <c r="F438" s="464"/>
      <c r="G438" s="464"/>
    </row>
    <row r="439" spans="1:7" s="293" customFormat="1" ht="11.25">
      <c r="A439" s="464"/>
      <c r="B439" s="464"/>
      <c r="C439" s="464"/>
      <c r="D439" s="464"/>
      <c r="E439" s="464"/>
      <c r="F439" s="464"/>
      <c r="G439" s="464"/>
    </row>
    <row r="440" spans="1:7" s="293" customFormat="1" ht="11.25">
      <c r="A440" s="464"/>
      <c r="B440" s="464"/>
      <c r="C440" s="464"/>
      <c r="D440" s="464"/>
      <c r="E440" s="464"/>
      <c r="F440" s="464"/>
      <c r="G440" s="464"/>
    </row>
    <row r="441" spans="1:7" s="293" customFormat="1" ht="11.25">
      <c r="A441" s="464"/>
      <c r="B441" s="464"/>
      <c r="C441" s="464"/>
      <c r="D441" s="464"/>
      <c r="E441" s="464"/>
      <c r="F441" s="464"/>
      <c r="G441" s="464"/>
    </row>
    <row r="442" spans="1:7" s="293" customFormat="1" ht="11.25">
      <c r="A442" s="464"/>
      <c r="B442" s="464"/>
      <c r="C442" s="464"/>
      <c r="D442" s="464"/>
      <c r="E442" s="464"/>
      <c r="F442" s="464"/>
      <c r="G442" s="464"/>
    </row>
    <row r="443" spans="1:7" s="293" customFormat="1" ht="11.25">
      <c r="A443" s="464"/>
      <c r="B443" s="464"/>
      <c r="C443" s="464"/>
      <c r="D443" s="464"/>
      <c r="E443" s="464"/>
      <c r="F443" s="464"/>
      <c r="G443" s="464"/>
    </row>
    <row r="444" spans="1:7" s="293" customFormat="1" ht="11.25">
      <c r="A444" s="464"/>
      <c r="B444" s="464"/>
      <c r="C444" s="464"/>
      <c r="D444" s="464"/>
      <c r="E444" s="464"/>
      <c r="F444" s="464"/>
      <c r="G444" s="464"/>
    </row>
    <row r="445" spans="1:7" s="293" customFormat="1" ht="11.25">
      <c r="A445" s="464"/>
      <c r="B445" s="464"/>
      <c r="C445" s="464"/>
      <c r="D445" s="464"/>
      <c r="E445" s="464"/>
      <c r="F445" s="464"/>
      <c r="G445" s="464"/>
    </row>
    <row r="446" spans="1:7" s="293" customFormat="1" ht="11.25">
      <c r="A446" s="464"/>
      <c r="B446" s="464"/>
      <c r="C446" s="464"/>
      <c r="D446" s="464"/>
      <c r="E446" s="464"/>
      <c r="F446" s="464"/>
      <c r="G446" s="464"/>
    </row>
    <row r="447" spans="1:7" s="293" customFormat="1" ht="11.25">
      <c r="A447" s="464"/>
      <c r="B447" s="464"/>
      <c r="C447" s="464"/>
      <c r="D447" s="464"/>
      <c r="E447" s="464"/>
      <c r="F447" s="464"/>
      <c r="G447" s="464"/>
    </row>
    <row r="448" spans="1:7" s="293" customFormat="1" ht="11.25">
      <c r="A448" s="464"/>
      <c r="B448" s="464"/>
      <c r="C448" s="464"/>
      <c r="D448" s="464"/>
      <c r="E448" s="464"/>
      <c r="F448" s="464"/>
      <c r="G448" s="464"/>
    </row>
    <row r="449" spans="1:7" s="293" customFormat="1" ht="11.25">
      <c r="A449" s="464"/>
      <c r="B449" s="464"/>
      <c r="C449" s="464"/>
      <c r="D449" s="464"/>
      <c r="E449" s="464"/>
      <c r="F449" s="464"/>
      <c r="G449" s="464"/>
    </row>
    <row r="450" spans="1:7" s="293" customFormat="1" ht="11.25">
      <c r="A450" s="464"/>
      <c r="B450" s="464"/>
      <c r="C450" s="464"/>
      <c r="D450" s="464"/>
      <c r="E450" s="464"/>
      <c r="F450" s="464"/>
      <c r="G450" s="464"/>
    </row>
    <row r="451" spans="1:7" s="293" customFormat="1" ht="11.25">
      <c r="A451" s="464"/>
      <c r="B451" s="464"/>
      <c r="C451" s="464"/>
      <c r="D451" s="464"/>
      <c r="E451" s="464"/>
      <c r="F451" s="464"/>
      <c r="G451" s="464"/>
    </row>
    <row r="452" spans="1:7" s="293" customFormat="1" ht="11.25">
      <c r="A452" s="464"/>
      <c r="B452" s="464"/>
      <c r="C452" s="464"/>
      <c r="D452" s="464"/>
      <c r="E452" s="464"/>
      <c r="F452" s="464"/>
      <c r="G452" s="464"/>
    </row>
  </sheetData>
  <mergeCells count="11">
    <mergeCell ref="A2:G2"/>
    <mergeCell ref="A7:A9"/>
    <mergeCell ref="B7:B9"/>
    <mergeCell ref="C7:G7"/>
    <mergeCell ref="G8:G9"/>
    <mergeCell ref="E8:E9"/>
    <mergeCell ref="F8:F9"/>
    <mergeCell ref="A277:B277"/>
    <mergeCell ref="A279:B279"/>
    <mergeCell ref="C8:C9"/>
    <mergeCell ref="D8:D9"/>
  </mergeCells>
  <printOptions/>
  <pageMargins left="1.7716535433070868" right="0.7480314960629921" top="0.3937007874015748" bottom="0.35433070866141736" header="0.11811023622047245" footer="0.15748031496062992"/>
  <pageSetup horizontalDpi="600" verticalDpi="600" orientation="portrait" paperSize="9" scale="75" r:id="rId1"/>
  <headerFooter alignWithMargins="0">
    <oddFooter>&amp;C&amp;9Page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Daina.Leinarte</cp:lastModifiedBy>
  <cp:lastPrinted>2009-02-20T07:02:33Z</cp:lastPrinted>
  <dcterms:created xsi:type="dcterms:W3CDTF">1996-10-14T23:33:28Z</dcterms:created>
  <dcterms:modified xsi:type="dcterms:W3CDTF">2009-02-20T07:08:37Z</dcterms:modified>
  <cp:category/>
  <cp:version/>
  <cp:contentType/>
  <cp:contentStatus/>
</cp:coreProperties>
</file>