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480" windowHeight="11640" activeTab="0"/>
  </bookViews>
  <sheets>
    <sheet name="18.pielikums" sheetId="1" r:id="rId1"/>
  </sheets>
  <definedNames/>
  <calcPr fullCalcOnLoad="1"/>
</workbook>
</file>

<file path=xl/comments1.xml><?xml version="1.0" encoding="utf-8"?>
<comments xmlns="http://schemas.openxmlformats.org/spreadsheetml/2006/main">
  <authors>
    <author>arita.moroza</author>
    <author>JPD</author>
  </authors>
  <commentList>
    <comment ref="F14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01.08. gala
avanss 900 Ls</t>
        </r>
      </text>
    </comment>
    <comment ref="F12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Līgums=2200 Ls
avanss 1000 Ls
gala pēc 01.12.</t>
        </r>
      </text>
    </comment>
    <comment ref="D15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40=+1000</t>
        </r>
      </text>
    </comment>
    <comment ref="D26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89=+2000</t>
        </r>
      </text>
    </comment>
    <comment ref="D28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108=-636</t>
        </r>
      </text>
    </comment>
    <comment ref="D30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87=+100
izziņa 108=+636</t>
        </r>
      </text>
    </comment>
    <comment ref="E30" authorId="1">
      <text>
        <r>
          <rPr>
            <b/>
            <sz val="8"/>
            <rFont val="Tahoma"/>
            <family val="0"/>
          </rPr>
          <t>JPD:</t>
        </r>
        <r>
          <rPr>
            <sz val="8"/>
            <rFont val="Tahoma"/>
            <family val="0"/>
          </rPr>
          <t xml:space="preserve">
izziņa 108 +636</t>
        </r>
      </text>
    </comment>
  </commentList>
</comments>
</file>

<file path=xl/sharedStrings.xml><?xml version="1.0" encoding="utf-8"?>
<sst xmlns="http://schemas.openxmlformats.org/spreadsheetml/2006/main" count="42" uniqueCount="31">
  <si>
    <t>Jūrmalas pilsētas dome</t>
  </si>
  <si>
    <t>mērķis</t>
  </si>
  <si>
    <t>Nr.</t>
  </si>
  <si>
    <t>Pasākums/ aktivitāte/ projekts/ pakalpojuma nosaukums/ objekts</t>
  </si>
  <si>
    <t>EKK</t>
  </si>
  <si>
    <t>2009.gada budžeta projekts</t>
  </si>
  <si>
    <t>Izpilde</t>
  </si>
  <si>
    <t>Kases atlikums</t>
  </si>
  <si>
    <t>Atlikums</t>
  </si>
  <si>
    <t>no gada sākuma</t>
  </si>
  <si>
    <t>Rezervētā līguma summa</t>
  </si>
  <si>
    <t>6=4-5</t>
  </si>
  <si>
    <t>7=4-5-6</t>
  </si>
  <si>
    <t>KOPĀ:</t>
  </si>
  <si>
    <t>Tematiskās izstādes "Jūrmalas pilsētas 50. - gadi", sagatavošana un informatīvo materiālu izdošana, akcentējot padomju periodu.</t>
  </si>
  <si>
    <t>Foto materiālu apzināšana par Jūrmalas kultūrvēsturi Latvijas kinofotofono dokumentu arhīvā, apkopošana sējumos.</t>
  </si>
  <si>
    <t>Vēsturisko kokgriezumu un būvdetaļu attīrīšana un konservācija</t>
  </si>
  <si>
    <t>Mellužu pr.80 uzmērīšana un kultūrvēsturiskā inventarizācija</t>
  </si>
  <si>
    <r>
      <t>2009.gada budžeta projekta atšifrējums ________</t>
    </r>
    <r>
      <rPr>
        <b/>
        <u val="single"/>
        <sz val="12"/>
        <rFont val="Times New Roman"/>
        <family val="1"/>
      </rPr>
      <t>08.290</t>
    </r>
    <r>
      <rPr>
        <b/>
        <sz val="12"/>
        <rFont val="Times New Roman"/>
        <family val="1"/>
      </rPr>
      <t>__</t>
    </r>
    <r>
      <rPr>
        <b/>
        <u val="single"/>
        <sz val="12"/>
        <rFont val="Times New Roman"/>
        <family val="1"/>
      </rPr>
      <t>Kultūrvēsturiskais mantojums</t>
    </r>
    <r>
      <rPr>
        <b/>
        <sz val="12"/>
        <rFont val="Times New Roman"/>
        <family val="1"/>
      </rPr>
      <t>_____</t>
    </r>
  </si>
  <si>
    <r>
      <t>Struktūrvienības nosaukums _______</t>
    </r>
    <r>
      <rPr>
        <b/>
        <u val="single"/>
        <sz val="10"/>
        <rFont val="Times New Roman"/>
        <family val="1"/>
      </rPr>
      <t>Būvvalde -  Kultūrvēsturiskā mantojuma nodaļa</t>
    </r>
    <r>
      <rPr>
        <sz val="10"/>
        <rFont val="Times New Roman"/>
        <family val="1"/>
      </rPr>
      <t>______________</t>
    </r>
  </si>
  <si>
    <t>Samazinājumi</t>
  </si>
  <si>
    <t>18.pielikums</t>
  </si>
  <si>
    <r>
      <t>2009.gada budžeta projekta atšifrējums _________</t>
    </r>
    <r>
      <rPr>
        <b/>
        <u val="single"/>
        <sz val="10"/>
        <rFont val="Times New Roman"/>
        <family val="1"/>
      </rPr>
      <t>Tiesiskās reģistrācijas un datu bāzes nodaļas izdevumi</t>
    </r>
    <r>
      <rPr>
        <b/>
        <sz val="10"/>
        <rFont val="Times New Roman"/>
        <family val="1"/>
      </rPr>
      <t>________</t>
    </r>
  </si>
  <si>
    <r>
      <t>Struktūrvienības nosaukums _____________</t>
    </r>
    <r>
      <rPr>
        <b/>
        <u val="single"/>
        <sz val="10"/>
        <rFont val="Times New Roman"/>
        <family val="1"/>
      </rPr>
      <t>Tiesiskās reģistrācijas  un datu bāzes nodaļa</t>
    </r>
    <r>
      <rPr>
        <sz val="10"/>
        <rFont val="Times New Roman"/>
        <family val="1"/>
      </rPr>
      <t>______________</t>
    </r>
  </si>
  <si>
    <t>Ekonomiskās klasifikācijas kodi</t>
  </si>
  <si>
    <t>No gada sākuma</t>
  </si>
  <si>
    <t>06.600  KOPĀ</t>
  </si>
  <si>
    <t>Uzmērījumi objektiem, kas ierakstāmi zemesgrāmatā uz Jūrmalas pilsētas pašvaldības vārda</t>
  </si>
  <si>
    <t>Inventarizācijas lietu, kadastra izziņu u.c. dokumentu pasūtīšana VZD objektiem, kas ierakstāmi zemesgrāmatā uz Jūrmalas pilsētas pašvaldības vārda</t>
  </si>
  <si>
    <t>Arhīva izziņu pasūtīšana no LVVA, LVA objektiem, kas ierakstāmi zemesgrāmatā uz Jūrmalas pilsētas pašvaldības vārda</t>
  </si>
  <si>
    <t>Nodokļu un nodevu maksājumi - kancelejas nodevas par objektiem, kas ierakstāmi zemesgrāmatā uz Jūrmalas pilsētas pašvaldības vārda</t>
  </si>
</sst>
</file>

<file path=xl/styles.xml><?xml version="1.0" encoding="utf-8"?>
<styleSheet xmlns="http://schemas.openxmlformats.org/spreadsheetml/2006/main">
  <numFmts count="5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-* #,##0\ &quot;Ls&quot;_-;\-* #,##0\ &quot;Ls&quot;_-;_-* &quot;-&quot;\ &quot;Ls&quot;_-;_-@_-"/>
    <numFmt numFmtId="165" formatCode="_-* #,##0\ _L_s_-;\-* #,##0\ _L_s_-;_-* &quot;-&quot;\ _L_s_-;_-@_-"/>
    <numFmt numFmtId="166" formatCode="_-* #,##0.00\ &quot;Ls&quot;_-;\-* #,##0.00\ &quot;Ls&quot;_-;_-* &quot;-&quot;??\ &quot;Ls&quot;_-;_-@_-"/>
    <numFmt numFmtId="167" formatCode="_-* #,##0.00\ _L_s_-;\-* #,##0.00\ _L_s_-;_-* &quot;-&quot;??\ _L_s_-;_-@_-"/>
    <numFmt numFmtId="168" formatCode="0.0"/>
    <numFmt numFmtId="169" formatCode="_-* #,##0\ _L_s_-;\-* #,##0\ _L_s_-;_-* &quot;-&quot;??\ _L_s_-;_-@_-"/>
    <numFmt numFmtId="170" formatCode="#,##0_ ;[Red]\-#,##0\ 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[$-426]dddd\,\ yyyy&quot;. gada &quot;d\.\ mmmm"/>
    <numFmt numFmtId="176" formatCode="#,##0.0"/>
    <numFmt numFmtId="177" formatCode="#,##0.000"/>
    <numFmt numFmtId="178" formatCode="#,##0.0000"/>
    <numFmt numFmtId="179" formatCode="#,##0_ ;\-#,##0\ "/>
    <numFmt numFmtId="180" formatCode="#,##0.0;[Red]\-#,##0.0"/>
    <numFmt numFmtId="181" formatCode="#,##0.000;[Red]\-#,##0.000"/>
    <numFmt numFmtId="182" formatCode="#,##0.0000;[Red]\-#,##0.0000"/>
    <numFmt numFmtId="183" formatCode="_-&quot;Ls&quot;\ * #,##0.000_-;\-&quot;Ls&quot;\ * #,##0.000_-;_-&quot;Ls&quot;\ * &quot;-&quot;??_-;_-@_-"/>
    <numFmt numFmtId="184" formatCode="_-&quot;Ls&quot;\ * #,##0.0_-;\-&quot;Ls&quot;\ * #,##0.0_-;_-&quot;Ls&quot;\ * &quot;-&quot;??_-;_-@_-"/>
    <numFmt numFmtId="185" formatCode="_-&quot;Ls&quot;\ * #,##0_-;\-&quot;Ls&quot;\ * #,##0_-;_-&quot;Ls&quot;\ * &quot;-&quot;??_-;_-@_-"/>
    <numFmt numFmtId="186" formatCode="0.000"/>
    <numFmt numFmtId="187" formatCode="0.0000"/>
    <numFmt numFmtId="188" formatCode="_-* #,##0.000_-;\-* #,##0.000_-;_-* &quot;-&quot;??_-;_-@_-"/>
    <numFmt numFmtId="189" formatCode="_-* #,##0.0000_-;\-* #,##0.0000_-;_-* &quot;-&quot;??_-;_-@_-"/>
    <numFmt numFmtId="190" formatCode="_-* #,##0.0_-;\-* #,##0.0_-;_-* &quot;-&quot;??_-;_-@_-"/>
    <numFmt numFmtId="191" formatCode="_-* #,##0_-;\-* #,##0_-;_-* &quot;-&quot;??_-;_-@_-"/>
    <numFmt numFmtId="192" formatCode="&quot;Ls&quot;\ #,##0_);\(&quot;Ls&quot;\ #,##0\)"/>
    <numFmt numFmtId="193" formatCode="&quot;Ls&quot;\ #,##0_);[Red]\(&quot;Ls&quot;\ #,##0\)"/>
    <numFmt numFmtId="194" formatCode="&quot;Ls&quot;\ #,##0.00_);\(&quot;Ls&quot;\ #,##0.00\)"/>
    <numFmt numFmtId="195" formatCode="&quot;Ls&quot;\ #,##0.00_);[Red]\(&quot;Ls&quot;\ #,##0.00\)"/>
    <numFmt numFmtId="196" formatCode="_(&quot;Ls&quot;\ * #,##0_);_(&quot;Ls&quot;\ * \(#,##0\);_(&quot;Ls&quot;\ * &quot;-&quot;_);_(@_)"/>
    <numFmt numFmtId="197" formatCode="_(* #,##0_);_(* \(#,##0\);_(* &quot;-&quot;_);_(@_)"/>
    <numFmt numFmtId="198" formatCode="_(&quot;Ls&quot;\ * #,##0.00_);_(&quot;Ls&quot;\ * \(#,##0.00\);_(&quot;Ls&quot;\ * &quot;-&quot;??_);_(@_)"/>
    <numFmt numFmtId="199" formatCode="_(* #,##0.00_);_(* \(#,##0.00\);_(* &quot;-&quot;??_);_(@_)"/>
    <numFmt numFmtId="200" formatCode="#,##0\ &quot;Ls&quot;;\-#,##0\ &quot;Ls&quot;"/>
    <numFmt numFmtId="201" formatCode="#,##0\ &quot;Ls&quot;;[Red]\-#,##0\ &quot;Ls&quot;"/>
    <numFmt numFmtId="202" formatCode="#,##0.00\ &quot;Ls&quot;;\-#,##0.00\ &quot;Ls&quot;"/>
    <numFmt numFmtId="203" formatCode="#,##0.00\ &quot;Ls&quot;;[Red]\-#,##0.00\ &quot;Ls&quot;"/>
    <numFmt numFmtId="204" formatCode="0.00000"/>
    <numFmt numFmtId="205" formatCode="0.0000000000"/>
    <numFmt numFmtId="206" formatCode="0.000000000"/>
    <numFmt numFmtId="207" formatCode="0.00000000"/>
    <numFmt numFmtId="208" formatCode="0.0000000"/>
    <numFmt numFmtId="209" formatCode="0.000000"/>
    <numFmt numFmtId="210" formatCode="0.0%"/>
    <numFmt numFmtId="211" formatCode="mmm/yyyy"/>
  </numFmts>
  <fonts count="3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24" fillId="0" borderId="0" xfId="0" applyFont="1" applyAlignment="1">
      <alignment/>
    </xf>
    <xf numFmtId="0" fontId="24" fillId="0" borderId="0" xfId="0" applyFont="1" applyAlignment="1" applyProtection="1">
      <alignment/>
      <protection locked="0"/>
    </xf>
    <xf numFmtId="0" fontId="25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 applyProtection="1">
      <alignment/>
      <protection locked="0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 applyProtection="1">
      <alignment/>
      <protection locked="0"/>
    </xf>
    <xf numFmtId="0" fontId="30" fillId="0" borderId="0" xfId="0" applyFont="1" applyAlignment="1" applyProtection="1">
      <alignment/>
      <protection locked="0"/>
    </xf>
    <xf numFmtId="0" fontId="24" fillId="0" borderId="10" xfId="0" applyFont="1" applyBorder="1" applyAlignment="1">
      <alignment/>
    </xf>
    <xf numFmtId="0" fontId="24" fillId="0" borderId="10" xfId="0" applyFont="1" applyBorder="1" applyAlignment="1" applyProtection="1">
      <alignment/>
      <protection locked="0"/>
    </xf>
    <xf numFmtId="0" fontId="24" fillId="0" borderId="11" xfId="0" applyFont="1" applyBorder="1" applyAlignment="1" applyProtection="1">
      <alignment horizontal="center" vertical="center" wrapText="1"/>
      <protection/>
    </xf>
    <xf numFmtId="0" fontId="24" fillId="0" borderId="12" xfId="0" applyFont="1" applyBorder="1" applyAlignment="1" applyProtection="1">
      <alignment horizontal="center" vertical="center" wrapText="1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16" fontId="24" fillId="0" borderId="11" xfId="0" applyNumberFormat="1" applyFont="1" applyBorder="1" applyAlignment="1" applyProtection="1">
      <alignment horizontal="center" vertical="center" wrapText="1"/>
      <protection/>
    </xf>
    <xf numFmtId="38" fontId="24" fillId="0" borderId="14" xfId="0" applyNumberFormat="1" applyFont="1" applyBorder="1" applyAlignment="1">
      <alignment vertical="center" wrapText="1"/>
    </xf>
    <xf numFmtId="38" fontId="24" fillId="0" borderId="13" xfId="0" applyNumberFormat="1" applyFont="1" applyBorder="1" applyAlignment="1">
      <alignment horizontal="left" vertical="center" wrapText="1"/>
    </xf>
    <xf numFmtId="0" fontId="24" fillId="0" borderId="13" xfId="0" applyNumberFormat="1" applyFont="1" applyBorder="1" applyAlignment="1">
      <alignment vertical="center" wrapText="1"/>
    </xf>
    <xf numFmtId="38" fontId="24" fillId="0" borderId="13" xfId="0" applyNumberFormat="1" applyFont="1" applyFill="1" applyBorder="1" applyAlignment="1">
      <alignment vertical="center" wrapText="1"/>
    </xf>
    <xf numFmtId="3" fontId="24" fillId="0" borderId="13" xfId="0" applyNumberFormat="1" applyFont="1" applyFill="1" applyBorder="1" applyAlignment="1" applyProtection="1">
      <alignment vertical="center" wrapText="1"/>
      <protection locked="0"/>
    </xf>
    <xf numFmtId="38" fontId="24" fillId="0" borderId="13" xfId="0" applyNumberFormat="1" applyFont="1" applyBorder="1" applyAlignment="1">
      <alignment horizontal="right" vertical="center" wrapText="1"/>
    </xf>
    <xf numFmtId="38" fontId="24" fillId="0" borderId="11" xfId="0" applyNumberFormat="1" applyFont="1" applyBorder="1" applyAlignment="1">
      <alignment vertical="center" wrapText="1"/>
    </xf>
    <xf numFmtId="38" fontId="24" fillId="0" borderId="13" xfId="0" applyNumberFormat="1" applyFont="1" applyBorder="1" applyAlignment="1">
      <alignment vertical="center" wrapText="1"/>
    </xf>
    <xf numFmtId="3" fontId="24" fillId="0" borderId="0" xfId="0" applyNumberFormat="1" applyFont="1" applyBorder="1" applyAlignment="1" applyProtection="1">
      <alignment wrapText="1"/>
      <protection locked="0"/>
    </xf>
    <xf numFmtId="0" fontId="24" fillId="0" borderId="0" xfId="0" applyFont="1" applyBorder="1" applyAlignment="1" applyProtection="1">
      <alignment/>
      <protection locked="0"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31" fillId="0" borderId="13" xfId="0" applyNumberFormat="1" applyFont="1" applyFill="1" applyBorder="1" applyAlignment="1">
      <alignment horizontal="center" vertical="center" wrapText="1"/>
    </xf>
    <xf numFmtId="3" fontId="31" fillId="0" borderId="16" xfId="0" applyNumberFormat="1" applyFont="1" applyFill="1" applyBorder="1" applyAlignment="1" applyProtection="1">
      <alignment horizontal="right" vertical="center" wrapText="1"/>
      <protection/>
    </xf>
    <xf numFmtId="38" fontId="31" fillId="0" borderId="13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31" fillId="0" borderId="0" xfId="0" applyFont="1" applyAlignment="1" applyProtection="1">
      <alignment/>
      <protection locked="0"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24" fillId="0" borderId="19" xfId="0" applyFont="1" applyBorder="1" applyAlignment="1" applyProtection="1">
      <alignment horizontal="center" vertical="center" wrapText="1"/>
      <protection/>
    </xf>
    <xf numFmtId="0" fontId="24" fillId="0" borderId="20" xfId="0" applyFont="1" applyBorder="1" applyAlignment="1" applyProtection="1">
      <alignment horizontal="center" vertical="center" wrapText="1"/>
      <protection/>
    </xf>
    <xf numFmtId="16" fontId="24" fillId="0" borderId="21" xfId="0" applyNumberFormat="1" applyFont="1" applyBorder="1" applyAlignment="1" applyProtection="1">
      <alignment horizontal="center" vertical="center" wrapText="1"/>
      <protection/>
    </xf>
    <xf numFmtId="0" fontId="24" fillId="0" borderId="21" xfId="0" applyFont="1" applyBorder="1" applyAlignment="1" applyProtection="1">
      <alignment horizontal="center" vertical="center" wrapText="1"/>
      <protection/>
    </xf>
    <xf numFmtId="3" fontId="31" fillId="0" borderId="22" xfId="0" applyNumberFormat="1" applyFont="1" applyFill="1" applyBorder="1" applyAlignment="1" applyProtection="1">
      <alignment horizontal="right" vertical="center" wrapText="1"/>
      <protection/>
    </xf>
    <xf numFmtId="3" fontId="31" fillId="0" borderId="23" xfId="0" applyNumberFormat="1" applyFont="1" applyFill="1" applyBorder="1" applyAlignment="1" applyProtection="1">
      <alignment horizontal="right" vertical="center" wrapText="1"/>
      <protection/>
    </xf>
    <xf numFmtId="4" fontId="24" fillId="0" borderId="24" xfId="0" applyNumberFormat="1" applyFont="1" applyFill="1" applyBorder="1" applyAlignment="1" applyProtection="1">
      <alignment vertical="center" wrapText="1"/>
      <protection locked="0"/>
    </xf>
    <xf numFmtId="3" fontId="24" fillId="0" borderId="11" xfId="0" applyNumberFormat="1" applyFont="1" applyFill="1" applyBorder="1" applyAlignment="1" applyProtection="1">
      <alignment vertical="center" wrapText="1"/>
      <protection locked="0"/>
    </xf>
    <xf numFmtId="3" fontId="24" fillId="0" borderId="24" xfId="0" applyNumberFormat="1" applyFont="1" applyFill="1" applyBorder="1" applyAlignment="1" applyProtection="1">
      <alignment vertical="center" wrapText="1"/>
      <protection locked="0"/>
    </xf>
    <xf numFmtId="0" fontId="24" fillId="0" borderId="25" xfId="0" applyFont="1" applyBorder="1" applyAlignment="1" applyProtection="1">
      <alignment vertical="center" wrapText="1"/>
      <protection locked="0"/>
    </xf>
    <xf numFmtId="0" fontId="24" fillId="0" borderId="11" xfId="0" applyFont="1" applyBorder="1" applyAlignment="1" applyProtection="1">
      <alignment vertical="center" wrapText="1"/>
      <protection locked="0"/>
    </xf>
    <xf numFmtId="3" fontId="24" fillId="0" borderId="13" xfId="0" applyNumberFormat="1" applyFont="1" applyBorder="1" applyAlignment="1" applyProtection="1">
      <alignment vertical="center" wrapText="1"/>
      <protection locked="0"/>
    </xf>
    <xf numFmtId="3" fontId="24" fillId="0" borderId="26" xfId="0" applyNumberFormat="1" applyFont="1" applyFill="1" applyBorder="1" applyAlignment="1" applyProtection="1">
      <alignment vertical="center" wrapText="1"/>
      <protection locked="0"/>
    </xf>
    <xf numFmtId="4" fontId="24" fillId="0" borderId="17" xfId="0" applyNumberFormat="1" applyFont="1" applyFill="1" applyBorder="1" applyAlignment="1" applyProtection="1">
      <alignment vertical="center" wrapText="1"/>
      <protection locked="0"/>
    </xf>
    <xf numFmtId="4" fontId="24" fillId="0" borderId="13" xfId="0" applyNumberFormat="1" applyFont="1" applyFill="1" applyBorder="1" applyAlignment="1" applyProtection="1">
      <alignment vertical="center" wrapText="1"/>
      <protection locked="0"/>
    </xf>
    <xf numFmtId="0" fontId="24" fillId="0" borderId="26" xfId="0" applyFont="1" applyBorder="1" applyAlignment="1" applyProtection="1">
      <alignment vertical="center" wrapText="1"/>
      <protection locked="0"/>
    </xf>
    <xf numFmtId="0" fontId="24" fillId="0" borderId="13" xfId="0" applyFont="1" applyBorder="1" applyAlignment="1" applyProtection="1">
      <alignment vertical="center" wrapText="1"/>
      <protection locked="0"/>
    </xf>
    <xf numFmtId="0" fontId="24" fillId="0" borderId="27" xfId="0" applyFont="1" applyBorder="1" applyAlignment="1" applyProtection="1">
      <alignment vertical="center" wrapText="1"/>
      <protection locked="0"/>
    </xf>
    <xf numFmtId="0" fontId="24" fillId="0" borderId="28" xfId="0" applyFont="1" applyBorder="1" applyAlignment="1" applyProtection="1">
      <alignment horizontal="left" vertical="center" wrapText="1"/>
      <protection locked="0"/>
    </xf>
    <xf numFmtId="3" fontId="24" fillId="0" borderId="28" xfId="0" applyNumberFormat="1" applyFont="1" applyBorder="1" applyAlignment="1" applyProtection="1">
      <alignment vertical="center" wrapText="1"/>
      <protection locked="0"/>
    </xf>
    <xf numFmtId="3" fontId="24" fillId="0" borderId="29" xfId="0" applyNumberFormat="1" applyFont="1" applyFill="1" applyBorder="1" applyAlignment="1" applyProtection="1">
      <alignment vertical="center" wrapText="1"/>
      <protection locked="0"/>
    </xf>
    <xf numFmtId="3" fontId="24" fillId="0" borderId="30" xfId="0" applyNumberFormat="1" applyFont="1" applyFill="1" applyBorder="1" applyAlignment="1" applyProtection="1">
      <alignment vertical="center" wrapText="1"/>
      <protection locked="0"/>
    </xf>
    <xf numFmtId="3" fontId="24" fillId="0" borderId="28" xfId="0" applyNumberFormat="1" applyFont="1" applyFill="1" applyBorder="1" applyAlignment="1" applyProtection="1">
      <alignment vertical="center" wrapText="1"/>
      <protection locked="0"/>
    </xf>
    <xf numFmtId="0" fontId="24" fillId="0" borderId="29" xfId="0" applyFont="1" applyBorder="1" applyAlignment="1" applyProtection="1">
      <alignment vertical="center" wrapText="1"/>
      <protection locked="0"/>
    </xf>
    <xf numFmtId="0" fontId="24" fillId="0" borderId="0" xfId="0" applyFont="1" applyBorder="1" applyAlignment="1" applyProtection="1">
      <alignment wrapText="1"/>
      <protection locked="0"/>
    </xf>
    <xf numFmtId="0" fontId="24" fillId="0" borderId="0" xfId="0" applyFont="1" applyBorder="1" applyAlignment="1" applyProtection="1">
      <alignment horizontal="left" wrapText="1"/>
      <protection locked="0"/>
    </xf>
    <xf numFmtId="38" fontId="31" fillId="0" borderId="13" xfId="0" applyNumberFormat="1" applyFont="1" applyFill="1" applyBorder="1" applyAlignment="1">
      <alignment horizontal="right" vertical="center" wrapText="1"/>
    </xf>
    <xf numFmtId="0" fontId="24" fillId="0" borderId="31" xfId="0" applyFont="1" applyBorder="1" applyAlignment="1" applyProtection="1">
      <alignment horizontal="right" vertical="center" wrapText="1"/>
      <protection locked="0"/>
    </xf>
    <xf numFmtId="3" fontId="24" fillId="0" borderId="32" xfId="0" applyNumberFormat="1" applyFont="1" applyFill="1" applyBorder="1" applyAlignment="1" applyProtection="1">
      <alignment horizontal="right" vertical="center" wrapText="1"/>
      <protection locked="0"/>
    </xf>
    <xf numFmtId="3" fontId="24" fillId="0" borderId="33" xfId="0" applyNumberFormat="1" applyFont="1" applyFill="1" applyBorder="1" applyAlignment="1" applyProtection="1">
      <alignment horizontal="right" vertical="center" wrapText="1"/>
      <protection locked="0"/>
    </xf>
    <xf numFmtId="3" fontId="24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24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32" xfId="0" applyFont="1" applyBorder="1" applyAlignment="1" applyProtection="1">
      <alignment horizontal="right" vertical="center" wrapText="1"/>
      <protection locked="0"/>
    </xf>
    <xf numFmtId="0" fontId="24" fillId="0" borderId="33" xfId="0" applyFont="1" applyBorder="1" applyAlignment="1" applyProtection="1">
      <alignment horizontal="right" vertical="center" wrapText="1"/>
      <protection locked="0"/>
    </xf>
    <xf numFmtId="0" fontId="31" fillId="0" borderId="35" xfId="0" applyFont="1" applyFill="1" applyBorder="1" applyAlignment="1" applyProtection="1">
      <alignment horizontal="left" vertical="center" wrapText="1"/>
      <protection/>
    </xf>
    <xf numFmtId="0" fontId="31" fillId="0" borderId="16" xfId="0" applyFont="1" applyFill="1" applyBorder="1" applyAlignment="1" applyProtection="1">
      <alignment horizontal="left" vertical="center" wrapText="1"/>
      <protection/>
    </xf>
    <xf numFmtId="0" fontId="24" fillId="0" borderId="36" xfId="0" applyFont="1" applyBorder="1" applyAlignment="1" applyProtection="1">
      <alignment horizontal="right" vertical="center" wrapText="1"/>
      <protection locked="0"/>
    </xf>
    <xf numFmtId="0" fontId="24" fillId="0" borderId="34" xfId="0" applyFont="1" applyBorder="1" applyAlignment="1" applyProtection="1">
      <alignment horizontal="left" vertical="center" wrapText="1"/>
      <protection locked="0"/>
    </xf>
    <xf numFmtId="0" fontId="24" fillId="0" borderId="11" xfId="0" applyFont="1" applyBorder="1" applyAlignment="1" applyProtection="1">
      <alignment horizontal="left" vertical="center" wrapText="1"/>
      <protection locked="0"/>
    </xf>
    <xf numFmtId="3" fontId="24" fillId="0" borderId="34" xfId="0" applyNumberFormat="1" applyFont="1" applyBorder="1" applyAlignment="1" applyProtection="1">
      <alignment horizontal="right" vertical="center" wrapText="1"/>
      <protection locked="0"/>
    </xf>
    <xf numFmtId="3" fontId="24" fillId="0" borderId="11" xfId="0" applyNumberFormat="1" applyFont="1" applyBorder="1" applyAlignment="1" applyProtection="1">
      <alignment horizontal="right" vertical="center" wrapText="1"/>
      <protection locked="0"/>
    </xf>
    <xf numFmtId="0" fontId="24" fillId="0" borderId="37" xfId="0" applyFont="1" applyBorder="1" applyAlignment="1" applyProtection="1">
      <alignment horizontal="center" vertical="center" wrapText="1"/>
      <protection/>
    </xf>
    <xf numFmtId="0" fontId="24" fillId="0" borderId="38" xfId="0" applyFont="1" applyBorder="1" applyAlignment="1" applyProtection="1">
      <alignment horizontal="center" vertical="center" wrapText="1"/>
      <protection/>
    </xf>
    <xf numFmtId="0" fontId="24" fillId="0" borderId="34" xfId="0" applyFont="1" applyBorder="1" applyAlignment="1" applyProtection="1">
      <alignment horizontal="center" vertical="center" wrapText="1"/>
      <protection/>
    </xf>
    <xf numFmtId="0" fontId="24" fillId="0" borderId="11" xfId="0" applyFont="1" applyBorder="1" applyAlignment="1" applyProtection="1">
      <alignment horizontal="center" vertical="center" wrapText="1"/>
      <protection/>
    </xf>
    <xf numFmtId="0" fontId="24" fillId="0" borderId="32" xfId="0" applyFont="1" applyBorder="1" applyAlignment="1" applyProtection="1">
      <alignment horizontal="center" vertical="center" wrapText="1"/>
      <protection/>
    </xf>
    <xf numFmtId="0" fontId="24" fillId="0" borderId="33" xfId="0" applyFont="1" applyBorder="1" applyAlignment="1" applyProtection="1">
      <alignment horizontal="center" vertical="center" wrapText="1"/>
      <protection/>
    </xf>
    <xf numFmtId="0" fontId="24" fillId="0" borderId="36" xfId="0" applyFont="1" applyBorder="1" applyAlignment="1" applyProtection="1">
      <alignment horizontal="center" vertical="center" wrapText="1"/>
      <protection/>
    </xf>
    <xf numFmtId="0" fontId="24" fillId="0" borderId="31" xfId="0" applyFont="1" applyBorder="1" applyAlignment="1" applyProtection="1">
      <alignment horizontal="center" vertical="center" wrapText="1"/>
      <protection/>
    </xf>
    <xf numFmtId="0" fontId="24" fillId="0" borderId="39" xfId="0" applyFont="1" applyBorder="1" applyAlignment="1" applyProtection="1">
      <alignment horizontal="center" vertical="center" wrapText="1"/>
      <protection/>
    </xf>
    <xf numFmtId="0" fontId="24" fillId="0" borderId="12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38" fontId="31" fillId="0" borderId="40" xfId="0" applyNumberFormat="1" applyFont="1" applyFill="1" applyBorder="1" applyAlignment="1">
      <alignment horizontal="right" vertical="center" wrapText="1"/>
    </xf>
    <xf numFmtId="38" fontId="31" fillId="0" borderId="17" xfId="0" applyNumberFormat="1" applyFont="1" applyFill="1" applyBorder="1" applyAlignment="1">
      <alignment horizontal="right" vertical="center" wrapText="1"/>
    </xf>
    <xf numFmtId="0" fontId="24" fillId="0" borderId="41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/>
  <dimension ref="A1:I88"/>
  <sheetViews>
    <sheetView tabSelected="1" workbookViewId="0" topLeftCell="A16">
      <selection activeCell="I26" sqref="I26:I27"/>
    </sheetView>
  </sheetViews>
  <sheetFormatPr defaultColWidth="9.140625" defaultRowHeight="12.75"/>
  <cols>
    <col min="1" max="1" width="3.57421875" style="1" customWidth="1"/>
    <col min="2" max="2" width="31.140625" style="1" customWidth="1"/>
    <col min="3" max="3" width="5.8515625" style="1" bestFit="1" customWidth="1"/>
    <col min="4" max="4" width="11.7109375" style="1" customWidth="1"/>
    <col min="5" max="5" width="8.8515625" style="2" customWidth="1"/>
    <col min="6" max="6" width="9.140625" style="2" customWidth="1"/>
    <col min="7" max="7" width="7.140625" style="2" customWidth="1"/>
    <col min="8" max="8" width="7.8515625" style="2" bestFit="1" customWidth="1"/>
    <col min="9" max="9" width="13.57421875" style="1" customWidth="1"/>
    <col min="10" max="16384" width="9.140625" style="1" customWidth="1"/>
  </cols>
  <sheetData>
    <row r="1" ht="15.75">
      <c r="I1" s="31" t="s">
        <v>21</v>
      </c>
    </row>
    <row r="2" spans="1:9" ht="15.75">
      <c r="A2" s="3" t="s">
        <v>0</v>
      </c>
      <c r="B2" s="4"/>
      <c r="C2" s="4"/>
      <c r="D2" s="4"/>
      <c r="E2" s="5"/>
      <c r="F2" s="5"/>
      <c r="G2" s="5"/>
      <c r="H2" s="5"/>
      <c r="I2" s="4"/>
    </row>
    <row r="3" ht="12.75"/>
    <row r="4" ht="15.75">
      <c r="A4" s="6" t="s">
        <v>18</v>
      </c>
    </row>
    <row r="5" spans="3:6" ht="12.75">
      <c r="C5" s="7"/>
      <c r="F5" s="8" t="s">
        <v>1</v>
      </c>
    </row>
    <row r="6" spans="1:6" ht="12.75">
      <c r="A6" s="1" t="s">
        <v>19</v>
      </c>
      <c r="E6" s="9"/>
      <c r="F6" s="9"/>
    </row>
    <row r="7" spans="3:6" ht="12.75">
      <c r="C7" s="10"/>
      <c r="E7" s="11"/>
      <c r="F7" s="11"/>
    </row>
    <row r="8" spans="1:9" ht="12.75">
      <c r="A8" s="86" t="s">
        <v>2</v>
      </c>
      <c r="B8" s="86" t="s">
        <v>3</v>
      </c>
      <c r="C8" s="89" t="s">
        <v>4</v>
      </c>
      <c r="D8" s="86" t="s">
        <v>5</v>
      </c>
      <c r="E8" s="89" t="s">
        <v>6</v>
      </c>
      <c r="F8" s="90"/>
      <c r="G8" s="86" t="s">
        <v>7</v>
      </c>
      <c r="H8" s="86" t="s">
        <v>8</v>
      </c>
      <c r="I8" s="86" t="s">
        <v>20</v>
      </c>
    </row>
    <row r="9" spans="1:9" ht="38.25">
      <c r="A9" s="79"/>
      <c r="B9" s="79"/>
      <c r="C9" s="85"/>
      <c r="D9" s="79"/>
      <c r="E9" s="14" t="s">
        <v>9</v>
      </c>
      <c r="F9" s="14" t="s">
        <v>10</v>
      </c>
      <c r="G9" s="79"/>
      <c r="H9" s="79"/>
      <c r="I9" s="79"/>
    </row>
    <row r="10" spans="1:9" ht="25.5">
      <c r="A10" s="13">
        <v>1</v>
      </c>
      <c r="B10" s="14">
        <v>2</v>
      </c>
      <c r="C10" s="13">
        <v>3</v>
      </c>
      <c r="D10" s="12">
        <v>4</v>
      </c>
      <c r="E10" s="14">
        <v>5</v>
      </c>
      <c r="F10" s="14">
        <v>6</v>
      </c>
      <c r="G10" s="15" t="s">
        <v>11</v>
      </c>
      <c r="H10" s="12" t="s">
        <v>12</v>
      </c>
      <c r="I10" s="12"/>
    </row>
    <row r="11" spans="1:9" ht="12.75">
      <c r="A11" s="87" t="s">
        <v>13</v>
      </c>
      <c r="B11" s="88"/>
      <c r="C11" s="28"/>
      <c r="D11" s="30">
        <f aca="true" t="shared" si="0" ref="D11:I11">SUM(D12:D15)</f>
        <v>6200</v>
      </c>
      <c r="E11" s="30">
        <f t="shared" si="0"/>
        <v>3900</v>
      </c>
      <c r="F11" s="30">
        <f t="shared" si="0"/>
        <v>2300</v>
      </c>
      <c r="G11" s="30">
        <f t="shared" si="0"/>
        <v>2300</v>
      </c>
      <c r="H11" s="30">
        <f t="shared" si="0"/>
        <v>0</v>
      </c>
      <c r="I11" s="61">
        <f t="shared" si="0"/>
        <v>-830</v>
      </c>
    </row>
    <row r="12" spans="1:9" ht="63.75">
      <c r="A12" s="16">
        <v>1</v>
      </c>
      <c r="B12" s="17" t="s">
        <v>14</v>
      </c>
      <c r="C12" s="18">
        <v>2279</v>
      </c>
      <c r="D12" s="19">
        <f>2700-500</f>
        <v>2200</v>
      </c>
      <c r="E12" s="20">
        <v>1000</v>
      </c>
      <c r="F12" s="20">
        <f>2200-E12</f>
        <v>1200</v>
      </c>
      <c r="G12" s="20">
        <f>D12-E12</f>
        <v>1200</v>
      </c>
      <c r="H12" s="20">
        <f>G12-F12</f>
        <v>0</v>
      </c>
      <c r="I12" s="19">
        <v>-500</v>
      </c>
    </row>
    <row r="13" spans="1:9" ht="51">
      <c r="A13" s="21">
        <v>2</v>
      </c>
      <c r="B13" s="22" t="s">
        <v>15</v>
      </c>
      <c r="C13" s="18">
        <v>2279</v>
      </c>
      <c r="D13" s="19">
        <f>1400-400</f>
        <v>1000</v>
      </c>
      <c r="E13" s="20">
        <f>1000</f>
        <v>1000</v>
      </c>
      <c r="F13" s="20"/>
      <c r="G13" s="20">
        <f>D13-E13</f>
        <v>0</v>
      </c>
      <c r="H13" s="20">
        <f>G13-F13</f>
        <v>0</v>
      </c>
      <c r="I13" s="19"/>
    </row>
    <row r="14" spans="1:9" ht="38.25">
      <c r="A14" s="23">
        <v>3</v>
      </c>
      <c r="B14" s="17" t="s">
        <v>16</v>
      </c>
      <c r="C14" s="18">
        <v>2279</v>
      </c>
      <c r="D14" s="19">
        <v>2000</v>
      </c>
      <c r="E14" s="20">
        <f>900</f>
        <v>900</v>
      </c>
      <c r="F14" s="20">
        <f>2000-E14</f>
        <v>1100</v>
      </c>
      <c r="G14" s="20">
        <f>D14-E14</f>
        <v>1100</v>
      </c>
      <c r="H14" s="20">
        <f>G14-F14</f>
        <v>0</v>
      </c>
      <c r="I14" s="19">
        <v>-330</v>
      </c>
    </row>
    <row r="15" spans="1:9" ht="25.5">
      <c r="A15" s="23">
        <v>4</v>
      </c>
      <c r="B15" s="17" t="s">
        <v>17</v>
      </c>
      <c r="C15" s="18">
        <v>2279</v>
      </c>
      <c r="D15" s="19">
        <v>1000</v>
      </c>
      <c r="E15" s="20">
        <f>1000</f>
        <v>1000</v>
      </c>
      <c r="F15" s="20"/>
      <c r="G15" s="20">
        <f>D15-E15</f>
        <v>0</v>
      </c>
      <c r="H15" s="20">
        <f>G15-F15</f>
        <v>0</v>
      </c>
      <c r="I15" s="19"/>
    </row>
    <row r="16" spans="5:8" ht="12.75">
      <c r="E16" s="1"/>
      <c r="F16" s="1"/>
      <c r="G16" s="1"/>
      <c r="H16" s="1"/>
    </row>
    <row r="17" spans="1:9" ht="12.75" customHeight="1">
      <c r="A17" s="2"/>
      <c r="B17" s="2"/>
      <c r="C17" s="2"/>
      <c r="D17" s="2"/>
      <c r="I17" s="2"/>
    </row>
    <row r="18" spans="1:9" ht="12.75">
      <c r="A18" s="32" t="s">
        <v>22</v>
      </c>
      <c r="B18" s="2"/>
      <c r="C18" s="2"/>
      <c r="D18" s="2"/>
      <c r="I18" s="2"/>
    </row>
    <row r="19" spans="1:9" ht="12.75">
      <c r="A19" s="2"/>
      <c r="B19" s="2"/>
      <c r="C19" s="2"/>
      <c r="D19" s="2"/>
      <c r="F19" s="8" t="s">
        <v>1</v>
      </c>
      <c r="I19" s="2"/>
    </row>
    <row r="20" spans="1:9" ht="12.75">
      <c r="A20" s="2" t="s">
        <v>23</v>
      </c>
      <c r="B20" s="2"/>
      <c r="C20" s="9"/>
      <c r="D20" s="9"/>
      <c r="E20" s="9"/>
      <c r="F20" s="9"/>
      <c r="I20" s="2"/>
    </row>
    <row r="21" spans="1:9" ht="12.75">
      <c r="A21" s="2"/>
      <c r="B21" s="2"/>
      <c r="C21" s="2"/>
      <c r="D21" s="2"/>
      <c r="E21" s="25"/>
      <c r="F21" s="25"/>
      <c r="I21" s="2"/>
    </row>
    <row r="22" spans="1:9" ht="12.75">
      <c r="A22" s="82" t="s">
        <v>2</v>
      </c>
      <c r="B22" s="78" t="s">
        <v>3</v>
      </c>
      <c r="C22" s="84" t="s">
        <v>24</v>
      </c>
      <c r="D22" s="80" t="s">
        <v>5</v>
      </c>
      <c r="E22" s="76" t="s">
        <v>6</v>
      </c>
      <c r="F22" s="77"/>
      <c r="G22" s="78" t="s">
        <v>7</v>
      </c>
      <c r="H22" s="78" t="s">
        <v>8</v>
      </c>
      <c r="I22" s="80" t="s">
        <v>20</v>
      </c>
    </row>
    <row r="23" spans="1:9" ht="38.25">
      <c r="A23" s="83"/>
      <c r="B23" s="79"/>
      <c r="C23" s="85"/>
      <c r="D23" s="81"/>
      <c r="E23" s="33" t="s">
        <v>25</v>
      </c>
      <c r="F23" s="14" t="s">
        <v>10</v>
      </c>
      <c r="G23" s="79"/>
      <c r="H23" s="79"/>
      <c r="I23" s="81"/>
    </row>
    <row r="24" spans="1:9" ht="25.5">
      <c r="A24" s="34">
        <v>1</v>
      </c>
      <c r="B24" s="27">
        <v>2</v>
      </c>
      <c r="C24" s="35">
        <v>3</v>
      </c>
      <c r="D24" s="36">
        <v>4</v>
      </c>
      <c r="E24" s="26">
        <v>5</v>
      </c>
      <c r="F24" s="27">
        <v>6</v>
      </c>
      <c r="G24" s="37" t="s">
        <v>11</v>
      </c>
      <c r="H24" s="38" t="s">
        <v>12</v>
      </c>
      <c r="I24" s="36"/>
    </row>
    <row r="25" spans="1:9" ht="12.75">
      <c r="A25" s="69" t="s">
        <v>26</v>
      </c>
      <c r="B25" s="70"/>
      <c r="C25" s="39"/>
      <c r="D25" s="40">
        <f aca="true" t="shared" si="1" ref="D25:I25">SUM(D26:D30)</f>
        <v>32280</v>
      </c>
      <c r="E25" s="29">
        <f t="shared" si="1"/>
        <v>21368.659999999996</v>
      </c>
      <c r="F25" s="39">
        <f t="shared" si="1"/>
        <v>0</v>
      </c>
      <c r="G25" s="39">
        <f t="shared" si="1"/>
        <v>10911.340000000007</v>
      </c>
      <c r="H25" s="39">
        <f t="shared" si="1"/>
        <v>10911.340000000007</v>
      </c>
      <c r="I25" s="39">
        <f t="shared" si="1"/>
        <v>-5000</v>
      </c>
    </row>
    <row r="26" spans="1:9" ht="12.75">
      <c r="A26" s="71">
        <v>1</v>
      </c>
      <c r="B26" s="72" t="s">
        <v>27</v>
      </c>
      <c r="C26" s="74">
        <v>2279</v>
      </c>
      <c r="D26" s="63">
        <f>27380+2000</f>
        <v>29380</v>
      </c>
      <c r="E26" s="41">
        <f>369.05+393.25+411.4+393.25+369.05+471.9+332.75+284.35+381.15+465.85+235.95+350.9+417.45+139.15+381.15+332.75+381.15+332.75+302.5+235.95+496.1+157.3+248+217.8+369.05+133.1+254.1+411.4+242+90.75+350.9+139.15+108.9+217.8+363+242+181.5+242+302.5+217.8+181.5+217.8+205.7+242+96.8+242+48.4+48.4+48.4+72.6+36.3+72.6+72.6+580.8+72.6+786.5+242+242+242+217.8+242+242+242+242+242+266.2+242+242+217.8</f>
        <v>18113.649999999994</v>
      </c>
      <c r="F26" s="42"/>
      <c r="G26" s="65">
        <f>D26-SUM(E26:E27)</f>
        <v>10794.620000000006</v>
      </c>
      <c r="H26" s="65">
        <f>G26-SUM(F26:F27)</f>
        <v>10794.620000000006</v>
      </c>
      <c r="I26" s="67">
        <v>-5000</v>
      </c>
    </row>
    <row r="27" spans="1:9" ht="12.75">
      <c r="A27" s="62"/>
      <c r="B27" s="73"/>
      <c r="C27" s="75"/>
      <c r="D27" s="64"/>
      <c r="E27" s="43">
        <f>50+20+4.46+17.06+146.08+234.13</f>
        <v>471.73</v>
      </c>
      <c r="F27" s="42"/>
      <c r="G27" s="66"/>
      <c r="H27" s="66"/>
      <c r="I27" s="68"/>
    </row>
    <row r="28" spans="1:9" ht="63.75">
      <c r="A28" s="44">
        <v>2</v>
      </c>
      <c r="B28" s="45" t="s">
        <v>28</v>
      </c>
      <c r="C28" s="46">
        <v>2279</v>
      </c>
      <c r="D28" s="47">
        <f>900-636</f>
        <v>264</v>
      </c>
      <c r="E28" s="48">
        <f>47+28.28+40.44+11.28+30+6.28+58.44</f>
        <v>221.72</v>
      </c>
      <c r="F28" s="20"/>
      <c r="G28" s="20">
        <f>D28-E28</f>
        <v>42.28</v>
      </c>
      <c r="H28" s="49">
        <f>G28-F28</f>
        <v>42.28</v>
      </c>
      <c r="I28" s="50"/>
    </row>
    <row r="29" spans="1:9" ht="63.75">
      <c r="A29" s="44">
        <v>3</v>
      </c>
      <c r="B29" s="51" t="s">
        <v>29</v>
      </c>
      <c r="C29" s="46">
        <v>2279</v>
      </c>
      <c r="D29" s="47">
        <v>100</v>
      </c>
      <c r="E29" s="48">
        <f>23.96-0.31+9.5+19</f>
        <v>52.150000000000006</v>
      </c>
      <c r="F29" s="20"/>
      <c r="G29" s="20">
        <f>D29-E29</f>
        <v>47.849999999999994</v>
      </c>
      <c r="H29" s="20">
        <f>G29-F29</f>
        <v>47.849999999999994</v>
      </c>
      <c r="I29" s="50"/>
    </row>
    <row r="30" spans="1:9" ht="63.75">
      <c r="A30" s="52">
        <v>4</v>
      </c>
      <c r="B30" s="53" t="s">
        <v>30</v>
      </c>
      <c r="C30" s="54">
        <v>2519</v>
      </c>
      <c r="D30" s="55">
        <f>1800+100+636</f>
        <v>2536</v>
      </c>
      <c r="E30" s="56">
        <f>2509.41</f>
        <v>2509.41</v>
      </c>
      <c r="F30" s="57"/>
      <c r="G30" s="57">
        <f>D30-E30</f>
        <v>26.590000000000146</v>
      </c>
      <c r="H30" s="57">
        <f>G30-F30</f>
        <v>26.590000000000146</v>
      </c>
      <c r="I30" s="58"/>
    </row>
    <row r="31" spans="1:9" ht="12.75">
      <c r="A31" s="59"/>
      <c r="B31" s="60"/>
      <c r="C31" s="24"/>
      <c r="D31" s="24"/>
      <c r="E31" s="24"/>
      <c r="F31" s="24"/>
      <c r="G31" s="24"/>
      <c r="H31" s="24"/>
      <c r="I31" s="59"/>
    </row>
    <row r="32" spans="5:8" ht="12.75">
      <c r="E32" s="24"/>
      <c r="F32" s="24"/>
      <c r="G32" s="24"/>
      <c r="H32" s="24"/>
    </row>
    <row r="33" spans="5:8" ht="12.75">
      <c r="E33" s="24"/>
      <c r="F33" s="24"/>
      <c r="G33" s="24"/>
      <c r="H33" s="24"/>
    </row>
    <row r="34" spans="5:8" ht="12.75">
      <c r="E34" s="24"/>
      <c r="F34" s="24"/>
      <c r="G34" s="24"/>
      <c r="H34" s="24"/>
    </row>
    <row r="35" spans="5:8" ht="12.75">
      <c r="E35" s="24"/>
      <c r="F35" s="24"/>
      <c r="G35" s="24"/>
      <c r="H35" s="24"/>
    </row>
    <row r="36" spans="5:8" ht="12.75">
      <c r="E36" s="24"/>
      <c r="F36" s="24"/>
      <c r="G36" s="24"/>
      <c r="H36" s="24"/>
    </row>
    <row r="37" spans="5:8" ht="12.75">
      <c r="E37" s="24"/>
      <c r="F37" s="24"/>
      <c r="G37" s="24"/>
      <c r="H37" s="24"/>
    </row>
    <row r="38" spans="5:8" ht="12.75">
      <c r="E38" s="24"/>
      <c r="F38" s="24"/>
      <c r="G38" s="24"/>
      <c r="H38" s="24"/>
    </row>
    <row r="39" spans="5:8" ht="12.75">
      <c r="E39" s="24"/>
      <c r="F39" s="24"/>
      <c r="G39" s="24"/>
      <c r="H39" s="24"/>
    </row>
    <row r="40" spans="5:8" ht="12.75">
      <c r="E40" s="24"/>
      <c r="F40" s="24"/>
      <c r="G40" s="24"/>
      <c r="H40" s="24"/>
    </row>
    <row r="41" spans="5:8" ht="12.75">
      <c r="E41" s="24"/>
      <c r="F41" s="24"/>
      <c r="G41" s="24"/>
      <c r="H41" s="24"/>
    </row>
    <row r="42" spans="5:8" ht="12.75">
      <c r="E42" s="24"/>
      <c r="F42" s="24"/>
      <c r="G42" s="24"/>
      <c r="H42" s="24"/>
    </row>
    <row r="43" spans="5:8" ht="12.75">
      <c r="E43" s="24"/>
      <c r="F43" s="24"/>
      <c r="G43" s="24"/>
      <c r="H43" s="24"/>
    </row>
    <row r="44" spans="5:8" ht="12.75">
      <c r="E44" s="24"/>
      <c r="F44" s="24"/>
      <c r="G44" s="24"/>
      <c r="H44" s="24"/>
    </row>
    <row r="45" spans="5:8" ht="12.75">
      <c r="E45" s="24"/>
      <c r="F45" s="24"/>
      <c r="G45" s="24"/>
      <c r="H45" s="24"/>
    </row>
    <row r="46" spans="5:8" ht="12.75">
      <c r="E46" s="25"/>
      <c r="F46" s="25"/>
      <c r="G46" s="25"/>
      <c r="H46" s="25"/>
    </row>
    <row r="47" spans="5:8" ht="12.75">
      <c r="E47" s="25"/>
      <c r="F47" s="25"/>
      <c r="G47" s="25"/>
      <c r="H47" s="25"/>
    </row>
    <row r="48" spans="5:8" ht="12.75">
      <c r="E48" s="25"/>
      <c r="F48" s="25"/>
      <c r="G48" s="25"/>
      <c r="H48" s="25"/>
    </row>
    <row r="49" spans="5:8" ht="12.75">
      <c r="E49" s="25"/>
      <c r="F49" s="25"/>
      <c r="G49" s="25"/>
      <c r="H49" s="25"/>
    </row>
    <row r="50" spans="5:8" ht="12.75">
      <c r="E50" s="25"/>
      <c r="F50" s="25"/>
      <c r="G50" s="25"/>
      <c r="H50" s="25"/>
    </row>
    <row r="51" spans="5:8" ht="12.75">
      <c r="E51" s="25"/>
      <c r="F51" s="25"/>
      <c r="G51" s="25"/>
      <c r="H51" s="25"/>
    </row>
    <row r="52" spans="5:8" ht="12.75">
      <c r="E52" s="25"/>
      <c r="F52" s="25"/>
      <c r="G52" s="25"/>
      <c r="H52" s="25"/>
    </row>
    <row r="53" spans="5:8" ht="12.75">
      <c r="E53" s="25"/>
      <c r="F53" s="25"/>
      <c r="G53" s="25"/>
      <c r="H53" s="25"/>
    </row>
    <row r="54" spans="5:8" ht="12.75">
      <c r="E54" s="25"/>
      <c r="F54" s="25"/>
      <c r="G54" s="25"/>
      <c r="H54" s="25"/>
    </row>
    <row r="55" spans="5:8" ht="12.75">
      <c r="E55" s="25"/>
      <c r="F55" s="25"/>
      <c r="G55" s="25"/>
      <c r="H55" s="25"/>
    </row>
    <row r="56" spans="5:8" ht="12.75">
      <c r="E56" s="25"/>
      <c r="F56" s="25"/>
      <c r="G56" s="25"/>
      <c r="H56" s="25"/>
    </row>
    <row r="57" spans="5:8" ht="12.75">
      <c r="E57" s="25"/>
      <c r="F57" s="25"/>
      <c r="G57" s="25"/>
      <c r="H57" s="25"/>
    </row>
    <row r="58" spans="5:8" ht="12.75">
      <c r="E58" s="25"/>
      <c r="F58" s="25"/>
      <c r="G58" s="25"/>
      <c r="H58" s="25"/>
    </row>
    <row r="59" spans="5:8" ht="12.75">
      <c r="E59" s="25"/>
      <c r="F59" s="25"/>
      <c r="G59" s="25"/>
      <c r="H59" s="25"/>
    </row>
    <row r="60" spans="5:8" ht="12.75">
      <c r="E60" s="25"/>
      <c r="F60" s="25"/>
      <c r="G60" s="25"/>
      <c r="H60" s="25"/>
    </row>
    <row r="61" spans="5:8" ht="12.75">
      <c r="E61" s="25"/>
      <c r="F61" s="25"/>
      <c r="G61" s="25"/>
      <c r="H61" s="25"/>
    </row>
    <row r="62" spans="5:8" ht="12.75">
      <c r="E62" s="25"/>
      <c r="F62" s="25"/>
      <c r="G62" s="25"/>
      <c r="H62" s="25"/>
    </row>
    <row r="63" spans="5:8" ht="12.75">
      <c r="E63" s="25"/>
      <c r="F63" s="25"/>
      <c r="G63" s="25"/>
      <c r="H63" s="25"/>
    </row>
    <row r="64" spans="5:8" ht="12.75">
      <c r="E64" s="25"/>
      <c r="F64" s="25"/>
      <c r="G64" s="25"/>
      <c r="H64" s="25"/>
    </row>
    <row r="65" spans="5:8" ht="12.75">
      <c r="E65" s="25"/>
      <c r="F65" s="25"/>
      <c r="G65" s="25"/>
      <c r="H65" s="25"/>
    </row>
    <row r="66" spans="5:8" ht="12.75">
      <c r="E66" s="25"/>
      <c r="F66" s="25"/>
      <c r="G66" s="25"/>
      <c r="H66" s="25"/>
    </row>
    <row r="67" spans="5:8" ht="12.75">
      <c r="E67" s="25"/>
      <c r="F67" s="25"/>
      <c r="G67" s="25"/>
      <c r="H67" s="25"/>
    </row>
    <row r="68" spans="5:8" ht="12.75">
      <c r="E68" s="25"/>
      <c r="F68" s="25"/>
      <c r="G68" s="25"/>
      <c r="H68" s="25"/>
    </row>
    <row r="69" spans="5:8" ht="12.75">
      <c r="E69" s="25"/>
      <c r="F69" s="25"/>
      <c r="G69" s="25"/>
      <c r="H69" s="25"/>
    </row>
    <row r="70" spans="5:8" ht="12.75">
      <c r="E70" s="25"/>
      <c r="F70" s="25"/>
      <c r="G70" s="25"/>
      <c r="H70" s="25"/>
    </row>
    <row r="71" spans="5:8" ht="12.75">
      <c r="E71" s="25"/>
      <c r="F71" s="25"/>
      <c r="G71" s="25"/>
      <c r="H71" s="25"/>
    </row>
    <row r="72" spans="5:8" ht="12.75">
      <c r="E72" s="25"/>
      <c r="F72" s="25"/>
      <c r="G72" s="25"/>
      <c r="H72" s="25"/>
    </row>
    <row r="73" spans="5:8" ht="12.75">
      <c r="E73" s="25"/>
      <c r="F73" s="25"/>
      <c r="G73" s="25"/>
      <c r="H73" s="25"/>
    </row>
    <row r="74" spans="5:8" ht="12.75">
      <c r="E74" s="25"/>
      <c r="F74" s="25"/>
      <c r="G74" s="25"/>
      <c r="H74" s="25"/>
    </row>
    <row r="75" spans="5:8" ht="12.75">
      <c r="E75" s="25"/>
      <c r="F75" s="25"/>
      <c r="G75" s="25"/>
      <c r="H75" s="25"/>
    </row>
    <row r="76" spans="5:8" ht="12.75">
      <c r="E76" s="25"/>
      <c r="F76" s="25"/>
      <c r="G76" s="25"/>
      <c r="H76" s="25"/>
    </row>
    <row r="77" spans="5:8" ht="12.75">
      <c r="E77" s="25"/>
      <c r="F77" s="25"/>
      <c r="G77" s="25"/>
      <c r="H77" s="25"/>
    </row>
    <row r="78" spans="5:8" ht="12.75">
      <c r="E78" s="25"/>
      <c r="F78" s="25"/>
      <c r="G78" s="25"/>
      <c r="H78" s="25"/>
    </row>
    <row r="79" spans="5:8" ht="12.75">
      <c r="E79" s="25"/>
      <c r="F79" s="25"/>
      <c r="G79" s="25"/>
      <c r="H79" s="25"/>
    </row>
    <row r="80" spans="5:8" ht="12.75">
      <c r="E80" s="25"/>
      <c r="F80" s="25"/>
      <c r="G80" s="25"/>
      <c r="H80" s="25"/>
    </row>
    <row r="81" spans="5:8" ht="12.75">
      <c r="E81" s="25"/>
      <c r="F81" s="25"/>
      <c r="G81" s="25"/>
      <c r="H81" s="25"/>
    </row>
    <row r="82" spans="5:8" ht="12.75">
      <c r="E82" s="25"/>
      <c r="F82" s="25"/>
      <c r="G82" s="25"/>
      <c r="H82" s="25"/>
    </row>
    <row r="83" spans="5:8" ht="12.75">
      <c r="E83" s="25"/>
      <c r="F83" s="25"/>
      <c r="G83" s="25"/>
      <c r="H83" s="25"/>
    </row>
    <row r="84" spans="5:8" ht="12.75">
      <c r="E84" s="25"/>
      <c r="F84" s="25"/>
      <c r="G84" s="25"/>
      <c r="H84" s="25"/>
    </row>
    <row r="85" spans="5:8" ht="12.75">
      <c r="E85" s="25"/>
      <c r="F85" s="25"/>
      <c r="G85" s="25"/>
      <c r="H85" s="25"/>
    </row>
    <row r="86" spans="5:8" ht="12.75">
      <c r="E86" s="25"/>
      <c r="F86" s="25"/>
      <c r="G86" s="25"/>
      <c r="H86" s="25"/>
    </row>
    <row r="87" spans="5:8" ht="12.75">
      <c r="E87" s="25"/>
      <c r="F87" s="25"/>
      <c r="G87" s="25"/>
      <c r="H87" s="25"/>
    </row>
    <row r="88" spans="5:8" ht="12.75">
      <c r="E88" s="25"/>
      <c r="F88" s="25"/>
      <c r="G88" s="25"/>
      <c r="H88" s="25"/>
    </row>
  </sheetData>
  <mergeCells count="25">
    <mergeCell ref="I8:I9"/>
    <mergeCell ref="A11:B11"/>
    <mergeCell ref="C8:C9"/>
    <mergeCell ref="E8:F8"/>
    <mergeCell ref="G8:G9"/>
    <mergeCell ref="A8:A9"/>
    <mergeCell ref="B8:B9"/>
    <mergeCell ref="D8:D9"/>
    <mergeCell ref="H8:H9"/>
    <mergeCell ref="A22:A23"/>
    <mergeCell ref="B22:B23"/>
    <mergeCell ref="C22:C23"/>
    <mergeCell ref="D22:D23"/>
    <mergeCell ref="E22:F22"/>
    <mergeCell ref="G22:G23"/>
    <mergeCell ref="H22:H23"/>
    <mergeCell ref="I22:I23"/>
    <mergeCell ref="A25:B25"/>
    <mergeCell ref="A26:A27"/>
    <mergeCell ref="B26:B27"/>
    <mergeCell ref="C26:C27"/>
    <mergeCell ref="D26:D27"/>
    <mergeCell ref="G26:G27"/>
    <mergeCell ref="H26:H27"/>
    <mergeCell ref="I26:I27"/>
  </mergeCells>
  <printOptions/>
  <pageMargins left="1.1811023622047245" right="0.35433070866141736" top="0.984251968503937" bottom="0.7874015748031497" header="0.11811023622047245" footer="0.11811023622047245"/>
  <pageSetup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Jurmalas pilsetas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JPD</dc:creator>
  <cp:keywords/>
  <dc:description/>
  <cp:lastModifiedBy>Daina.Leinarte</cp:lastModifiedBy>
  <cp:lastPrinted>2009-08-17T07:41:44Z</cp:lastPrinted>
  <dcterms:created xsi:type="dcterms:W3CDTF">2009-08-06T11:24:04Z</dcterms:created>
  <dcterms:modified xsi:type="dcterms:W3CDTF">2009-08-17T07:41:56Z</dcterms:modified>
  <cp:category/>
  <cp:version/>
  <cp:contentType/>
  <cp:contentStatus/>
</cp:coreProperties>
</file>