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03.1.1" sheetId="1" r:id="rId1"/>
    <sheet name="03.1.3" sheetId="2" r:id="rId2"/>
    <sheet name="03.1.4" sheetId="3" r:id="rId3"/>
    <sheet name="03.2.1" sheetId="4" r:id="rId4"/>
    <sheet name="03.3.1" sheetId="5" r:id="rId5"/>
    <sheet name="03.4.1" sheetId="6" r:id="rId6"/>
    <sheet name="03.5.1" sheetId="7" r:id="rId7"/>
  </sheets>
  <definedNames>
    <definedName name="_xlnm.Print_Titles" localSheetId="0">'03.1.1'!$19:$19</definedName>
    <definedName name="_xlnm.Print_Titles" localSheetId="1">'03.1.3'!$19:$19</definedName>
    <definedName name="_xlnm.Print_Titles" localSheetId="2">'03.1.4'!$19:$19</definedName>
    <definedName name="_xlnm.Print_Titles" localSheetId="3">'03.2.1'!$19:$19</definedName>
    <definedName name="_xlnm.Print_Titles" localSheetId="4">'03.3.1'!$19:$19</definedName>
    <definedName name="_xlnm.Print_Titles" localSheetId="5">'03.4.1'!$19:$19</definedName>
    <definedName name="_xlnm.Print_Titles" localSheetId="6">'03.5.1'!$19:$19</definedName>
  </definedNames>
  <calcPr fullCalcOnLoad="1"/>
</workbook>
</file>

<file path=xl/sharedStrings.xml><?xml version="1.0" encoding="utf-8"?>
<sst xmlns="http://schemas.openxmlformats.org/spreadsheetml/2006/main" count="3019" uniqueCount="316">
  <si>
    <t>IEŅĒMUMU UN IZDEVUMU TĀME 2011.GADAM</t>
  </si>
  <si>
    <t>Budžeta finansēta institūcija</t>
  </si>
  <si>
    <t>Jūrmalas pilsētas dome</t>
  </si>
  <si>
    <t>Adrese</t>
  </si>
  <si>
    <t>Jomas 1/5, Jūrmalas</t>
  </si>
  <si>
    <t>Funkcionālās klasifikācijas kods</t>
  </si>
  <si>
    <t>Programma</t>
  </si>
  <si>
    <t>Iebraukšanas nodevas iekasēšanas nodrošinājums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</si>
  <si>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</si>
  <si>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</si>
  <si>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</si>
  <si>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</si>
  <si>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</si>
  <si>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</si>
  <si>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LV18PARX0002484576002</t>
  </si>
  <si>
    <t>Budžeta klasifikācijas                                                         kods</t>
  </si>
  <si>
    <t>Rādītāju nosaukumi</t>
  </si>
  <si>
    <t>Iestādes pieprasījums 2011.gadam</t>
  </si>
  <si>
    <t>Izdevumu tāme 2011.gadam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</si>
  <si>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</si>
  <si>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</si>
  <si>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</si>
  <si>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</si>
  <si>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</si>
  <si>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</si>
  <si>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</si>
  <si>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</si>
  <si>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</si>
  <si>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</si>
  <si>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</si>
  <si>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 pašvaldības budžetā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</si>
  <si>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</si>
  <si>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</si>
  <si>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</si>
  <si>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</si>
  <si>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</si>
  <si>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</si>
  <si>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</si>
  <si>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</si>
  <si>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</si>
  <si>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</si>
  <si>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</si>
  <si>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</si>
  <si>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</si>
  <si>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</si>
  <si>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</si>
  <si>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</si>
  <si>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</si>
  <si>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</si>
  <si>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23.0.0.0.</t>
  </si>
  <si>
    <t>Saņemtie ziedojumi un dāvinājumi</t>
  </si>
  <si>
    <t>23.4.1.0.</t>
  </si>
  <si>
    <t>Juridisku personu ziedojumi un dāvinājumi naudā</t>
  </si>
  <si>
    <t>23.5.1.0.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</si>
  <si>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</si>
  <si>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</si>
  <si>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</si>
  <si>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</si>
  <si>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</si>
  <si>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</si>
  <si>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</si>
  <si>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 amatalga</t>
  </si>
  <si>
    <t>Deputātu darba alga</t>
  </si>
  <si>
    <t>Pārējo darbinieku mēneša amatalga</t>
  </si>
  <si>
    <t>Piemaksas un prēmijas</t>
  </si>
  <si>
    <t>Piemaksa par nakts darbu</t>
  </si>
  <si>
    <t>Piemaksa par virsstundu darbu</t>
  </si>
  <si>
    <t>Piemaksa par darbu īpašos apstākļos, speciālās piemaksas</t>
  </si>
  <si>
    <t>Piemaksa par darbu paaugstinātas intensitātes apstākļos</t>
  </si>
  <si>
    <t>Piemaksa par papildu darbu</t>
  </si>
  <si>
    <t>Prēmijas, naudas balvas un materiālā stimulēšana</t>
  </si>
  <si>
    <t>Piemaksas par vadības līgumiem un pārējās piemaksas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</si>
  <si>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</si>
  <si>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</si>
  <si>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</si>
  <si>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sociāla rakstura pabalsti, kompens. u.c. maks.</t>
  </si>
  <si>
    <t>Darba devēja sociāla rakstura pabalsti un kompensācijas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</si>
  <si>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</si>
  <si>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</si>
  <si>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</si>
  <si>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Pārējie darba devēja sociāla rakstura izdevumi, kas nav minēti kodā 1227</t>
  </si>
  <si>
    <t>Preces un pakalpojumi</t>
  </si>
  <si>
    <t xml:space="preserve">Komandējumi un dienesta braucieni </t>
  </si>
  <si>
    <t>Iekšzemes komandējumi un dienesta braucieni</t>
  </si>
  <si>
    <t>Dienas nauda</t>
  </si>
  <si>
    <t>Pārējie komandējumu un dienesta braucienu izdevumi</t>
  </si>
  <si>
    <t>Ārvalstu komandējumi un dienesta braucieni</t>
  </si>
  <si>
    <t>Pārējie komandējumu izdevumi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</si>
  <si>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</si>
  <si>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</si>
  <si>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</si>
  <si>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</si>
  <si>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</si>
  <si>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</si>
  <si>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</si>
  <si>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</si>
  <si>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</si>
  <si>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</si>
  <si>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</si>
  <si>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</si>
  <si>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</si>
  <si>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</si>
  <si>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Uz līguma pamata pieaicināto ekspertu izdevumi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</si>
  <si>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</si>
  <si>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</si>
  <si>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</si>
  <si>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</si>
  <si>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>Pārējie iestādes administratīvie izdevumi un ar iestādes darbības nodrošināšanu saistītie pakalp.</t>
  </si>
  <si>
    <t>Remontadarbi un iestāžu uzturēšanas pakalpojumi (izņemot ēku, būvju un ceļu kapitālo remontu)</t>
  </si>
  <si>
    <t>Ēku, būvju un telpu remonts</t>
  </si>
  <si>
    <t>Transportlīdzekļu uzturēšana un remonts</t>
  </si>
  <si>
    <t>Iekārtas, inventāra un aparatūras remonts, tehniskā apkalpošana</t>
  </si>
  <si>
    <t>Ēku, būvju un telpu uzturēšana</t>
  </si>
  <si>
    <t>Transportlīdzekļu valsts obligātās civiltiesiskās apdrošināšanas prēmijas (OCTA)</t>
  </si>
  <si>
    <t>Ceļu un ielu kārtējais remonts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</si>
  <si>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</si>
  <si>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</si>
  <si>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</si>
  <si>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</si>
  <si>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</si>
  <si>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</si>
  <si>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</si>
  <si>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</si>
  <si>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</si>
  <si>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</si>
  <si>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</si>
  <si>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</si>
  <si>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Pašvaldību līdzekļi neparedzētiem gadījumiem</t>
  </si>
  <si>
    <t>Izdevumi juridiskās palīdzības sniedzējiem</t>
  </si>
  <si>
    <t>Iestādes iekšējo kolektīvo pasākumu organizēšanas izdevumi</t>
  </si>
  <si>
    <t>Pārējie iepriekš neklasificētie pakalpojumu veidi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</si>
  <si>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</si>
  <si>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</si>
  <si>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</si>
  <si>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</si>
  <si>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</si>
  <si>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</si>
  <si>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</si>
  <si>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</si>
  <si>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</si>
  <si>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</si>
  <si>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</si>
  <si>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</si>
  <si>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</si>
  <si>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</si>
  <si>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</si>
  <si>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</si>
  <si>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</si>
  <si>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</si>
  <si>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</si>
  <si>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</si>
  <si>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</si>
  <si>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</si>
  <si>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</si>
  <si>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</si>
  <si>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</t>
  </si>
  <si>
    <t>Uzturdevas kompensācija naudā</t>
  </si>
  <si>
    <t>Pārējie valsts un pašvaldību aprūpē un apgādē esošo personu uzturēšanas izdevumi, kuri nav minēti kodos 2361,2362,2363,2364 un 2365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</si>
  <si>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</si>
  <si>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</si>
  <si>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</si>
  <si>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</si>
  <si>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</si>
  <si>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</si>
  <si>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 maksājumi</t>
  </si>
  <si>
    <t>Budžeta iestāžu pievienotās vērtības nodokļa maksājumi</t>
  </si>
  <si>
    <t>Budžeta iestādes nekustamā īpašuma nodokļa (t.sk. zemes nodokļa parāda) maksājumi budžetā</t>
  </si>
  <si>
    <t>Budžeta iestāžu dabas resursu nodokļa maksājumi</t>
  </si>
  <si>
    <t>Pārējie budžeta iestāžu pārskaitītie nodokļi un nodevas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</si>
  <si>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</si>
  <si>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</si>
  <si>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</si>
  <si>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</si>
  <si>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</si>
  <si>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</si>
  <si>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</si>
  <si>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</si>
  <si>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</si>
  <si>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</si>
  <si>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</si>
  <si>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</si>
  <si>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</si>
  <si>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</si>
  <si>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</si>
  <si>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</si>
  <si>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</si>
  <si>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</si>
  <si>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</si>
  <si>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</si>
  <si>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</si>
  <si>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</si>
  <si>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</si>
  <si>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</si>
  <si>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</si>
  <si>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</si>
  <si>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</si>
  <si>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</si>
  <si>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</si>
  <si>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</si>
  <si>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</si>
  <si>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</si>
  <si>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</si>
  <si>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</si>
  <si>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</si>
  <si>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</si>
  <si>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</si>
  <si>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</si>
  <si>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</si>
  <si>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</si>
  <si>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</si>
  <si>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</si>
  <si>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</si>
  <si>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</si>
  <si>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</si>
  <si>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</si>
  <si>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</si>
  <si>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</si>
  <si>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</si>
  <si>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</si>
  <si>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</si>
  <si>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</si>
  <si>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</si>
  <si>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</si>
  <si>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nodarbinātības pabalsti naudā</t>
  </si>
  <si>
    <t>Bezdarbnieku pabalsts</t>
  </si>
  <si>
    <t>Bezdarbnieku stipendija</t>
  </si>
  <si>
    <t>Pašvaldību sociālā palīdzība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</si>
  <si>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</si>
  <si>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</si>
  <si>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</si>
  <si>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</si>
  <si>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un citi maksājumi iedzīvotājiem naudā</t>
  </si>
  <si>
    <t>Garantētā minimālā ienākuma pabalsti naudā</t>
  </si>
  <si>
    <t>Dzīvokļa pabalsti naudā</t>
  </si>
  <si>
    <t>Sociālie pabalsti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</si>
  <si>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</si>
  <si>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</si>
  <si>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</si>
  <si>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Pabalsts jaundzimušā aprūpei</t>
  </si>
  <si>
    <t>Vienreizējs pabalsts nepamatoti represētām personām</t>
  </si>
  <si>
    <t>Apbedīšanas pabalsts</t>
  </si>
  <si>
    <t>Dzīvojamās telpas atbrīvošanas pabalsts</t>
  </si>
  <si>
    <t>Pabalsts vecākiem, ja bērnam vieta netiek nodrošināta pirmsskolas iestādē</t>
  </si>
  <si>
    <t>Stipendiju izmaksas</t>
  </si>
  <si>
    <t>Pārējie klasifikācijā neminētie maksājumi iedzīvotājiem un kompensācijas</t>
  </si>
  <si>
    <t>Valsts budžeta transferti, dotācijas un mērķdotācijas pašvaldībām uzturēšanas izdevumiem, pašu resursi, starptautiskā sadarbība</t>
  </si>
  <si>
    <t>Pašvaldību budžeta uzturēšanas izdevumu transferti</t>
  </si>
  <si>
    <t>Pašvaldību budžeta uzturēšanas izdevumu transferti citām pašvaldībām</t>
  </si>
  <si>
    <t>Pašvaldības budžeta uzturēšanas izdevumu transferts uz valsts budžetu</t>
  </si>
  <si>
    <t xml:space="preserve">Atmaksa valsts budžetam  </t>
  </si>
  <si>
    <t>Atmaksa valsts budžetam par Eiropas Savienības vai citu ārvalstu politiku instrumentu līdzfinansēto projektu un (vai) pasākumu īstenošanā veiktajiem uzturēšanas izdevumiem.</t>
  </si>
  <si>
    <t>Pašvaldības budžeta dotācija pašvaldību finanšu izlīdzināšanas fondam</t>
  </si>
  <si>
    <t>Uzturēšanas izdevumu atmaksa valsts budžetam</t>
  </si>
  <si>
    <t>Atmaksa valsts pamatbudžetā par veiktajiem uzturēšanas izdevumiem Eiropas Savienības fondu līdzfinansētajos projektos</t>
  </si>
  <si>
    <t>Atmaksa valsts pamatbudžetā par valsts budžeta iestādes Eiropas Reģionālās attīstības fonda līdzfinansēto projektu un (vai) pasākumu īstenošanā veiktajiem uzturēšanas izdevumiem</t>
  </si>
  <si>
    <t>Atmaksa valsts pamatbudžetā par valsts budžeta iestādes Eiropas Sociālā fonda līdzfinansēto projektu un (vai) pasākumu īstenošanā veiktajiem uzturēšanas izdevumiem</t>
  </si>
  <si>
    <t>Atmaksa valsts pamatbudž. Par valsts budžeta iestādes un citu organizāciju Eiropas Kopienas iniciatīvas EQUAL finansēto projektu īstenošanā veiktajiem uzturēšanas izdevumiem</t>
  </si>
  <si>
    <t>Atmaksa valsts pamatbudž. Par valsts budžeta iestādes ES vai citu ārvalstu to politiku instrumentu līdzfinansēto projektu un (vai) pasākumu īstenošanā veiktajiem uzturēšanas izdevumiem, kas nav atsevišķi klasificēti šajā klasifikācijā</t>
  </si>
  <si>
    <t>Starptautiskā sadarbība</t>
  </si>
  <si>
    <t>Biedru naudas un dalības maksa starptautiskajās institūcijās</t>
  </si>
  <si>
    <t>Biedru naudas un dalības maksa Eiropas Savienības starptautiskajās institūcijās</t>
  </si>
  <si>
    <t>Biedru naudas un dalības maksa pārējās starptautiskajās institūcijās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</si>
  <si>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</si>
  <si>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</si>
  <si>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</si>
  <si>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</si>
  <si>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</si>
  <si>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</si>
  <si>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</si>
  <si>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</si>
  <si>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</si>
  <si>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</si>
  <si>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</si>
  <si>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</si>
  <si>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</si>
  <si>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</si>
  <si>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</si>
  <si>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</si>
  <si>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</si>
  <si>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</si>
  <si>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</si>
  <si>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</si>
  <si>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</si>
  <si>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</si>
  <si>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</t>
  </si>
  <si>
    <t>Akcijas un cita līdzdalība komersantu pašu kapitālā neskaitot kopieguldījuma fonda akcijas</t>
  </si>
  <si>
    <t>Iestādes vadītājs</t>
  </si>
  <si>
    <t>paraksts, datums</t>
  </si>
  <si>
    <t>atšifrējums</t>
  </si>
  <si>
    <t>Galvenais grāmatvedis</t>
  </si>
  <si>
    <t>03.200.</t>
  </si>
  <si>
    <t>Pašvaldības infrastruktūras kapitālā celtniecība</t>
  </si>
  <si>
    <t>LV84PARX0002484572001</t>
  </si>
  <si>
    <t>03.390.</t>
  </si>
  <si>
    <t>Iestādes uzturēšana</t>
  </si>
  <si>
    <t>LV57PARX0002484572002</t>
  </si>
  <si>
    <t>03.600.</t>
  </si>
  <si>
    <t>LV81PARX0002484577002</t>
  </si>
  <si>
    <t>Pašvaldības pamatbudžets</t>
  </si>
  <si>
    <t>Pašvaldības budžeta kopējie izdevumu konti</t>
  </si>
  <si>
    <t>Jūrmalas pilsētas Labklājības pārvalde</t>
  </si>
  <si>
    <t>Mellužu pr. 83</t>
  </si>
  <si>
    <t>03.110</t>
  </si>
  <si>
    <t>Sociālā palīdzība</t>
  </si>
  <si>
    <t>LV72PARX0002484572023</t>
  </si>
  <si>
    <t>Jūrmalas pilsētas Pašvaldības policija</t>
  </si>
  <si>
    <t>Dubultu prospekts 2, Jūrmala, LV - 2015</t>
  </si>
  <si>
    <t>Sabiedriskās kārtības nodrošināšana</t>
  </si>
  <si>
    <t>LV30PARX0002484572003</t>
  </si>
  <si>
    <t>LV54PARX0002484577003</t>
  </si>
  <si>
    <t>P SIA "Jūrmalas ātrā palīdzība"</t>
  </si>
  <si>
    <t>Straumes ielā 1a, Jūrmala, LV-2015</t>
  </si>
  <si>
    <t xml:space="preserve">03.200 </t>
  </si>
  <si>
    <t>Glābšanas dienesta uzturēšana</t>
  </si>
  <si>
    <t>LV76PARX0002484572145</t>
  </si>
  <si>
    <t>Novirzītie līdzekļi CSDD par apstāšanās un stāvēšanas noteikumu pārkāpumiem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</si>
</sst>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/>
      <top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hair"/>
      <right style="hair"/>
      <top style="double"/>
      <bottom style="hair"/>
    </border>
    <border>
      <left/>
      <right style="thin"/>
      <top style="double"/>
      <bottom style="hair"/>
    </border>
    <border>
      <left/>
      <right style="medium"/>
      <top style="double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hair"/>
      <top/>
      <bottom style="thin"/>
    </border>
    <border>
      <left style="hair"/>
      <right style="medium"/>
      <top style="thin"/>
      <bottom style="thin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medium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thin"/>
      <bottom style="thin"/>
    </border>
    <border>
      <left/>
      <right style="thin"/>
      <top style="thin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thin"/>
      <right style="thin"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hair"/>
    </border>
    <border>
      <left style="thin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6">
    <xf numFmtId="0" fontId="0" fillId="0" borderId="0" xfId="0" applyFont="1" applyAlignment="1">
      <alignment/>
    </xf>
    <xf numFmtId="0" fontId="3" fillId="33" borderId="10" xfId="55" applyFont="1" applyFill="1" applyBorder="1" applyAlignment="1" applyProtection="1">
      <alignment vertical="center"/>
      <protection/>
    </xf>
    <xf numFmtId="0" fontId="3" fillId="33" borderId="11" xfId="55" applyFont="1" applyFill="1" applyBorder="1" applyAlignment="1" applyProtection="1">
      <alignment vertical="center"/>
      <protection/>
    </xf>
    <xf numFmtId="0" fontId="4" fillId="33" borderId="11" xfId="55" applyFont="1" applyFill="1" applyBorder="1" applyAlignment="1" applyProtection="1">
      <alignment horizontal="left" vertical="center"/>
      <protection/>
    </xf>
    <xf numFmtId="49" fontId="4" fillId="33" borderId="12" xfId="55" applyNumberFormat="1" applyFont="1" applyFill="1" applyBorder="1" applyAlignment="1" applyProtection="1">
      <alignment horizontal="left"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0" fontId="3" fillId="33" borderId="13" xfId="55" applyFont="1" applyFill="1" applyBorder="1" applyAlignment="1" applyProtection="1">
      <alignment vertical="center"/>
      <protection/>
    </xf>
    <xf numFmtId="0" fontId="3" fillId="33" borderId="0" xfId="55" applyFont="1" applyFill="1" applyBorder="1" applyAlignment="1" applyProtection="1">
      <alignment vertical="center"/>
      <protection/>
    </xf>
    <xf numFmtId="0" fontId="3" fillId="33" borderId="14" xfId="55" applyFont="1" applyFill="1" applyBorder="1" applyAlignment="1" applyProtection="1">
      <alignment vertical="center"/>
      <protection/>
    </xf>
    <xf numFmtId="49" fontId="3" fillId="33" borderId="13" xfId="55" applyNumberFormat="1" applyFont="1" applyFill="1" applyBorder="1" applyAlignment="1" applyProtection="1">
      <alignment vertical="center"/>
      <protection/>
    </xf>
    <xf numFmtId="49" fontId="3" fillId="33" borderId="0" xfId="55" applyNumberFormat="1" applyFont="1" applyFill="1" applyBorder="1" applyAlignment="1" applyProtection="1">
      <alignment vertical="center"/>
      <protection/>
    </xf>
    <xf numFmtId="49" fontId="3" fillId="33" borderId="0" xfId="55" applyNumberFormat="1" applyFont="1" applyFill="1" applyBorder="1" applyAlignment="1" applyProtection="1">
      <alignment horizontal="centerContinuous" vertical="center"/>
      <protection/>
    </xf>
    <xf numFmtId="49" fontId="3" fillId="33" borderId="14" xfId="55" applyNumberFormat="1" applyFont="1" applyFill="1" applyBorder="1" applyAlignment="1" applyProtection="1">
      <alignment vertical="center"/>
      <protection/>
    </xf>
    <xf numFmtId="49" fontId="4" fillId="33" borderId="0" xfId="55" applyNumberFormat="1" applyFont="1" applyFill="1" applyBorder="1" applyAlignment="1" applyProtection="1">
      <alignment vertical="center"/>
      <protection/>
    </xf>
    <xf numFmtId="49" fontId="6" fillId="33" borderId="13" xfId="55" applyNumberFormat="1" applyFont="1" applyFill="1" applyBorder="1" applyAlignment="1" applyProtection="1">
      <alignment vertical="center"/>
      <protection/>
    </xf>
    <xf numFmtId="49" fontId="3" fillId="33" borderId="15" xfId="55" applyNumberFormat="1" applyFont="1" applyFill="1" applyBorder="1" applyAlignment="1" applyProtection="1">
      <alignment vertical="center"/>
      <protection/>
    </xf>
    <xf numFmtId="49" fontId="3" fillId="33" borderId="16" xfId="55" applyNumberFormat="1" applyFont="1" applyFill="1" applyBorder="1" applyAlignment="1" applyProtection="1">
      <alignment vertical="center"/>
      <protection/>
    </xf>
    <xf numFmtId="49" fontId="3" fillId="33" borderId="17" xfId="55" applyNumberFormat="1" applyFont="1" applyFill="1" applyBorder="1" applyAlignment="1" applyProtection="1">
      <alignment vertical="center"/>
      <protection/>
    </xf>
    <xf numFmtId="49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Border="1" applyAlignment="1" applyProtection="1">
      <alignment horizontal="center" vertical="center" textRotation="90"/>
      <protection/>
    </xf>
    <xf numFmtId="1" fontId="7" fillId="0" borderId="19" xfId="55" applyNumberFormat="1" applyFont="1" applyFill="1" applyBorder="1" applyAlignment="1" applyProtection="1">
      <alignment horizontal="center" vertical="center"/>
      <protection/>
    </xf>
    <xf numFmtId="1" fontId="7" fillId="0" borderId="20" xfId="55" applyNumberFormat="1" applyFont="1" applyFill="1" applyBorder="1" applyAlignment="1" applyProtection="1">
      <alignment horizontal="center" vertical="center"/>
      <protection/>
    </xf>
    <xf numFmtId="1" fontId="7" fillId="0" borderId="21" xfId="55" applyNumberFormat="1" applyFont="1" applyFill="1" applyBorder="1" applyAlignment="1" applyProtection="1">
      <alignment horizontal="center" vertical="center"/>
      <protection/>
    </xf>
    <xf numFmtId="1" fontId="7" fillId="0" borderId="22" xfId="55" applyNumberFormat="1" applyFont="1" applyFill="1" applyBorder="1" applyAlignment="1" applyProtection="1">
      <alignment horizontal="center" vertical="center"/>
      <protection/>
    </xf>
    <xf numFmtId="1" fontId="7" fillId="0" borderId="23" xfId="55" applyNumberFormat="1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>
      <alignment vertical="center" wrapText="1"/>
      <protection/>
    </xf>
    <xf numFmtId="0" fontId="4" fillId="0" borderId="18" xfId="55" applyFont="1" applyFill="1" applyBorder="1" applyAlignment="1" applyProtection="1">
      <alignment horizontal="left" vertical="center" wrapText="1"/>
      <protection/>
    </xf>
    <xf numFmtId="0" fontId="4" fillId="0" borderId="13" xfId="55" applyFont="1" applyFill="1" applyBorder="1" applyAlignment="1" applyProtection="1">
      <alignment vertical="center"/>
      <protection/>
    </xf>
    <xf numFmtId="0" fontId="4" fillId="0" borderId="24" xfId="55" applyFont="1" applyFill="1" applyBorder="1" applyAlignment="1" applyProtection="1">
      <alignment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0" fontId="4" fillId="0" borderId="26" xfId="55" applyFont="1" applyFill="1" applyBorder="1" applyAlignment="1" applyProtection="1">
      <alignment vertical="center" wrapText="1"/>
      <protection/>
    </xf>
    <xf numFmtId="0" fontId="4" fillId="0" borderId="26" xfId="55" applyFont="1" applyFill="1" applyBorder="1" applyAlignment="1" applyProtection="1">
      <alignment horizontal="left" vertical="center" wrapText="1"/>
      <protection/>
    </xf>
    <xf numFmtId="3" fontId="4" fillId="0" borderId="27" xfId="55" applyNumberFormat="1" applyFont="1" applyFill="1" applyBorder="1" applyAlignment="1" applyProtection="1">
      <alignment horizontal="right" vertical="center"/>
      <protection/>
    </xf>
    <xf numFmtId="3" fontId="4" fillId="0" borderId="28" xfId="55" applyNumberFormat="1" applyFont="1" applyFill="1" applyBorder="1" applyAlignment="1" applyProtection="1">
      <alignment horizontal="right" vertical="center"/>
      <protection/>
    </xf>
    <xf numFmtId="3" fontId="4" fillId="0" borderId="29" xfId="55" applyNumberFormat="1" applyFont="1" applyFill="1" applyBorder="1" applyAlignment="1" applyProtection="1">
      <alignment horizontal="right" vertical="center"/>
      <protection/>
    </xf>
    <xf numFmtId="3" fontId="4" fillId="0" borderId="30" xfId="55" applyNumberFormat="1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>
      <alignment vertical="center" wrapText="1"/>
      <protection/>
    </xf>
    <xf numFmtId="0" fontId="3" fillId="0" borderId="19" xfId="55" applyFont="1" applyFill="1" applyBorder="1" applyAlignment="1" applyProtection="1">
      <alignment horizontal="left" vertical="center" wrapText="1"/>
      <protection/>
    </xf>
    <xf numFmtId="3" fontId="3" fillId="0" borderId="20" xfId="55" applyNumberFormat="1" applyFont="1" applyFill="1" applyBorder="1" applyAlignment="1" applyProtection="1">
      <alignment horizontal="right" vertical="center"/>
      <protection/>
    </xf>
    <xf numFmtId="3" fontId="3" fillId="0" borderId="21" xfId="55" applyNumberFormat="1" applyFont="1" applyFill="1" applyBorder="1" applyAlignment="1" applyProtection="1">
      <alignment horizontal="right" vertical="center"/>
      <protection/>
    </xf>
    <xf numFmtId="3" fontId="3" fillId="0" borderId="22" xfId="55" applyNumberFormat="1" applyFont="1" applyFill="1" applyBorder="1" applyAlignment="1" applyProtection="1">
      <alignment horizontal="right" vertical="center"/>
      <protection/>
    </xf>
    <xf numFmtId="3" fontId="3" fillId="0" borderId="23" xfId="55" applyNumberFormat="1" applyFont="1" applyFill="1" applyBorder="1" applyAlignment="1" applyProtection="1">
      <alignment horizontal="right" vertical="center"/>
      <protection/>
    </xf>
    <xf numFmtId="0" fontId="3" fillId="0" borderId="18" xfId="55" applyFont="1" applyFill="1" applyBorder="1" applyAlignment="1" applyProtection="1">
      <alignment vertical="center" wrapText="1"/>
      <protection/>
    </xf>
    <xf numFmtId="0" fontId="3" fillId="0" borderId="18" xfId="55" applyFont="1" applyFill="1" applyBorder="1" applyAlignment="1" applyProtection="1">
      <alignment horizontal="right" vertical="center" wrapText="1"/>
      <protection/>
    </xf>
    <xf numFmtId="3" fontId="3" fillId="0" borderId="13" xfId="55" applyNumberFormat="1" applyFont="1" applyFill="1" applyBorder="1" applyAlignment="1" applyProtection="1">
      <alignment horizontal="right" vertical="center"/>
      <protection/>
    </xf>
    <xf numFmtId="3" fontId="3" fillId="0" borderId="24" xfId="55" applyNumberFormat="1" applyFont="1" applyFill="1" applyBorder="1" applyAlignment="1" applyProtection="1">
      <alignment horizontal="right" vertical="center"/>
      <protection locked="0"/>
    </xf>
    <xf numFmtId="3" fontId="3" fillId="0" borderId="25" xfId="55" applyNumberFormat="1" applyFont="1" applyFill="1" applyBorder="1" applyAlignment="1" applyProtection="1">
      <alignment horizontal="right" vertical="center"/>
      <protection locked="0"/>
    </xf>
    <xf numFmtId="3" fontId="3" fillId="0" borderId="14" xfId="55" applyNumberFormat="1" applyFont="1" applyFill="1" applyBorder="1" applyAlignment="1" applyProtection="1">
      <alignment horizontal="right" vertical="center"/>
      <protection locked="0"/>
    </xf>
    <xf numFmtId="0" fontId="3" fillId="0" borderId="31" xfId="55" applyFont="1" applyFill="1" applyBorder="1" applyAlignment="1" applyProtection="1">
      <alignment vertical="center" wrapText="1"/>
      <protection/>
    </xf>
    <xf numFmtId="0" fontId="3" fillId="0" borderId="31" xfId="55" applyFont="1" applyFill="1" applyBorder="1" applyAlignment="1" applyProtection="1">
      <alignment horizontal="right" vertical="center" wrapText="1"/>
      <protection/>
    </xf>
    <xf numFmtId="3" fontId="3" fillId="0" borderId="32" xfId="55" applyNumberFormat="1" applyFont="1" applyFill="1" applyBorder="1" applyAlignment="1" applyProtection="1">
      <alignment horizontal="right" vertical="center"/>
      <protection/>
    </xf>
    <xf numFmtId="3" fontId="3" fillId="0" borderId="33" xfId="55" applyNumberFormat="1" applyFont="1" applyFill="1" applyBorder="1" applyAlignment="1" applyProtection="1">
      <alignment horizontal="right" vertical="center"/>
      <protection locked="0"/>
    </xf>
    <xf numFmtId="3" fontId="3" fillId="0" borderId="34" xfId="55" applyNumberFormat="1" applyFont="1" applyFill="1" applyBorder="1" applyAlignment="1" applyProtection="1">
      <alignment horizontal="right" vertical="center"/>
      <protection locked="0"/>
    </xf>
    <xf numFmtId="3" fontId="3" fillId="0" borderId="35" xfId="55" applyNumberFormat="1" applyFont="1" applyFill="1" applyBorder="1" applyAlignment="1" applyProtection="1">
      <alignment horizontal="right" vertical="center"/>
      <protection locked="0"/>
    </xf>
    <xf numFmtId="0" fontId="4" fillId="0" borderId="36" xfId="55" applyFont="1" applyFill="1" applyBorder="1" applyAlignment="1" applyProtection="1">
      <alignment horizontal="left" vertical="center" wrapText="1"/>
      <protection/>
    </xf>
    <xf numFmtId="3" fontId="3" fillId="0" borderId="37" xfId="55" applyNumberFormat="1" applyFont="1" applyFill="1" applyBorder="1" applyAlignment="1" applyProtection="1">
      <alignment vertical="center"/>
      <protection/>
    </xf>
    <xf numFmtId="3" fontId="3" fillId="0" borderId="38" xfId="55" applyNumberFormat="1" applyFont="1" applyFill="1" applyBorder="1" applyAlignment="1" applyProtection="1">
      <alignment vertical="center"/>
      <protection locked="0"/>
    </xf>
    <xf numFmtId="3" fontId="3" fillId="0" borderId="38" xfId="55" applyNumberFormat="1" applyFont="1" applyFill="1" applyBorder="1" applyAlignment="1" applyProtection="1">
      <alignment horizontal="center" vertical="center"/>
      <protection/>
    </xf>
    <xf numFmtId="3" fontId="3" fillId="0" borderId="39" xfId="55" applyNumberFormat="1" applyFont="1" applyFill="1" applyBorder="1" applyAlignment="1" applyProtection="1">
      <alignment horizontal="center" vertical="center"/>
      <protection/>
    </xf>
    <xf numFmtId="3" fontId="3" fillId="0" borderId="40" xfId="55" applyNumberFormat="1" applyFont="1" applyFill="1" applyBorder="1" applyAlignment="1" applyProtection="1">
      <alignment horizontal="center" vertical="center"/>
      <protection/>
    </xf>
    <xf numFmtId="0" fontId="4" fillId="0" borderId="41" xfId="55" applyFont="1" applyFill="1" applyBorder="1" applyAlignment="1" applyProtection="1">
      <alignment horizontal="left" vertical="center" wrapText="1"/>
      <protection/>
    </xf>
    <xf numFmtId="3" fontId="3" fillId="0" borderId="15" xfId="55" applyNumberFormat="1" applyFont="1" applyFill="1" applyBorder="1" applyAlignment="1" applyProtection="1">
      <alignment vertical="center"/>
      <protection/>
    </xf>
    <xf numFmtId="3" fontId="3" fillId="0" borderId="42" xfId="55" applyNumberFormat="1" applyFont="1" applyFill="1" applyBorder="1" applyAlignment="1" applyProtection="1">
      <alignment horizontal="right" vertical="center"/>
      <protection locked="0"/>
    </xf>
    <xf numFmtId="3" fontId="3" fillId="0" borderId="42" xfId="55" applyNumberFormat="1" applyFont="1" applyFill="1" applyBorder="1" applyAlignment="1" applyProtection="1">
      <alignment horizontal="center" vertical="center"/>
      <protection/>
    </xf>
    <xf numFmtId="3" fontId="3" fillId="0" borderId="43" xfId="55" applyNumberFormat="1" applyFont="1" applyFill="1" applyBorder="1" applyAlignment="1" applyProtection="1">
      <alignment horizontal="center" vertical="center"/>
      <protection/>
    </xf>
    <xf numFmtId="3" fontId="3" fillId="0" borderId="42" xfId="55" applyNumberFormat="1" applyFont="1" applyFill="1" applyBorder="1" applyAlignment="1" applyProtection="1">
      <alignment horizontal="center" vertical="center"/>
      <protection locked="0"/>
    </xf>
    <xf numFmtId="3" fontId="3" fillId="0" borderId="17" xfId="55" applyNumberFormat="1" applyFont="1" applyFill="1" applyBorder="1" applyAlignment="1" applyProtection="1">
      <alignment horizontal="center" vertical="center"/>
      <protection/>
    </xf>
    <xf numFmtId="3" fontId="3" fillId="0" borderId="42" xfId="55" applyNumberFormat="1" applyFont="1" applyFill="1" applyBorder="1" applyAlignment="1" applyProtection="1">
      <alignment vertical="center"/>
      <protection/>
    </xf>
    <xf numFmtId="0" fontId="4" fillId="0" borderId="41" xfId="55" applyFont="1" applyFill="1" applyBorder="1" applyAlignment="1" applyProtection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left" vertical="center" wrapText="1"/>
      <protection/>
    </xf>
    <xf numFmtId="3" fontId="3" fillId="0" borderId="13" xfId="55" applyNumberFormat="1" applyFont="1" applyFill="1" applyBorder="1" applyAlignment="1" applyProtection="1">
      <alignment vertical="center"/>
      <protection/>
    </xf>
    <xf numFmtId="3" fontId="3" fillId="0" borderId="24" xfId="55" applyNumberFormat="1" applyFont="1" applyFill="1" applyBorder="1" applyAlignment="1" applyProtection="1">
      <alignment horizontal="center" vertical="center"/>
      <protection/>
    </xf>
    <xf numFmtId="3" fontId="3" fillId="0" borderId="24" xfId="55" applyNumberFormat="1" applyFont="1" applyFill="1" applyBorder="1" applyAlignment="1" applyProtection="1">
      <alignment vertical="center"/>
      <protection locked="0"/>
    </xf>
    <xf numFmtId="3" fontId="3" fillId="0" borderId="25" xfId="55" applyNumberFormat="1" applyFont="1" applyFill="1" applyBorder="1" applyAlignment="1" applyProtection="1">
      <alignment horizontal="center" vertical="center"/>
      <protection/>
    </xf>
    <xf numFmtId="3" fontId="3" fillId="0" borderId="14" xfId="55" applyNumberFormat="1" applyFont="1" applyFill="1" applyBorder="1" applyAlignment="1" applyProtection="1">
      <alignment horizontal="center" vertical="center"/>
      <protection/>
    </xf>
    <xf numFmtId="0" fontId="3" fillId="0" borderId="31" xfId="55" applyFont="1" applyFill="1" applyBorder="1" applyAlignment="1" applyProtection="1">
      <alignment horizontal="left" vertical="center" wrapText="1"/>
      <protection/>
    </xf>
    <xf numFmtId="3" fontId="3" fillId="0" borderId="32" xfId="55" applyNumberFormat="1" applyFont="1" applyFill="1" applyBorder="1" applyAlignment="1" applyProtection="1">
      <alignment vertical="center"/>
      <protection/>
    </xf>
    <xf numFmtId="3" fontId="3" fillId="0" borderId="33" xfId="55" applyNumberFormat="1" applyFont="1" applyFill="1" applyBorder="1" applyAlignment="1" applyProtection="1">
      <alignment horizontal="center" vertical="center"/>
      <protection/>
    </xf>
    <xf numFmtId="3" fontId="3" fillId="0" borderId="33" xfId="55" applyNumberFormat="1" applyFont="1" applyFill="1" applyBorder="1" applyAlignment="1" applyProtection="1">
      <alignment vertical="center"/>
      <protection locked="0"/>
    </xf>
    <xf numFmtId="3" fontId="3" fillId="0" borderId="34" xfId="55" applyNumberFormat="1" applyFont="1" applyFill="1" applyBorder="1" applyAlignment="1" applyProtection="1">
      <alignment horizontal="center" vertical="center"/>
      <protection/>
    </xf>
    <xf numFmtId="3" fontId="3" fillId="0" borderId="35" xfId="55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vertical="center" wrapText="1"/>
      <protection/>
    </xf>
    <xf numFmtId="0" fontId="3" fillId="0" borderId="44" xfId="55" applyFont="1" applyFill="1" applyBorder="1" applyAlignment="1" applyProtection="1">
      <alignment horizontal="right" vertical="center" wrapText="1"/>
      <protection/>
    </xf>
    <xf numFmtId="0" fontId="3" fillId="0" borderId="44" xfId="55" applyFont="1" applyFill="1" applyBorder="1" applyAlignment="1" applyProtection="1">
      <alignment horizontal="left" vertical="center" wrapText="1"/>
      <protection/>
    </xf>
    <xf numFmtId="3" fontId="3" fillId="0" borderId="45" xfId="55" applyNumberFormat="1" applyFont="1" applyFill="1" applyBorder="1" applyAlignment="1" applyProtection="1">
      <alignment vertical="center"/>
      <protection/>
    </xf>
    <xf numFmtId="3" fontId="3" fillId="0" borderId="46" xfId="55" applyNumberFormat="1" applyFont="1" applyFill="1" applyBorder="1" applyAlignment="1" applyProtection="1">
      <alignment horizontal="center" vertical="center"/>
      <protection/>
    </xf>
    <xf numFmtId="3" fontId="3" fillId="0" borderId="46" xfId="55" applyNumberFormat="1" applyFont="1" applyFill="1" applyBorder="1" applyAlignment="1" applyProtection="1">
      <alignment vertical="center"/>
      <protection locked="0"/>
    </xf>
    <xf numFmtId="3" fontId="3" fillId="0" borderId="47" xfId="55" applyNumberFormat="1" applyFont="1" applyFill="1" applyBorder="1" applyAlignment="1" applyProtection="1">
      <alignment horizontal="center" vertical="center"/>
      <protection/>
    </xf>
    <xf numFmtId="3" fontId="3" fillId="0" borderId="48" xfId="55" applyNumberFormat="1" applyFont="1" applyFill="1" applyBorder="1" applyAlignment="1" applyProtection="1">
      <alignment horizontal="center" vertical="center"/>
      <protection/>
    </xf>
    <xf numFmtId="3" fontId="3" fillId="0" borderId="42" xfId="55" applyNumberFormat="1" applyFont="1" applyFill="1" applyBorder="1" applyAlignment="1" applyProtection="1">
      <alignment horizontal="right" vertical="center"/>
      <protection/>
    </xf>
    <xf numFmtId="3" fontId="3" fillId="0" borderId="15" xfId="55" applyNumberFormat="1" applyFont="1" applyFill="1" applyBorder="1" applyAlignment="1" applyProtection="1">
      <alignment horizontal="right" vertical="center"/>
      <protection/>
    </xf>
    <xf numFmtId="0" fontId="3" fillId="0" borderId="44" xfId="55" applyFont="1" applyFill="1" applyBorder="1" applyAlignment="1" applyProtection="1">
      <alignment vertical="center" wrapText="1"/>
      <protection locked="0"/>
    </xf>
    <xf numFmtId="0" fontId="3" fillId="0" borderId="44" xfId="55" applyFont="1" applyFill="1" applyBorder="1" applyAlignment="1" applyProtection="1">
      <alignment horizontal="left" vertical="center" wrapText="1"/>
      <protection locked="0"/>
    </xf>
    <xf numFmtId="3" fontId="3" fillId="0" borderId="49" xfId="55" applyNumberFormat="1" applyFont="1" applyFill="1" applyBorder="1" applyAlignment="1" applyProtection="1">
      <alignment horizontal="right" vertical="center"/>
      <protection/>
    </xf>
    <xf numFmtId="3" fontId="3" fillId="0" borderId="46" xfId="55" applyNumberFormat="1" applyFont="1" applyFill="1" applyBorder="1" applyAlignment="1" applyProtection="1">
      <alignment horizontal="right" vertical="center"/>
      <protection locked="0"/>
    </xf>
    <xf numFmtId="3" fontId="3" fillId="0" borderId="46" xfId="55" applyNumberFormat="1" applyFont="1" applyFill="1" applyBorder="1" applyAlignment="1" applyProtection="1">
      <alignment horizontal="center" vertical="center"/>
      <protection locked="0"/>
    </xf>
    <xf numFmtId="0" fontId="4" fillId="0" borderId="50" xfId="55" applyFont="1" applyFill="1" applyBorder="1" applyAlignment="1" applyProtection="1">
      <alignment horizontal="center" vertical="center" wrapText="1"/>
      <protection/>
    </xf>
    <xf numFmtId="0" fontId="4" fillId="0" borderId="50" xfId="55" applyFont="1" applyFill="1" applyBorder="1" applyAlignment="1" applyProtection="1">
      <alignment horizontal="left" vertical="center" wrapText="1"/>
      <protection/>
    </xf>
    <xf numFmtId="3" fontId="3" fillId="0" borderId="51" xfId="55" applyNumberFormat="1" applyFont="1" applyFill="1" applyBorder="1" applyAlignment="1" applyProtection="1">
      <alignment horizontal="right" vertical="center"/>
      <protection/>
    </xf>
    <xf numFmtId="3" fontId="3" fillId="0" borderId="52" xfId="55" applyNumberFormat="1" applyFont="1" applyFill="1" applyBorder="1" applyAlignment="1" applyProtection="1">
      <alignment horizontal="center" vertical="center"/>
      <protection/>
    </xf>
    <xf numFmtId="3" fontId="3" fillId="0" borderId="52" xfId="55" applyNumberFormat="1" applyFont="1" applyFill="1" applyBorder="1" applyAlignment="1" applyProtection="1">
      <alignment horizontal="right" vertical="center"/>
      <protection/>
    </xf>
    <xf numFmtId="3" fontId="3" fillId="0" borderId="53" xfId="55" applyNumberFormat="1" applyFont="1" applyFill="1" applyBorder="1" applyAlignment="1" applyProtection="1">
      <alignment horizontal="right" vertical="center"/>
      <protection/>
    </xf>
    <xf numFmtId="0" fontId="3" fillId="0" borderId="54" xfId="55" applyFont="1" applyFill="1" applyBorder="1" applyAlignment="1" applyProtection="1">
      <alignment horizontal="right" vertical="center" wrapText="1"/>
      <protection/>
    </xf>
    <xf numFmtId="0" fontId="3" fillId="0" borderId="54" xfId="55" applyFont="1" applyFill="1" applyBorder="1" applyAlignment="1" applyProtection="1">
      <alignment horizontal="left" vertical="center" wrapText="1"/>
      <protection/>
    </xf>
    <xf numFmtId="3" fontId="3" fillId="0" borderId="55" xfId="55" applyNumberFormat="1" applyFont="1" applyFill="1" applyBorder="1" applyAlignment="1" applyProtection="1">
      <alignment horizontal="right" vertical="center"/>
      <protection/>
    </xf>
    <xf numFmtId="3" fontId="3" fillId="0" borderId="56" xfId="55" applyNumberFormat="1" applyFont="1" applyFill="1" applyBorder="1" applyAlignment="1" applyProtection="1">
      <alignment horizontal="center" vertical="center"/>
      <protection/>
    </xf>
    <xf numFmtId="3" fontId="3" fillId="0" borderId="57" xfId="55" applyNumberFormat="1" applyFont="1" applyFill="1" applyBorder="1" applyAlignment="1" applyProtection="1">
      <alignment horizontal="right" vertical="center"/>
      <protection locked="0"/>
    </xf>
    <xf numFmtId="3" fontId="3" fillId="0" borderId="58" xfId="55" applyNumberFormat="1" applyFont="1" applyFill="1" applyBorder="1" applyAlignment="1" applyProtection="1">
      <alignment horizontal="right" vertical="center"/>
      <protection locked="0"/>
    </xf>
    <xf numFmtId="3" fontId="3" fillId="0" borderId="59" xfId="55" applyNumberFormat="1" applyFont="1" applyFill="1" applyBorder="1" applyAlignment="1" applyProtection="1">
      <alignment horizontal="right" vertical="center"/>
      <protection/>
    </xf>
    <xf numFmtId="0" fontId="3" fillId="0" borderId="54" xfId="55" applyFont="1" applyFill="1" applyBorder="1" applyAlignment="1" applyProtection="1">
      <alignment vertical="center" wrapText="1"/>
      <protection/>
    </xf>
    <xf numFmtId="3" fontId="3" fillId="0" borderId="59" xfId="55" applyNumberFormat="1" applyFont="1" applyFill="1" applyBorder="1" applyAlignment="1" applyProtection="1">
      <alignment vertical="center"/>
      <protection/>
    </xf>
    <xf numFmtId="3" fontId="3" fillId="0" borderId="56" xfId="55" applyNumberFormat="1" applyFont="1" applyFill="1" applyBorder="1" applyAlignment="1" applyProtection="1">
      <alignment horizontal="right" vertical="center"/>
      <protection/>
    </xf>
    <xf numFmtId="3" fontId="3" fillId="0" borderId="57" xfId="55" applyNumberFormat="1" applyFont="1" applyFill="1" applyBorder="1" applyAlignment="1" applyProtection="1">
      <alignment horizontal="right" vertical="center"/>
      <protection/>
    </xf>
    <xf numFmtId="3" fontId="3" fillId="0" borderId="58" xfId="55" applyNumberFormat="1" applyFont="1" applyFill="1" applyBorder="1" applyAlignment="1" applyProtection="1">
      <alignment horizontal="right" vertical="center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0" borderId="18" xfId="55" applyFont="1" applyBorder="1" applyAlignment="1" applyProtection="1">
      <alignment horizontal="left" vertical="center" wrapText="1"/>
      <protection/>
    </xf>
    <xf numFmtId="3" fontId="4" fillId="0" borderId="13" xfId="55" applyNumberFormat="1" applyFont="1" applyBorder="1" applyAlignment="1" applyProtection="1">
      <alignment vertical="center"/>
      <protection/>
    </xf>
    <xf numFmtId="3" fontId="4" fillId="0" borderId="24" xfId="55" applyNumberFormat="1" applyFont="1" applyBorder="1" applyAlignment="1" applyProtection="1">
      <alignment vertical="center"/>
      <protection/>
    </xf>
    <xf numFmtId="3" fontId="4" fillId="0" borderId="25" xfId="55" applyNumberFormat="1" applyFont="1" applyBorder="1" applyAlignment="1" applyProtection="1">
      <alignment vertical="center"/>
      <protection/>
    </xf>
    <xf numFmtId="3" fontId="4" fillId="0" borderId="14" xfId="55" applyNumberFormat="1" applyFont="1" applyBorder="1" applyAlignment="1" applyProtection="1">
      <alignment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4" fillId="0" borderId="27" xfId="55" applyNumberFormat="1" applyFont="1" applyFill="1" applyBorder="1" applyAlignment="1" applyProtection="1">
      <alignment vertical="center"/>
      <protection/>
    </xf>
    <xf numFmtId="3" fontId="4" fillId="0" borderId="28" xfId="55" applyNumberFormat="1" applyFont="1" applyFill="1" applyBorder="1" applyAlignment="1" applyProtection="1">
      <alignment vertical="center"/>
      <protection/>
    </xf>
    <xf numFmtId="3" fontId="4" fillId="0" borderId="29" xfId="55" applyNumberFormat="1" applyFont="1" applyFill="1" applyBorder="1" applyAlignment="1" applyProtection="1">
      <alignment vertical="center"/>
      <protection/>
    </xf>
    <xf numFmtId="3" fontId="4" fillId="0" borderId="30" xfId="55" applyNumberFormat="1" applyFont="1" applyFill="1" applyBorder="1" applyAlignment="1" applyProtection="1">
      <alignment vertical="center"/>
      <protection/>
    </xf>
    <xf numFmtId="0" fontId="4" fillId="0" borderId="60" xfId="55" applyFont="1" applyFill="1" applyBorder="1" applyAlignment="1" applyProtection="1">
      <alignment vertical="center"/>
      <protection/>
    </xf>
    <xf numFmtId="0" fontId="4" fillId="0" borderId="60" xfId="55" applyFont="1" applyFill="1" applyBorder="1" applyAlignment="1" applyProtection="1">
      <alignment vertical="center" wrapText="1"/>
      <protection/>
    </xf>
    <xf numFmtId="3" fontId="4" fillId="0" borderId="61" xfId="55" applyNumberFormat="1" applyFont="1" applyFill="1" applyBorder="1" applyAlignment="1" applyProtection="1">
      <alignment vertical="center"/>
      <protection/>
    </xf>
    <xf numFmtId="3" fontId="4" fillId="0" borderId="62" xfId="55" applyNumberFormat="1" applyFont="1" applyFill="1" applyBorder="1" applyAlignment="1" applyProtection="1">
      <alignment vertical="center"/>
      <protection/>
    </xf>
    <xf numFmtId="3" fontId="4" fillId="0" borderId="63" xfId="55" applyNumberFormat="1" applyFont="1" applyFill="1" applyBorder="1" applyAlignment="1" applyProtection="1">
      <alignment vertical="center"/>
      <protection/>
    </xf>
    <xf numFmtId="3" fontId="4" fillId="0" borderId="64" xfId="55" applyNumberFormat="1" applyFont="1" applyFill="1" applyBorder="1" applyAlignment="1" applyProtection="1">
      <alignment vertical="center"/>
      <protection/>
    </xf>
    <xf numFmtId="0" fontId="4" fillId="0" borderId="18" xfId="55" applyFont="1" applyFill="1" applyBorder="1" applyAlignment="1" applyProtection="1">
      <alignment vertical="center"/>
      <protection/>
    </xf>
    <xf numFmtId="3" fontId="4" fillId="0" borderId="13" xfId="55" applyNumberFormat="1" applyFont="1" applyFill="1" applyBorder="1" applyAlignment="1" applyProtection="1">
      <alignment vertical="center"/>
      <protection/>
    </xf>
    <xf numFmtId="3" fontId="4" fillId="0" borderId="24" xfId="55" applyNumberFormat="1" applyFont="1" applyFill="1" applyBorder="1" applyAlignment="1" applyProtection="1">
      <alignment vertical="center"/>
      <protection/>
    </xf>
    <xf numFmtId="3" fontId="4" fillId="0" borderId="25" xfId="55" applyNumberFormat="1" applyFont="1" applyFill="1" applyBorder="1" applyAlignment="1" applyProtection="1">
      <alignment vertical="center"/>
      <protection/>
    </xf>
    <xf numFmtId="3" fontId="4" fillId="0" borderId="14" xfId="55" applyNumberFormat="1" applyFont="1" applyFill="1" applyBorder="1" applyAlignment="1" applyProtection="1">
      <alignment vertical="center"/>
      <protection/>
    </xf>
    <xf numFmtId="0" fontId="4" fillId="34" borderId="65" xfId="55" applyFont="1" applyFill="1" applyBorder="1" applyAlignment="1" applyProtection="1">
      <alignment horizontal="left" vertical="center" wrapText="1"/>
      <protection/>
    </xf>
    <xf numFmtId="3" fontId="4" fillId="34" borderId="66" xfId="55" applyNumberFormat="1" applyFont="1" applyFill="1" applyBorder="1" applyAlignment="1" applyProtection="1">
      <alignment vertical="center"/>
      <protection/>
    </xf>
    <xf numFmtId="3" fontId="4" fillId="34" borderId="67" xfId="55" applyNumberFormat="1" applyFont="1" applyFill="1" applyBorder="1" applyAlignment="1" applyProtection="1">
      <alignment vertical="center"/>
      <protection/>
    </xf>
    <xf numFmtId="3" fontId="4" fillId="34" borderId="68" xfId="55" applyNumberFormat="1" applyFont="1" applyFill="1" applyBorder="1" applyAlignment="1" applyProtection="1">
      <alignment vertical="center"/>
      <protection/>
    </xf>
    <xf numFmtId="3" fontId="4" fillId="34" borderId="69" xfId="55" applyNumberFormat="1" applyFont="1" applyFill="1" applyBorder="1" applyAlignment="1" applyProtection="1">
      <alignment vertical="center"/>
      <protection/>
    </xf>
    <xf numFmtId="0" fontId="3" fillId="0" borderId="41" xfId="55" applyFont="1" applyFill="1" applyBorder="1" applyAlignment="1" applyProtection="1">
      <alignment horizontal="left" vertical="center" wrapText="1"/>
      <protection/>
    </xf>
    <xf numFmtId="3" fontId="3" fillId="0" borderId="70" xfId="55" applyNumberFormat="1" applyFont="1" applyFill="1" applyBorder="1" applyAlignment="1" applyProtection="1">
      <alignment vertical="center"/>
      <protection/>
    </xf>
    <xf numFmtId="3" fontId="3" fillId="0" borderId="71" xfId="55" applyNumberFormat="1" applyFont="1" applyFill="1" applyBorder="1" applyAlignment="1" applyProtection="1">
      <alignment vertical="center"/>
      <protection/>
    </xf>
    <xf numFmtId="0" fontId="3" fillId="0" borderId="54" xfId="55" applyFont="1" applyFill="1" applyBorder="1" applyAlignment="1" applyProtection="1">
      <alignment horizontal="center" vertical="center" wrapText="1"/>
      <protection/>
    </xf>
    <xf numFmtId="3" fontId="3" fillId="0" borderId="56" xfId="55" applyNumberFormat="1" applyFont="1" applyFill="1" applyBorder="1" applyAlignment="1" applyProtection="1">
      <alignment vertical="center"/>
      <protection/>
    </xf>
    <xf numFmtId="3" fontId="3" fillId="0" borderId="57" xfId="55" applyNumberFormat="1" applyFont="1" applyFill="1" applyBorder="1" applyAlignment="1" applyProtection="1">
      <alignment vertical="center"/>
      <protection/>
    </xf>
    <xf numFmtId="3" fontId="3" fillId="0" borderId="58" xfId="55" applyNumberFormat="1" applyFont="1" applyFill="1" applyBorder="1" applyAlignment="1" applyProtection="1">
      <alignment vertical="center"/>
      <protection/>
    </xf>
    <xf numFmtId="3" fontId="3" fillId="0" borderId="25" xfId="55" applyNumberFormat="1" applyFont="1" applyFill="1" applyBorder="1" applyAlignment="1" applyProtection="1">
      <alignment vertical="center"/>
      <protection locked="0"/>
    </xf>
    <xf numFmtId="3" fontId="3" fillId="0" borderId="14" xfId="55" applyNumberFormat="1" applyFont="1" applyFill="1" applyBorder="1" applyAlignment="1" applyProtection="1">
      <alignment vertical="center"/>
      <protection locked="0"/>
    </xf>
    <xf numFmtId="3" fontId="3" fillId="0" borderId="34" xfId="55" applyNumberFormat="1" applyFont="1" applyFill="1" applyBorder="1" applyAlignment="1" applyProtection="1">
      <alignment vertical="center"/>
      <protection locked="0"/>
    </xf>
    <xf numFmtId="3" fontId="3" fillId="0" borderId="35" xfId="55" applyNumberFormat="1" applyFont="1" applyFill="1" applyBorder="1" applyAlignment="1" applyProtection="1">
      <alignment vertical="center"/>
      <protection locked="0"/>
    </xf>
    <xf numFmtId="0" fontId="3" fillId="0" borderId="31" xfId="55" applyFont="1" applyFill="1" applyBorder="1" applyAlignment="1" applyProtection="1">
      <alignment horizontal="center" vertical="center" wrapText="1"/>
      <protection/>
    </xf>
    <xf numFmtId="3" fontId="3" fillId="0" borderId="33" xfId="55" applyNumberFormat="1" applyFont="1" applyFill="1" applyBorder="1" applyAlignment="1" applyProtection="1">
      <alignment vertical="center"/>
      <protection/>
    </xf>
    <xf numFmtId="3" fontId="3" fillId="0" borderId="34" xfId="55" applyNumberFormat="1" applyFont="1" applyFill="1" applyBorder="1" applyAlignment="1" applyProtection="1">
      <alignment vertical="center"/>
      <protection/>
    </xf>
    <xf numFmtId="3" fontId="3" fillId="0" borderId="35" xfId="55" applyNumberFormat="1" applyFont="1" applyFill="1" applyBorder="1" applyAlignment="1" applyProtection="1">
      <alignment vertical="center"/>
      <protection/>
    </xf>
    <xf numFmtId="3" fontId="3" fillId="0" borderId="56" xfId="55" applyNumberFormat="1" applyFont="1" applyFill="1" applyBorder="1" applyAlignment="1" applyProtection="1">
      <alignment vertical="center"/>
      <protection locked="0"/>
    </xf>
    <xf numFmtId="3" fontId="3" fillId="0" borderId="57" xfId="55" applyNumberFormat="1" applyFont="1" applyFill="1" applyBorder="1" applyAlignment="1" applyProtection="1">
      <alignment vertical="center"/>
      <protection locked="0"/>
    </xf>
    <xf numFmtId="3" fontId="3" fillId="0" borderId="58" xfId="55" applyNumberFormat="1" applyFont="1" applyFill="1" applyBorder="1" applyAlignment="1" applyProtection="1">
      <alignment vertical="center"/>
      <protection locked="0"/>
    </xf>
    <xf numFmtId="3" fontId="3" fillId="0" borderId="43" xfId="55" applyNumberFormat="1" applyFont="1" applyFill="1" applyBorder="1" applyAlignment="1" applyProtection="1">
      <alignment vertical="center"/>
      <protection/>
    </xf>
    <xf numFmtId="3" fontId="3" fillId="0" borderId="17" xfId="55" applyNumberFormat="1" applyFont="1" applyFill="1" applyBorder="1" applyAlignment="1" applyProtection="1">
      <alignment vertical="center"/>
      <protection/>
    </xf>
    <xf numFmtId="3" fontId="3" fillId="0" borderId="24" xfId="55" applyNumberFormat="1" applyFont="1" applyFill="1" applyBorder="1" applyAlignment="1" applyProtection="1">
      <alignment vertical="center"/>
      <protection/>
    </xf>
    <xf numFmtId="3" fontId="3" fillId="0" borderId="25" xfId="55" applyNumberFormat="1" applyFont="1" applyFill="1" applyBorder="1" applyAlignment="1" applyProtection="1">
      <alignment vertical="center"/>
      <protection/>
    </xf>
    <xf numFmtId="3" fontId="3" fillId="0" borderId="14" xfId="55" applyNumberFormat="1" applyFont="1" applyFill="1" applyBorder="1" applyAlignment="1" applyProtection="1">
      <alignment vertical="center"/>
      <protection/>
    </xf>
    <xf numFmtId="3" fontId="3" fillId="0" borderId="72" xfId="55" applyNumberFormat="1" applyFont="1" applyFill="1" applyBorder="1" applyAlignment="1" applyProtection="1">
      <alignment vertical="center"/>
      <protection/>
    </xf>
    <xf numFmtId="3" fontId="3" fillId="0" borderId="42" xfId="55" applyNumberFormat="1" applyFont="1" applyFill="1" applyBorder="1" applyAlignment="1" applyProtection="1">
      <alignment vertical="center"/>
      <protection locked="0"/>
    </xf>
    <xf numFmtId="3" fontId="3" fillId="0" borderId="43" xfId="55" applyNumberFormat="1" applyFont="1" applyFill="1" applyBorder="1" applyAlignment="1" applyProtection="1">
      <alignment vertical="center"/>
      <protection locked="0"/>
    </xf>
    <xf numFmtId="3" fontId="3" fillId="0" borderId="17" xfId="55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 vertical="center"/>
      <protection/>
    </xf>
    <xf numFmtId="1" fontId="4" fillId="34" borderId="65" xfId="55" applyNumberFormat="1" applyFont="1" applyFill="1" applyBorder="1" applyAlignment="1" applyProtection="1">
      <alignment horizontal="left" vertical="center" wrapText="1"/>
      <protection/>
    </xf>
    <xf numFmtId="1" fontId="4" fillId="0" borderId="41" xfId="55" applyNumberFormat="1" applyFont="1" applyFill="1" applyBorder="1" applyAlignment="1" applyProtection="1">
      <alignment horizontal="left" vertical="center" wrapText="1"/>
      <protection/>
    </xf>
    <xf numFmtId="0" fontId="4" fillId="0" borderId="18" xfId="55" applyFont="1" applyFill="1" applyBorder="1" applyAlignment="1" applyProtection="1">
      <alignment horizontal="center" vertical="center" wrapText="1"/>
      <protection/>
    </xf>
    <xf numFmtId="3" fontId="4" fillId="0" borderId="73" xfId="55" applyNumberFormat="1" applyFont="1" applyFill="1" applyBorder="1" applyAlignment="1" applyProtection="1">
      <alignment vertical="center"/>
      <protection/>
    </xf>
    <xf numFmtId="3" fontId="4" fillId="0" borderId="74" xfId="55" applyNumberFormat="1" applyFont="1" applyFill="1" applyBorder="1" applyAlignment="1" applyProtection="1">
      <alignment vertical="center"/>
      <protection/>
    </xf>
    <xf numFmtId="3" fontId="3" fillId="0" borderId="75" xfId="55" applyNumberFormat="1" applyFont="1" applyFill="1" applyBorder="1" applyAlignment="1" applyProtection="1">
      <alignment vertical="center"/>
      <protection/>
    </xf>
    <xf numFmtId="3" fontId="3" fillId="0" borderId="76" xfId="55" applyNumberFormat="1" applyFont="1" applyFill="1" applyBorder="1" applyAlignment="1" applyProtection="1">
      <alignment vertical="center"/>
      <protection/>
    </xf>
    <xf numFmtId="3" fontId="4" fillId="34" borderId="77" xfId="55" applyNumberFormat="1" applyFont="1" applyFill="1" applyBorder="1" applyAlignment="1" applyProtection="1">
      <alignment vertical="center"/>
      <protection/>
    </xf>
    <xf numFmtId="0" fontId="4" fillId="0" borderId="65" xfId="55" applyFont="1" applyFill="1" applyBorder="1" applyAlignment="1" applyProtection="1">
      <alignment horizontal="left" vertical="center" wrapText="1"/>
      <protection/>
    </xf>
    <xf numFmtId="0" fontId="3" fillId="0" borderId="65" xfId="55" applyFont="1" applyFill="1" applyBorder="1" applyAlignment="1" applyProtection="1">
      <alignment horizontal="left" vertical="center" wrapText="1"/>
      <protection/>
    </xf>
    <xf numFmtId="3" fontId="3" fillId="0" borderId="77" xfId="55" applyNumberFormat="1" applyFont="1" applyFill="1" applyBorder="1" applyAlignment="1" applyProtection="1">
      <alignment vertical="center"/>
      <protection/>
    </xf>
    <xf numFmtId="3" fontId="3" fillId="0" borderId="67" xfId="55" applyNumberFormat="1" applyFont="1" applyFill="1" applyBorder="1" applyAlignment="1" applyProtection="1">
      <alignment vertical="center"/>
      <protection/>
    </xf>
    <xf numFmtId="3" fontId="3" fillId="0" borderId="68" xfId="55" applyNumberFormat="1" applyFont="1" applyFill="1" applyBorder="1" applyAlignment="1" applyProtection="1">
      <alignment vertical="center"/>
      <protection/>
    </xf>
    <xf numFmtId="3" fontId="3" fillId="0" borderId="66" xfId="55" applyNumberFormat="1" applyFont="1" applyFill="1" applyBorder="1" applyAlignment="1" applyProtection="1">
      <alignment vertical="center"/>
      <protection/>
    </xf>
    <xf numFmtId="3" fontId="3" fillId="0" borderId="69" xfId="55" applyNumberFormat="1" applyFont="1" applyFill="1" applyBorder="1" applyAlignment="1" applyProtection="1">
      <alignment vertical="center"/>
      <protection/>
    </xf>
    <xf numFmtId="3" fontId="3" fillId="0" borderId="0" xfId="55" applyNumberFormat="1" applyFont="1" applyFill="1" applyBorder="1" applyAlignment="1" applyProtection="1">
      <alignment vertical="center"/>
      <protection/>
    </xf>
    <xf numFmtId="3" fontId="3" fillId="0" borderId="78" xfId="55" applyNumberFormat="1" applyFont="1" applyFill="1" applyBorder="1" applyAlignment="1" applyProtection="1">
      <alignment vertical="center"/>
      <protection locked="0"/>
    </xf>
    <xf numFmtId="3" fontId="3" fillId="0" borderId="79" xfId="55" applyNumberFormat="1" applyFont="1" applyFill="1" applyBorder="1" applyAlignment="1" applyProtection="1">
      <alignment vertical="center"/>
      <protection/>
    </xf>
    <xf numFmtId="3" fontId="3" fillId="0" borderId="80" xfId="55" applyNumberFormat="1" applyFont="1" applyFill="1" applyBorder="1" applyAlignment="1" applyProtection="1">
      <alignment vertical="center"/>
      <protection/>
    </xf>
    <xf numFmtId="3" fontId="3" fillId="0" borderId="16" xfId="55" applyNumberFormat="1" applyFont="1" applyFill="1" applyBorder="1" applyAlignment="1" applyProtection="1">
      <alignment vertical="center"/>
      <protection/>
    </xf>
    <xf numFmtId="3" fontId="3" fillId="0" borderId="74" xfId="55" applyNumberFormat="1" applyFont="1" applyFill="1" applyBorder="1" applyAlignment="1" applyProtection="1">
      <alignment vertical="center"/>
      <protection/>
    </xf>
    <xf numFmtId="0" fontId="3" fillId="0" borderId="81" xfId="55" applyFont="1" applyFill="1" applyBorder="1" applyAlignment="1" applyProtection="1">
      <alignment horizontal="center" vertical="center" wrapText="1"/>
      <protection/>
    </xf>
    <xf numFmtId="0" fontId="3" fillId="0" borderId="81" xfId="55" applyFont="1" applyFill="1" applyBorder="1" applyAlignment="1" applyProtection="1">
      <alignment horizontal="left" vertical="center" wrapText="1"/>
      <protection/>
    </xf>
    <xf numFmtId="3" fontId="3" fillId="0" borderId="82" xfId="55" applyNumberFormat="1" applyFont="1" applyFill="1" applyBorder="1" applyAlignment="1" applyProtection="1">
      <alignment vertical="center"/>
      <protection/>
    </xf>
    <xf numFmtId="3" fontId="3" fillId="0" borderId="83" xfId="55" applyNumberFormat="1" applyFont="1" applyFill="1" applyBorder="1" applyAlignment="1" applyProtection="1">
      <alignment vertical="center"/>
      <protection locked="0"/>
    </xf>
    <xf numFmtId="3" fontId="3" fillId="0" borderId="84" xfId="55" applyNumberFormat="1" applyFont="1" applyFill="1" applyBorder="1" applyAlignment="1" applyProtection="1">
      <alignment vertical="center"/>
      <protection locked="0"/>
    </xf>
    <xf numFmtId="3" fontId="3" fillId="0" borderId="85" xfId="55" applyNumberFormat="1" applyFont="1" applyFill="1" applyBorder="1" applyAlignment="1" applyProtection="1">
      <alignment vertical="center"/>
      <protection/>
    </xf>
    <xf numFmtId="3" fontId="3" fillId="0" borderId="86" xfId="55" applyNumberFormat="1" applyFont="1" applyFill="1" applyBorder="1" applyAlignment="1" applyProtection="1">
      <alignment vertical="center"/>
      <protection locked="0"/>
    </xf>
    <xf numFmtId="0" fontId="4" fillId="34" borderId="41" xfId="55" applyFont="1" applyFill="1" applyBorder="1" applyAlignment="1" applyProtection="1">
      <alignment horizontal="left" vertical="center" wrapText="1"/>
      <protection/>
    </xf>
    <xf numFmtId="3" fontId="4" fillId="34" borderId="16" xfId="55" applyNumberFormat="1" applyFont="1" applyFill="1" applyBorder="1" applyAlignment="1" applyProtection="1">
      <alignment vertical="center"/>
      <protection/>
    </xf>
    <xf numFmtId="3" fontId="4" fillId="34" borderId="42" xfId="55" applyNumberFormat="1" applyFont="1" applyFill="1" applyBorder="1" applyAlignment="1" applyProtection="1">
      <alignment vertical="center"/>
      <protection/>
    </xf>
    <xf numFmtId="3" fontId="4" fillId="34" borderId="43" xfId="55" applyNumberFormat="1" applyFont="1" applyFill="1" applyBorder="1" applyAlignment="1" applyProtection="1">
      <alignment vertical="center"/>
      <protection/>
    </xf>
    <xf numFmtId="3" fontId="4" fillId="34" borderId="15" xfId="55" applyNumberFormat="1" applyFont="1" applyFill="1" applyBorder="1" applyAlignment="1" applyProtection="1">
      <alignment vertical="center"/>
      <protection/>
    </xf>
    <xf numFmtId="3" fontId="4" fillId="34" borderId="17" xfId="55" applyNumberFormat="1" applyFont="1" applyFill="1" applyBorder="1" applyAlignment="1" applyProtection="1">
      <alignment vertical="center"/>
      <protection/>
    </xf>
    <xf numFmtId="0" fontId="4" fillId="0" borderId="41" xfId="55" applyFont="1" applyFill="1" applyBorder="1" applyAlignment="1" applyProtection="1">
      <alignment horizontal="left" vertical="top" wrapText="1"/>
      <protection/>
    </xf>
    <xf numFmtId="0" fontId="3" fillId="0" borderId="18" xfId="55" applyFont="1" applyFill="1" applyBorder="1" applyAlignment="1" applyProtection="1">
      <alignment horizontal="center" vertical="top" wrapText="1"/>
      <protection/>
    </xf>
    <xf numFmtId="0" fontId="3" fillId="0" borderId="31" xfId="55" applyFont="1" applyFill="1" applyBorder="1" applyAlignment="1" applyProtection="1">
      <alignment horizontal="center" vertical="top" wrapText="1"/>
      <protection/>
    </xf>
    <xf numFmtId="0" fontId="3" fillId="0" borderId="31" xfId="55" applyFont="1" applyFill="1" applyBorder="1" applyAlignment="1" applyProtection="1">
      <alignment horizontal="right" vertical="top" wrapText="1"/>
      <protection/>
    </xf>
    <xf numFmtId="0" fontId="4" fillId="0" borderId="65" xfId="55" applyFont="1" applyFill="1" applyBorder="1" applyAlignment="1" applyProtection="1">
      <alignment horizontal="left" vertical="top" wrapText="1"/>
      <protection/>
    </xf>
    <xf numFmtId="0" fontId="3" fillId="0" borderId="87" xfId="55" applyFont="1" applyFill="1" applyBorder="1" applyAlignment="1" applyProtection="1">
      <alignment horizontal="center" vertical="top" wrapText="1"/>
      <protection/>
    </xf>
    <xf numFmtId="0" fontId="3" fillId="0" borderId="41" xfId="55" applyFont="1" applyFill="1" applyBorder="1" applyAlignment="1" applyProtection="1">
      <alignment horizontal="right" vertical="top" wrapText="1"/>
      <protection/>
    </xf>
    <xf numFmtId="3" fontId="3" fillId="0" borderId="88" xfId="55" applyNumberFormat="1" applyFont="1" applyFill="1" applyBorder="1" applyAlignment="1" applyProtection="1">
      <alignment vertical="center"/>
      <protection/>
    </xf>
    <xf numFmtId="0" fontId="3" fillId="0" borderId="54" xfId="55" applyFont="1" applyFill="1" applyBorder="1" applyAlignment="1" applyProtection="1">
      <alignment horizontal="center" vertical="top" wrapText="1"/>
      <protection/>
    </xf>
    <xf numFmtId="0" fontId="3" fillId="0" borderId="31" xfId="55" applyFont="1" applyFill="1" applyBorder="1" applyAlignment="1" applyProtection="1">
      <alignment vertical="center"/>
      <protection/>
    </xf>
    <xf numFmtId="0" fontId="3" fillId="0" borderId="18" xfId="55" applyFont="1" applyFill="1" applyBorder="1" applyAlignment="1" applyProtection="1">
      <alignment vertical="center"/>
      <protection/>
    </xf>
    <xf numFmtId="0" fontId="3" fillId="0" borderId="41" xfId="55" applyFont="1" applyFill="1" applyBorder="1" applyAlignment="1" applyProtection="1">
      <alignment horizontal="right" vertical="center" wrapText="1"/>
      <protection/>
    </xf>
    <xf numFmtId="0" fontId="3" fillId="0" borderId="65" xfId="55" applyFont="1" applyFill="1" applyBorder="1" applyAlignment="1" applyProtection="1">
      <alignment vertical="center"/>
      <protection/>
    </xf>
    <xf numFmtId="0" fontId="3" fillId="0" borderId="87" xfId="55" applyFont="1" applyFill="1" applyBorder="1" applyAlignment="1" applyProtection="1">
      <alignment vertical="center"/>
      <protection/>
    </xf>
    <xf numFmtId="3" fontId="3" fillId="0" borderId="49" xfId="55" applyNumberFormat="1" applyFont="1" applyFill="1" applyBorder="1" applyAlignment="1" applyProtection="1">
      <alignment vertical="center"/>
      <protection/>
    </xf>
    <xf numFmtId="3" fontId="3" fillId="0" borderId="89" xfId="55" applyNumberFormat="1" applyFont="1" applyFill="1" applyBorder="1" applyAlignment="1" applyProtection="1">
      <alignment vertical="center"/>
      <protection/>
    </xf>
    <xf numFmtId="3" fontId="3" fillId="0" borderId="90" xfId="55" applyNumberFormat="1" applyFont="1" applyFill="1" applyBorder="1" applyAlignment="1" applyProtection="1">
      <alignment vertical="center"/>
      <protection/>
    </xf>
    <xf numFmtId="3" fontId="4" fillId="0" borderId="77" xfId="55" applyNumberFormat="1" applyFont="1" applyFill="1" applyBorder="1" applyAlignment="1" applyProtection="1">
      <alignment vertical="center"/>
      <protection/>
    </xf>
    <xf numFmtId="3" fontId="4" fillId="0" borderId="67" xfId="55" applyNumberFormat="1" applyFont="1" applyFill="1" applyBorder="1" applyAlignment="1" applyProtection="1">
      <alignment vertical="center"/>
      <protection/>
    </xf>
    <xf numFmtId="3" fontId="4" fillId="0" borderId="68" xfId="55" applyNumberFormat="1" applyFont="1" applyFill="1" applyBorder="1" applyAlignment="1" applyProtection="1">
      <alignment vertical="center"/>
      <protection/>
    </xf>
    <xf numFmtId="3" fontId="4" fillId="0" borderId="91" xfId="55" applyNumberFormat="1" applyFont="1" applyFill="1" applyBorder="1" applyAlignment="1" applyProtection="1">
      <alignment vertical="center"/>
      <protection/>
    </xf>
    <xf numFmtId="3" fontId="4" fillId="0" borderId="69" xfId="55" applyNumberFormat="1" applyFont="1" applyFill="1" applyBorder="1" applyAlignment="1" applyProtection="1">
      <alignment vertical="center"/>
      <protection/>
    </xf>
    <xf numFmtId="0" fontId="3" fillId="0" borderId="65" xfId="55" applyFont="1" applyFill="1" applyBorder="1" applyAlignment="1" applyProtection="1">
      <alignment horizontal="left" vertical="center"/>
      <protection/>
    </xf>
    <xf numFmtId="3" fontId="4" fillId="0" borderId="92" xfId="55" applyNumberFormat="1" applyFont="1" applyFill="1" applyBorder="1" applyAlignment="1" applyProtection="1">
      <alignment vertical="center"/>
      <protection/>
    </xf>
    <xf numFmtId="0" fontId="4" fillId="0" borderId="87" xfId="55" applyFont="1" applyFill="1" applyBorder="1" applyAlignment="1" applyProtection="1">
      <alignment vertical="center"/>
      <protection/>
    </xf>
    <xf numFmtId="0" fontId="4" fillId="0" borderId="65" xfId="55" applyFont="1" applyFill="1" applyBorder="1" applyAlignment="1" applyProtection="1">
      <alignment vertical="center"/>
      <protection/>
    </xf>
    <xf numFmtId="0" fontId="3" fillId="0" borderId="54" xfId="55" applyFont="1" applyFill="1" applyBorder="1" applyAlignment="1" applyProtection="1">
      <alignment vertical="center"/>
      <protection/>
    </xf>
    <xf numFmtId="3" fontId="3" fillId="0" borderId="47" xfId="55" applyNumberFormat="1" applyFont="1" applyFill="1" applyBorder="1" applyAlignment="1" applyProtection="1">
      <alignment vertical="center"/>
      <protection locked="0"/>
    </xf>
    <xf numFmtId="3" fontId="3" fillId="0" borderId="48" xfId="55" applyNumberFormat="1" applyFont="1" applyFill="1" applyBorder="1" applyAlignment="1" applyProtection="1">
      <alignment vertical="center"/>
      <protection locked="0"/>
    </xf>
    <xf numFmtId="0" fontId="3" fillId="0" borderId="81" xfId="55" applyFont="1" applyFill="1" applyBorder="1" applyAlignment="1" applyProtection="1">
      <alignment vertical="center"/>
      <protection/>
    </xf>
    <xf numFmtId="0" fontId="3" fillId="0" borderId="81" xfId="55" applyFont="1" applyFill="1" applyBorder="1" applyAlignment="1" applyProtection="1">
      <alignment vertical="center" wrapText="1"/>
      <protection/>
    </xf>
    <xf numFmtId="3" fontId="3" fillId="0" borderId="93" xfId="55" applyNumberFormat="1" applyFont="1" applyFill="1" applyBorder="1" applyAlignment="1" applyProtection="1">
      <alignment vertical="center"/>
      <protection/>
    </xf>
    <xf numFmtId="3" fontId="4" fillId="0" borderId="66" xfId="55" applyNumberFormat="1" applyFont="1" applyFill="1" applyBorder="1" applyAlignment="1" applyProtection="1">
      <alignment vertical="center"/>
      <protection/>
    </xf>
    <xf numFmtId="3" fontId="4" fillId="0" borderId="67" xfId="55" applyNumberFormat="1" applyFont="1" applyFill="1" applyBorder="1" applyAlignment="1" applyProtection="1">
      <alignment vertical="center"/>
      <protection locked="0"/>
    </xf>
    <xf numFmtId="3" fontId="4" fillId="0" borderId="68" xfId="55" applyNumberFormat="1" applyFont="1" applyFill="1" applyBorder="1" applyAlignment="1" applyProtection="1">
      <alignment vertical="center"/>
      <protection locked="0"/>
    </xf>
    <xf numFmtId="3" fontId="4" fillId="0" borderId="69" xfId="55" applyNumberFormat="1" applyFont="1" applyFill="1" applyBorder="1" applyAlignment="1" applyProtection="1">
      <alignment vertical="center"/>
      <protection locked="0"/>
    </xf>
    <xf numFmtId="0" fontId="4" fillId="0" borderId="15" xfId="55" applyFont="1" applyFill="1" applyBorder="1" applyAlignment="1" applyProtection="1">
      <alignment vertical="center"/>
      <protection/>
    </xf>
    <xf numFmtId="0" fontId="4" fillId="0" borderId="16" xfId="55" applyFont="1" applyFill="1" applyBorder="1" applyAlignment="1" applyProtection="1">
      <alignment vertical="center"/>
      <protection/>
    </xf>
    <xf numFmtId="3" fontId="4" fillId="0" borderId="16" xfId="55" applyNumberFormat="1" applyFont="1" applyFill="1" applyBorder="1" applyAlignment="1" applyProtection="1">
      <alignment vertical="center"/>
      <protection/>
    </xf>
    <xf numFmtId="3" fontId="4" fillId="0" borderId="42" xfId="55" applyNumberFormat="1" applyFont="1" applyFill="1" applyBorder="1" applyAlignment="1" applyProtection="1">
      <alignment vertical="center"/>
      <protection/>
    </xf>
    <xf numFmtId="3" fontId="4" fillId="0" borderId="43" xfId="55" applyNumberFormat="1" applyFont="1" applyFill="1" applyBorder="1" applyAlignment="1" applyProtection="1">
      <alignment vertical="center"/>
      <protection/>
    </xf>
    <xf numFmtId="0" fontId="4" fillId="0" borderId="16" xfId="55" applyFont="1" applyFill="1" applyBorder="1" applyAlignment="1" applyProtection="1">
      <alignment vertical="center" wrapText="1"/>
      <protection/>
    </xf>
    <xf numFmtId="3" fontId="4" fillId="0" borderId="15" xfId="55" applyNumberFormat="1" applyFont="1" applyFill="1" applyBorder="1" applyAlignment="1" applyProtection="1">
      <alignment vertical="center"/>
      <protection/>
    </xf>
    <xf numFmtId="3" fontId="3" fillId="0" borderId="67" xfId="55" applyNumberFormat="1" applyFont="1" applyFill="1" applyBorder="1" applyAlignment="1" applyProtection="1">
      <alignment vertical="center"/>
      <protection locked="0"/>
    </xf>
    <xf numFmtId="3" fontId="3" fillId="0" borderId="69" xfId="55" applyNumberFormat="1" applyFont="1" applyFill="1" applyBorder="1" applyAlignment="1" applyProtection="1">
      <alignment vertical="center"/>
      <protection locked="0"/>
    </xf>
    <xf numFmtId="0" fontId="3" fillId="0" borderId="0" xfId="55" applyFont="1" applyBorder="1" applyAlignment="1" applyProtection="1">
      <alignment vertical="center"/>
      <protection/>
    </xf>
    <xf numFmtId="0" fontId="3" fillId="33" borderId="94" xfId="55" applyFont="1" applyFill="1" applyBorder="1" applyAlignment="1" applyProtection="1">
      <alignment vertical="center"/>
      <protection/>
    </xf>
    <xf numFmtId="0" fontId="3" fillId="33" borderId="95" xfId="55" applyFont="1" applyFill="1" applyBorder="1" applyAlignment="1" applyProtection="1">
      <alignment vertical="center"/>
      <protection/>
    </xf>
    <xf numFmtId="0" fontId="3" fillId="33" borderId="96" xfId="55" applyFont="1" applyFill="1" applyBorder="1" applyAlignment="1" applyProtection="1">
      <alignment vertical="center"/>
      <protection/>
    </xf>
    <xf numFmtId="0" fontId="3" fillId="33" borderId="10" xfId="57" applyFont="1" applyFill="1" applyBorder="1" applyAlignment="1" applyProtection="1">
      <alignment vertical="center"/>
      <protection/>
    </xf>
    <xf numFmtId="0" fontId="3" fillId="33" borderId="11" xfId="57" applyFont="1" applyFill="1" applyBorder="1" applyAlignment="1" applyProtection="1">
      <alignment vertical="center"/>
      <protection/>
    </xf>
    <xf numFmtId="0" fontId="4" fillId="33" borderId="11" xfId="57" applyFont="1" applyFill="1" applyBorder="1" applyAlignment="1" applyProtection="1">
      <alignment horizontal="left" vertical="center"/>
      <protection/>
    </xf>
    <xf numFmtId="49" fontId="4" fillId="33" borderId="12" xfId="57" applyNumberFormat="1" applyFont="1" applyFill="1" applyBorder="1" applyAlignment="1" applyProtection="1">
      <alignment horizontal="left"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3" fillId="33" borderId="13" xfId="57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>
      <alignment vertical="center"/>
      <protection/>
    </xf>
    <xf numFmtId="0" fontId="3" fillId="33" borderId="14" xfId="57" applyFont="1" applyFill="1" applyBorder="1" applyAlignment="1" applyProtection="1">
      <alignment vertical="center"/>
      <protection/>
    </xf>
    <xf numFmtId="49" fontId="3" fillId="33" borderId="13" xfId="57" applyNumberFormat="1" applyFont="1" applyFill="1" applyBorder="1" applyAlignment="1" applyProtection="1">
      <alignment vertical="center"/>
      <protection/>
    </xf>
    <xf numFmtId="49" fontId="3" fillId="33" borderId="0" xfId="57" applyNumberFormat="1" applyFont="1" applyFill="1" applyBorder="1" applyAlignment="1" applyProtection="1">
      <alignment vertical="center"/>
      <protection/>
    </xf>
    <xf numFmtId="49" fontId="3" fillId="33" borderId="0" xfId="57" applyNumberFormat="1" applyFont="1" applyFill="1" applyBorder="1" applyAlignment="1" applyProtection="1">
      <alignment horizontal="centerContinuous" vertical="center"/>
      <protection/>
    </xf>
    <xf numFmtId="49" fontId="3" fillId="33" borderId="14" xfId="57" applyNumberFormat="1" applyFont="1" applyFill="1" applyBorder="1" applyAlignment="1" applyProtection="1">
      <alignment vertical="center"/>
      <protection/>
    </xf>
    <xf numFmtId="49" fontId="4" fillId="33" borderId="0" xfId="57" applyNumberFormat="1" applyFont="1" applyFill="1" applyBorder="1" applyAlignment="1" applyProtection="1">
      <alignment vertical="center"/>
      <protection/>
    </xf>
    <xf numFmtId="49" fontId="6" fillId="33" borderId="13" xfId="57" applyNumberFormat="1" applyFont="1" applyFill="1" applyBorder="1" applyAlignment="1" applyProtection="1">
      <alignment vertical="center"/>
      <protection/>
    </xf>
    <xf numFmtId="49" fontId="3" fillId="33" borderId="15" xfId="57" applyNumberFormat="1" applyFont="1" applyFill="1" applyBorder="1" applyAlignment="1" applyProtection="1">
      <alignment vertical="center"/>
      <protection/>
    </xf>
    <xf numFmtId="49" fontId="3" fillId="33" borderId="16" xfId="57" applyNumberFormat="1" applyFont="1" applyFill="1" applyBorder="1" applyAlignment="1" applyProtection="1">
      <alignment vertical="center"/>
      <protection/>
    </xf>
    <xf numFmtId="49" fontId="3" fillId="33" borderId="17" xfId="57" applyNumberFormat="1" applyFont="1" applyFill="1" applyBorder="1" applyAlignment="1" applyProtection="1">
      <alignment vertical="center"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center" vertical="center" textRotation="90"/>
      <protection/>
    </xf>
    <xf numFmtId="1" fontId="7" fillId="0" borderId="19" xfId="57" applyNumberFormat="1" applyFont="1" applyFill="1" applyBorder="1" applyAlignment="1" applyProtection="1">
      <alignment horizontal="center" vertical="center"/>
      <protection/>
    </xf>
    <xf numFmtId="1" fontId="7" fillId="0" borderId="20" xfId="57" applyNumberFormat="1" applyFont="1" applyFill="1" applyBorder="1" applyAlignment="1" applyProtection="1">
      <alignment horizontal="center" vertical="center"/>
      <protection/>
    </xf>
    <xf numFmtId="1" fontId="7" fillId="0" borderId="21" xfId="57" applyNumberFormat="1" applyFont="1" applyFill="1" applyBorder="1" applyAlignment="1" applyProtection="1">
      <alignment horizontal="center" vertical="center"/>
      <protection/>
    </xf>
    <xf numFmtId="1" fontId="7" fillId="0" borderId="22" xfId="57" applyNumberFormat="1" applyFont="1" applyFill="1" applyBorder="1" applyAlignment="1" applyProtection="1">
      <alignment horizontal="center" vertical="center"/>
      <protection/>
    </xf>
    <xf numFmtId="1" fontId="7" fillId="0" borderId="23" xfId="57" applyNumberFormat="1" applyFont="1" applyFill="1" applyBorder="1" applyAlignment="1" applyProtection="1">
      <alignment horizontal="center" vertical="center"/>
      <protection/>
    </xf>
    <xf numFmtId="0" fontId="4" fillId="0" borderId="18" xfId="57" applyFont="1" applyFill="1" applyBorder="1" applyAlignment="1" applyProtection="1">
      <alignment vertical="center" wrapText="1"/>
      <protection/>
    </xf>
    <xf numFmtId="0" fontId="4" fillId="0" borderId="18" xfId="57" applyFont="1" applyFill="1" applyBorder="1" applyAlignment="1" applyProtection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/>
      <protection/>
    </xf>
    <xf numFmtId="0" fontId="4" fillId="0" borderId="24" xfId="57" applyFont="1" applyFill="1" applyBorder="1" applyAlignment="1" applyProtection="1">
      <alignment vertical="center"/>
      <protection/>
    </xf>
    <xf numFmtId="0" fontId="4" fillId="0" borderId="25" xfId="57" applyFont="1" applyFill="1" applyBorder="1" applyAlignment="1" applyProtection="1">
      <alignment vertical="center"/>
      <protection/>
    </xf>
    <xf numFmtId="0" fontId="4" fillId="0" borderId="14" xfId="57" applyFont="1" applyFill="1" applyBorder="1" applyAlignment="1" applyProtection="1">
      <alignment vertical="center"/>
      <protection/>
    </xf>
    <xf numFmtId="0" fontId="4" fillId="0" borderId="0" xfId="57" applyFont="1" applyFill="1" applyBorder="1" applyAlignment="1" applyProtection="1">
      <alignment vertical="center"/>
      <protection/>
    </xf>
    <xf numFmtId="0" fontId="4" fillId="0" borderId="26" xfId="57" applyFont="1" applyFill="1" applyBorder="1" applyAlignment="1" applyProtection="1">
      <alignment vertical="center" wrapText="1"/>
      <protection/>
    </xf>
    <xf numFmtId="0" fontId="4" fillId="0" borderId="26" xfId="57" applyFont="1" applyFill="1" applyBorder="1" applyAlignment="1" applyProtection="1">
      <alignment horizontal="left" vertical="center" wrapText="1"/>
      <protection/>
    </xf>
    <xf numFmtId="3" fontId="4" fillId="0" borderId="27" xfId="57" applyNumberFormat="1" applyFont="1" applyFill="1" applyBorder="1" applyAlignment="1" applyProtection="1">
      <alignment horizontal="right" vertical="center"/>
      <protection/>
    </xf>
    <xf numFmtId="3" fontId="4" fillId="0" borderId="28" xfId="57" applyNumberFormat="1" applyFont="1" applyFill="1" applyBorder="1" applyAlignment="1" applyProtection="1">
      <alignment horizontal="right" vertical="center"/>
      <protection/>
    </xf>
    <xf numFmtId="3" fontId="4" fillId="0" borderId="29" xfId="57" applyNumberFormat="1" applyFont="1" applyFill="1" applyBorder="1" applyAlignment="1" applyProtection="1">
      <alignment horizontal="right" vertical="center"/>
      <protection/>
    </xf>
    <xf numFmtId="3" fontId="4" fillId="0" borderId="30" xfId="57" applyNumberFormat="1" applyFont="1" applyFill="1" applyBorder="1" applyAlignment="1" applyProtection="1">
      <alignment horizontal="right" vertical="center"/>
      <protection/>
    </xf>
    <xf numFmtId="0" fontId="3" fillId="0" borderId="19" xfId="57" applyFont="1" applyFill="1" applyBorder="1" applyAlignment="1" applyProtection="1">
      <alignment vertical="center" wrapText="1"/>
      <protection/>
    </xf>
    <xf numFmtId="0" fontId="3" fillId="0" borderId="19" xfId="57" applyFont="1" applyFill="1" applyBorder="1" applyAlignment="1" applyProtection="1">
      <alignment horizontal="left" vertical="center" wrapText="1"/>
      <protection/>
    </xf>
    <xf numFmtId="3" fontId="3" fillId="0" borderId="20" xfId="57" applyNumberFormat="1" applyFont="1" applyFill="1" applyBorder="1" applyAlignment="1" applyProtection="1">
      <alignment horizontal="right" vertical="center"/>
      <protection/>
    </xf>
    <xf numFmtId="3" fontId="3" fillId="0" borderId="21" xfId="57" applyNumberFormat="1" applyFont="1" applyFill="1" applyBorder="1" applyAlignment="1" applyProtection="1">
      <alignment horizontal="right" vertical="center"/>
      <protection/>
    </xf>
    <xf numFmtId="3" fontId="3" fillId="0" borderId="22" xfId="57" applyNumberFormat="1" applyFont="1" applyFill="1" applyBorder="1" applyAlignment="1" applyProtection="1">
      <alignment horizontal="right" vertical="center"/>
      <protection/>
    </xf>
    <xf numFmtId="3" fontId="3" fillId="0" borderId="23" xfId="57" applyNumberFormat="1" applyFont="1" applyFill="1" applyBorder="1" applyAlignment="1" applyProtection="1">
      <alignment horizontal="right" vertical="center"/>
      <protection/>
    </xf>
    <xf numFmtId="0" fontId="3" fillId="0" borderId="18" xfId="57" applyFont="1" applyFill="1" applyBorder="1" applyAlignment="1" applyProtection="1">
      <alignment vertical="center" wrapText="1"/>
      <protection/>
    </xf>
    <xf numFmtId="0" fontId="3" fillId="0" borderId="18" xfId="57" applyFont="1" applyFill="1" applyBorder="1" applyAlignment="1" applyProtection="1">
      <alignment horizontal="right" vertical="center" wrapText="1"/>
      <protection/>
    </xf>
    <xf numFmtId="3" fontId="3" fillId="0" borderId="13" xfId="57" applyNumberFormat="1" applyFont="1" applyFill="1" applyBorder="1" applyAlignment="1" applyProtection="1">
      <alignment horizontal="right" vertical="center"/>
      <protection/>
    </xf>
    <xf numFmtId="3" fontId="3" fillId="0" borderId="24" xfId="57" applyNumberFormat="1" applyFont="1" applyFill="1" applyBorder="1" applyAlignment="1" applyProtection="1">
      <alignment horizontal="right" vertical="center"/>
      <protection locked="0"/>
    </xf>
    <xf numFmtId="3" fontId="3" fillId="0" borderId="25" xfId="57" applyNumberFormat="1" applyFont="1" applyFill="1" applyBorder="1" applyAlignment="1" applyProtection="1">
      <alignment horizontal="right" vertical="center"/>
      <protection locked="0"/>
    </xf>
    <xf numFmtId="3" fontId="3" fillId="0" borderId="14" xfId="57" applyNumberFormat="1" applyFont="1" applyFill="1" applyBorder="1" applyAlignment="1" applyProtection="1">
      <alignment horizontal="right" vertical="center"/>
      <protection locked="0"/>
    </xf>
    <xf numFmtId="0" fontId="3" fillId="0" borderId="31" xfId="57" applyFont="1" applyFill="1" applyBorder="1" applyAlignment="1" applyProtection="1">
      <alignment vertical="center" wrapText="1"/>
      <protection/>
    </xf>
    <xf numFmtId="0" fontId="3" fillId="0" borderId="31" xfId="57" applyFont="1" applyFill="1" applyBorder="1" applyAlignment="1" applyProtection="1">
      <alignment horizontal="right" vertical="center" wrapText="1"/>
      <protection/>
    </xf>
    <xf numFmtId="3" fontId="3" fillId="0" borderId="32" xfId="57" applyNumberFormat="1" applyFont="1" applyFill="1" applyBorder="1" applyAlignment="1" applyProtection="1">
      <alignment horizontal="right" vertical="center"/>
      <protection/>
    </xf>
    <xf numFmtId="3" fontId="3" fillId="0" borderId="33" xfId="57" applyNumberFormat="1" applyFont="1" applyFill="1" applyBorder="1" applyAlignment="1" applyProtection="1">
      <alignment horizontal="right" vertical="center"/>
      <protection locked="0"/>
    </xf>
    <xf numFmtId="3" fontId="3" fillId="0" borderId="34" xfId="57" applyNumberFormat="1" applyFont="1" applyFill="1" applyBorder="1" applyAlignment="1" applyProtection="1">
      <alignment horizontal="right" vertical="center"/>
      <protection locked="0"/>
    </xf>
    <xf numFmtId="3" fontId="3" fillId="0" borderId="35" xfId="57" applyNumberFormat="1" applyFont="1" applyFill="1" applyBorder="1" applyAlignment="1" applyProtection="1">
      <alignment horizontal="right" vertical="center"/>
      <protection locked="0"/>
    </xf>
    <xf numFmtId="0" fontId="4" fillId="0" borderId="36" xfId="57" applyFont="1" applyFill="1" applyBorder="1" applyAlignment="1" applyProtection="1">
      <alignment horizontal="left" vertical="center" wrapText="1"/>
      <protection/>
    </xf>
    <xf numFmtId="3" fontId="3" fillId="0" borderId="37" xfId="57" applyNumberFormat="1" applyFont="1" applyFill="1" applyBorder="1" applyAlignment="1" applyProtection="1">
      <alignment vertical="center"/>
      <protection/>
    </xf>
    <xf numFmtId="3" fontId="3" fillId="0" borderId="38" xfId="57" applyNumberFormat="1" applyFont="1" applyFill="1" applyBorder="1" applyAlignment="1" applyProtection="1">
      <alignment vertical="center"/>
      <protection locked="0"/>
    </xf>
    <xf numFmtId="3" fontId="3" fillId="0" borderId="38" xfId="57" applyNumberFormat="1" applyFont="1" applyFill="1" applyBorder="1" applyAlignment="1" applyProtection="1">
      <alignment horizontal="center" vertical="center"/>
      <protection/>
    </xf>
    <xf numFmtId="3" fontId="3" fillId="0" borderId="39" xfId="57" applyNumberFormat="1" applyFont="1" applyFill="1" applyBorder="1" applyAlignment="1" applyProtection="1">
      <alignment horizontal="center" vertical="center"/>
      <protection/>
    </xf>
    <xf numFmtId="3" fontId="3" fillId="0" borderId="40" xfId="57" applyNumberFormat="1" applyFont="1" applyFill="1" applyBorder="1" applyAlignment="1" applyProtection="1">
      <alignment horizontal="center" vertical="center"/>
      <protection/>
    </xf>
    <xf numFmtId="0" fontId="4" fillId="0" borderId="41" xfId="57" applyFont="1" applyFill="1" applyBorder="1" applyAlignment="1" applyProtection="1">
      <alignment horizontal="left" vertical="center" wrapText="1"/>
      <protection/>
    </xf>
    <xf numFmtId="3" fontId="3" fillId="0" borderId="15" xfId="57" applyNumberFormat="1" applyFont="1" applyFill="1" applyBorder="1" applyAlignment="1" applyProtection="1">
      <alignment vertical="center"/>
      <protection/>
    </xf>
    <xf numFmtId="3" fontId="3" fillId="0" borderId="42" xfId="57" applyNumberFormat="1" applyFont="1" applyFill="1" applyBorder="1" applyAlignment="1" applyProtection="1">
      <alignment horizontal="right" vertical="center"/>
      <protection locked="0"/>
    </xf>
    <xf numFmtId="3" fontId="3" fillId="0" borderId="42" xfId="57" applyNumberFormat="1" applyFont="1" applyFill="1" applyBorder="1" applyAlignment="1" applyProtection="1">
      <alignment horizontal="center" vertical="center"/>
      <protection/>
    </xf>
    <xf numFmtId="3" fontId="3" fillId="0" borderId="43" xfId="57" applyNumberFormat="1" applyFont="1" applyFill="1" applyBorder="1" applyAlignment="1" applyProtection="1">
      <alignment horizontal="center" vertical="center"/>
      <protection/>
    </xf>
    <xf numFmtId="3" fontId="3" fillId="0" borderId="42" xfId="57" applyNumberFormat="1" applyFont="1" applyFill="1" applyBorder="1" applyAlignment="1" applyProtection="1">
      <alignment horizontal="center" vertical="center"/>
      <protection locked="0"/>
    </xf>
    <xf numFmtId="3" fontId="3" fillId="0" borderId="17" xfId="57" applyNumberFormat="1" applyFont="1" applyFill="1" applyBorder="1" applyAlignment="1" applyProtection="1">
      <alignment horizontal="center" vertical="center"/>
      <protection/>
    </xf>
    <xf numFmtId="3" fontId="3" fillId="0" borderId="42" xfId="57" applyNumberFormat="1" applyFont="1" applyFill="1" applyBorder="1" applyAlignment="1" applyProtection="1">
      <alignment vertical="center"/>
      <protection/>
    </xf>
    <xf numFmtId="0" fontId="4" fillId="0" borderId="41" xfId="57" applyFont="1" applyFill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 applyProtection="1">
      <alignment horizontal="left" vertical="center" wrapText="1"/>
      <protection/>
    </xf>
    <xf numFmtId="3" fontId="3" fillId="0" borderId="13" xfId="57" applyNumberFormat="1" applyFont="1" applyFill="1" applyBorder="1" applyAlignment="1" applyProtection="1">
      <alignment vertical="center"/>
      <protection/>
    </xf>
    <xf numFmtId="3" fontId="3" fillId="0" borderId="24" xfId="57" applyNumberFormat="1" applyFont="1" applyFill="1" applyBorder="1" applyAlignment="1" applyProtection="1">
      <alignment horizontal="center" vertical="center"/>
      <protection/>
    </xf>
    <xf numFmtId="3" fontId="3" fillId="0" borderId="24" xfId="57" applyNumberFormat="1" applyFont="1" applyFill="1" applyBorder="1" applyAlignment="1" applyProtection="1">
      <alignment vertical="center"/>
      <protection locked="0"/>
    </xf>
    <xf numFmtId="3" fontId="3" fillId="0" borderId="25" xfId="57" applyNumberFormat="1" applyFont="1" applyFill="1" applyBorder="1" applyAlignment="1" applyProtection="1">
      <alignment horizontal="center" vertical="center"/>
      <protection/>
    </xf>
    <xf numFmtId="3" fontId="3" fillId="0" borderId="14" xfId="57" applyNumberFormat="1" applyFont="1" applyFill="1" applyBorder="1" applyAlignment="1" applyProtection="1">
      <alignment horizontal="center" vertical="center"/>
      <protection/>
    </xf>
    <xf numFmtId="0" fontId="3" fillId="0" borderId="31" xfId="57" applyFont="1" applyFill="1" applyBorder="1" applyAlignment="1" applyProtection="1">
      <alignment horizontal="left" vertical="center" wrapText="1"/>
      <protection/>
    </xf>
    <xf numFmtId="3" fontId="3" fillId="0" borderId="32" xfId="57" applyNumberFormat="1" applyFont="1" applyFill="1" applyBorder="1" applyAlignment="1" applyProtection="1">
      <alignment vertical="center"/>
      <protection/>
    </xf>
    <xf numFmtId="3" fontId="3" fillId="0" borderId="33" xfId="57" applyNumberFormat="1" applyFont="1" applyFill="1" applyBorder="1" applyAlignment="1" applyProtection="1">
      <alignment horizontal="center" vertical="center"/>
      <protection/>
    </xf>
    <xf numFmtId="3" fontId="3" fillId="0" borderId="33" xfId="57" applyNumberFormat="1" applyFont="1" applyFill="1" applyBorder="1" applyAlignment="1" applyProtection="1">
      <alignment vertical="center"/>
      <protection locked="0"/>
    </xf>
    <xf numFmtId="3" fontId="3" fillId="0" borderId="34" xfId="57" applyNumberFormat="1" applyFont="1" applyFill="1" applyBorder="1" applyAlignment="1" applyProtection="1">
      <alignment horizontal="center" vertical="center"/>
      <protection/>
    </xf>
    <xf numFmtId="3" fontId="3" fillId="0" borderId="35" xfId="57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 applyProtection="1">
      <alignment vertical="center" wrapText="1"/>
      <protection/>
    </xf>
    <xf numFmtId="0" fontId="3" fillId="0" borderId="44" xfId="57" applyFont="1" applyFill="1" applyBorder="1" applyAlignment="1" applyProtection="1">
      <alignment horizontal="right" vertical="center" wrapText="1"/>
      <protection/>
    </xf>
    <xf numFmtId="0" fontId="3" fillId="0" borderId="44" xfId="57" applyFont="1" applyFill="1" applyBorder="1" applyAlignment="1" applyProtection="1">
      <alignment horizontal="left" vertical="center" wrapText="1"/>
      <protection/>
    </xf>
    <xf numFmtId="3" fontId="3" fillId="0" borderId="45" xfId="57" applyNumberFormat="1" applyFont="1" applyFill="1" applyBorder="1" applyAlignment="1" applyProtection="1">
      <alignment vertical="center"/>
      <protection/>
    </xf>
    <xf numFmtId="3" fontId="3" fillId="0" borderId="46" xfId="57" applyNumberFormat="1" applyFont="1" applyFill="1" applyBorder="1" applyAlignment="1" applyProtection="1">
      <alignment horizontal="center" vertical="center"/>
      <protection/>
    </xf>
    <xf numFmtId="3" fontId="3" fillId="0" borderId="46" xfId="57" applyNumberFormat="1" applyFont="1" applyFill="1" applyBorder="1" applyAlignment="1" applyProtection="1">
      <alignment vertical="center"/>
      <protection locked="0"/>
    </xf>
    <xf numFmtId="3" fontId="3" fillId="0" borderId="47" xfId="57" applyNumberFormat="1" applyFont="1" applyFill="1" applyBorder="1" applyAlignment="1" applyProtection="1">
      <alignment horizontal="center" vertical="center"/>
      <protection/>
    </xf>
    <xf numFmtId="3" fontId="3" fillId="0" borderId="48" xfId="57" applyNumberFormat="1" applyFont="1" applyFill="1" applyBorder="1" applyAlignment="1" applyProtection="1">
      <alignment horizontal="center" vertical="center"/>
      <protection/>
    </xf>
    <xf numFmtId="3" fontId="3" fillId="0" borderId="42" xfId="57" applyNumberFormat="1" applyFont="1" applyFill="1" applyBorder="1" applyAlignment="1" applyProtection="1">
      <alignment horizontal="right" vertical="center"/>
      <protection/>
    </xf>
    <xf numFmtId="3" fontId="3" fillId="0" borderId="15" xfId="57" applyNumberFormat="1" applyFont="1" applyFill="1" applyBorder="1" applyAlignment="1" applyProtection="1">
      <alignment horizontal="right" vertical="center"/>
      <protection/>
    </xf>
    <xf numFmtId="0" fontId="3" fillId="0" borderId="44" xfId="57" applyFont="1" applyFill="1" applyBorder="1" applyAlignment="1" applyProtection="1">
      <alignment vertical="center" wrapText="1"/>
      <protection locked="0"/>
    </xf>
    <xf numFmtId="0" fontId="3" fillId="0" borderId="44" xfId="57" applyFont="1" applyFill="1" applyBorder="1" applyAlignment="1" applyProtection="1">
      <alignment horizontal="left" vertical="center" wrapText="1"/>
      <protection locked="0"/>
    </xf>
    <xf numFmtId="3" fontId="3" fillId="0" borderId="49" xfId="57" applyNumberFormat="1" applyFont="1" applyFill="1" applyBorder="1" applyAlignment="1" applyProtection="1">
      <alignment horizontal="right" vertical="center"/>
      <protection/>
    </xf>
    <xf numFmtId="3" fontId="3" fillId="0" borderId="46" xfId="57" applyNumberFormat="1" applyFont="1" applyFill="1" applyBorder="1" applyAlignment="1" applyProtection="1">
      <alignment horizontal="right" vertical="center"/>
      <protection locked="0"/>
    </xf>
    <xf numFmtId="3" fontId="3" fillId="0" borderId="46" xfId="57" applyNumberFormat="1" applyFont="1" applyFill="1" applyBorder="1" applyAlignment="1" applyProtection="1">
      <alignment horizontal="center" vertical="center"/>
      <protection locked="0"/>
    </xf>
    <xf numFmtId="0" fontId="4" fillId="0" borderId="50" xfId="57" applyFont="1" applyFill="1" applyBorder="1" applyAlignment="1" applyProtection="1">
      <alignment horizontal="center" vertical="center" wrapText="1"/>
      <protection/>
    </xf>
    <xf numFmtId="0" fontId="4" fillId="0" borderId="50" xfId="57" applyFont="1" applyFill="1" applyBorder="1" applyAlignment="1" applyProtection="1">
      <alignment horizontal="left" vertical="center" wrapText="1"/>
      <protection/>
    </xf>
    <xf numFmtId="3" fontId="3" fillId="0" borderId="51" xfId="57" applyNumberFormat="1" applyFont="1" applyFill="1" applyBorder="1" applyAlignment="1" applyProtection="1">
      <alignment horizontal="right" vertical="center"/>
      <protection/>
    </xf>
    <xf numFmtId="3" fontId="3" fillId="0" borderId="52" xfId="57" applyNumberFormat="1" applyFont="1" applyFill="1" applyBorder="1" applyAlignment="1" applyProtection="1">
      <alignment horizontal="center" vertical="center"/>
      <protection/>
    </xf>
    <xf numFmtId="3" fontId="3" fillId="0" borderId="52" xfId="57" applyNumberFormat="1" applyFont="1" applyFill="1" applyBorder="1" applyAlignment="1" applyProtection="1">
      <alignment horizontal="right" vertical="center"/>
      <protection/>
    </xf>
    <xf numFmtId="3" fontId="3" fillId="0" borderId="53" xfId="57" applyNumberFormat="1" applyFont="1" applyFill="1" applyBorder="1" applyAlignment="1" applyProtection="1">
      <alignment horizontal="right" vertical="center"/>
      <protection/>
    </xf>
    <xf numFmtId="0" fontId="3" fillId="0" borderId="54" xfId="57" applyFont="1" applyFill="1" applyBorder="1" applyAlignment="1" applyProtection="1">
      <alignment horizontal="right" vertical="center" wrapText="1"/>
      <protection/>
    </xf>
    <xf numFmtId="0" fontId="3" fillId="0" borderId="54" xfId="57" applyFont="1" applyFill="1" applyBorder="1" applyAlignment="1" applyProtection="1">
      <alignment horizontal="left" vertical="center" wrapText="1"/>
      <protection/>
    </xf>
    <xf numFmtId="3" fontId="3" fillId="0" borderId="55" xfId="57" applyNumberFormat="1" applyFont="1" applyFill="1" applyBorder="1" applyAlignment="1" applyProtection="1">
      <alignment horizontal="right" vertical="center"/>
      <protection/>
    </xf>
    <xf numFmtId="3" fontId="3" fillId="0" borderId="56" xfId="57" applyNumberFormat="1" applyFont="1" applyFill="1" applyBorder="1" applyAlignment="1" applyProtection="1">
      <alignment horizontal="center" vertical="center"/>
      <protection/>
    </xf>
    <xf numFmtId="3" fontId="3" fillId="0" borderId="57" xfId="57" applyNumberFormat="1" applyFont="1" applyFill="1" applyBorder="1" applyAlignment="1" applyProtection="1">
      <alignment horizontal="right" vertical="center"/>
      <protection locked="0"/>
    </xf>
    <xf numFmtId="3" fontId="3" fillId="0" borderId="58" xfId="57" applyNumberFormat="1" applyFont="1" applyFill="1" applyBorder="1" applyAlignment="1" applyProtection="1">
      <alignment horizontal="right" vertical="center"/>
      <protection locked="0"/>
    </xf>
    <xf numFmtId="3" fontId="3" fillId="0" borderId="59" xfId="57" applyNumberFormat="1" applyFont="1" applyFill="1" applyBorder="1" applyAlignment="1" applyProtection="1">
      <alignment horizontal="right" vertical="center"/>
      <protection/>
    </xf>
    <xf numFmtId="0" fontId="3" fillId="0" borderId="54" xfId="57" applyFont="1" applyFill="1" applyBorder="1" applyAlignment="1" applyProtection="1">
      <alignment vertical="center" wrapText="1"/>
      <protection/>
    </xf>
    <xf numFmtId="3" fontId="3" fillId="0" borderId="59" xfId="57" applyNumberFormat="1" applyFont="1" applyFill="1" applyBorder="1" applyAlignment="1" applyProtection="1">
      <alignment vertical="center"/>
      <protection/>
    </xf>
    <xf numFmtId="3" fontId="3" fillId="0" borderId="56" xfId="57" applyNumberFormat="1" applyFont="1" applyFill="1" applyBorder="1" applyAlignment="1" applyProtection="1">
      <alignment horizontal="right" vertical="center"/>
      <protection/>
    </xf>
    <xf numFmtId="3" fontId="3" fillId="0" borderId="57" xfId="57" applyNumberFormat="1" applyFont="1" applyFill="1" applyBorder="1" applyAlignment="1" applyProtection="1">
      <alignment horizontal="right" vertical="center"/>
      <protection/>
    </xf>
    <xf numFmtId="3" fontId="3" fillId="0" borderId="58" xfId="57" applyNumberFormat="1" applyFont="1" applyFill="1" applyBorder="1" applyAlignment="1" applyProtection="1">
      <alignment horizontal="right" vertical="center"/>
      <protection/>
    </xf>
    <xf numFmtId="0" fontId="4" fillId="0" borderId="18" xfId="57" applyFont="1" applyBorder="1" applyAlignment="1" applyProtection="1">
      <alignment vertical="center" wrapText="1"/>
      <protection/>
    </xf>
    <xf numFmtId="0" fontId="4" fillId="0" borderId="18" xfId="57" applyFont="1" applyBorder="1" applyAlignment="1" applyProtection="1">
      <alignment horizontal="left" vertical="center" wrapText="1"/>
      <protection/>
    </xf>
    <xf numFmtId="3" fontId="4" fillId="0" borderId="13" xfId="57" applyNumberFormat="1" applyFont="1" applyBorder="1" applyAlignment="1" applyProtection="1">
      <alignment vertical="center"/>
      <protection/>
    </xf>
    <xf numFmtId="3" fontId="4" fillId="0" borderId="24" xfId="57" applyNumberFormat="1" applyFont="1" applyBorder="1" applyAlignment="1" applyProtection="1">
      <alignment vertical="center"/>
      <protection/>
    </xf>
    <xf numFmtId="3" fontId="4" fillId="0" borderId="25" xfId="57" applyNumberFormat="1" applyFont="1" applyBorder="1" applyAlignment="1" applyProtection="1">
      <alignment vertical="center"/>
      <protection/>
    </xf>
    <xf numFmtId="3" fontId="4" fillId="0" borderId="14" xfId="57" applyNumberFormat="1" applyFont="1" applyBorder="1" applyAlignment="1" applyProtection="1">
      <alignment vertical="center"/>
      <protection/>
    </xf>
    <xf numFmtId="0" fontId="4" fillId="0" borderId="26" xfId="57" applyFont="1" applyFill="1" applyBorder="1" applyAlignment="1" applyProtection="1">
      <alignment vertical="center"/>
      <protection/>
    </xf>
    <xf numFmtId="3" fontId="4" fillId="0" borderId="27" xfId="57" applyNumberFormat="1" applyFont="1" applyFill="1" applyBorder="1" applyAlignment="1" applyProtection="1">
      <alignment vertical="center"/>
      <protection/>
    </xf>
    <xf numFmtId="3" fontId="4" fillId="0" borderId="28" xfId="57" applyNumberFormat="1" applyFont="1" applyFill="1" applyBorder="1" applyAlignment="1" applyProtection="1">
      <alignment vertical="center"/>
      <protection/>
    </xf>
    <xf numFmtId="3" fontId="4" fillId="0" borderId="29" xfId="57" applyNumberFormat="1" applyFont="1" applyFill="1" applyBorder="1" applyAlignment="1" applyProtection="1">
      <alignment vertical="center"/>
      <protection/>
    </xf>
    <xf numFmtId="3" fontId="4" fillId="0" borderId="30" xfId="57" applyNumberFormat="1" applyFont="1" applyFill="1" applyBorder="1" applyAlignment="1" applyProtection="1">
      <alignment vertical="center"/>
      <protection/>
    </xf>
    <xf numFmtId="0" fontId="4" fillId="0" borderId="60" xfId="57" applyFont="1" applyFill="1" applyBorder="1" applyAlignment="1" applyProtection="1">
      <alignment vertical="center"/>
      <protection/>
    </xf>
    <xf numFmtId="0" fontId="4" fillId="0" borderId="60" xfId="57" applyFont="1" applyFill="1" applyBorder="1" applyAlignment="1" applyProtection="1">
      <alignment vertical="center" wrapText="1"/>
      <protection/>
    </xf>
    <xf numFmtId="3" fontId="4" fillId="0" borderId="61" xfId="57" applyNumberFormat="1" applyFont="1" applyFill="1" applyBorder="1" applyAlignment="1" applyProtection="1">
      <alignment vertical="center"/>
      <protection/>
    </xf>
    <xf numFmtId="3" fontId="4" fillId="0" borderId="62" xfId="57" applyNumberFormat="1" applyFont="1" applyFill="1" applyBorder="1" applyAlignment="1" applyProtection="1">
      <alignment vertical="center"/>
      <protection/>
    </xf>
    <xf numFmtId="3" fontId="4" fillId="0" borderId="63" xfId="57" applyNumberFormat="1" applyFont="1" applyFill="1" applyBorder="1" applyAlignment="1" applyProtection="1">
      <alignment vertical="center"/>
      <protection/>
    </xf>
    <xf numFmtId="3" fontId="4" fillId="0" borderId="64" xfId="57" applyNumberFormat="1" applyFont="1" applyFill="1" applyBorder="1" applyAlignment="1" applyProtection="1">
      <alignment vertical="center"/>
      <protection/>
    </xf>
    <xf numFmtId="0" fontId="4" fillId="0" borderId="18" xfId="57" applyFont="1" applyFill="1" applyBorder="1" applyAlignment="1" applyProtection="1">
      <alignment vertical="center"/>
      <protection/>
    </xf>
    <xf numFmtId="3" fontId="4" fillId="0" borderId="13" xfId="57" applyNumberFormat="1" applyFont="1" applyFill="1" applyBorder="1" applyAlignment="1" applyProtection="1">
      <alignment vertical="center"/>
      <protection/>
    </xf>
    <xf numFmtId="3" fontId="4" fillId="0" borderId="24" xfId="57" applyNumberFormat="1" applyFont="1" applyFill="1" applyBorder="1" applyAlignment="1" applyProtection="1">
      <alignment vertical="center"/>
      <protection/>
    </xf>
    <xf numFmtId="3" fontId="4" fillId="0" borderId="25" xfId="57" applyNumberFormat="1" applyFont="1" applyFill="1" applyBorder="1" applyAlignment="1" applyProtection="1">
      <alignment vertical="center"/>
      <protection/>
    </xf>
    <xf numFmtId="3" fontId="4" fillId="0" borderId="14" xfId="57" applyNumberFormat="1" applyFont="1" applyFill="1" applyBorder="1" applyAlignment="1" applyProtection="1">
      <alignment vertical="center"/>
      <protection/>
    </xf>
    <xf numFmtId="0" fontId="4" fillId="34" borderId="65" xfId="57" applyFont="1" applyFill="1" applyBorder="1" applyAlignment="1" applyProtection="1">
      <alignment horizontal="left" vertical="center" wrapText="1"/>
      <protection/>
    </xf>
    <xf numFmtId="3" fontId="4" fillId="34" borderId="66" xfId="57" applyNumberFormat="1" applyFont="1" applyFill="1" applyBorder="1" applyAlignment="1" applyProtection="1">
      <alignment vertical="center"/>
      <protection/>
    </xf>
    <xf numFmtId="3" fontId="4" fillId="34" borderId="67" xfId="57" applyNumberFormat="1" applyFont="1" applyFill="1" applyBorder="1" applyAlignment="1" applyProtection="1">
      <alignment vertical="center"/>
      <protection/>
    </xf>
    <xf numFmtId="3" fontId="4" fillId="34" borderId="68" xfId="57" applyNumberFormat="1" applyFont="1" applyFill="1" applyBorder="1" applyAlignment="1" applyProtection="1">
      <alignment vertical="center"/>
      <protection/>
    </xf>
    <xf numFmtId="3" fontId="4" fillId="34" borderId="69" xfId="57" applyNumberFormat="1" applyFont="1" applyFill="1" applyBorder="1" applyAlignment="1" applyProtection="1">
      <alignment vertical="center"/>
      <protection/>
    </xf>
    <xf numFmtId="0" fontId="3" fillId="0" borderId="41" xfId="57" applyFont="1" applyFill="1" applyBorder="1" applyAlignment="1" applyProtection="1">
      <alignment horizontal="left" vertical="center" wrapText="1"/>
      <protection/>
    </xf>
    <xf numFmtId="3" fontId="3" fillId="0" borderId="70" xfId="57" applyNumberFormat="1" applyFont="1" applyFill="1" applyBorder="1" applyAlignment="1" applyProtection="1">
      <alignment vertical="center"/>
      <protection/>
    </xf>
    <xf numFmtId="3" fontId="3" fillId="0" borderId="71" xfId="57" applyNumberFormat="1" applyFont="1" applyFill="1" applyBorder="1" applyAlignment="1" applyProtection="1">
      <alignment vertical="center"/>
      <protection/>
    </xf>
    <xf numFmtId="0" fontId="3" fillId="0" borderId="54" xfId="57" applyFont="1" applyFill="1" applyBorder="1" applyAlignment="1" applyProtection="1">
      <alignment horizontal="center" vertical="center" wrapText="1"/>
      <protection/>
    </xf>
    <xf numFmtId="3" fontId="3" fillId="0" borderId="56" xfId="57" applyNumberFormat="1" applyFont="1" applyFill="1" applyBorder="1" applyAlignment="1" applyProtection="1">
      <alignment vertical="center"/>
      <protection/>
    </xf>
    <xf numFmtId="3" fontId="3" fillId="0" borderId="57" xfId="57" applyNumberFormat="1" applyFont="1" applyFill="1" applyBorder="1" applyAlignment="1" applyProtection="1">
      <alignment vertical="center"/>
      <protection/>
    </xf>
    <xf numFmtId="3" fontId="3" fillId="0" borderId="58" xfId="57" applyNumberFormat="1" applyFont="1" applyFill="1" applyBorder="1" applyAlignment="1" applyProtection="1">
      <alignment vertical="center"/>
      <protection/>
    </xf>
    <xf numFmtId="3" fontId="3" fillId="0" borderId="25" xfId="57" applyNumberFormat="1" applyFont="1" applyFill="1" applyBorder="1" applyAlignment="1" applyProtection="1">
      <alignment vertical="center"/>
      <protection locked="0"/>
    </xf>
    <xf numFmtId="3" fontId="3" fillId="0" borderId="14" xfId="57" applyNumberFormat="1" applyFont="1" applyFill="1" applyBorder="1" applyAlignment="1" applyProtection="1">
      <alignment vertical="center"/>
      <protection locked="0"/>
    </xf>
    <xf numFmtId="3" fontId="3" fillId="0" borderId="34" xfId="57" applyNumberFormat="1" applyFont="1" applyFill="1" applyBorder="1" applyAlignment="1" applyProtection="1">
      <alignment vertical="center"/>
      <protection locked="0"/>
    </xf>
    <xf numFmtId="3" fontId="3" fillId="0" borderId="35" xfId="57" applyNumberFormat="1" applyFont="1" applyFill="1" applyBorder="1" applyAlignment="1" applyProtection="1">
      <alignment vertical="center"/>
      <protection locked="0"/>
    </xf>
    <xf numFmtId="0" fontId="3" fillId="0" borderId="31" xfId="57" applyFont="1" applyFill="1" applyBorder="1" applyAlignment="1" applyProtection="1">
      <alignment horizontal="center" vertical="center" wrapText="1"/>
      <protection/>
    </xf>
    <xf numFmtId="3" fontId="3" fillId="0" borderId="33" xfId="57" applyNumberFormat="1" applyFont="1" applyFill="1" applyBorder="1" applyAlignment="1" applyProtection="1">
      <alignment vertical="center"/>
      <protection/>
    </xf>
    <xf numFmtId="3" fontId="3" fillId="0" borderId="34" xfId="57" applyNumberFormat="1" applyFont="1" applyFill="1" applyBorder="1" applyAlignment="1" applyProtection="1">
      <alignment vertical="center"/>
      <protection/>
    </xf>
    <xf numFmtId="3" fontId="3" fillId="0" borderId="35" xfId="57" applyNumberFormat="1" applyFont="1" applyFill="1" applyBorder="1" applyAlignment="1" applyProtection="1">
      <alignment vertical="center"/>
      <protection/>
    </xf>
    <xf numFmtId="3" fontId="3" fillId="0" borderId="56" xfId="57" applyNumberFormat="1" applyFont="1" applyFill="1" applyBorder="1" applyAlignment="1" applyProtection="1">
      <alignment vertical="center"/>
      <protection locked="0"/>
    </xf>
    <xf numFmtId="3" fontId="3" fillId="0" borderId="57" xfId="57" applyNumberFormat="1" applyFont="1" applyFill="1" applyBorder="1" applyAlignment="1" applyProtection="1">
      <alignment vertical="center"/>
      <protection locked="0"/>
    </xf>
    <xf numFmtId="3" fontId="3" fillId="0" borderId="58" xfId="57" applyNumberFormat="1" applyFont="1" applyFill="1" applyBorder="1" applyAlignment="1" applyProtection="1">
      <alignment vertical="center"/>
      <protection locked="0"/>
    </xf>
    <xf numFmtId="3" fontId="3" fillId="0" borderId="43" xfId="57" applyNumberFormat="1" applyFont="1" applyFill="1" applyBorder="1" applyAlignment="1" applyProtection="1">
      <alignment vertical="center"/>
      <protection/>
    </xf>
    <xf numFmtId="3" fontId="3" fillId="0" borderId="17" xfId="57" applyNumberFormat="1" applyFont="1" applyFill="1" applyBorder="1" applyAlignment="1" applyProtection="1">
      <alignment vertical="center"/>
      <protection/>
    </xf>
    <xf numFmtId="3" fontId="3" fillId="0" borderId="24" xfId="57" applyNumberFormat="1" applyFont="1" applyFill="1" applyBorder="1" applyAlignment="1" applyProtection="1">
      <alignment vertical="center"/>
      <protection/>
    </xf>
    <xf numFmtId="3" fontId="3" fillId="0" borderId="25" xfId="57" applyNumberFormat="1" applyFont="1" applyFill="1" applyBorder="1" applyAlignment="1" applyProtection="1">
      <alignment vertical="center"/>
      <protection/>
    </xf>
    <xf numFmtId="3" fontId="3" fillId="0" borderId="14" xfId="57" applyNumberFormat="1" applyFont="1" applyFill="1" applyBorder="1" applyAlignment="1" applyProtection="1">
      <alignment vertical="center"/>
      <protection/>
    </xf>
    <xf numFmtId="3" fontId="3" fillId="0" borderId="72" xfId="57" applyNumberFormat="1" applyFont="1" applyFill="1" applyBorder="1" applyAlignment="1" applyProtection="1">
      <alignment vertical="center"/>
      <protection/>
    </xf>
    <xf numFmtId="3" fontId="3" fillId="0" borderId="42" xfId="57" applyNumberFormat="1" applyFont="1" applyFill="1" applyBorder="1" applyAlignment="1" applyProtection="1">
      <alignment vertical="center"/>
      <protection locked="0"/>
    </xf>
    <xf numFmtId="3" fontId="3" fillId="0" borderId="43" xfId="57" applyNumberFormat="1" applyFont="1" applyFill="1" applyBorder="1" applyAlignment="1" applyProtection="1">
      <alignment vertical="center"/>
      <protection locked="0"/>
    </xf>
    <xf numFmtId="3" fontId="3" fillId="0" borderId="17" xfId="57" applyNumberFormat="1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left" vertical="center"/>
      <protection/>
    </xf>
    <xf numFmtId="1" fontId="4" fillId="34" borderId="65" xfId="57" applyNumberFormat="1" applyFont="1" applyFill="1" applyBorder="1" applyAlignment="1" applyProtection="1">
      <alignment horizontal="left" vertical="center" wrapText="1"/>
      <protection/>
    </xf>
    <xf numFmtId="1" fontId="4" fillId="0" borderId="41" xfId="57" applyNumberFormat="1" applyFont="1" applyFill="1" applyBorder="1" applyAlignment="1" applyProtection="1">
      <alignment horizontal="left" vertical="center" wrapText="1"/>
      <protection/>
    </xf>
    <xf numFmtId="0" fontId="4" fillId="0" borderId="18" xfId="57" applyFont="1" applyFill="1" applyBorder="1" applyAlignment="1" applyProtection="1">
      <alignment horizontal="center" vertical="center" wrapText="1"/>
      <protection/>
    </xf>
    <xf numFmtId="3" fontId="4" fillId="0" borderId="73" xfId="57" applyNumberFormat="1" applyFont="1" applyFill="1" applyBorder="1" applyAlignment="1" applyProtection="1">
      <alignment vertical="center"/>
      <protection/>
    </xf>
    <xf numFmtId="3" fontId="4" fillId="0" borderId="74" xfId="57" applyNumberFormat="1" applyFont="1" applyFill="1" applyBorder="1" applyAlignment="1" applyProtection="1">
      <alignment vertical="center"/>
      <protection/>
    </xf>
    <xf numFmtId="3" fontId="3" fillId="0" borderId="75" xfId="57" applyNumberFormat="1" applyFont="1" applyFill="1" applyBorder="1" applyAlignment="1" applyProtection="1">
      <alignment vertical="center"/>
      <protection/>
    </xf>
    <xf numFmtId="3" fontId="3" fillId="0" borderId="76" xfId="57" applyNumberFormat="1" applyFont="1" applyFill="1" applyBorder="1" applyAlignment="1" applyProtection="1">
      <alignment vertical="center"/>
      <protection/>
    </xf>
    <xf numFmtId="3" fontId="4" fillId="34" borderId="77" xfId="57" applyNumberFormat="1" applyFont="1" applyFill="1" applyBorder="1" applyAlignment="1" applyProtection="1">
      <alignment vertical="center"/>
      <protection/>
    </xf>
    <xf numFmtId="0" fontId="4" fillId="0" borderId="65" xfId="57" applyFont="1" applyFill="1" applyBorder="1" applyAlignment="1" applyProtection="1">
      <alignment horizontal="left" vertical="center" wrapText="1"/>
      <protection/>
    </xf>
    <xf numFmtId="0" fontId="3" fillId="0" borderId="65" xfId="57" applyFont="1" applyFill="1" applyBorder="1" applyAlignment="1" applyProtection="1">
      <alignment horizontal="left" vertical="center" wrapText="1"/>
      <protection/>
    </xf>
    <xf numFmtId="3" fontId="3" fillId="0" borderId="77" xfId="57" applyNumberFormat="1" applyFont="1" applyFill="1" applyBorder="1" applyAlignment="1" applyProtection="1">
      <alignment vertical="center"/>
      <protection/>
    </xf>
    <xf numFmtId="3" fontId="3" fillId="0" borderId="67" xfId="57" applyNumberFormat="1" applyFont="1" applyFill="1" applyBorder="1" applyAlignment="1" applyProtection="1">
      <alignment vertical="center"/>
      <protection/>
    </xf>
    <xf numFmtId="3" fontId="3" fillId="0" borderId="68" xfId="57" applyNumberFormat="1" applyFont="1" applyFill="1" applyBorder="1" applyAlignment="1" applyProtection="1">
      <alignment vertical="center"/>
      <protection/>
    </xf>
    <xf numFmtId="3" fontId="3" fillId="0" borderId="66" xfId="57" applyNumberFormat="1" applyFont="1" applyFill="1" applyBorder="1" applyAlignment="1" applyProtection="1">
      <alignment vertical="center"/>
      <protection/>
    </xf>
    <xf numFmtId="3" fontId="3" fillId="0" borderId="69" xfId="57" applyNumberFormat="1" applyFont="1" applyFill="1" applyBorder="1" applyAlignment="1" applyProtection="1">
      <alignment vertical="center"/>
      <protection/>
    </xf>
    <xf numFmtId="3" fontId="3" fillId="0" borderId="0" xfId="57" applyNumberFormat="1" applyFont="1" applyFill="1" applyBorder="1" applyAlignment="1" applyProtection="1">
      <alignment vertical="center"/>
      <protection/>
    </xf>
    <xf numFmtId="3" fontId="3" fillId="0" borderId="78" xfId="57" applyNumberFormat="1" applyFont="1" applyFill="1" applyBorder="1" applyAlignment="1" applyProtection="1">
      <alignment vertical="center"/>
      <protection locked="0"/>
    </xf>
    <xf numFmtId="3" fontId="3" fillId="0" borderId="79" xfId="57" applyNumberFormat="1" applyFont="1" applyFill="1" applyBorder="1" applyAlignment="1" applyProtection="1">
      <alignment vertical="center"/>
      <protection/>
    </xf>
    <xf numFmtId="3" fontId="3" fillId="0" borderId="80" xfId="57" applyNumberFormat="1" applyFont="1" applyFill="1" applyBorder="1" applyAlignment="1" applyProtection="1">
      <alignment vertical="center"/>
      <protection/>
    </xf>
    <xf numFmtId="3" fontId="3" fillId="0" borderId="16" xfId="57" applyNumberFormat="1" applyFont="1" applyFill="1" applyBorder="1" applyAlignment="1" applyProtection="1">
      <alignment vertical="center"/>
      <protection/>
    </xf>
    <xf numFmtId="3" fontId="3" fillId="0" borderId="74" xfId="57" applyNumberFormat="1" applyFont="1" applyFill="1" applyBorder="1" applyAlignment="1" applyProtection="1">
      <alignment vertical="center"/>
      <protection/>
    </xf>
    <xf numFmtId="0" fontId="3" fillId="0" borderId="81" xfId="57" applyFont="1" applyFill="1" applyBorder="1" applyAlignment="1" applyProtection="1">
      <alignment horizontal="center" vertical="center" wrapText="1"/>
      <protection/>
    </xf>
    <xf numFmtId="0" fontId="3" fillId="0" borderId="81" xfId="57" applyFont="1" applyFill="1" applyBorder="1" applyAlignment="1" applyProtection="1">
      <alignment horizontal="left" vertical="center" wrapText="1"/>
      <protection/>
    </xf>
    <xf numFmtId="3" fontId="3" fillId="0" borderId="82" xfId="57" applyNumberFormat="1" applyFont="1" applyFill="1" applyBorder="1" applyAlignment="1" applyProtection="1">
      <alignment vertical="center"/>
      <protection/>
    </xf>
    <xf numFmtId="3" fontId="3" fillId="0" borderId="83" xfId="57" applyNumberFormat="1" applyFont="1" applyFill="1" applyBorder="1" applyAlignment="1" applyProtection="1">
      <alignment vertical="center"/>
      <protection locked="0"/>
    </xf>
    <xf numFmtId="3" fontId="3" fillId="0" borderId="84" xfId="57" applyNumberFormat="1" applyFont="1" applyFill="1" applyBorder="1" applyAlignment="1" applyProtection="1">
      <alignment vertical="center"/>
      <protection locked="0"/>
    </xf>
    <xf numFmtId="3" fontId="3" fillId="0" borderId="85" xfId="57" applyNumberFormat="1" applyFont="1" applyFill="1" applyBorder="1" applyAlignment="1" applyProtection="1">
      <alignment vertical="center"/>
      <protection/>
    </xf>
    <xf numFmtId="3" fontId="3" fillId="0" borderId="86" xfId="57" applyNumberFormat="1" applyFont="1" applyFill="1" applyBorder="1" applyAlignment="1" applyProtection="1">
      <alignment vertical="center"/>
      <protection locked="0"/>
    </xf>
    <xf numFmtId="0" fontId="4" fillId="34" borderId="41" xfId="57" applyFont="1" applyFill="1" applyBorder="1" applyAlignment="1" applyProtection="1">
      <alignment horizontal="left" vertical="center" wrapText="1"/>
      <protection/>
    </xf>
    <xf numFmtId="3" fontId="4" fillId="34" borderId="16" xfId="57" applyNumberFormat="1" applyFont="1" applyFill="1" applyBorder="1" applyAlignment="1" applyProtection="1">
      <alignment vertical="center"/>
      <protection/>
    </xf>
    <xf numFmtId="3" fontId="4" fillId="34" borderId="42" xfId="57" applyNumberFormat="1" applyFont="1" applyFill="1" applyBorder="1" applyAlignment="1" applyProtection="1">
      <alignment vertical="center"/>
      <protection/>
    </xf>
    <xf numFmtId="3" fontId="4" fillId="34" borderId="43" xfId="57" applyNumberFormat="1" applyFont="1" applyFill="1" applyBorder="1" applyAlignment="1" applyProtection="1">
      <alignment vertical="center"/>
      <protection/>
    </xf>
    <xf numFmtId="3" fontId="4" fillId="34" borderId="15" xfId="57" applyNumberFormat="1" applyFont="1" applyFill="1" applyBorder="1" applyAlignment="1" applyProtection="1">
      <alignment vertical="center"/>
      <protection/>
    </xf>
    <xf numFmtId="3" fontId="4" fillId="34" borderId="17" xfId="57" applyNumberFormat="1" applyFont="1" applyFill="1" applyBorder="1" applyAlignment="1" applyProtection="1">
      <alignment vertical="center"/>
      <protection/>
    </xf>
    <xf numFmtId="0" fontId="4" fillId="0" borderId="41" xfId="57" applyFont="1" applyFill="1" applyBorder="1" applyAlignment="1" applyProtection="1">
      <alignment horizontal="left" vertical="top" wrapText="1"/>
      <protection/>
    </xf>
    <xf numFmtId="0" fontId="3" fillId="0" borderId="18" xfId="57" applyFont="1" applyFill="1" applyBorder="1" applyAlignment="1" applyProtection="1">
      <alignment horizontal="center" vertical="top" wrapText="1"/>
      <protection/>
    </xf>
    <xf numFmtId="0" fontId="3" fillId="0" borderId="31" xfId="57" applyFont="1" applyFill="1" applyBorder="1" applyAlignment="1" applyProtection="1">
      <alignment horizontal="center" vertical="top" wrapText="1"/>
      <protection/>
    </xf>
    <xf numFmtId="0" fontId="3" fillId="0" borderId="31" xfId="57" applyFont="1" applyFill="1" applyBorder="1" applyAlignment="1" applyProtection="1">
      <alignment horizontal="right" vertical="top" wrapText="1"/>
      <protection/>
    </xf>
    <xf numFmtId="0" fontId="4" fillId="0" borderId="65" xfId="57" applyFont="1" applyFill="1" applyBorder="1" applyAlignment="1" applyProtection="1">
      <alignment horizontal="left" vertical="top" wrapText="1"/>
      <protection/>
    </xf>
    <xf numFmtId="0" fontId="3" fillId="0" borderId="87" xfId="57" applyFont="1" applyFill="1" applyBorder="1" applyAlignment="1" applyProtection="1">
      <alignment horizontal="center" vertical="top" wrapText="1"/>
      <protection/>
    </xf>
    <xf numFmtId="0" fontId="3" fillId="0" borderId="41" xfId="57" applyFont="1" applyFill="1" applyBorder="1" applyAlignment="1" applyProtection="1">
      <alignment horizontal="right" vertical="top" wrapText="1"/>
      <protection/>
    </xf>
    <xf numFmtId="3" fontId="3" fillId="0" borderId="88" xfId="57" applyNumberFormat="1" applyFont="1" applyFill="1" applyBorder="1" applyAlignment="1" applyProtection="1">
      <alignment vertical="center"/>
      <protection/>
    </xf>
    <xf numFmtId="0" fontId="3" fillId="0" borderId="54" xfId="57" applyFont="1" applyFill="1" applyBorder="1" applyAlignment="1" applyProtection="1">
      <alignment horizontal="center" vertical="top" wrapText="1"/>
      <protection/>
    </xf>
    <xf numFmtId="0" fontId="3" fillId="0" borderId="31" xfId="57" applyFont="1" applyFill="1" applyBorder="1" applyAlignment="1" applyProtection="1">
      <alignment vertical="center"/>
      <protection/>
    </xf>
    <xf numFmtId="0" fontId="3" fillId="0" borderId="18" xfId="57" applyFont="1" applyFill="1" applyBorder="1" applyAlignment="1" applyProtection="1">
      <alignment vertical="center"/>
      <protection/>
    </xf>
    <xf numFmtId="0" fontId="3" fillId="0" borderId="41" xfId="57" applyFont="1" applyFill="1" applyBorder="1" applyAlignment="1" applyProtection="1">
      <alignment horizontal="right" vertical="center" wrapText="1"/>
      <protection/>
    </xf>
    <xf numFmtId="0" fontId="3" fillId="0" borderId="65" xfId="57" applyFont="1" applyFill="1" applyBorder="1" applyAlignment="1" applyProtection="1">
      <alignment vertical="center"/>
      <protection/>
    </xf>
    <xf numFmtId="0" fontId="3" fillId="0" borderId="87" xfId="57" applyFont="1" applyFill="1" applyBorder="1" applyAlignment="1" applyProtection="1">
      <alignment vertical="center"/>
      <protection/>
    </xf>
    <xf numFmtId="3" fontId="3" fillId="0" borderId="49" xfId="57" applyNumberFormat="1" applyFont="1" applyFill="1" applyBorder="1" applyAlignment="1" applyProtection="1">
      <alignment vertical="center"/>
      <protection/>
    </xf>
    <xf numFmtId="3" fontId="3" fillId="0" borderId="89" xfId="57" applyNumberFormat="1" applyFont="1" applyFill="1" applyBorder="1" applyAlignment="1" applyProtection="1">
      <alignment vertical="center"/>
      <protection/>
    </xf>
    <xf numFmtId="3" fontId="3" fillId="0" borderId="90" xfId="57" applyNumberFormat="1" applyFont="1" applyFill="1" applyBorder="1" applyAlignment="1" applyProtection="1">
      <alignment vertical="center"/>
      <protection/>
    </xf>
    <xf numFmtId="3" fontId="4" fillId="0" borderId="77" xfId="57" applyNumberFormat="1" applyFont="1" applyFill="1" applyBorder="1" applyAlignment="1" applyProtection="1">
      <alignment vertical="center"/>
      <protection/>
    </xf>
    <xf numFmtId="3" fontId="4" fillId="0" borderId="67" xfId="57" applyNumberFormat="1" applyFont="1" applyFill="1" applyBorder="1" applyAlignment="1" applyProtection="1">
      <alignment vertical="center"/>
      <protection/>
    </xf>
    <xf numFmtId="3" fontId="4" fillId="0" borderId="92" xfId="57" applyNumberFormat="1" applyFont="1" applyFill="1" applyBorder="1" applyAlignment="1" applyProtection="1">
      <alignment vertical="center"/>
      <protection/>
    </xf>
    <xf numFmtId="3" fontId="4" fillId="0" borderId="71" xfId="57" applyNumberFormat="1" applyFont="1" applyFill="1" applyBorder="1" applyAlignment="1" applyProtection="1">
      <alignment vertical="center"/>
      <protection/>
    </xf>
    <xf numFmtId="0" fontId="3" fillId="0" borderId="65" xfId="57" applyFont="1" applyFill="1" applyBorder="1" applyAlignment="1" applyProtection="1">
      <alignment horizontal="left" vertical="center"/>
      <protection/>
    </xf>
    <xf numFmtId="3" fontId="4" fillId="0" borderId="91" xfId="57" applyNumberFormat="1" applyFont="1" applyFill="1" applyBorder="1" applyAlignment="1" applyProtection="1">
      <alignment vertical="center"/>
      <protection/>
    </xf>
    <xf numFmtId="3" fontId="4" fillId="0" borderId="69" xfId="57" applyNumberFormat="1" applyFont="1" applyFill="1" applyBorder="1" applyAlignment="1" applyProtection="1">
      <alignment vertical="center"/>
      <protection/>
    </xf>
    <xf numFmtId="0" fontId="4" fillId="0" borderId="87" xfId="57" applyFont="1" applyFill="1" applyBorder="1" applyAlignment="1" applyProtection="1">
      <alignment vertical="center"/>
      <protection/>
    </xf>
    <xf numFmtId="3" fontId="4" fillId="0" borderId="68" xfId="57" applyNumberFormat="1" applyFont="1" applyFill="1" applyBorder="1" applyAlignment="1" applyProtection="1">
      <alignment vertical="center"/>
      <protection/>
    </xf>
    <xf numFmtId="0" fontId="4" fillId="0" borderId="65" xfId="57" applyFont="1" applyFill="1" applyBorder="1" applyAlignment="1" applyProtection="1">
      <alignment vertical="center"/>
      <protection/>
    </xf>
    <xf numFmtId="0" fontId="3" fillId="0" borderId="54" xfId="57" applyFont="1" applyFill="1" applyBorder="1" applyAlignment="1" applyProtection="1">
      <alignment vertical="center"/>
      <protection/>
    </xf>
    <xf numFmtId="3" fontId="3" fillId="0" borderId="47" xfId="57" applyNumberFormat="1" applyFont="1" applyFill="1" applyBorder="1" applyAlignment="1" applyProtection="1">
      <alignment vertical="center"/>
      <protection locked="0"/>
    </xf>
    <xf numFmtId="3" fontId="3" fillId="0" borderId="48" xfId="57" applyNumberFormat="1" applyFont="1" applyFill="1" applyBorder="1" applyAlignment="1" applyProtection="1">
      <alignment vertical="center"/>
      <protection locked="0"/>
    </xf>
    <xf numFmtId="0" fontId="3" fillId="0" borderId="81" xfId="57" applyFont="1" applyFill="1" applyBorder="1" applyAlignment="1" applyProtection="1">
      <alignment vertical="center"/>
      <protection/>
    </xf>
    <xf numFmtId="0" fontId="3" fillId="0" borderId="81" xfId="57" applyFont="1" applyFill="1" applyBorder="1" applyAlignment="1" applyProtection="1">
      <alignment vertical="center" wrapText="1"/>
      <protection/>
    </xf>
    <xf numFmtId="3" fontId="3" fillId="0" borderId="93" xfId="57" applyNumberFormat="1" applyFont="1" applyFill="1" applyBorder="1" applyAlignment="1" applyProtection="1">
      <alignment vertical="center"/>
      <protection/>
    </xf>
    <xf numFmtId="3" fontId="4" fillId="0" borderId="66" xfId="57" applyNumberFormat="1" applyFont="1" applyFill="1" applyBorder="1" applyAlignment="1" applyProtection="1">
      <alignment vertical="center"/>
      <protection/>
    </xf>
    <xf numFmtId="3" fontId="4" fillId="0" borderId="67" xfId="57" applyNumberFormat="1" applyFont="1" applyFill="1" applyBorder="1" applyAlignment="1" applyProtection="1">
      <alignment vertical="center"/>
      <protection locked="0"/>
    </xf>
    <xf numFmtId="3" fontId="4" fillId="0" borderId="68" xfId="57" applyNumberFormat="1" applyFont="1" applyFill="1" applyBorder="1" applyAlignment="1" applyProtection="1">
      <alignment vertical="center"/>
      <protection locked="0"/>
    </xf>
    <xf numFmtId="3" fontId="4" fillId="0" borderId="69" xfId="57" applyNumberFormat="1" applyFont="1" applyFill="1" applyBorder="1" applyAlignment="1" applyProtection="1">
      <alignment vertical="center"/>
      <protection locked="0"/>
    </xf>
    <xf numFmtId="0" fontId="4" fillId="0" borderId="15" xfId="57" applyFont="1" applyFill="1" applyBorder="1" applyAlignment="1" applyProtection="1">
      <alignment vertical="center"/>
      <protection/>
    </xf>
    <xf numFmtId="0" fontId="4" fillId="0" borderId="16" xfId="57" applyFont="1" applyFill="1" applyBorder="1" applyAlignment="1" applyProtection="1">
      <alignment vertical="center"/>
      <protection/>
    </xf>
    <xf numFmtId="3" fontId="4" fillId="0" borderId="16" xfId="57" applyNumberFormat="1" applyFont="1" applyFill="1" applyBorder="1" applyAlignment="1" applyProtection="1">
      <alignment vertical="center"/>
      <protection/>
    </xf>
    <xf numFmtId="3" fontId="4" fillId="0" borderId="42" xfId="57" applyNumberFormat="1" applyFont="1" applyFill="1" applyBorder="1" applyAlignment="1" applyProtection="1">
      <alignment vertical="center"/>
      <protection/>
    </xf>
    <xf numFmtId="3" fontId="4" fillId="0" borderId="43" xfId="57" applyNumberFormat="1" applyFont="1" applyFill="1" applyBorder="1" applyAlignment="1" applyProtection="1">
      <alignment vertical="center"/>
      <protection/>
    </xf>
    <xf numFmtId="0" fontId="4" fillId="0" borderId="16" xfId="57" applyFont="1" applyFill="1" applyBorder="1" applyAlignment="1" applyProtection="1">
      <alignment vertical="center" wrapText="1"/>
      <protection/>
    </xf>
    <xf numFmtId="3" fontId="4" fillId="0" borderId="15" xfId="57" applyNumberFormat="1" applyFont="1" applyFill="1" applyBorder="1" applyAlignment="1" applyProtection="1">
      <alignment vertical="center"/>
      <protection/>
    </xf>
    <xf numFmtId="3" fontId="3" fillId="0" borderId="67" xfId="57" applyNumberFormat="1" applyFont="1" applyFill="1" applyBorder="1" applyAlignment="1" applyProtection="1">
      <alignment vertical="center"/>
      <protection locked="0"/>
    </xf>
    <xf numFmtId="3" fontId="3" fillId="0" borderId="69" xfId="57" applyNumberFormat="1" applyFont="1" applyFill="1" applyBorder="1" applyAlignment="1" applyProtection="1">
      <alignment vertical="center"/>
      <protection locked="0"/>
    </xf>
    <xf numFmtId="0" fontId="3" fillId="0" borderId="0" xfId="57" applyFont="1" applyBorder="1" applyAlignment="1" applyProtection="1">
      <alignment vertical="center"/>
      <protection/>
    </xf>
    <xf numFmtId="0" fontId="3" fillId="33" borderId="94" xfId="57" applyFont="1" applyFill="1" applyBorder="1" applyAlignment="1" applyProtection="1">
      <alignment vertical="center"/>
      <protection/>
    </xf>
    <xf numFmtId="0" fontId="3" fillId="33" borderId="95" xfId="57" applyFont="1" applyFill="1" applyBorder="1" applyAlignment="1" applyProtection="1">
      <alignment vertical="center"/>
      <protection/>
    </xf>
    <xf numFmtId="0" fontId="3" fillId="33" borderId="96" xfId="57" applyFont="1" applyFill="1" applyBorder="1" applyAlignment="1" applyProtection="1">
      <alignment vertical="center"/>
      <protection/>
    </xf>
    <xf numFmtId="49" fontId="5" fillId="33" borderId="13" xfId="55" applyNumberFormat="1" applyFont="1" applyFill="1" applyBorder="1" applyAlignment="1" applyProtection="1">
      <alignment horizontal="center" vertical="center"/>
      <protection/>
    </xf>
    <xf numFmtId="49" fontId="5" fillId="33" borderId="0" xfId="55" applyNumberFormat="1" applyFont="1" applyFill="1" applyBorder="1" applyAlignment="1" applyProtection="1">
      <alignment horizontal="center" vertical="center"/>
      <protection/>
    </xf>
    <xf numFmtId="49" fontId="5" fillId="33" borderId="14" xfId="55" applyNumberFormat="1" applyFont="1" applyFill="1" applyBorder="1" applyAlignment="1" applyProtection="1">
      <alignment horizontal="center" vertical="center"/>
      <protection/>
    </xf>
    <xf numFmtId="49" fontId="3" fillId="33" borderId="80" xfId="55" applyNumberFormat="1" applyFont="1" applyFill="1" applyBorder="1" applyAlignment="1" applyProtection="1">
      <alignment horizontal="left" vertical="center"/>
      <protection locked="0"/>
    </xf>
    <xf numFmtId="49" fontId="3" fillId="33" borderId="75" xfId="55" applyNumberFormat="1" applyFont="1" applyFill="1" applyBorder="1" applyAlignment="1" applyProtection="1">
      <alignment horizontal="left" vertical="center"/>
      <protection locked="0"/>
    </xf>
    <xf numFmtId="49" fontId="3" fillId="33" borderId="35" xfId="55" applyNumberFormat="1" applyFont="1" applyFill="1" applyBorder="1" applyAlignment="1" applyProtection="1">
      <alignment horizontal="left" vertical="center"/>
      <protection locked="0"/>
    </xf>
    <xf numFmtId="49" fontId="4" fillId="33" borderId="80" xfId="55" applyNumberFormat="1" applyFont="1" applyFill="1" applyBorder="1" applyAlignment="1" applyProtection="1">
      <alignment horizontal="left" vertical="center" wrapText="1"/>
      <protection locked="0"/>
    </xf>
    <xf numFmtId="49" fontId="4" fillId="33" borderId="75" xfId="55" applyNumberFormat="1" applyFont="1" applyFill="1" applyBorder="1" applyAlignment="1" applyProtection="1">
      <alignment horizontal="left" vertical="center" wrapText="1"/>
      <protection locked="0"/>
    </xf>
    <xf numFmtId="49" fontId="4" fillId="33" borderId="35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87" xfId="5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0" fontId="3" fillId="0" borderId="36" xfId="55" applyFont="1" applyFill="1" applyBorder="1" applyAlignment="1" applyProtection="1">
      <alignment horizontal="center" vertical="center" wrapText="1"/>
      <protection/>
    </xf>
    <xf numFmtId="49" fontId="3" fillId="0" borderId="87" xfId="55" applyNumberFormat="1" applyFont="1" applyFill="1" applyBorder="1" applyAlignment="1" applyProtection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/>
    </xf>
    <xf numFmtId="49" fontId="3" fillId="0" borderId="45" xfId="55" applyNumberFormat="1" applyFont="1" applyFill="1" applyBorder="1" applyAlignment="1" applyProtection="1">
      <alignment horizontal="center" vertical="center"/>
      <protection/>
    </xf>
    <xf numFmtId="49" fontId="3" fillId="0" borderId="97" xfId="55" applyNumberFormat="1" applyFont="1" applyFill="1" applyBorder="1" applyAlignment="1" applyProtection="1">
      <alignment horizontal="center" vertical="center"/>
      <protection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3" fillId="0" borderId="48" xfId="55" applyNumberFormat="1" applyFont="1" applyFill="1" applyBorder="1" applyAlignment="1" applyProtection="1">
      <alignment horizontal="center" vertical="center"/>
      <protection/>
    </xf>
    <xf numFmtId="0" fontId="3" fillId="0" borderId="13" xfId="55" applyFont="1" applyFill="1" applyBorder="1" applyAlignment="1" applyProtection="1">
      <alignment horizontal="center" vertical="center" textRotation="90"/>
      <protection/>
    </xf>
    <xf numFmtId="0" fontId="3" fillId="0" borderId="83" xfId="55" applyFont="1" applyFill="1" applyBorder="1" applyAlignment="1" applyProtection="1">
      <alignment horizontal="center" vertical="center" textRotation="90"/>
      <protection/>
    </xf>
    <xf numFmtId="0" fontId="3" fillId="0" borderId="24" xfId="55" applyFont="1" applyFill="1" applyBorder="1" applyAlignment="1" applyProtection="1">
      <alignment horizontal="center" vertical="center" textRotation="90"/>
      <protection/>
    </xf>
    <xf numFmtId="0" fontId="3" fillId="0" borderId="83" xfId="55" applyFont="1" applyFill="1" applyBorder="1" applyAlignment="1" applyProtection="1">
      <alignment horizontal="center" vertical="center" textRotation="90" wrapText="1"/>
      <protection/>
    </xf>
    <xf numFmtId="0" fontId="3" fillId="0" borderId="38" xfId="55" applyFont="1" applyFill="1" applyBorder="1" applyAlignment="1" applyProtection="1">
      <alignment horizontal="center" vertical="center" textRotation="90" wrapText="1"/>
      <protection/>
    </xf>
    <xf numFmtId="0" fontId="3" fillId="0" borderId="14" xfId="55" applyFont="1" applyFill="1" applyBorder="1" applyAlignment="1" applyProtection="1">
      <alignment horizontal="center" vertical="center" textRotation="90" wrapText="1"/>
      <protection/>
    </xf>
    <xf numFmtId="0" fontId="3" fillId="0" borderId="40" xfId="55" applyFont="1" applyFill="1" applyBorder="1" applyAlignment="1" applyProtection="1">
      <alignment horizontal="center" vertical="center" textRotation="90" wrapText="1"/>
      <protection/>
    </xf>
    <xf numFmtId="0" fontId="4" fillId="0" borderId="98" xfId="55" applyFont="1" applyFill="1" applyBorder="1" applyAlignment="1" applyProtection="1">
      <alignment horizontal="left" vertical="center"/>
      <protection/>
    </xf>
    <xf numFmtId="0" fontId="4" fillId="0" borderId="92" xfId="55" applyFont="1" applyFill="1" applyBorder="1" applyAlignment="1" applyProtection="1">
      <alignment horizontal="left" vertical="center"/>
      <protection/>
    </xf>
    <xf numFmtId="0" fontId="3" fillId="0" borderId="83" xfId="5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5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5" xfId="55" applyFont="1" applyFill="1" applyBorder="1" applyAlignment="1" applyProtection="1">
      <alignment horizontal="center" vertical="center" textRotation="90" wrapText="1"/>
      <protection/>
    </xf>
    <xf numFmtId="0" fontId="3" fillId="0" borderId="37" xfId="55" applyFont="1" applyFill="1" applyBorder="1" applyAlignment="1" applyProtection="1">
      <alignment horizontal="center" vertical="center" textRotation="90"/>
      <protection/>
    </xf>
    <xf numFmtId="0" fontId="3" fillId="0" borderId="38" xfId="55" applyFont="1" applyFill="1" applyBorder="1" applyAlignment="1" applyProtection="1">
      <alignment horizontal="center" vertical="center" textRotation="90"/>
      <protection/>
    </xf>
    <xf numFmtId="0" fontId="3" fillId="0" borderId="38" xfId="55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3" xfId="57" applyNumberFormat="1" applyFont="1" applyFill="1" applyBorder="1" applyAlignment="1" applyProtection="1">
      <alignment horizontal="center" vertical="center"/>
      <protection/>
    </xf>
    <xf numFmtId="49" fontId="5" fillId="33" borderId="0" xfId="57" applyNumberFormat="1" applyFont="1" applyFill="1" applyBorder="1" applyAlignment="1" applyProtection="1">
      <alignment horizontal="center" vertical="center"/>
      <protection/>
    </xf>
    <xf numFmtId="49" fontId="5" fillId="33" borderId="14" xfId="57" applyNumberFormat="1" applyFont="1" applyFill="1" applyBorder="1" applyAlignment="1" applyProtection="1">
      <alignment horizontal="center" vertical="center"/>
      <protection/>
    </xf>
    <xf numFmtId="49" fontId="4" fillId="33" borderId="80" xfId="57" applyNumberFormat="1" applyFont="1" applyFill="1" applyBorder="1" applyAlignment="1" applyProtection="1">
      <alignment horizontal="left" vertical="center" wrapText="1"/>
      <protection locked="0"/>
    </xf>
    <xf numFmtId="49" fontId="4" fillId="33" borderId="75" xfId="57" applyNumberFormat="1" applyFont="1" applyFill="1" applyBorder="1" applyAlignment="1" applyProtection="1">
      <alignment horizontal="left" vertical="center" wrapText="1"/>
      <protection locked="0"/>
    </xf>
    <xf numFmtId="49" fontId="4" fillId="33" borderId="35" xfId="57" applyNumberFormat="1" applyFont="1" applyFill="1" applyBorder="1" applyAlignment="1" applyProtection="1">
      <alignment horizontal="left" vertical="center" wrapText="1"/>
      <protection locked="0"/>
    </xf>
    <xf numFmtId="49" fontId="3" fillId="33" borderId="80" xfId="57" applyNumberFormat="1" applyFont="1" applyFill="1" applyBorder="1" applyAlignment="1" applyProtection="1">
      <alignment horizontal="left" vertical="center"/>
      <protection locked="0"/>
    </xf>
    <xf numFmtId="49" fontId="3" fillId="33" borderId="75" xfId="57" applyNumberFormat="1" applyFont="1" applyFill="1" applyBorder="1" applyAlignment="1" applyProtection="1">
      <alignment horizontal="left" vertical="center"/>
      <protection locked="0"/>
    </xf>
    <xf numFmtId="49" fontId="3" fillId="33" borderId="35" xfId="57" applyNumberFormat="1" applyFont="1" applyFill="1" applyBorder="1" applyAlignment="1" applyProtection="1">
      <alignment horizontal="left" vertical="center"/>
      <protection locked="0"/>
    </xf>
    <xf numFmtId="49" fontId="3" fillId="0" borderId="87" xfId="57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8" xfId="57" applyFont="1" applyFill="1" applyBorder="1" applyAlignment="1" applyProtection="1">
      <alignment horizontal="center" vertical="center" wrapText="1"/>
      <protection/>
    </xf>
    <xf numFmtId="0" fontId="3" fillId="0" borderId="36" xfId="57" applyFont="1" applyFill="1" applyBorder="1" applyAlignment="1" applyProtection="1">
      <alignment horizontal="center" vertical="center" wrapText="1"/>
      <protection/>
    </xf>
    <xf numFmtId="49" fontId="3" fillId="0" borderId="87" xfId="57" applyNumberFormat="1" applyFont="1" applyFill="1" applyBorder="1" applyAlignment="1" applyProtection="1">
      <alignment horizontal="center" vertical="center" wrapText="1"/>
      <protection/>
    </xf>
    <xf numFmtId="49" fontId="3" fillId="0" borderId="18" xfId="57" applyNumberFormat="1" applyFont="1" applyFill="1" applyBorder="1" applyAlignment="1" applyProtection="1">
      <alignment horizontal="center" vertical="center" wrapText="1"/>
      <protection/>
    </xf>
    <xf numFmtId="49" fontId="3" fillId="0" borderId="45" xfId="57" applyNumberFormat="1" applyFont="1" applyFill="1" applyBorder="1" applyAlignment="1" applyProtection="1">
      <alignment horizontal="center" vertical="center"/>
      <protection/>
    </xf>
    <xf numFmtId="49" fontId="3" fillId="0" borderId="97" xfId="57" applyNumberFormat="1" applyFont="1" applyFill="1" applyBorder="1" applyAlignment="1" applyProtection="1">
      <alignment horizontal="center" vertical="center"/>
      <protection/>
    </xf>
    <xf numFmtId="49" fontId="3" fillId="0" borderId="47" xfId="57" applyNumberFormat="1" applyFont="1" applyFill="1" applyBorder="1" applyAlignment="1" applyProtection="1">
      <alignment horizontal="center" vertical="center"/>
      <protection/>
    </xf>
    <xf numFmtId="49" fontId="3" fillId="0" borderId="48" xfId="57" applyNumberFormat="1" applyFont="1" applyFill="1" applyBorder="1" applyAlignment="1" applyProtection="1">
      <alignment horizontal="center" vertical="center"/>
      <protection/>
    </xf>
    <xf numFmtId="0" fontId="3" fillId="0" borderId="13" xfId="57" applyFont="1" applyFill="1" applyBorder="1" applyAlignment="1" applyProtection="1">
      <alignment horizontal="center" vertical="center" textRotation="90"/>
      <protection/>
    </xf>
    <xf numFmtId="0" fontId="3" fillId="0" borderId="83" xfId="57" applyFont="1" applyFill="1" applyBorder="1" applyAlignment="1" applyProtection="1">
      <alignment horizontal="center" vertical="center" textRotation="90"/>
      <protection/>
    </xf>
    <xf numFmtId="0" fontId="3" fillId="0" borderId="24" xfId="57" applyFont="1" applyFill="1" applyBorder="1" applyAlignment="1" applyProtection="1">
      <alignment horizontal="center" vertical="center" textRotation="90"/>
      <protection/>
    </xf>
    <xf numFmtId="0" fontId="3" fillId="0" borderId="83" xfId="57" applyFont="1" applyFill="1" applyBorder="1" applyAlignment="1" applyProtection="1">
      <alignment horizontal="center" vertical="center" textRotation="90" wrapText="1"/>
      <protection/>
    </xf>
    <xf numFmtId="0" fontId="3" fillId="0" borderId="38" xfId="57" applyFont="1" applyFill="1" applyBorder="1" applyAlignment="1" applyProtection="1">
      <alignment horizontal="center" vertical="center" textRotation="90" wrapText="1"/>
      <protection/>
    </xf>
    <xf numFmtId="0" fontId="3" fillId="0" borderId="14" xfId="57" applyFont="1" applyFill="1" applyBorder="1" applyAlignment="1" applyProtection="1">
      <alignment horizontal="center" vertical="center" textRotation="90" wrapText="1"/>
      <protection/>
    </xf>
    <xf numFmtId="0" fontId="3" fillId="0" borderId="40" xfId="57" applyFont="1" applyFill="1" applyBorder="1" applyAlignment="1" applyProtection="1">
      <alignment horizontal="center" vertical="center" textRotation="90" wrapText="1"/>
      <protection/>
    </xf>
    <xf numFmtId="0" fontId="4" fillId="0" borderId="98" xfId="57" applyFont="1" applyFill="1" applyBorder="1" applyAlignment="1" applyProtection="1">
      <alignment horizontal="left" vertical="center"/>
      <protection/>
    </xf>
    <xf numFmtId="0" fontId="4" fillId="0" borderId="92" xfId="57" applyFont="1" applyFill="1" applyBorder="1" applyAlignment="1" applyProtection="1">
      <alignment horizontal="left" vertical="center"/>
      <protection/>
    </xf>
    <xf numFmtId="0" fontId="3" fillId="0" borderId="83" xfId="57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57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5" xfId="57" applyFont="1" applyFill="1" applyBorder="1" applyAlignment="1" applyProtection="1">
      <alignment horizontal="center" vertical="center" textRotation="90" wrapText="1"/>
      <protection/>
    </xf>
    <xf numFmtId="0" fontId="3" fillId="0" borderId="37" xfId="57" applyFont="1" applyFill="1" applyBorder="1" applyAlignment="1" applyProtection="1">
      <alignment horizontal="center" vertical="center" textRotation="90"/>
      <protection/>
    </xf>
    <xf numFmtId="0" fontId="3" fillId="0" borderId="38" xfId="57" applyFont="1" applyFill="1" applyBorder="1" applyAlignment="1" applyProtection="1">
      <alignment horizontal="center" vertical="center" textRotation="90"/>
      <protection/>
    </xf>
    <xf numFmtId="0" fontId="3" fillId="0" borderId="38" xfId="57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0" t="s">
        <v>0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2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3" t="s">
        <v>2</v>
      </c>
      <c r="D5" s="514"/>
      <c r="E5" s="514"/>
      <c r="F5" s="514"/>
      <c r="G5" s="514"/>
      <c r="H5" s="514"/>
      <c r="I5" s="514"/>
      <c r="J5" s="514"/>
      <c r="K5" s="514"/>
      <c r="L5" s="515"/>
    </row>
    <row r="6" spans="1:12" ht="12">
      <c r="A6" s="9" t="s">
        <v>3</v>
      </c>
      <c r="B6" s="10"/>
      <c r="C6" s="513" t="s">
        <v>4</v>
      </c>
      <c r="D6" s="514"/>
      <c r="E6" s="514"/>
      <c r="F6" s="514"/>
      <c r="G6" s="514"/>
      <c r="H6" s="514"/>
      <c r="I6" s="514"/>
      <c r="J6" s="514"/>
      <c r="K6" s="514"/>
      <c r="L6" s="515"/>
    </row>
    <row r="7" spans="1:12" ht="12">
      <c r="A7" s="9" t="s">
        <v>5</v>
      </c>
      <c r="B7" s="10"/>
      <c r="C7" s="513" t="s">
        <v>296</v>
      </c>
      <c r="D7" s="514"/>
      <c r="E7" s="514"/>
      <c r="F7" s="514"/>
      <c r="G7" s="514"/>
      <c r="H7" s="514"/>
      <c r="I7" s="514"/>
      <c r="J7" s="514"/>
      <c r="K7" s="514"/>
      <c r="L7" s="515"/>
    </row>
    <row r="8" spans="1:12" ht="12">
      <c r="A8" s="9" t="s">
        <v>6</v>
      </c>
      <c r="B8" s="10"/>
      <c r="C8" s="516" t="s">
        <v>7</v>
      </c>
      <c r="D8" s="517"/>
      <c r="E8" s="517"/>
      <c r="F8" s="517"/>
      <c r="G8" s="517"/>
      <c r="H8" s="517"/>
      <c r="I8" s="517"/>
      <c r="J8" s="517"/>
      <c r="K8" s="517"/>
      <c r="L8" s="518"/>
    </row>
    <row r="9" spans="1:12" ht="12">
      <c r="A9" s="14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9</v>
      </c>
      <c r="C10" s="513" t="s">
        <v>292</v>
      </c>
      <c r="D10" s="514"/>
      <c r="E10" s="514"/>
      <c r="F10" s="514"/>
      <c r="G10" s="514"/>
      <c r="H10" s="514"/>
      <c r="I10" s="514"/>
      <c r="J10" s="514"/>
      <c r="K10" s="514"/>
      <c r="L10" s="515"/>
    </row>
    <row r="11" spans="1:12" ht="12">
      <c r="A11" s="9"/>
      <c r="B11" s="10" t="s">
        <v>10</v>
      </c>
      <c r="C11" s="513"/>
      <c r="D11" s="514"/>
      <c r="E11" s="514"/>
      <c r="F11" s="514"/>
      <c r="G11" s="514"/>
      <c r="H11" s="514"/>
      <c r="I11" s="514"/>
      <c r="J11" s="514"/>
      <c r="K11" s="514"/>
      <c r="L11" s="515"/>
    </row>
    <row r="12" spans="1:12" ht="12">
      <c r="A12" s="9"/>
      <c r="B12" s="10" t="s">
        <v>11</v>
      </c>
      <c r="C12" s="513"/>
      <c r="D12" s="514"/>
      <c r="E12" s="514"/>
      <c r="F12" s="514"/>
      <c r="G12" s="514"/>
      <c r="H12" s="514"/>
      <c r="I12" s="514"/>
      <c r="J12" s="514"/>
      <c r="K12" s="514"/>
      <c r="L12" s="515"/>
    </row>
    <row r="13" spans="1:12" ht="12">
      <c r="A13" s="9"/>
      <c r="B13" s="10" t="s">
        <v>12</v>
      </c>
      <c r="C13" s="513" t="s">
        <v>297</v>
      </c>
      <c r="D13" s="514"/>
      <c r="E13" s="514"/>
      <c r="F13" s="514"/>
      <c r="G13" s="514"/>
      <c r="H13" s="514"/>
      <c r="I13" s="514"/>
      <c r="J13" s="514"/>
      <c r="K13" s="514"/>
      <c r="L13" s="515"/>
    </row>
    <row r="14" spans="1:12" ht="12.75" customHeight="1">
      <c r="A14" s="9"/>
      <c r="B14" s="10" t="s">
        <v>13</v>
      </c>
      <c r="C14" s="513" t="s">
        <v>14</v>
      </c>
      <c r="D14" s="514"/>
      <c r="E14" s="514"/>
      <c r="F14" s="514"/>
      <c r="G14" s="514"/>
      <c r="H14" s="514"/>
      <c r="I14" s="514"/>
      <c r="J14" s="514"/>
      <c r="K14" s="514"/>
      <c r="L14" s="515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19" t="s">
        <v>15</v>
      </c>
      <c r="B16" s="522" t="s">
        <v>16</v>
      </c>
      <c r="C16" s="524" t="s">
        <v>17</v>
      </c>
      <c r="D16" s="525"/>
      <c r="E16" s="525"/>
      <c r="F16" s="525"/>
      <c r="G16" s="526"/>
      <c r="H16" s="524" t="s">
        <v>18</v>
      </c>
      <c r="I16" s="525"/>
      <c r="J16" s="525"/>
      <c r="K16" s="525"/>
      <c r="L16" s="527"/>
    </row>
    <row r="17" spans="1:12" s="18" customFormat="1" ht="12.75" customHeight="1">
      <c r="A17" s="520"/>
      <c r="B17" s="523"/>
      <c r="C17" s="528" t="s">
        <v>19</v>
      </c>
      <c r="D17" s="529" t="s">
        <v>20</v>
      </c>
      <c r="E17" s="537" t="s">
        <v>21</v>
      </c>
      <c r="F17" s="531" t="s">
        <v>22</v>
      </c>
      <c r="G17" s="539" t="s">
        <v>23</v>
      </c>
      <c r="H17" s="528" t="s">
        <v>19</v>
      </c>
      <c r="I17" s="529" t="s">
        <v>20</v>
      </c>
      <c r="J17" s="537" t="s">
        <v>21</v>
      </c>
      <c r="K17" s="531" t="s">
        <v>22</v>
      </c>
      <c r="L17" s="533" t="s">
        <v>23</v>
      </c>
    </row>
    <row r="18" spans="1:12" s="20" customFormat="1" ht="61.5" customHeight="1" thickBot="1">
      <c r="A18" s="521"/>
      <c r="B18" s="523"/>
      <c r="C18" s="528"/>
      <c r="D18" s="530"/>
      <c r="E18" s="538"/>
      <c r="F18" s="532"/>
      <c r="G18" s="539"/>
      <c r="H18" s="540"/>
      <c r="I18" s="541"/>
      <c r="J18" s="542"/>
      <c r="K18" s="532"/>
      <c r="L18" s="534"/>
    </row>
    <row r="19" spans="1:12" s="20" customFormat="1" ht="9.75" customHeight="1" thickTop="1">
      <c r="A19" s="21" t="s">
        <v>24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25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26</v>
      </c>
      <c r="C21" s="35">
        <v>124560</v>
      </c>
      <c r="D21" s="36">
        <v>121560</v>
      </c>
      <c r="E21" s="36">
        <v>0</v>
      </c>
      <c r="F21" s="36">
        <v>3000</v>
      </c>
      <c r="G21" s="37">
        <v>0</v>
      </c>
      <c r="H21" s="35">
        <v>92653</v>
      </c>
      <c r="I21" s="36">
        <v>89515</v>
      </c>
      <c r="J21" s="36">
        <v>0</v>
      </c>
      <c r="K21" s="36">
        <v>3000</v>
      </c>
      <c r="L21" s="38">
        <v>138</v>
      </c>
    </row>
    <row r="22" spans="1:12" ht="21.75" customHeight="1" thickTop="1">
      <c r="A22" s="39"/>
      <c r="B22" s="40" t="s">
        <v>27</v>
      </c>
      <c r="C22" s="41">
        <v>0</v>
      </c>
      <c r="D22" s="42">
        <v>0</v>
      </c>
      <c r="E22" s="42">
        <v>0</v>
      </c>
      <c r="F22" s="42">
        <v>0</v>
      </c>
      <c r="G22" s="43">
        <v>0</v>
      </c>
      <c r="H22" s="41">
        <v>0</v>
      </c>
      <c r="I22" s="42">
        <v>0</v>
      </c>
      <c r="J22" s="42">
        <v>0</v>
      </c>
      <c r="K22" s="42">
        <v>0</v>
      </c>
      <c r="L22" s="44">
        <v>0</v>
      </c>
    </row>
    <row r="23" spans="1:12" ht="12">
      <c r="A23" s="45"/>
      <c r="B23" s="46" t="s">
        <v>28</v>
      </c>
      <c r="C23" s="47">
        <v>0</v>
      </c>
      <c r="D23" s="48"/>
      <c r="E23" s="48"/>
      <c r="F23" s="48"/>
      <c r="G23" s="49"/>
      <c r="H23" s="47">
        <v>0</v>
      </c>
      <c r="I23" s="48"/>
      <c r="J23" s="48"/>
      <c r="K23" s="48"/>
      <c r="L23" s="50"/>
    </row>
    <row r="24" spans="1:12" ht="12">
      <c r="A24" s="51"/>
      <c r="B24" s="52" t="s">
        <v>29</v>
      </c>
      <c r="C24" s="53">
        <v>0</v>
      </c>
      <c r="D24" s="54"/>
      <c r="E24" s="54"/>
      <c r="F24" s="54"/>
      <c r="G24" s="55"/>
      <c r="H24" s="53"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30</v>
      </c>
      <c r="C25" s="58">
        <v>121560</v>
      </c>
      <c r="D25" s="59">
        <v>121560</v>
      </c>
      <c r="E25" s="59"/>
      <c r="F25" s="60" t="s">
        <v>31</v>
      </c>
      <c r="G25" s="61" t="s">
        <v>31</v>
      </c>
      <c r="H25" s="58">
        <v>89515</v>
      </c>
      <c r="I25" s="59">
        <v>89515</v>
      </c>
      <c r="J25" s="59"/>
      <c r="K25" s="60" t="s">
        <v>31</v>
      </c>
      <c r="L25" s="62" t="s">
        <v>31</v>
      </c>
    </row>
    <row r="26" spans="1:12" s="32" customFormat="1" ht="24.75" thickTop="1">
      <c r="A26" s="63"/>
      <c r="B26" s="63" t="s">
        <v>32</v>
      </c>
      <c r="C26" s="64">
        <v>0</v>
      </c>
      <c r="D26" s="65"/>
      <c r="E26" s="66" t="s">
        <v>31</v>
      </c>
      <c r="F26" s="66" t="s">
        <v>31</v>
      </c>
      <c r="G26" s="67" t="s">
        <v>31</v>
      </c>
      <c r="H26" s="64">
        <v>0</v>
      </c>
      <c r="I26" s="68"/>
      <c r="J26" s="66" t="s">
        <v>31</v>
      </c>
      <c r="K26" s="66" t="s">
        <v>31</v>
      </c>
      <c r="L26" s="69" t="s">
        <v>31</v>
      </c>
    </row>
    <row r="27" spans="1:12" s="32" customFormat="1" ht="36">
      <c r="A27" s="63">
        <v>21300</v>
      </c>
      <c r="B27" s="63" t="s">
        <v>33</v>
      </c>
      <c r="C27" s="64">
        <v>3000</v>
      </c>
      <c r="D27" s="66" t="s">
        <v>31</v>
      </c>
      <c r="E27" s="66" t="s">
        <v>31</v>
      </c>
      <c r="F27" s="70">
        <v>3000</v>
      </c>
      <c r="G27" s="67" t="s">
        <v>31</v>
      </c>
      <c r="H27" s="64">
        <v>3000</v>
      </c>
      <c r="I27" s="66" t="s">
        <v>31</v>
      </c>
      <c r="J27" s="66" t="s">
        <v>31</v>
      </c>
      <c r="K27" s="70">
        <v>3000</v>
      </c>
      <c r="L27" s="69" t="s">
        <v>31</v>
      </c>
    </row>
    <row r="28" spans="1:12" s="32" customFormat="1" ht="24">
      <c r="A28" s="71">
        <v>21350</v>
      </c>
      <c r="B28" s="63" t="s">
        <v>34</v>
      </c>
      <c r="C28" s="64">
        <v>0</v>
      </c>
      <c r="D28" s="66" t="s">
        <v>31</v>
      </c>
      <c r="E28" s="66" t="s">
        <v>31</v>
      </c>
      <c r="F28" s="70">
        <v>0</v>
      </c>
      <c r="G28" s="67" t="s">
        <v>31</v>
      </c>
      <c r="H28" s="64">
        <v>0</v>
      </c>
      <c r="I28" s="66" t="s">
        <v>31</v>
      </c>
      <c r="J28" s="66" t="s">
        <v>31</v>
      </c>
      <c r="K28" s="70">
        <v>0</v>
      </c>
      <c r="L28" s="69" t="s">
        <v>31</v>
      </c>
    </row>
    <row r="29" spans="1:12" ht="12">
      <c r="A29" s="45">
        <v>21351</v>
      </c>
      <c r="B29" s="72" t="s">
        <v>35</v>
      </c>
      <c r="C29" s="73">
        <v>0</v>
      </c>
      <c r="D29" s="74" t="s">
        <v>31</v>
      </c>
      <c r="E29" s="74" t="s">
        <v>31</v>
      </c>
      <c r="F29" s="75"/>
      <c r="G29" s="76" t="s">
        <v>31</v>
      </c>
      <c r="H29" s="73">
        <v>0</v>
      </c>
      <c r="I29" s="74" t="s">
        <v>31</v>
      </c>
      <c r="J29" s="74" t="s">
        <v>31</v>
      </c>
      <c r="K29" s="75"/>
      <c r="L29" s="77" t="s">
        <v>31</v>
      </c>
    </row>
    <row r="30" spans="1:12" ht="12">
      <c r="A30" s="51">
        <v>21352</v>
      </c>
      <c r="B30" s="78" t="s">
        <v>36</v>
      </c>
      <c r="C30" s="79">
        <v>0</v>
      </c>
      <c r="D30" s="80" t="s">
        <v>31</v>
      </c>
      <c r="E30" s="80" t="s">
        <v>31</v>
      </c>
      <c r="F30" s="81"/>
      <c r="G30" s="82" t="s">
        <v>31</v>
      </c>
      <c r="H30" s="79">
        <v>0</v>
      </c>
      <c r="I30" s="80" t="s">
        <v>31</v>
      </c>
      <c r="J30" s="80" t="s">
        <v>31</v>
      </c>
      <c r="K30" s="81"/>
      <c r="L30" s="83" t="s">
        <v>31</v>
      </c>
    </row>
    <row r="31" spans="1:14" ht="24">
      <c r="A31" s="51">
        <v>21359</v>
      </c>
      <c r="B31" s="78" t="s">
        <v>37</v>
      </c>
      <c r="C31" s="79">
        <v>0</v>
      </c>
      <c r="D31" s="80" t="s">
        <v>31</v>
      </c>
      <c r="E31" s="80" t="s">
        <v>31</v>
      </c>
      <c r="F31" s="81"/>
      <c r="G31" s="82" t="s">
        <v>31</v>
      </c>
      <c r="H31" s="79">
        <v>0</v>
      </c>
      <c r="I31" s="80" t="s">
        <v>31</v>
      </c>
      <c r="J31" s="80" t="s">
        <v>31</v>
      </c>
      <c r="K31" s="81"/>
      <c r="L31" s="83" t="s">
        <v>31</v>
      </c>
      <c r="N31" s="84"/>
    </row>
    <row r="32" spans="1:12" s="32" customFormat="1" ht="36">
      <c r="A32" s="71">
        <v>21370</v>
      </c>
      <c r="B32" s="63" t="s">
        <v>38</v>
      </c>
      <c r="C32" s="64">
        <v>0</v>
      </c>
      <c r="D32" s="66" t="s">
        <v>31</v>
      </c>
      <c r="E32" s="66" t="s">
        <v>31</v>
      </c>
      <c r="F32" s="70">
        <v>0</v>
      </c>
      <c r="G32" s="67" t="s">
        <v>31</v>
      </c>
      <c r="H32" s="64">
        <v>0</v>
      </c>
      <c r="I32" s="66" t="s">
        <v>31</v>
      </c>
      <c r="J32" s="66" t="s">
        <v>31</v>
      </c>
      <c r="K32" s="70">
        <v>0</v>
      </c>
      <c r="L32" s="69" t="s">
        <v>31</v>
      </c>
    </row>
    <row r="33" spans="1:12" ht="36">
      <c r="A33" s="85">
        <v>21379</v>
      </c>
      <c r="B33" s="86" t="s">
        <v>39</v>
      </c>
      <c r="C33" s="87">
        <v>0</v>
      </c>
      <c r="D33" s="88" t="s">
        <v>31</v>
      </c>
      <c r="E33" s="88" t="s">
        <v>31</v>
      </c>
      <c r="F33" s="89"/>
      <c r="G33" s="90" t="s">
        <v>31</v>
      </c>
      <c r="H33" s="87">
        <v>0</v>
      </c>
      <c r="I33" s="88" t="s">
        <v>31</v>
      </c>
      <c r="J33" s="88" t="s">
        <v>31</v>
      </c>
      <c r="K33" s="89"/>
      <c r="L33" s="91" t="s">
        <v>31</v>
      </c>
    </row>
    <row r="34" spans="1:12" s="32" customFormat="1" ht="12">
      <c r="A34" s="71">
        <v>21380</v>
      </c>
      <c r="B34" s="63" t="s">
        <v>40</v>
      </c>
      <c r="C34" s="64">
        <v>0</v>
      </c>
      <c r="D34" s="66" t="s">
        <v>31</v>
      </c>
      <c r="E34" s="66" t="s">
        <v>31</v>
      </c>
      <c r="F34" s="70">
        <v>0</v>
      </c>
      <c r="G34" s="67" t="s">
        <v>31</v>
      </c>
      <c r="H34" s="64">
        <v>0</v>
      </c>
      <c r="I34" s="66" t="s">
        <v>31</v>
      </c>
      <c r="J34" s="66" t="s">
        <v>31</v>
      </c>
      <c r="K34" s="70">
        <v>0</v>
      </c>
      <c r="L34" s="69" t="s">
        <v>31</v>
      </c>
    </row>
    <row r="35" spans="1:12" ht="12">
      <c r="A35" s="46">
        <v>21381</v>
      </c>
      <c r="B35" s="72" t="s">
        <v>41</v>
      </c>
      <c r="C35" s="73">
        <v>0</v>
      </c>
      <c r="D35" s="74" t="s">
        <v>31</v>
      </c>
      <c r="E35" s="74" t="s">
        <v>31</v>
      </c>
      <c r="F35" s="75"/>
      <c r="G35" s="76" t="s">
        <v>31</v>
      </c>
      <c r="H35" s="73">
        <v>0</v>
      </c>
      <c r="I35" s="74" t="s">
        <v>31</v>
      </c>
      <c r="J35" s="74" t="s">
        <v>31</v>
      </c>
      <c r="K35" s="75"/>
      <c r="L35" s="77" t="s">
        <v>31</v>
      </c>
    </row>
    <row r="36" spans="1:12" ht="24">
      <c r="A36" s="52">
        <v>21383</v>
      </c>
      <c r="B36" s="78" t="s">
        <v>42</v>
      </c>
      <c r="C36" s="79">
        <v>0</v>
      </c>
      <c r="D36" s="80" t="s">
        <v>31</v>
      </c>
      <c r="E36" s="80" t="s">
        <v>31</v>
      </c>
      <c r="F36" s="81"/>
      <c r="G36" s="82" t="s">
        <v>31</v>
      </c>
      <c r="H36" s="79">
        <v>0</v>
      </c>
      <c r="I36" s="80" t="s">
        <v>31</v>
      </c>
      <c r="J36" s="80" t="s">
        <v>31</v>
      </c>
      <c r="K36" s="81"/>
      <c r="L36" s="83" t="s">
        <v>31</v>
      </c>
    </row>
    <row r="37" spans="1:12" s="32" customFormat="1" ht="24">
      <c r="A37" s="71">
        <v>21390</v>
      </c>
      <c r="B37" s="63" t="s">
        <v>43</v>
      </c>
      <c r="C37" s="64">
        <v>3000</v>
      </c>
      <c r="D37" s="66" t="s">
        <v>31</v>
      </c>
      <c r="E37" s="66" t="s">
        <v>31</v>
      </c>
      <c r="F37" s="70">
        <v>3000</v>
      </c>
      <c r="G37" s="67" t="s">
        <v>31</v>
      </c>
      <c r="H37" s="64">
        <v>3000</v>
      </c>
      <c r="I37" s="66" t="s">
        <v>31</v>
      </c>
      <c r="J37" s="66" t="s">
        <v>31</v>
      </c>
      <c r="K37" s="70">
        <v>3000</v>
      </c>
      <c r="L37" s="69" t="s">
        <v>31</v>
      </c>
    </row>
    <row r="38" spans="1:12" ht="24">
      <c r="A38" s="46">
        <v>21391</v>
      </c>
      <c r="B38" s="72" t="s">
        <v>44</v>
      </c>
      <c r="C38" s="73">
        <v>0</v>
      </c>
      <c r="D38" s="74" t="s">
        <v>31</v>
      </c>
      <c r="E38" s="74" t="s">
        <v>31</v>
      </c>
      <c r="F38" s="75"/>
      <c r="G38" s="76" t="s">
        <v>31</v>
      </c>
      <c r="H38" s="73">
        <v>0</v>
      </c>
      <c r="I38" s="74" t="s">
        <v>31</v>
      </c>
      <c r="J38" s="74" t="s">
        <v>31</v>
      </c>
      <c r="K38" s="75"/>
      <c r="L38" s="77" t="s">
        <v>31</v>
      </c>
    </row>
    <row r="39" spans="1:12" ht="12">
      <c r="A39" s="52">
        <v>21393</v>
      </c>
      <c r="B39" s="78" t="s">
        <v>45</v>
      </c>
      <c r="C39" s="79">
        <v>0</v>
      </c>
      <c r="D39" s="80" t="s">
        <v>31</v>
      </c>
      <c r="E39" s="80" t="s">
        <v>31</v>
      </c>
      <c r="F39" s="81"/>
      <c r="G39" s="82" t="s">
        <v>31</v>
      </c>
      <c r="H39" s="79">
        <v>0</v>
      </c>
      <c r="I39" s="80" t="s">
        <v>31</v>
      </c>
      <c r="J39" s="80" t="s">
        <v>31</v>
      </c>
      <c r="K39" s="81"/>
      <c r="L39" s="83" t="s">
        <v>31</v>
      </c>
    </row>
    <row r="40" spans="1:12" ht="12">
      <c r="A40" s="52">
        <v>21395</v>
      </c>
      <c r="B40" s="78" t="s">
        <v>46</v>
      </c>
      <c r="C40" s="79">
        <v>0</v>
      </c>
      <c r="D40" s="80" t="s">
        <v>31</v>
      </c>
      <c r="E40" s="80" t="s">
        <v>31</v>
      </c>
      <c r="F40" s="81"/>
      <c r="G40" s="82" t="s">
        <v>31</v>
      </c>
      <c r="H40" s="79">
        <v>0</v>
      </c>
      <c r="I40" s="80" t="s">
        <v>31</v>
      </c>
      <c r="J40" s="80" t="s">
        <v>31</v>
      </c>
      <c r="K40" s="81"/>
      <c r="L40" s="83" t="s">
        <v>31</v>
      </c>
    </row>
    <row r="41" spans="1:12" ht="24">
      <c r="A41" s="52">
        <v>21399</v>
      </c>
      <c r="B41" s="78" t="s">
        <v>47</v>
      </c>
      <c r="C41" s="79">
        <v>3000</v>
      </c>
      <c r="D41" s="80" t="s">
        <v>31</v>
      </c>
      <c r="E41" s="80" t="s">
        <v>31</v>
      </c>
      <c r="F41" s="81">
        <v>3000</v>
      </c>
      <c r="G41" s="82" t="s">
        <v>31</v>
      </c>
      <c r="H41" s="79">
        <v>3000</v>
      </c>
      <c r="I41" s="80" t="s">
        <v>31</v>
      </c>
      <c r="J41" s="80" t="s">
        <v>31</v>
      </c>
      <c r="K41" s="81">
        <v>3000</v>
      </c>
      <c r="L41" s="83" t="s">
        <v>31</v>
      </c>
    </row>
    <row r="42" spans="1:12" s="32" customFormat="1" ht="24">
      <c r="A42" s="71">
        <v>21420</v>
      </c>
      <c r="B42" s="63" t="s">
        <v>48</v>
      </c>
      <c r="C42" s="64">
        <v>0</v>
      </c>
      <c r="D42" s="92">
        <v>0</v>
      </c>
      <c r="E42" s="66" t="s">
        <v>31</v>
      </c>
      <c r="F42" s="66" t="s">
        <v>31</v>
      </c>
      <c r="G42" s="67" t="s">
        <v>31</v>
      </c>
      <c r="H42" s="93">
        <v>0</v>
      </c>
      <c r="I42" s="92">
        <v>0</v>
      </c>
      <c r="J42" s="66" t="s">
        <v>31</v>
      </c>
      <c r="K42" s="66" t="s">
        <v>31</v>
      </c>
      <c r="L42" s="69" t="s">
        <v>31</v>
      </c>
    </row>
    <row r="43" spans="1:12" ht="12">
      <c r="A43" s="94"/>
      <c r="B43" s="95"/>
      <c r="C43" s="96">
        <v>0</v>
      </c>
      <c r="D43" s="97"/>
      <c r="E43" s="88" t="s">
        <v>31</v>
      </c>
      <c r="F43" s="88" t="s">
        <v>31</v>
      </c>
      <c r="G43" s="90" t="s">
        <v>31</v>
      </c>
      <c r="H43" s="96">
        <v>0</v>
      </c>
      <c r="I43" s="98"/>
      <c r="J43" s="88" t="s">
        <v>31</v>
      </c>
      <c r="K43" s="88" t="s">
        <v>31</v>
      </c>
      <c r="L43" s="91" t="s">
        <v>31</v>
      </c>
    </row>
    <row r="44" spans="1:12" ht="24">
      <c r="A44" s="99" t="s">
        <v>49</v>
      </c>
      <c r="B44" s="100" t="s">
        <v>50</v>
      </c>
      <c r="C44" s="101">
        <v>0</v>
      </c>
      <c r="D44" s="102" t="s">
        <v>31</v>
      </c>
      <c r="E44" s="102" t="s">
        <v>31</v>
      </c>
      <c r="F44" s="102" t="s">
        <v>31</v>
      </c>
      <c r="G44" s="103">
        <v>0</v>
      </c>
      <c r="H44" s="101">
        <v>138</v>
      </c>
      <c r="I44" s="102" t="s">
        <v>31</v>
      </c>
      <c r="J44" s="102" t="s">
        <v>31</v>
      </c>
      <c r="K44" s="102" t="s">
        <v>31</v>
      </c>
      <c r="L44" s="104">
        <v>138</v>
      </c>
    </row>
    <row r="45" spans="1:12" ht="24">
      <c r="A45" s="105" t="s">
        <v>51</v>
      </c>
      <c r="B45" s="106" t="s">
        <v>52</v>
      </c>
      <c r="C45" s="107">
        <v>0</v>
      </c>
      <c r="D45" s="108" t="s">
        <v>31</v>
      </c>
      <c r="E45" s="108" t="s">
        <v>31</v>
      </c>
      <c r="F45" s="108" t="s">
        <v>31</v>
      </c>
      <c r="G45" s="109"/>
      <c r="H45" s="107">
        <v>138</v>
      </c>
      <c r="I45" s="108" t="s">
        <v>31</v>
      </c>
      <c r="J45" s="108" t="s">
        <v>31</v>
      </c>
      <c r="K45" s="108" t="s">
        <v>31</v>
      </c>
      <c r="L45" s="110">
        <v>138</v>
      </c>
    </row>
    <row r="46" spans="1:12" ht="24">
      <c r="A46" s="105" t="s">
        <v>53</v>
      </c>
      <c r="B46" s="106" t="s">
        <v>54</v>
      </c>
      <c r="C46" s="111">
        <v>0</v>
      </c>
      <c r="D46" s="108" t="s">
        <v>31</v>
      </c>
      <c r="E46" s="108" t="s">
        <v>31</v>
      </c>
      <c r="F46" s="108" t="s">
        <v>31</v>
      </c>
      <c r="G46" s="109"/>
      <c r="H46" s="111"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55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56</v>
      </c>
      <c r="C49" s="124">
        <v>124560</v>
      </c>
      <c r="D49" s="125">
        <v>121560</v>
      </c>
      <c r="E49" s="125">
        <v>0</v>
      </c>
      <c r="F49" s="125">
        <v>3000</v>
      </c>
      <c r="G49" s="126">
        <v>0</v>
      </c>
      <c r="H49" s="124">
        <v>92653</v>
      </c>
      <c r="I49" s="125">
        <v>89515</v>
      </c>
      <c r="J49" s="125">
        <v>0</v>
      </c>
      <c r="K49" s="125">
        <v>3000</v>
      </c>
      <c r="L49" s="127">
        <v>138</v>
      </c>
    </row>
    <row r="50" spans="1:12" s="32" customFormat="1" ht="36.75" thickTop="1">
      <c r="A50" s="128"/>
      <c r="B50" s="129" t="s">
        <v>57</v>
      </c>
      <c r="C50" s="130">
        <v>124560</v>
      </c>
      <c r="D50" s="131">
        <v>121560</v>
      </c>
      <c r="E50" s="131">
        <v>0</v>
      </c>
      <c r="F50" s="131">
        <v>3000</v>
      </c>
      <c r="G50" s="132">
        <v>0</v>
      </c>
      <c r="H50" s="130">
        <v>92653</v>
      </c>
      <c r="I50" s="131">
        <v>89515</v>
      </c>
      <c r="J50" s="131">
        <v>0</v>
      </c>
      <c r="K50" s="131">
        <v>3000</v>
      </c>
      <c r="L50" s="133">
        <v>138</v>
      </c>
    </row>
    <row r="51" spans="1:12" s="32" customFormat="1" ht="24">
      <c r="A51" s="134"/>
      <c r="B51" s="26" t="s">
        <v>58</v>
      </c>
      <c r="C51" s="135">
        <v>107560</v>
      </c>
      <c r="D51" s="136">
        <v>104560</v>
      </c>
      <c r="E51" s="136">
        <v>0</v>
      </c>
      <c r="F51" s="136">
        <v>3000</v>
      </c>
      <c r="G51" s="137">
        <v>0</v>
      </c>
      <c r="H51" s="135">
        <v>73515</v>
      </c>
      <c r="I51" s="136">
        <v>70515</v>
      </c>
      <c r="J51" s="136">
        <v>0</v>
      </c>
      <c r="K51" s="136">
        <v>3000</v>
      </c>
      <c r="L51" s="138">
        <v>0</v>
      </c>
    </row>
    <row r="52" spans="1:12" s="32" customFormat="1" ht="12">
      <c r="A52" s="139">
        <v>1000</v>
      </c>
      <c r="B52" s="139" t="s">
        <v>59</v>
      </c>
      <c r="C52" s="140">
        <v>18740</v>
      </c>
      <c r="D52" s="141">
        <v>18740</v>
      </c>
      <c r="E52" s="141">
        <v>0</v>
      </c>
      <c r="F52" s="141">
        <v>0</v>
      </c>
      <c r="G52" s="142">
        <v>0</v>
      </c>
      <c r="H52" s="140">
        <v>13340</v>
      </c>
      <c r="I52" s="141">
        <v>13340</v>
      </c>
      <c r="J52" s="141">
        <v>0</v>
      </c>
      <c r="K52" s="141">
        <v>0</v>
      </c>
      <c r="L52" s="143">
        <v>0</v>
      </c>
    </row>
    <row r="53" spans="1:12" ht="12">
      <c r="A53" s="63">
        <v>1100</v>
      </c>
      <c r="B53" s="144" t="s">
        <v>60</v>
      </c>
      <c r="C53" s="64">
        <v>15040</v>
      </c>
      <c r="D53" s="70">
        <v>15040</v>
      </c>
      <c r="E53" s="70">
        <v>0</v>
      </c>
      <c r="F53" s="70">
        <v>0</v>
      </c>
      <c r="G53" s="145">
        <v>0</v>
      </c>
      <c r="H53" s="64">
        <v>10750</v>
      </c>
      <c r="I53" s="70">
        <v>10750</v>
      </c>
      <c r="J53" s="70">
        <v>0</v>
      </c>
      <c r="K53" s="70">
        <v>0</v>
      </c>
      <c r="L53" s="146">
        <v>0</v>
      </c>
    </row>
    <row r="54" spans="1:12" ht="12">
      <c r="A54" s="147">
        <v>1110</v>
      </c>
      <c r="B54" s="106" t="s">
        <v>61</v>
      </c>
      <c r="C54" s="113">
        <v>0</v>
      </c>
      <c r="D54" s="148">
        <v>0</v>
      </c>
      <c r="E54" s="148">
        <v>0</v>
      </c>
      <c r="F54" s="148">
        <v>0</v>
      </c>
      <c r="G54" s="149">
        <v>0</v>
      </c>
      <c r="H54" s="113">
        <v>0</v>
      </c>
      <c r="I54" s="148">
        <v>0</v>
      </c>
      <c r="J54" s="148">
        <v>0</v>
      </c>
      <c r="K54" s="148">
        <v>0</v>
      </c>
      <c r="L54" s="150">
        <v>0</v>
      </c>
    </row>
    <row r="55" spans="1:12" ht="12">
      <c r="A55" s="46">
        <v>1111</v>
      </c>
      <c r="B55" s="72" t="s">
        <v>62</v>
      </c>
      <c r="C55" s="73">
        <v>0</v>
      </c>
      <c r="D55" s="75"/>
      <c r="E55" s="75"/>
      <c r="F55" s="75"/>
      <c r="G55" s="151"/>
      <c r="H55" s="73"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63</v>
      </c>
      <c r="C56" s="79">
        <v>0</v>
      </c>
      <c r="D56" s="81"/>
      <c r="E56" s="81"/>
      <c r="F56" s="81"/>
      <c r="G56" s="153"/>
      <c r="H56" s="79"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64</v>
      </c>
      <c r="C57" s="79">
        <v>11200</v>
      </c>
      <c r="D57" s="156">
        <v>11200</v>
      </c>
      <c r="E57" s="156">
        <v>0</v>
      </c>
      <c r="F57" s="156">
        <v>0</v>
      </c>
      <c r="G57" s="157">
        <v>0</v>
      </c>
      <c r="H57" s="79">
        <v>8100</v>
      </c>
      <c r="I57" s="156">
        <v>8100</v>
      </c>
      <c r="J57" s="156">
        <v>0</v>
      </c>
      <c r="K57" s="156">
        <v>0</v>
      </c>
      <c r="L57" s="158">
        <v>0</v>
      </c>
    </row>
    <row r="58" spans="1:12" ht="12">
      <c r="A58" s="52">
        <v>1141</v>
      </c>
      <c r="B58" s="78" t="s">
        <v>65</v>
      </c>
      <c r="C58" s="79">
        <v>0</v>
      </c>
      <c r="D58" s="81"/>
      <c r="E58" s="81"/>
      <c r="F58" s="81"/>
      <c r="G58" s="153"/>
      <c r="H58" s="79"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66</v>
      </c>
      <c r="C59" s="79">
        <v>11200</v>
      </c>
      <c r="D59" s="81">
        <v>11200</v>
      </c>
      <c r="E59" s="81"/>
      <c r="F59" s="81"/>
      <c r="G59" s="153"/>
      <c r="H59" s="79">
        <v>8100</v>
      </c>
      <c r="I59" s="81">
        <v>8100</v>
      </c>
      <c r="J59" s="81"/>
      <c r="K59" s="81"/>
      <c r="L59" s="154"/>
    </row>
    <row r="60" spans="1:12" ht="24">
      <c r="A60" s="52">
        <v>1145</v>
      </c>
      <c r="B60" s="78" t="s">
        <v>67</v>
      </c>
      <c r="C60" s="79">
        <v>0</v>
      </c>
      <c r="D60" s="81"/>
      <c r="E60" s="81"/>
      <c r="F60" s="81"/>
      <c r="G60" s="153"/>
      <c r="H60" s="79"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68</v>
      </c>
      <c r="C61" s="79">
        <v>0</v>
      </c>
      <c r="D61" s="81"/>
      <c r="E61" s="81"/>
      <c r="F61" s="81"/>
      <c r="G61" s="153"/>
      <c r="H61" s="79"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69</v>
      </c>
      <c r="C62" s="79">
        <v>0</v>
      </c>
      <c r="D62" s="81"/>
      <c r="E62" s="81"/>
      <c r="F62" s="81"/>
      <c r="G62" s="153"/>
      <c r="H62" s="79"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70</v>
      </c>
      <c r="C63" s="79">
        <v>0</v>
      </c>
      <c r="D63" s="81"/>
      <c r="E63" s="81"/>
      <c r="F63" s="81"/>
      <c r="G63" s="153"/>
      <c r="H63" s="79"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71</v>
      </c>
      <c r="C64" s="79">
        <v>0</v>
      </c>
      <c r="D64" s="81"/>
      <c r="E64" s="81"/>
      <c r="F64" s="81"/>
      <c r="G64" s="153"/>
      <c r="H64" s="79"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72</v>
      </c>
      <c r="C65" s="113">
        <v>3840</v>
      </c>
      <c r="D65" s="159">
        <v>3840</v>
      </c>
      <c r="E65" s="159"/>
      <c r="F65" s="159"/>
      <c r="G65" s="160"/>
      <c r="H65" s="113">
        <v>2650</v>
      </c>
      <c r="I65" s="159">
        <v>2650</v>
      </c>
      <c r="J65" s="159"/>
      <c r="K65" s="159"/>
      <c r="L65" s="161"/>
    </row>
    <row r="66" spans="1:12" ht="36">
      <c r="A66" s="63">
        <v>1200</v>
      </c>
      <c r="B66" s="144" t="s">
        <v>73</v>
      </c>
      <c r="C66" s="64">
        <v>3700</v>
      </c>
      <c r="D66" s="70">
        <v>3700</v>
      </c>
      <c r="E66" s="70">
        <v>0</v>
      </c>
      <c r="F66" s="70">
        <v>0</v>
      </c>
      <c r="G66" s="162">
        <v>0</v>
      </c>
      <c r="H66" s="64">
        <v>2590</v>
      </c>
      <c r="I66" s="70">
        <v>2590</v>
      </c>
      <c r="J66" s="70">
        <v>0</v>
      </c>
      <c r="K66" s="70">
        <v>0</v>
      </c>
      <c r="L66" s="163">
        <v>0</v>
      </c>
    </row>
    <row r="67" spans="1:12" ht="24">
      <c r="A67" s="19">
        <v>1210</v>
      </c>
      <c r="B67" s="72" t="s">
        <v>74</v>
      </c>
      <c r="C67" s="73">
        <v>3700</v>
      </c>
      <c r="D67" s="75">
        <v>3700</v>
      </c>
      <c r="E67" s="75"/>
      <c r="F67" s="75"/>
      <c r="G67" s="151"/>
      <c r="H67" s="73">
        <v>2590</v>
      </c>
      <c r="I67" s="75">
        <v>2590</v>
      </c>
      <c r="J67" s="75"/>
      <c r="K67" s="75"/>
      <c r="L67" s="152"/>
    </row>
    <row r="68" spans="1:12" ht="24">
      <c r="A68" s="155">
        <v>1220</v>
      </c>
      <c r="B68" s="78" t="s">
        <v>75</v>
      </c>
      <c r="C68" s="79">
        <v>0</v>
      </c>
      <c r="D68" s="156">
        <v>0</v>
      </c>
      <c r="E68" s="156">
        <v>0</v>
      </c>
      <c r="F68" s="156">
        <v>0</v>
      </c>
      <c r="G68" s="157">
        <v>0</v>
      </c>
      <c r="H68" s="79">
        <v>0</v>
      </c>
      <c r="I68" s="156">
        <v>0</v>
      </c>
      <c r="J68" s="156">
        <v>0</v>
      </c>
      <c r="K68" s="156">
        <v>0</v>
      </c>
      <c r="L68" s="158">
        <v>0</v>
      </c>
    </row>
    <row r="69" spans="1:12" ht="24">
      <c r="A69" s="52">
        <v>1221</v>
      </c>
      <c r="B69" s="78" t="s">
        <v>76</v>
      </c>
      <c r="C69" s="79">
        <v>0</v>
      </c>
      <c r="D69" s="81"/>
      <c r="E69" s="81"/>
      <c r="F69" s="81"/>
      <c r="G69" s="153"/>
      <c r="H69" s="79"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77</v>
      </c>
      <c r="C70" s="79">
        <v>0</v>
      </c>
      <c r="D70" s="81"/>
      <c r="E70" s="81"/>
      <c r="F70" s="81"/>
      <c r="G70" s="153"/>
      <c r="H70" s="79"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78</v>
      </c>
      <c r="C71" s="79">
        <v>0</v>
      </c>
      <c r="D71" s="81"/>
      <c r="E71" s="81"/>
      <c r="F71" s="81"/>
      <c r="G71" s="153"/>
      <c r="H71" s="79"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79</v>
      </c>
      <c r="C72" s="79">
        <v>0</v>
      </c>
      <c r="D72" s="81"/>
      <c r="E72" s="81"/>
      <c r="F72" s="81"/>
      <c r="G72" s="153"/>
      <c r="H72" s="79"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80</v>
      </c>
      <c r="C73" s="73">
        <v>0</v>
      </c>
      <c r="D73" s="75"/>
      <c r="E73" s="75"/>
      <c r="F73" s="75"/>
      <c r="G73" s="151"/>
      <c r="H73" s="73"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81</v>
      </c>
      <c r="C74" s="140">
        <v>88820</v>
      </c>
      <c r="D74" s="141">
        <v>85820</v>
      </c>
      <c r="E74" s="141">
        <v>0</v>
      </c>
      <c r="F74" s="141">
        <v>3000</v>
      </c>
      <c r="G74" s="142">
        <v>0</v>
      </c>
      <c r="H74" s="140">
        <v>60175</v>
      </c>
      <c r="I74" s="141">
        <v>57175</v>
      </c>
      <c r="J74" s="141">
        <v>0</v>
      </c>
      <c r="K74" s="141">
        <v>3000</v>
      </c>
      <c r="L74" s="143">
        <v>0</v>
      </c>
    </row>
    <row r="75" spans="1:12" ht="12">
      <c r="A75" s="63">
        <v>2100</v>
      </c>
      <c r="B75" s="144" t="s">
        <v>82</v>
      </c>
      <c r="C75" s="64">
        <v>0</v>
      </c>
      <c r="D75" s="70">
        <v>0</v>
      </c>
      <c r="E75" s="70">
        <v>0</v>
      </c>
      <c r="F75" s="70">
        <v>0</v>
      </c>
      <c r="G75" s="162">
        <v>0</v>
      </c>
      <c r="H75" s="64">
        <v>0</v>
      </c>
      <c r="I75" s="70">
        <v>0</v>
      </c>
      <c r="J75" s="70">
        <v>0</v>
      </c>
      <c r="K75" s="70">
        <v>0</v>
      </c>
      <c r="L75" s="163">
        <v>0</v>
      </c>
    </row>
    <row r="76" spans="1:12" ht="24">
      <c r="A76" s="19">
        <v>2110</v>
      </c>
      <c r="B76" s="72" t="s">
        <v>83</v>
      </c>
      <c r="C76" s="73">
        <v>0</v>
      </c>
      <c r="D76" s="164">
        <v>0</v>
      </c>
      <c r="E76" s="164">
        <v>0</v>
      </c>
      <c r="F76" s="164">
        <v>0</v>
      </c>
      <c r="G76" s="165">
        <v>0</v>
      </c>
      <c r="H76" s="73">
        <v>0</v>
      </c>
      <c r="I76" s="164">
        <v>0</v>
      </c>
      <c r="J76" s="164">
        <v>0</v>
      </c>
      <c r="K76" s="164">
        <v>0</v>
      </c>
      <c r="L76" s="166">
        <v>0</v>
      </c>
    </row>
    <row r="77" spans="1:12" ht="12">
      <c r="A77" s="52">
        <v>2111</v>
      </c>
      <c r="B77" s="78" t="s">
        <v>84</v>
      </c>
      <c r="C77" s="79">
        <v>0</v>
      </c>
      <c r="D77" s="81"/>
      <c r="E77" s="81"/>
      <c r="F77" s="81"/>
      <c r="G77" s="153"/>
      <c r="H77" s="79"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85</v>
      </c>
      <c r="C78" s="79">
        <v>0</v>
      </c>
      <c r="D78" s="81"/>
      <c r="E78" s="81"/>
      <c r="F78" s="81"/>
      <c r="G78" s="153"/>
      <c r="H78" s="79"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86</v>
      </c>
      <c r="C79" s="79">
        <v>0</v>
      </c>
      <c r="D79" s="156">
        <v>0</v>
      </c>
      <c r="E79" s="156">
        <v>0</v>
      </c>
      <c r="F79" s="156">
        <v>0</v>
      </c>
      <c r="G79" s="157">
        <v>0</v>
      </c>
      <c r="H79" s="79">
        <v>0</v>
      </c>
      <c r="I79" s="156">
        <v>0</v>
      </c>
      <c r="J79" s="156">
        <v>0</v>
      </c>
      <c r="K79" s="156">
        <v>0</v>
      </c>
      <c r="L79" s="158">
        <v>0</v>
      </c>
    </row>
    <row r="80" spans="1:12" ht="12">
      <c r="A80" s="52">
        <v>2121</v>
      </c>
      <c r="B80" s="78" t="s">
        <v>84</v>
      </c>
      <c r="C80" s="79">
        <v>0</v>
      </c>
      <c r="D80" s="81"/>
      <c r="E80" s="81"/>
      <c r="F80" s="81"/>
      <c r="G80" s="153"/>
      <c r="H80" s="79"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87</v>
      </c>
      <c r="C81" s="79">
        <v>0</v>
      </c>
      <c r="D81" s="81"/>
      <c r="E81" s="81"/>
      <c r="F81" s="81"/>
      <c r="G81" s="153"/>
      <c r="H81" s="79"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88</v>
      </c>
      <c r="C82" s="64">
        <v>59960</v>
      </c>
      <c r="D82" s="70">
        <v>58460</v>
      </c>
      <c r="E82" s="70">
        <v>0</v>
      </c>
      <c r="F82" s="70">
        <v>1500</v>
      </c>
      <c r="G82" s="162">
        <v>0</v>
      </c>
      <c r="H82" s="64">
        <v>42875</v>
      </c>
      <c r="I82" s="70">
        <v>41375</v>
      </c>
      <c r="J82" s="70">
        <v>0</v>
      </c>
      <c r="K82" s="70">
        <v>1500</v>
      </c>
      <c r="L82" s="163">
        <v>0</v>
      </c>
    </row>
    <row r="83" spans="1:12" ht="24">
      <c r="A83" s="147">
        <v>2210</v>
      </c>
      <c r="B83" s="106" t="s">
        <v>89</v>
      </c>
      <c r="C83" s="113">
        <v>150</v>
      </c>
      <c r="D83" s="148">
        <v>150</v>
      </c>
      <c r="E83" s="148">
        <v>0</v>
      </c>
      <c r="F83" s="148">
        <v>0</v>
      </c>
      <c r="G83" s="149">
        <v>0</v>
      </c>
      <c r="H83" s="113">
        <v>75</v>
      </c>
      <c r="I83" s="148">
        <v>75</v>
      </c>
      <c r="J83" s="148">
        <v>0</v>
      </c>
      <c r="K83" s="148">
        <v>0</v>
      </c>
      <c r="L83" s="150">
        <v>0</v>
      </c>
    </row>
    <row r="84" spans="1:12" ht="24">
      <c r="A84" s="46">
        <v>2211</v>
      </c>
      <c r="B84" s="72" t="s">
        <v>90</v>
      </c>
      <c r="C84" s="73">
        <v>0</v>
      </c>
      <c r="D84" s="75"/>
      <c r="E84" s="75"/>
      <c r="F84" s="75"/>
      <c r="G84" s="151"/>
      <c r="H84" s="73"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91</v>
      </c>
      <c r="C85" s="79">
        <v>150</v>
      </c>
      <c r="D85" s="81">
        <v>150</v>
      </c>
      <c r="E85" s="81"/>
      <c r="F85" s="81"/>
      <c r="G85" s="153"/>
      <c r="H85" s="79">
        <v>75</v>
      </c>
      <c r="I85" s="81">
        <v>75</v>
      </c>
      <c r="J85" s="81"/>
      <c r="K85" s="81"/>
      <c r="L85" s="154"/>
    </row>
    <row r="86" spans="1:12" ht="24">
      <c r="A86" s="52">
        <v>2214</v>
      </c>
      <c r="B86" s="78" t="s">
        <v>92</v>
      </c>
      <c r="C86" s="79">
        <v>0</v>
      </c>
      <c r="D86" s="81"/>
      <c r="E86" s="81"/>
      <c r="F86" s="81"/>
      <c r="G86" s="153"/>
      <c r="H86" s="79"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93</v>
      </c>
      <c r="C87" s="79">
        <v>0</v>
      </c>
      <c r="D87" s="81"/>
      <c r="E87" s="81"/>
      <c r="F87" s="81"/>
      <c r="G87" s="153"/>
      <c r="H87" s="79"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94</v>
      </c>
      <c r="C88" s="79">
        <v>7060</v>
      </c>
      <c r="D88" s="156">
        <v>6560</v>
      </c>
      <c r="E88" s="156">
        <v>0</v>
      </c>
      <c r="F88" s="156">
        <v>500</v>
      </c>
      <c r="G88" s="157">
        <v>0</v>
      </c>
      <c r="H88" s="79">
        <v>6900</v>
      </c>
      <c r="I88" s="156">
        <v>6400</v>
      </c>
      <c r="J88" s="156">
        <v>0</v>
      </c>
      <c r="K88" s="156">
        <v>500</v>
      </c>
      <c r="L88" s="158">
        <v>0</v>
      </c>
    </row>
    <row r="89" spans="1:12" ht="12">
      <c r="A89" s="52">
        <v>2221</v>
      </c>
      <c r="B89" s="78" t="s">
        <v>95</v>
      </c>
      <c r="C89" s="79">
        <v>0</v>
      </c>
      <c r="D89" s="81"/>
      <c r="E89" s="81"/>
      <c r="F89" s="81"/>
      <c r="G89" s="153"/>
      <c r="H89" s="79"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96</v>
      </c>
      <c r="C90" s="79">
        <v>0</v>
      </c>
      <c r="D90" s="81"/>
      <c r="E90" s="81"/>
      <c r="F90" s="81"/>
      <c r="G90" s="153"/>
      <c r="H90" s="79"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97</v>
      </c>
      <c r="C91" s="79">
        <v>6500</v>
      </c>
      <c r="D91" s="81">
        <v>6000</v>
      </c>
      <c r="E91" s="81"/>
      <c r="F91" s="81">
        <v>500</v>
      </c>
      <c r="G91" s="153"/>
      <c r="H91" s="79">
        <v>6500</v>
      </c>
      <c r="I91" s="81">
        <v>6000</v>
      </c>
      <c r="J91" s="81"/>
      <c r="K91" s="81">
        <v>500</v>
      </c>
      <c r="L91" s="154"/>
    </row>
    <row r="92" spans="1:12" ht="11.25" customHeight="1">
      <c r="A92" s="52">
        <v>2224</v>
      </c>
      <c r="B92" s="78" t="s">
        <v>98</v>
      </c>
      <c r="C92" s="79">
        <v>560</v>
      </c>
      <c r="D92" s="81">
        <v>560</v>
      </c>
      <c r="E92" s="81"/>
      <c r="F92" s="81"/>
      <c r="G92" s="153"/>
      <c r="H92" s="79">
        <v>400</v>
      </c>
      <c r="I92" s="81">
        <v>400</v>
      </c>
      <c r="J92" s="81"/>
      <c r="K92" s="81"/>
      <c r="L92" s="154"/>
    </row>
    <row r="93" spans="1:12" ht="24">
      <c r="A93" s="52">
        <v>2229</v>
      </c>
      <c r="B93" s="78" t="s">
        <v>99</v>
      </c>
      <c r="C93" s="79">
        <v>0</v>
      </c>
      <c r="D93" s="81"/>
      <c r="E93" s="81"/>
      <c r="F93" s="81"/>
      <c r="G93" s="153"/>
      <c r="H93" s="79"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100</v>
      </c>
      <c r="C94" s="79">
        <v>0</v>
      </c>
      <c r="D94" s="156">
        <v>0</v>
      </c>
      <c r="E94" s="156">
        <v>0</v>
      </c>
      <c r="F94" s="156">
        <v>0</v>
      </c>
      <c r="G94" s="157">
        <v>0</v>
      </c>
      <c r="H94" s="79">
        <v>0</v>
      </c>
      <c r="I94" s="156">
        <v>0</v>
      </c>
      <c r="J94" s="156">
        <v>0</v>
      </c>
      <c r="K94" s="156">
        <v>0</v>
      </c>
      <c r="L94" s="158">
        <v>0</v>
      </c>
    </row>
    <row r="95" spans="1:12" ht="36">
      <c r="A95" s="52">
        <v>2231</v>
      </c>
      <c r="B95" s="78" t="s">
        <v>101</v>
      </c>
      <c r="C95" s="79">
        <v>0</v>
      </c>
      <c r="D95" s="81"/>
      <c r="E95" s="81"/>
      <c r="F95" s="81"/>
      <c r="G95" s="153"/>
      <c r="H95" s="79"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102</v>
      </c>
      <c r="C96" s="79">
        <v>0</v>
      </c>
      <c r="D96" s="81"/>
      <c r="E96" s="81"/>
      <c r="F96" s="81"/>
      <c r="G96" s="153"/>
      <c r="H96" s="79"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103</v>
      </c>
      <c r="C97" s="73">
        <v>0</v>
      </c>
      <c r="D97" s="75"/>
      <c r="E97" s="75"/>
      <c r="F97" s="75"/>
      <c r="G97" s="151"/>
      <c r="H97" s="73"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104</v>
      </c>
      <c r="C98" s="79">
        <v>0</v>
      </c>
      <c r="D98" s="81"/>
      <c r="E98" s="81"/>
      <c r="F98" s="81"/>
      <c r="G98" s="153"/>
      <c r="H98" s="79"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105</v>
      </c>
      <c r="C99" s="79">
        <v>0</v>
      </c>
      <c r="D99" s="81"/>
      <c r="E99" s="81"/>
      <c r="F99" s="81"/>
      <c r="G99" s="153"/>
      <c r="H99" s="79"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106</v>
      </c>
      <c r="C100" s="79">
        <v>0</v>
      </c>
      <c r="D100" s="81"/>
      <c r="E100" s="81"/>
      <c r="F100" s="81"/>
      <c r="G100" s="153"/>
      <c r="H100" s="79"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107</v>
      </c>
      <c r="C101" s="79">
        <v>0</v>
      </c>
      <c r="D101" s="81"/>
      <c r="E101" s="81"/>
      <c r="F101" s="81"/>
      <c r="G101" s="153"/>
      <c r="H101" s="79"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108</v>
      </c>
      <c r="C102" s="79">
        <v>7500</v>
      </c>
      <c r="D102" s="156">
        <v>6500</v>
      </c>
      <c r="E102" s="156">
        <v>0</v>
      </c>
      <c r="F102" s="156">
        <v>1000</v>
      </c>
      <c r="G102" s="157">
        <v>0</v>
      </c>
      <c r="H102" s="79">
        <v>4750</v>
      </c>
      <c r="I102" s="156">
        <v>3750</v>
      </c>
      <c r="J102" s="156">
        <v>0</v>
      </c>
      <c r="K102" s="156">
        <v>1000</v>
      </c>
      <c r="L102" s="158">
        <v>0</v>
      </c>
    </row>
    <row r="103" spans="1:12" ht="12">
      <c r="A103" s="52">
        <v>2241</v>
      </c>
      <c r="B103" s="78" t="s">
        <v>109</v>
      </c>
      <c r="C103" s="79">
        <v>0</v>
      </c>
      <c r="D103" s="81"/>
      <c r="E103" s="81"/>
      <c r="F103" s="81"/>
      <c r="G103" s="153"/>
      <c r="H103" s="79"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110</v>
      </c>
      <c r="C104" s="79">
        <v>0</v>
      </c>
      <c r="D104" s="81"/>
      <c r="E104" s="81"/>
      <c r="F104" s="81"/>
      <c r="G104" s="153"/>
      <c r="H104" s="79"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111</v>
      </c>
      <c r="C105" s="79">
        <v>6500</v>
      </c>
      <c r="D105" s="81">
        <v>5500</v>
      </c>
      <c r="E105" s="81"/>
      <c r="F105" s="81">
        <v>1000</v>
      </c>
      <c r="G105" s="153"/>
      <c r="H105" s="79">
        <v>4250</v>
      </c>
      <c r="I105" s="81">
        <v>3250</v>
      </c>
      <c r="J105" s="81"/>
      <c r="K105" s="81">
        <v>1000</v>
      </c>
      <c r="L105" s="154"/>
    </row>
    <row r="106" spans="1:12" ht="12">
      <c r="A106" s="52">
        <v>2244</v>
      </c>
      <c r="B106" s="78" t="s">
        <v>112</v>
      </c>
      <c r="C106" s="79">
        <v>1000</v>
      </c>
      <c r="D106" s="81">
        <v>1000</v>
      </c>
      <c r="E106" s="81"/>
      <c r="F106" s="81"/>
      <c r="G106" s="153"/>
      <c r="H106" s="79">
        <v>500</v>
      </c>
      <c r="I106" s="81">
        <v>500</v>
      </c>
      <c r="J106" s="81"/>
      <c r="K106" s="81"/>
      <c r="L106" s="154"/>
    </row>
    <row r="107" spans="1:12" ht="36.75" customHeight="1">
      <c r="A107" s="52">
        <v>2245</v>
      </c>
      <c r="B107" s="78" t="s">
        <v>113</v>
      </c>
      <c r="C107" s="79">
        <v>0</v>
      </c>
      <c r="D107" s="81"/>
      <c r="E107" s="81"/>
      <c r="F107" s="81"/>
      <c r="G107" s="153"/>
      <c r="H107" s="79"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114</v>
      </c>
      <c r="C108" s="79">
        <v>0</v>
      </c>
      <c r="D108" s="81"/>
      <c r="E108" s="81"/>
      <c r="F108" s="81"/>
      <c r="G108" s="153"/>
      <c r="H108" s="79"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115</v>
      </c>
      <c r="C109" s="79">
        <v>0</v>
      </c>
      <c r="D109" s="81"/>
      <c r="E109" s="81"/>
      <c r="F109" s="81"/>
      <c r="G109" s="153"/>
      <c r="H109" s="79"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116</v>
      </c>
      <c r="C110" s="79">
        <v>0</v>
      </c>
      <c r="D110" s="156">
        <v>0</v>
      </c>
      <c r="E110" s="156">
        <v>0</v>
      </c>
      <c r="F110" s="156">
        <v>0</v>
      </c>
      <c r="G110" s="167">
        <v>0</v>
      </c>
      <c r="H110" s="79">
        <v>0</v>
      </c>
      <c r="I110" s="156">
        <v>0</v>
      </c>
      <c r="J110" s="156">
        <v>0</v>
      </c>
      <c r="K110" s="156">
        <v>0</v>
      </c>
      <c r="L110" s="158">
        <v>0</v>
      </c>
    </row>
    <row r="111" spans="1:12" ht="12">
      <c r="A111" s="52">
        <v>2251</v>
      </c>
      <c r="B111" s="78" t="s">
        <v>117</v>
      </c>
      <c r="C111" s="79">
        <v>0</v>
      </c>
      <c r="D111" s="81"/>
      <c r="E111" s="81"/>
      <c r="F111" s="81"/>
      <c r="G111" s="153"/>
      <c r="H111" s="79"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118</v>
      </c>
      <c r="C112" s="79">
        <v>0</v>
      </c>
      <c r="D112" s="81"/>
      <c r="E112" s="81"/>
      <c r="F112" s="81"/>
      <c r="G112" s="153"/>
      <c r="H112" s="79"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119</v>
      </c>
      <c r="C113" s="79">
        <v>0</v>
      </c>
      <c r="D113" s="81"/>
      <c r="E113" s="81"/>
      <c r="F113" s="81"/>
      <c r="G113" s="153"/>
      <c r="H113" s="79"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120</v>
      </c>
      <c r="C114" s="79">
        <v>0</v>
      </c>
      <c r="D114" s="156">
        <v>0</v>
      </c>
      <c r="E114" s="156">
        <v>0</v>
      </c>
      <c r="F114" s="156">
        <v>0</v>
      </c>
      <c r="G114" s="157">
        <v>0</v>
      </c>
      <c r="H114" s="79">
        <v>0</v>
      </c>
      <c r="I114" s="156">
        <v>0</v>
      </c>
      <c r="J114" s="156">
        <v>0</v>
      </c>
      <c r="K114" s="156">
        <v>0</v>
      </c>
      <c r="L114" s="158">
        <v>0</v>
      </c>
    </row>
    <row r="115" spans="1:12" ht="12">
      <c r="A115" s="52">
        <v>2261</v>
      </c>
      <c r="B115" s="78" t="s">
        <v>121</v>
      </c>
      <c r="C115" s="79">
        <v>0</v>
      </c>
      <c r="D115" s="81"/>
      <c r="E115" s="81"/>
      <c r="F115" s="81"/>
      <c r="G115" s="153"/>
      <c r="H115" s="79"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122</v>
      </c>
      <c r="C116" s="79">
        <v>0</v>
      </c>
      <c r="D116" s="81"/>
      <c r="E116" s="81"/>
      <c r="F116" s="81"/>
      <c r="G116" s="153"/>
      <c r="H116" s="79"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123</v>
      </c>
      <c r="C117" s="79">
        <v>0</v>
      </c>
      <c r="D117" s="81"/>
      <c r="E117" s="81"/>
      <c r="F117" s="81"/>
      <c r="G117" s="153"/>
      <c r="H117" s="79"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124</v>
      </c>
      <c r="C118" s="79">
        <v>0</v>
      </c>
      <c r="D118" s="81"/>
      <c r="E118" s="81"/>
      <c r="F118" s="81"/>
      <c r="G118" s="153"/>
      <c r="H118" s="79"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125</v>
      </c>
      <c r="C119" s="79">
        <v>0</v>
      </c>
      <c r="D119" s="81"/>
      <c r="E119" s="81"/>
      <c r="F119" s="81"/>
      <c r="G119" s="153"/>
      <c r="H119" s="79"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126</v>
      </c>
      <c r="C120" s="79">
        <v>45250</v>
      </c>
      <c r="D120" s="156">
        <v>45250</v>
      </c>
      <c r="E120" s="156">
        <v>0</v>
      </c>
      <c r="F120" s="156">
        <v>0</v>
      </c>
      <c r="G120" s="157">
        <v>0</v>
      </c>
      <c r="H120" s="79">
        <v>31150</v>
      </c>
      <c r="I120" s="156">
        <v>31150</v>
      </c>
      <c r="J120" s="156">
        <v>0</v>
      </c>
      <c r="K120" s="156">
        <v>0</v>
      </c>
      <c r="L120" s="158">
        <v>0</v>
      </c>
    </row>
    <row r="121" spans="1:12" ht="24">
      <c r="A121" s="52">
        <v>2275</v>
      </c>
      <c r="B121" s="78" t="s">
        <v>127</v>
      </c>
      <c r="C121" s="79">
        <v>0</v>
      </c>
      <c r="D121" s="81"/>
      <c r="E121" s="81"/>
      <c r="F121" s="81"/>
      <c r="G121" s="153"/>
      <c r="H121" s="79"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128</v>
      </c>
      <c r="C122" s="79">
        <v>0</v>
      </c>
      <c r="D122" s="81"/>
      <c r="E122" s="81"/>
      <c r="F122" s="81"/>
      <c r="G122" s="153"/>
      <c r="H122" s="79"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129</v>
      </c>
      <c r="C123" s="79">
        <v>0</v>
      </c>
      <c r="D123" s="81"/>
      <c r="E123" s="81"/>
      <c r="F123" s="81"/>
      <c r="G123" s="153"/>
      <c r="H123" s="79"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130</v>
      </c>
      <c r="C124" s="79">
        <v>45250</v>
      </c>
      <c r="D124" s="81">
        <v>45250</v>
      </c>
      <c r="E124" s="81"/>
      <c r="F124" s="81"/>
      <c r="G124" s="153"/>
      <c r="H124" s="79">
        <v>31150</v>
      </c>
      <c r="I124" s="81">
        <v>31150</v>
      </c>
      <c r="J124" s="81"/>
      <c r="K124" s="81"/>
      <c r="L124" s="154"/>
    </row>
    <row r="125" spans="1:12" ht="38.25" customHeight="1">
      <c r="A125" s="63">
        <v>2300</v>
      </c>
      <c r="B125" s="144" t="s">
        <v>131</v>
      </c>
      <c r="C125" s="64">
        <v>28860</v>
      </c>
      <c r="D125" s="70">
        <v>27360</v>
      </c>
      <c r="E125" s="70">
        <v>0</v>
      </c>
      <c r="F125" s="70">
        <v>1500</v>
      </c>
      <c r="G125" s="162">
        <v>0</v>
      </c>
      <c r="H125" s="64">
        <v>17300</v>
      </c>
      <c r="I125" s="70">
        <v>15800</v>
      </c>
      <c r="J125" s="70">
        <v>0</v>
      </c>
      <c r="K125" s="70">
        <v>1500</v>
      </c>
      <c r="L125" s="163">
        <v>0</v>
      </c>
    </row>
    <row r="126" spans="1:12" ht="12">
      <c r="A126" s="19">
        <v>2310</v>
      </c>
      <c r="B126" s="72" t="s">
        <v>132</v>
      </c>
      <c r="C126" s="73">
        <v>28860</v>
      </c>
      <c r="D126" s="164">
        <v>27360</v>
      </c>
      <c r="E126" s="164">
        <v>0</v>
      </c>
      <c r="F126" s="164">
        <v>1500</v>
      </c>
      <c r="G126" s="165">
        <v>0</v>
      </c>
      <c r="H126" s="73">
        <v>17300</v>
      </c>
      <c r="I126" s="164">
        <v>15800</v>
      </c>
      <c r="J126" s="164">
        <v>0</v>
      </c>
      <c r="K126" s="164">
        <v>1500</v>
      </c>
      <c r="L126" s="166">
        <v>0</v>
      </c>
    </row>
    <row r="127" spans="1:12" ht="12">
      <c r="A127" s="52">
        <v>2311</v>
      </c>
      <c r="B127" s="78" t="s">
        <v>133</v>
      </c>
      <c r="C127" s="79">
        <v>28860</v>
      </c>
      <c r="D127" s="81">
        <v>27360</v>
      </c>
      <c r="E127" s="81"/>
      <c r="F127" s="81">
        <v>1500</v>
      </c>
      <c r="G127" s="153"/>
      <c r="H127" s="79">
        <v>17300</v>
      </c>
      <c r="I127" s="81">
        <v>15800</v>
      </c>
      <c r="J127" s="81"/>
      <c r="K127" s="81">
        <v>1500</v>
      </c>
      <c r="L127" s="154"/>
    </row>
    <row r="128" spans="1:12" ht="12">
      <c r="A128" s="52">
        <v>2312</v>
      </c>
      <c r="B128" s="78" t="s">
        <v>134</v>
      </c>
      <c r="C128" s="79">
        <v>0</v>
      </c>
      <c r="D128" s="81"/>
      <c r="E128" s="81"/>
      <c r="F128" s="81"/>
      <c r="G128" s="153"/>
      <c r="H128" s="79"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135</v>
      </c>
      <c r="C129" s="79">
        <v>0</v>
      </c>
      <c r="D129" s="81"/>
      <c r="E129" s="81"/>
      <c r="F129" s="81"/>
      <c r="G129" s="153"/>
      <c r="H129" s="79"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136</v>
      </c>
      <c r="C130" s="79">
        <v>0</v>
      </c>
      <c r="D130" s="156">
        <v>0</v>
      </c>
      <c r="E130" s="156">
        <v>0</v>
      </c>
      <c r="F130" s="156">
        <v>0</v>
      </c>
      <c r="G130" s="157">
        <v>0</v>
      </c>
      <c r="H130" s="79">
        <v>0</v>
      </c>
      <c r="I130" s="156">
        <v>0</v>
      </c>
      <c r="J130" s="156">
        <v>0</v>
      </c>
      <c r="K130" s="156">
        <v>0</v>
      </c>
      <c r="L130" s="158">
        <v>0</v>
      </c>
    </row>
    <row r="131" spans="1:12" ht="12">
      <c r="A131" s="52">
        <v>2321</v>
      </c>
      <c r="B131" s="78" t="s">
        <v>137</v>
      </c>
      <c r="C131" s="79">
        <v>0</v>
      </c>
      <c r="D131" s="81"/>
      <c r="E131" s="81"/>
      <c r="F131" s="81"/>
      <c r="G131" s="153"/>
      <c r="H131" s="79"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138</v>
      </c>
      <c r="C132" s="79">
        <v>0</v>
      </c>
      <c r="D132" s="81"/>
      <c r="E132" s="81"/>
      <c r="F132" s="81"/>
      <c r="G132" s="153"/>
      <c r="H132" s="79"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139</v>
      </c>
      <c r="C133" s="79">
        <v>0</v>
      </c>
      <c r="D133" s="81"/>
      <c r="E133" s="81"/>
      <c r="F133" s="81"/>
      <c r="G133" s="153"/>
      <c r="H133" s="79"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140</v>
      </c>
      <c r="C134" s="79">
        <v>0</v>
      </c>
      <c r="D134" s="81"/>
      <c r="E134" s="81"/>
      <c r="F134" s="81"/>
      <c r="G134" s="153"/>
      <c r="H134" s="79"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141</v>
      </c>
      <c r="C135" s="79">
        <v>0</v>
      </c>
      <c r="D135" s="156">
        <v>0</v>
      </c>
      <c r="E135" s="156">
        <v>0</v>
      </c>
      <c r="F135" s="156">
        <v>0</v>
      </c>
      <c r="G135" s="157">
        <v>0</v>
      </c>
      <c r="H135" s="79">
        <v>0</v>
      </c>
      <c r="I135" s="156">
        <v>0</v>
      </c>
      <c r="J135" s="156">
        <v>0</v>
      </c>
      <c r="K135" s="156">
        <v>0</v>
      </c>
      <c r="L135" s="158">
        <v>0</v>
      </c>
    </row>
    <row r="136" spans="1:12" ht="12">
      <c r="A136" s="52">
        <v>2341</v>
      </c>
      <c r="B136" s="78" t="s">
        <v>142</v>
      </c>
      <c r="C136" s="79">
        <v>0</v>
      </c>
      <c r="D136" s="81"/>
      <c r="E136" s="81"/>
      <c r="F136" s="81"/>
      <c r="G136" s="153"/>
      <c r="H136" s="79"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143</v>
      </c>
      <c r="C137" s="79">
        <v>0</v>
      </c>
      <c r="D137" s="81"/>
      <c r="E137" s="81"/>
      <c r="F137" s="81"/>
      <c r="G137" s="153"/>
      <c r="H137" s="79"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144</v>
      </c>
      <c r="C138" s="113">
        <v>0</v>
      </c>
      <c r="D138" s="148">
        <v>0</v>
      </c>
      <c r="E138" s="148">
        <v>0</v>
      </c>
      <c r="F138" s="148">
        <v>0</v>
      </c>
      <c r="G138" s="149">
        <v>0</v>
      </c>
      <c r="H138" s="113">
        <v>0</v>
      </c>
      <c r="I138" s="148">
        <v>0</v>
      </c>
      <c r="J138" s="148">
        <v>0</v>
      </c>
      <c r="K138" s="148">
        <v>0</v>
      </c>
      <c r="L138" s="150">
        <v>0</v>
      </c>
    </row>
    <row r="139" spans="1:12" ht="12">
      <c r="A139" s="46">
        <v>2351</v>
      </c>
      <c r="B139" s="72" t="s">
        <v>145</v>
      </c>
      <c r="C139" s="73">
        <v>0</v>
      </c>
      <c r="D139" s="75"/>
      <c r="E139" s="75"/>
      <c r="F139" s="75"/>
      <c r="G139" s="151"/>
      <c r="H139" s="73"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146</v>
      </c>
      <c r="C140" s="79">
        <v>0</v>
      </c>
      <c r="D140" s="81"/>
      <c r="E140" s="81"/>
      <c r="F140" s="81"/>
      <c r="G140" s="153"/>
      <c r="H140" s="79"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147</v>
      </c>
      <c r="C141" s="79">
        <v>0</v>
      </c>
      <c r="D141" s="81"/>
      <c r="E141" s="81"/>
      <c r="F141" s="81"/>
      <c r="G141" s="153"/>
      <c r="H141" s="79"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148</v>
      </c>
      <c r="C142" s="79">
        <v>0</v>
      </c>
      <c r="D142" s="81"/>
      <c r="E142" s="81"/>
      <c r="F142" s="81"/>
      <c r="G142" s="153"/>
      <c r="H142" s="79"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149</v>
      </c>
      <c r="C143" s="79">
        <v>0</v>
      </c>
      <c r="D143" s="81"/>
      <c r="E143" s="81"/>
      <c r="F143" s="81"/>
      <c r="G143" s="153"/>
      <c r="H143" s="79"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150</v>
      </c>
      <c r="C144" s="79">
        <v>0</v>
      </c>
      <c r="D144" s="81"/>
      <c r="E144" s="81"/>
      <c r="F144" s="81"/>
      <c r="G144" s="153"/>
      <c r="H144" s="79"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151</v>
      </c>
      <c r="C145" s="79">
        <v>0</v>
      </c>
      <c r="D145" s="156">
        <v>0</v>
      </c>
      <c r="E145" s="156">
        <v>0</v>
      </c>
      <c r="F145" s="156">
        <v>0</v>
      </c>
      <c r="G145" s="157">
        <v>0</v>
      </c>
      <c r="H145" s="79">
        <v>0</v>
      </c>
      <c r="I145" s="156">
        <v>0</v>
      </c>
      <c r="J145" s="156">
        <v>0</v>
      </c>
      <c r="K145" s="156">
        <v>0</v>
      </c>
      <c r="L145" s="158">
        <v>0</v>
      </c>
    </row>
    <row r="146" spans="1:12" ht="12">
      <c r="A146" s="51">
        <v>2361</v>
      </c>
      <c r="B146" s="78" t="s">
        <v>152</v>
      </c>
      <c r="C146" s="79">
        <v>0</v>
      </c>
      <c r="D146" s="81"/>
      <c r="E146" s="81"/>
      <c r="F146" s="81"/>
      <c r="G146" s="153"/>
      <c r="H146" s="79"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153</v>
      </c>
      <c r="C147" s="79">
        <v>0</v>
      </c>
      <c r="D147" s="81"/>
      <c r="E147" s="81"/>
      <c r="F147" s="81"/>
      <c r="G147" s="153"/>
      <c r="H147" s="79"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154</v>
      </c>
      <c r="C148" s="79">
        <v>0</v>
      </c>
      <c r="D148" s="81"/>
      <c r="E148" s="81"/>
      <c r="F148" s="81"/>
      <c r="G148" s="153"/>
      <c r="H148" s="79"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155</v>
      </c>
      <c r="C149" s="79">
        <v>0</v>
      </c>
      <c r="D149" s="81"/>
      <c r="E149" s="81"/>
      <c r="F149" s="81"/>
      <c r="G149" s="153"/>
      <c r="H149" s="79"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156</v>
      </c>
      <c r="C150" s="79">
        <v>0</v>
      </c>
      <c r="D150" s="81"/>
      <c r="E150" s="81"/>
      <c r="F150" s="81"/>
      <c r="G150" s="153"/>
      <c r="H150" s="79"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157</v>
      </c>
      <c r="C151" s="79">
        <v>0</v>
      </c>
      <c r="D151" s="81"/>
      <c r="E151" s="81"/>
      <c r="F151" s="81"/>
      <c r="G151" s="153"/>
      <c r="H151" s="79"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158</v>
      </c>
      <c r="C152" s="113">
        <v>0</v>
      </c>
      <c r="D152" s="159"/>
      <c r="E152" s="159"/>
      <c r="F152" s="159"/>
      <c r="G152" s="160"/>
      <c r="H152" s="113"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159</v>
      </c>
      <c r="C153" s="113">
        <v>0</v>
      </c>
      <c r="D153" s="148">
        <v>0</v>
      </c>
      <c r="E153" s="148">
        <v>0</v>
      </c>
      <c r="F153" s="148">
        <v>0</v>
      </c>
      <c r="G153" s="149">
        <v>0</v>
      </c>
      <c r="H153" s="113">
        <v>0</v>
      </c>
      <c r="I153" s="148">
        <v>0</v>
      </c>
      <c r="J153" s="148">
        <v>0</v>
      </c>
      <c r="K153" s="148">
        <v>0</v>
      </c>
      <c r="L153" s="150">
        <v>0</v>
      </c>
    </row>
    <row r="154" spans="1:12" ht="12">
      <c r="A154" s="45">
        <v>2381</v>
      </c>
      <c r="B154" s="72" t="s">
        <v>160</v>
      </c>
      <c r="C154" s="73">
        <v>0</v>
      </c>
      <c r="D154" s="75"/>
      <c r="E154" s="75"/>
      <c r="F154" s="75"/>
      <c r="G154" s="151"/>
      <c r="H154" s="73"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161</v>
      </c>
      <c r="C155" s="79">
        <v>0</v>
      </c>
      <c r="D155" s="81"/>
      <c r="E155" s="81"/>
      <c r="F155" s="81"/>
      <c r="G155" s="153"/>
      <c r="H155" s="79"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162</v>
      </c>
      <c r="C156" s="113">
        <v>0</v>
      </c>
      <c r="D156" s="159"/>
      <c r="E156" s="159"/>
      <c r="F156" s="159"/>
      <c r="G156" s="160"/>
      <c r="H156" s="113"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163</v>
      </c>
      <c r="C157" s="64">
        <v>0</v>
      </c>
      <c r="D157" s="168"/>
      <c r="E157" s="168"/>
      <c r="F157" s="168"/>
      <c r="G157" s="169"/>
      <c r="H157" s="64"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164</v>
      </c>
      <c r="C158" s="64">
        <v>0</v>
      </c>
      <c r="D158" s="70">
        <v>0</v>
      </c>
      <c r="E158" s="70">
        <v>0</v>
      </c>
      <c r="F158" s="70">
        <v>0</v>
      </c>
      <c r="G158" s="162">
        <v>0</v>
      </c>
      <c r="H158" s="64">
        <v>0</v>
      </c>
      <c r="I158" s="70">
        <v>0</v>
      </c>
      <c r="J158" s="70">
        <v>0</v>
      </c>
      <c r="K158" s="70">
        <v>0</v>
      </c>
      <c r="L158" s="163">
        <v>0</v>
      </c>
    </row>
    <row r="159" spans="1:12" ht="12">
      <c r="A159" s="19">
        <v>2510</v>
      </c>
      <c r="B159" s="72" t="s">
        <v>164</v>
      </c>
      <c r="C159" s="73">
        <v>0</v>
      </c>
      <c r="D159" s="164">
        <v>0</v>
      </c>
      <c r="E159" s="164">
        <v>0</v>
      </c>
      <c r="F159" s="164">
        <v>0</v>
      </c>
      <c r="G159" s="165">
        <v>0</v>
      </c>
      <c r="H159" s="73">
        <v>0</v>
      </c>
      <c r="I159" s="164">
        <v>0</v>
      </c>
      <c r="J159" s="164">
        <v>0</v>
      </c>
      <c r="K159" s="164">
        <v>0</v>
      </c>
      <c r="L159" s="166">
        <v>0</v>
      </c>
    </row>
    <row r="160" spans="1:12" ht="24">
      <c r="A160" s="52">
        <v>2512</v>
      </c>
      <c r="B160" s="78" t="s">
        <v>165</v>
      </c>
      <c r="C160" s="79">
        <v>0</v>
      </c>
      <c r="D160" s="81"/>
      <c r="E160" s="81"/>
      <c r="F160" s="81"/>
      <c r="G160" s="153"/>
      <c r="H160" s="79"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166</v>
      </c>
      <c r="C161" s="79">
        <v>0</v>
      </c>
      <c r="D161" s="81"/>
      <c r="E161" s="81"/>
      <c r="F161" s="81"/>
      <c r="G161" s="153"/>
      <c r="H161" s="79"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167</v>
      </c>
      <c r="C162" s="79">
        <v>0</v>
      </c>
      <c r="D162" s="81"/>
      <c r="E162" s="81"/>
      <c r="F162" s="81"/>
      <c r="G162" s="153"/>
      <c r="H162" s="79"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168</v>
      </c>
      <c r="C163" s="79">
        <v>0</v>
      </c>
      <c r="D163" s="81"/>
      <c r="E163" s="81"/>
      <c r="F163" s="81"/>
      <c r="G163" s="153"/>
      <c r="H163" s="79"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169</v>
      </c>
      <c r="C164" s="73">
        <v>0</v>
      </c>
      <c r="D164" s="48"/>
      <c r="E164" s="48"/>
      <c r="F164" s="48"/>
      <c r="G164" s="49"/>
      <c r="H164" s="73"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170</v>
      </c>
      <c r="C165" s="140">
        <v>0</v>
      </c>
      <c r="D165" s="141">
        <v>0</v>
      </c>
      <c r="E165" s="141">
        <v>0</v>
      </c>
      <c r="F165" s="141">
        <v>0</v>
      </c>
      <c r="G165" s="142">
        <v>0</v>
      </c>
      <c r="H165" s="140">
        <v>0</v>
      </c>
      <c r="I165" s="141">
        <v>0</v>
      </c>
      <c r="J165" s="141">
        <v>0</v>
      </c>
      <c r="K165" s="141">
        <v>0</v>
      </c>
      <c r="L165" s="143">
        <v>0</v>
      </c>
    </row>
    <row r="166" spans="1:12" ht="36">
      <c r="A166" s="63">
        <v>3200</v>
      </c>
      <c r="B166" s="144" t="s">
        <v>171</v>
      </c>
      <c r="C166" s="64">
        <v>0</v>
      </c>
      <c r="D166" s="70">
        <v>0</v>
      </c>
      <c r="E166" s="70">
        <v>0</v>
      </c>
      <c r="F166" s="70">
        <v>0</v>
      </c>
      <c r="G166" s="162">
        <v>0</v>
      </c>
      <c r="H166" s="64">
        <v>0</v>
      </c>
      <c r="I166" s="70">
        <v>0</v>
      </c>
      <c r="J166" s="70">
        <v>0</v>
      </c>
      <c r="K166" s="70">
        <v>0</v>
      </c>
      <c r="L166" s="163">
        <v>0</v>
      </c>
    </row>
    <row r="167" spans="1:12" ht="36">
      <c r="A167" s="19">
        <v>3260</v>
      </c>
      <c r="B167" s="72" t="s">
        <v>172</v>
      </c>
      <c r="C167" s="73">
        <v>0</v>
      </c>
      <c r="D167" s="164">
        <v>0</v>
      </c>
      <c r="E167" s="164">
        <v>0</v>
      </c>
      <c r="F167" s="164">
        <v>0</v>
      </c>
      <c r="G167" s="165">
        <v>0</v>
      </c>
      <c r="H167" s="73">
        <v>0</v>
      </c>
      <c r="I167" s="164">
        <v>0</v>
      </c>
      <c r="J167" s="164">
        <v>0</v>
      </c>
      <c r="K167" s="164">
        <v>0</v>
      </c>
      <c r="L167" s="166">
        <v>0</v>
      </c>
    </row>
    <row r="168" spans="1:12" ht="24">
      <c r="A168" s="52">
        <v>3261</v>
      </c>
      <c r="B168" s="78" t="s">
        <v>173</v>
      </c>
      <c r="C168" s="79">
        <v>0</v>
      </c>
      <c r="D168" s="81"/>
      <c r="E168" s="81"/>
      <c r="F168" s="81"/>
      <c r="G168" s="153"/>
      <c r="H168" s="79"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174</v>
      </c>
      <c r="C169" s="79">
        <v>0</v>
      </c>
      <c r="D169" s="81"/>
      <c r="E169" s="81"/>
      <c r="F169" s="81"/>
      <c r="G169" s="153"/>
      <c r="H169" s="79"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175</v>
      </c>
      <c r="C170" s="79">
        <v>0</v>
      </c>
      <c r="D170" s="81"/>
      <c r="E170" s="81"/>
      <c r="F170" s="81"/>
      <c r="G170" s="153"/>
      <c r="H170" s="79"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176</v>
      </c>
      <c r="C171" s="73">
        <v>0</v>
      </c>
      <c r="D171" s="75"/>
      <c r="E171" s="75"/>
      <c r="F171" s="75"/>
      <c r="G171" s="151"/>
      <c r="H171" s="73"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177</v>
      </c>
      <c r="C172" s="140">
        <v>0</v>
      </c>
      <c r="D172" s="141">
        <v>0</v>
      </c>
      <c r="E172" s="141">
        <v>0</v>
      </c>
      <c r="F172" s="141">
        <v>0</v>
      </c>
      <c r="G172" s="142">
        <v>0</v>
      </c>
      <c r="H172" s="140">
        <v>0</v>
      </c>
      <c r="I172" s="141">
        <v>0</v>
      </c>
      <c r="J172" s="141">
        <v>0</v>
      </c>
      <c r="K172" s="141">
        <v>0</v>
      </c>
      <c r="L172" s="143">
        <v>0</v>
      </c>
    </row>
    <row r="173" spans="1:12" ht="24">
      <c r="A173" s="173">
        <v>4200</v>
      </c>
      <c r="B173" s="144" t="s">
        <v>178</v>
      </c>
      <c r="C173" s="64">
        <v>0</v>
      </c>
      <c r="D173" s="70">
        <v>0</v>
      </c>
      <c r="E173" s="70">
        <v>0</v>
      </c>
      <c r="F173" s="70">
        <v>0</v>
      </c>
      <c r="G173" s="162">
        <v>0</v>
      </c>
      <c r="H173" s="64">
        <v>0</v>
      </c>
      <c r="I173" s="70">
        <v>0</v>
      </c>
      <c r="J173" s="70">
        <v>0</v>
      </c>
      <c r="K173" s="70">
        <v>0</v>
      </c>
      <c r="L173" s="163">
        <v>0</v>
      </c>
    </row>
    <row r="174" spans="1:12" ht="24">
      <c r="A174" s="19">
        <v>4240</v>
      </c>
      <c r="B174" s="72" t="s">
        <v>179</v>
      </c>
      <c r="C174" s="73">
        <v>0</v>
      </c>
      <c r="D174" s="75"/>
      <c r="E174" s="75"/>
      <c r="F174" s="75"/>
      <c r="G174" s="151"/>
      <c r="H174" s="73"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180</v>
      </c>
      <c r="C175" s="79">
        <v>0</v>
      </c>
      <c r="D175" s="81"/>
      <c r="E175" s="81"/>
      <c r="F175" s="81"/>
      <c r="G175" s="153"/>
      <c r="H175" s="79"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181</v>
      </c>
      <c r="C176" s="64">
        <v>0</v>
      </c>
      <c r="D176" s="70">
        <v>0</v>
      </c>
      <c r="E176" s="70">
        <v>0</v>
      </c>
      <c r="F176" s="70">
        <v>0</v>
      </c>
      <c r="G176" s="162">
        <v>0</v>
      </c>
      <c r="H176" s="64">
        <v>0</v>
      </c>
      <c r="I176" s="70">
        <v>0</v>
      </c>
      <c r="J176" s="70">
        <v>0</v>
      </c>
      <c r="K176" s="70">
        <v>0</v>
      </c>
      <c r="L176" s="163">
        <v>0</v>
      </c>
    </row>
    <row r="177" spans="1:12" ht="24">
      <c r="A177" s="19">
        <v>4310</v>
      </c>
      <c r="B177" s="72" t="s">
        <v>182</v>
      </c>
      <c r="C177" s="73">
        <v>0</v>
      </c>
      <c r="D177" s="164">
        <v>0</v>
      </c>
      <c r="E177" s="164">
        <v>0</v>
      </c>
      <c r="F177" s="164">
        <v>0</v>
      </c>
      <c r="G177" s="165">
        <v>0</v>
      </c>
      <c r="H177" s="73">
        <v>0</v>
      </c>
      <c r="I177" s="164">
        <v>0</v>
      </c>
      <c r="J177" s="164">
        <v>0</v>
      </c>
      <c r="K177" s="164">
        <v>0</v>
      </c>
      <c r="L177" s="166">
        <v>0</v>
      </c>
    </row>
    <row r="178" spans="1:12" ht="48">
      <c r="A178" s="52">
        <v>4311</v>
      </c>
      <c r="B178" s="78" t="s">
        <v>183</v>
      </c>
      <c r="C178" s="79">
        <v>0</v>
      </c>
      <c r="D178" s="81"/>
      <c r="E178" s="81"/>
      <c r="F178" s="81"/>
      <c r="G178" s="153"/>
      <c r="H178" s="79"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184</v>
      </c>
      <c r="C179" s="135">
        <v>17000</v>
      </c>
      <c r="D179" s="136">
        <v>17000</v>
      </c>
      <c r="E179" s="136">
        <v>0</v>
      </c>
      <c r="F179" s="136">
        <v>0</v>
      </c>
      <c r="G179" s="175">
        <v>0</v>
      </c>
      <c r="H179" s="135">
        <v>19138</v>
      </c>
      <c r="I179" s="136">
        <v>19000</v>
      </c>
      <c r="J179" s="136">
        <v>0</v>
      </c>
      <c r="K179" s="136">
        <v>0</v>
      </c>
      <c r="L179" s="176">
        <v>138</v>
      </c>
    </row>
    <row r="180" spans="1:12" ht="12">
      <c r="A180" s="139">
        <v>5000</v>
      </c>
      <c r="B180" s="139" t="s">
        <v>185</v>
      </c>
      <c r="C180" s="140">
        <v>17000</v>
      </c>
      <c r="D180" s="141">
        <v>17000</v>
      </c>
      <c r="E180" s="141">
        <v>0</v>
      </c>
      <c r="F180" s="141">
        <v>0</v>
      </c>
      <c r="G180" s="142">
        <v>0</v>
      </c>
      <c r="H180" s="140">
        <v>19138</v>
      </c>
      <c r="I180" s="141">
        <v>19000</v>
      </c>
      <c r="J180" s="141">
        <v>0</v>
      </c>
      <c r="K180" s="141">
        <v>0</v>
      </c>
      <c r="L180" s="143">
        <v>138</v>
      </c>
    </row>
    <row r="181" spans="1:12" ht="12">
      <c r="A181" s="63">
        <v>5100</v>
      </c>
      <c r="B181" s="144" t="s">
        <v>186</v>
      </c>
      <c r="C181" s="64">
        <v>0</v>
      </c>
      <c r="D181" s="70">
        <v>0</v>
      </c>
      <c r="E181" s="70">
        <v>0</v>
      </c>
      <c r="F181" s="70">
        <v>0</v>
      </c>
      <c r="G181" s="162">
        <v>0</v>
      </c>
      <c r="H181" s="64">
        <v>0</v>
      </c>
      <c r="I181" s="70">
        <v>0</v>
      </c>
      <c r="J181" s="70">
        <v>0</v>
      </c>
      <c r="K181" s="70">
        <v>0</v>
      </c>
      <c r="L181" s="163">
        <v>0</v>
      </c>
    </row>
    <row r="182" spans="1:12" ht="12">
      <c r="A182" s="19">
        <v>5110</v>
      </c>
      <c r="B182" s="72" t="s">
        <v>187</v>
      </c>
      <c r="C182" s="73">
        <v>0</v>
      </c>
      <c r="D182" s="75"/>
      <c r="E182" s="75"/>
      <c r="F182" s="75"/>
      <c r="G182" s="151"/>
      <c r="H182" s="73"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188</v>
      </c>
      <c r="C183" s="79">
        <v>0</v>
      </c>
      <c r="D183" s="156">
        <v>0</v>
      </c>
      <c r="E183" s="156">
        <v>0</v>
      </c>
      <c r="F183" s="156">
        <v>0</v>
      </c>
      <c r="G183" s="157">
        <v>0</v>
      </c>
      <c r="H183" s="79">
        <v>0</v>
      </c>
      <c r="I183" s="156">
        <v>0</v>
      </c>
      <c r="J183" s="156">
        <v>0</v>
      </c>
      <c r="K183" s="156">
        <v>0</v>
      </c>
      <c r="L183" s="158">
        <v>0</v>
      </c>
    </row>
    <row r="184" spans="1:12" ht="12">
      <c r="A184" s="52">
        <v>5121</v>
      </c>
      <c r="B184" s="78" t="s">
        <v>189</v>
      </c>
      <c r="C184" s="79">
        <v>0</v>
      </c>
      <c r="D184" s="81"/>
      <c r="E184" s="81"/>
      <c r="F184" s="81"/>
      <c r="G184" s="153"/>
      <c r="H184" s="79"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190</v>
      </c>
      <c r="C185" s="79">
        <v>0</v>
      </c>
      <c r="D185" s="81"/>
      <c r="E185" s="81"/>
      <c r="F185" s="81"/>
      <c r="G185" s="153"/>
      <c r="H185" s="79"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191</v>
      </c>
      <c r="C186" s="79">
        <v>0</v>
      </c>
      <c r="D186" s="81"/>
      <c r="E186" s="81"/>
      <c r="F186" s="81"/>
      <c r="G186" s="153"/>
      <c r="H186" s="79"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192</v>
      </c>
      <c r="C187" s="79">
        <v>0</v>
      </c>
      <c r="D187" s="81"/>
      <c r="E187" s="81"/>
      <c r="F187" s="81"/>
      <c r="G187" s="153"/>
      <c r="H187" s="79"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193</v>
      </c>
      <c r="C188" s="79">
        <v>0</v>
      </c>
      <c r="D188" s="81"/>
      <c r="E188" s="81"/>
      <c r="F188" s="81"/>
      <c r="G188" s="153"/>
      <c r="H188" s="79"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194</v>
      </c>
      <c r="C189" s="64">
        <v>17000</v>
      </c>
      <c r="D189" s="70">
        <v>17000</v>
      </c>
      <c r="E189" s="70">
        <v>0</v>
      </c>
      <c r="F189" s="70">
        <v>0</v>
      </c>
      <c r="G189" s="162">
        <v>0</v>
      </c>
      <c r="H189" s="64">
        <v>19138</v>
      </c>
      <c r="I189" s="70">
        <v>19000</v>
      </c>
      <c r="J189" s="70">
        <v>0</v>
      </c>
      <c r="K189" s="70">
        <v>0</v>
      </c>
      <c r="L189" s="163">
        <v>138</v>
      </c>
    </row>
    <row r="190" spans="1:12" ht="12">
      <c r="A190" s="147">
        <v>5210</v>
      </c>
      <c r="B190" s="106" t="s">
        <v>195</v>
      </c>
      <c r="C190" s="113">
        <v>0</v>
      </c>
      <c r="D190" s="148">
        <v>0</v>
      </c>
      <c r="E190" s="148">
        <v>0</v>
      </c>
      <c r="F190" s="148">
        <v>0</v>
      </c>
      <c r="G190" s="149">
        <v>0</v>
      </c>
      <c r="H190" s="113">
        <v>0</v>
      </c>
      <c r="I190" s="148">
        <v>0</v>
      </c>
      <c r="J190" s="148">
        <v>0</v>
      </c>
      <c r="K190" s="148">
        <v>0</v>
      </c>
      <c r="L190" s="150">
        <v>0</v>
      </c>
    </row>
    <row r="191" spans="1:12" ht="12">
      <c r="A191" s="46">
        <v>5211</v>
      </c>
      <c r="B191" s="72" t="s">
        <v>196</v>
      </c>
      <c r="C191" s="73">
        <v>0</v>
      </c>
      <c r="D191" s="75"/>
      <c r="E191" s="75"/>
      <c r="F191" s="75"/>
      <c r="G191" s="151"/>
      <c r="H191" s="73"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197</v>
      </c>
      <c r="C192" s="79">
        <v>0</v>
      </c>
      <c r="D192" s="81"/>
      <c r="E192" s="81"/>
      <c r="F192" s="81"/>
      <c r="G192" s="153"/>
      <c r="H192" s="79"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198</v>
      </c>
      <c r="C193" s="79">
        <v>0</v>
      </c>
      <c r="D193" s="81"/>
      <c r="E193" s="81"/>
      <c r="F193" s="81"/>
      <c r="G193" s="153"/>
      <c r="H193" s="79"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199</v>
      </c>
      <c r="C194" s="79">
        <v>0</v>
      </c>
      <c r="D194" s="81"/>
      <c r="E194" s="81"/>
      <c r="F194" s="81"/>
      <c r="G194" s="153"/>
      <c r="H194" s="79"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200</v>
      </c>
      <c r="C195" s="79">
        <v>0</v>
      </c>
      <c r="D195" s="81"/>
      <c r="E195" s="81"/>
      <c r="F195" s="81"/>
      <c r="G195" s="153"/>
      <c r="H195" s="79"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201</v>
      </c>
      <c r="C196" s="79">
        <v>0</v>
      </c>
      <c r="D196" s="81"/>
      <c r="E196" s="81"/>
      <c r="F196" s="81"/>
      <c r="G196" s="153"/>
      <c r="H196" s="79"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202</v>
      </c>
      <c r="C197" s="79">
        <v>0</v>
      </c>
      <c r="D197" s="81"/>
      <c r="E197" s="81"/>
      <c r="F197" s="81"/>
      <c r="G197" s="153"/>
      <c r="H197" s="79"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203</v>
      </c>
      <c r="C198" s="79">
        <v>0</v>
      </c>
      <c r="D198" s="81"/>
      <c r="E198" s="81"/>
      <c r="F198" s="81"/>
      <c r="G198" s="153"/>
      <c r="H198" s="79"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204</v>
      </c>
      <c r="C199" s="79">
        <v>0</v>
      </c>
      <c r="D199" s="81"/>
      <c r="E199" s="81"/>
      <c r="F199" s="81"/>
      <c r="G199" s="153"/>
      <c r="H199" s="79"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205</v>
      </c>
      <c r="C200" s="79">
        <v>0</v>
      </c>
      <c r="D200" s="81"/>
      <c r="E200" s="81"/>
      <c r="F200" s="81"/>
      <c r="G200" s="153"/>
      <c r="H200" s="79"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206</v>
      </c>
      <c r="C201" s="79">
        <v>17000</v>
      </c>
      <c r="D201" s="156">
        <v>17000</v>
      </c>
      <c r="E201" s="156">
        <v>0</v>
      </c>
      <c r="F201" s="156">
        <v>0</v>
      </c>
      <c r="G201" s="157">
        <v>0</v>
      </c>
      <c r="H201" s="79">
        <v>19138</v>
      </c>
      <c r="I201" s="156">
        <v>19000</v>
      </c>
      <c r="J201" s="156">
        <v>0</v>
      </c>
      <c r="K201" s="156">
        <v>0</v>
      </c>
      <c r="L201" s="158">
        <v>138</v>
      </c>
    </row>
    <row r="202" spans="1:12" ht="12">
      <c r="A202" s="52">
        <v>5231</v>
      </c>
      <c r="B202" s="78" t="s">
        <v>207</v>
      </c>
      <c r="C202" s="79">
        <v>0</v>
      </c>
      <c r="D202" s="81"/>
      <c r="E202" s="81"/>
      <c r="F202" s="81"/>
      <c r="G202" s="153"/>
      <c r="H202" s="79"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208</v>
      </c>
      <c r="C203" s="79">
        <v>13000</v>
      </c>
      <c r="D203" s="81">
        <v>13000</v>
      </c>
      <c r="E203" s="81"/>
      <c r="F203" s="81"/>
      <c r="G203" s="153"/>
      <c r="H203" s="79">
        <v>13138</v>
      </c>
      <c r="I203" s="81">
        <v>13000</v>
      </c>
      <c r="J203" s="81"/>
      <c r="K203" s="81"/>
      <c r="L203" s="154">
        <v>138</v>
      </c>
    </row>
    <row r="204" spans="1:12" ht="12">
      <c r="A204" s="52">
        <v>5233</v>
      </c>
      <c r="B204" s="78" t="s">
        <v>209</v>
      </c>
      <c r="C204" s="177">
        <v>0</v>
      </c>
      <c r="D204" s="81"/>
      <c r="E204" s="81"/>
      <c r="F204" s="81"/>
      <c r="G204" s="153"/>
      <c r="H204" s="79"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210</v>
      </c>
      <c r="C205" s="177">
        <v>0</v>
      </c>
      <c r="D205" s="81"/>
      <c r="E205" s="81"/>
      <c r="F205" s="81"/>
      <c r="G205" s="153"/>
      <c r="H205" s="79"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211</v>
      </c>
      <c r="C206" s="177">
        <v>0</v>
      </c>
      <c r="D206" s="81"/>
      <c r="E206" s="81"/>
      <c r="F206" s="81"/>
      <c r="G206" s="153"/>
      <c r="H206" s="79"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212</v>
      </c>
      <c r="C207" s="177">
        <v>0</v>
      </c>
      <c r="D207" s="81"/>
      <c r="E207" s="81"/>
      <c r="F207" s="81"/>
      <c r="G207" s="153"/>
      <c r="H207" s="79"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213</v>
      </c>
      <c r="C208" s="177">
        <v>0</v>
      </c>
      <c r="D208" s="81"/>
      <c r="E208" s="81"/>
      <c r="F208" s="81"/>
      <c r="G208" s="153"/>
      <c r="H208" s="79"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214</v>
      </c>
      <c r="C209" s="177">
        <v>4000</v>
      </c>
      <c r="D209" s="81">
        <v>4000</v>
      </c>
      <c r="E209" s="81"/>
      <c r="F209" s="81"/>
      <c r="G209" s="153"/>
      <c r="H209" s="79">
        <v>6000</v>
      </c>
      <c r="I209" s="81">
        <v>6000</v>
      </c>
      <c r="J209" s="81"/>
      <c r="K209" s="81"/>
      <c r="L209" s="154"/>
    </row>
    <row r="210" spans="1:12" ht="24">
      <c r="A210" s="155">
        <v>5240</v>
      </c>
      <c r="B210" s="78" t="s">
        <v>215</v>
      </c>
      <c r="C210" s="177">
        <v>0</v>
      </c>
      <c r="D210" s="81"/>
      <c r="E210" s="81"/>
      <c r="F210" s="81"/>
      <c r="G210" s="153"/>
      <c r="H210" s="79"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216</v>
      </c>
      <c r="C211" s="177">
        <v>0</v>
      </c>
      <c r="D211" s="81"/>
      <c r="E211" s="81"/>
      <c r="F211" s="81"/>
      <c r="G211" s="153"/>
      <c r="H211" s="79"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217</v>
      </c>
      <c r="C212" s="177">
        <v>0</v>
      </c>
      <c r="D212" s="156">
        <v>0</v>
      </c>
      <c r="E212" s="156">
        <v>0</v>
      </c>
      <c r="F212" s="156">
        <v>0</v>
      </c>
      <c r="G212" s="157">
        <v>0</v>
      </c>
      <c r="H212" s="79">
        <v>0</v>
      </c>
      <c r="I212" s="156">
        <v>0</v>
      </c>
      <c r="J212" s="156">
        <v>0</v>
      </c>
      <c r="K212" s="156">
        <v>0</v>
      </c>
      <c r="L212" s="158">
        <v>0</v>
      </c>
    </row>
    <row r="213" spans="1:12" ht="24">
      <c r="A213" s="52">
        <v>5269</v>
      </c>
      <c r="B213" s="78" t="s">
        <v>218</v>
      </c>
      <c r="C213" s="177">
        <v>0</v>
      </c>
      <c r="D213" s="81"/>
      <c r="E213" s="81"/>
      <c r="F213" s="81"/>
      <c r="G213" s="153"/>
      <c r="H213" s="79"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219</v>
      </c>
      <c r="C214" s="178">
        <v>0</v>
      </c>
      <c r="D214" s="159"/>
      <c r="E214" s="159"/>
      <c r="F214" s="159"/>
      <c r="G214" s="160"/>
      <c r="H214" s="113"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220</v>
      </c>
      <c r="C215" s="179">
        <v>0</v>
      </c>
      <c r="D215" s="141">
        <v>0</v>
      </c>
      <c r="E215" s="141">
        <v>0</v>
      </c>
      <c r="F215" s="141">
        <v>0</v>
      </c>
      <c r="G215" s="142">
        <v>0</v>
      </c>
      <c r="H215" s="140">
        <v>0</v>
      </c>
      <c r="I215" s="141">
        <v>0</v>
      </c>
      <c r="J215" s="141">
        <v>0</v>
      </c>
      <c r="K215" s="141">
        <v>0</v>
      </c>
      <c r="L215" s="143">
        <v>0</v>
      </c>
    </row>
    <row r="216" spans="1:12" ht="14.25" customHeight="1">
      <c r="A216" s="180">
        <v>6200</v>
      </c>
      <c r="B216" s="181" t="s">
        <v>221</v>
      </c>
      <c r="C216" s="182">
        <v>0</v>
      </c>
      <c r="D216" s="183">
        <v>0</v>
      </c>
      <c r="E216" s="183">
        <v>0</v>
      </c>
      <c r="F216" s="183">
        <v>0</v>
      </c>
      <c r="G216" s="184">
        <v>0</v>
      </c>
      <c r="H216" s="185">
        <v>0</v>
      </c>
      <c r="I216" s="183">
        <v>0</v>
      </c>
      <c r="J216" s="183">
        <v>0</v>
      </c>
      <c r="K216" s="183">
        <v>0</v>
      </c>
      <c r="L216" s="186">
        <v>0</v>
      </c>
    </row>
    <row r="217" spans="1:12" ht="24">
      <c r="A217" s="19">
        <v>6220</v>
      </c>
      <c r="B217" s="72" t="s">
        <v>222</v>
      </c>
      <c r="C217" s="187">
        <v>0</v>
      </c>
      <c r="D217" s="75"/>
      <c r="E217" s="75"/>
      <c r="F217" s="75"/>
      <c r="G217" s="188"/>
      <c r="H217" s="189"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223</v>
      </c>
      <c r="C218" s="177">
        <v>0</v>
      </c>
      <c r="D218" s="156">
        <v>0</v>
      </c>
      <c r="E218" s="156">
        <v>0</v>
      </c>
      <c r="F218" s="156">
        <v>0</v>
      </c>
      <c r="G218" s="157">
        <v>0</v>
      </c>
      <c r="H218" s="190">
        <v>0</v>
      </c>
      <c r="I218" s="156">
        <v>0</v>
      </c>
      <c r="J218" s="156">
        <v>0</v>
      </c>
      <c r="K218" s="156">
        <v>0</v>
      </c>
      <c r="L218" s="158">
        <v>0</v>
      </c>
    </row>
    <row r="219" spans="1:12" ht="12">
      <c r="A219" s="52">
        <v>6241</v>
      </c>
      <c r="B219" s="78" t="s">
        <v>224</v>
      </c>
      <c r="C219" s="177">
        <v>0</v>
      </c>
      <c r="D219" s="81"/>
      <c r="E219" s="81"/>
      <c r="F219" s="81"/>
      <c r="G219" s="153"/>
      <c r="H219" s="190"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225</v>
      </c>
      <c r="C220" s="177">
        <v>0</v>
      </c>
      <c r="D220" s="81"/>
      <c r="E220" s="81"/>
      <c r="F220" s="81"/>
      <c r="G220" s="153"/>
      <c r="H220" s="190"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226</v>
      </c>
      <c r="C221" s="177">
        <v>0</v>
      </c>
      <c r="D221" s="156">
        <v>0</v>
      </c>
      <c r="E221" s="156">
        <v>0</v>
      </c>
      <c r="F221" s="156">
        <v>0</v>
      </c>
      <c r="G221" s="157">
        <v>0</v>
      </c>
      <c r="H221" s="190">
        <v>0</v>
      </c>
      <c r="I221" s="156">
        <v>0</v>
      </c>
      <c r="J221" s="156">
        <v>0</v>
      </c>
      <c r="K221" s="156">
        <v>0</v>
      </c>
      <c r="L221" s="158">
        <v>0</v>
      </c>
    </row>
    <row r="222" spans="1:12" ht="14.25" customHeight="1">
      <c r="A222" s="52">
        <v>6252</v>
      </c>
      <c r="B222" s="78" t="s">
        <v>227</v>
      </c>
      <c r="C222" s="177">
        <v>0</v>
      </c>
      <c r="D222" s="81"/>
      <c r="E222" s="81"/>
      <c r="F222" s="81"/>
      <c r="G222" s="153"/>
      <c r="H222" s="190"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228</v>
      </c>
      <c r="C223" s="177">
        <v>0</v>
      </c>
      <c r="D223" s="81"/>
      <c r="E223" s="81"/>
      <c r="F223" s="81"/>
      <c r="G223" s="153"/>
      <c r="H223" s="190"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229</v>
      </c>
      <c r="C224" s="177">
        <v>0</v>
      </c>
      <c r="D224" s="81"/>
      <c r="E224" s="81"/>
      <c r="F224" s="81"/>
      <c r="G224" s="153"/>
      <c r="H224" s="190"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230</v>
      </c>
      <c r="C225" s="177">
        <v>0</v>
      </c>
      <c r="D225" s="81"/>
      <c r="E225" s="81"/>
      <c r="F225" s="81"/>
      <c r="G225" s="153"/>
      <c r="H225" s="190"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231</v>
      </c>
      <c r="C226" s="177">
        <v>0</v>
      </c>
      <c r="D226" s="81"/>
      <c r="E226" s="81"/>
      <c r="F226" s="81"/>
      <c r="G226" s="153"/>
      <c r="H226" s="190"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232</v>
      </c>
      <c r="C227" s="177">
        <v>0</v>
      </c>
      <c r="D227" s="81"/>
      <c r="E227" s="81"/>
      <c r="F227" s="81"/>
      <c r="G227" s="153"/>
      <c r="H227" s="190"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233</v>
      </c>
      <c r="C228" s="177">
        <v>0</v>
      </c>
      <c r="D228" s="81"/>
      <c r="E228" s="81"/>
      <c r="F228" s="81"/>
      <c r="G228" s="153"/>
      <c r="H228" s="190"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234</v>
      </c>
      <c r="C229" s="191">
        <v>0</v>
      </c>
      <c r="D229" s="70">
        <v>0</v>
      </c>
      <c r="E229" s="70">
        <v>0</v>
      </c>
      <c r="F229" s="70">
        <v>0</v>
      </c>
      <c r="G229" s="145">
        <v>0</v>
      </c>
      <c r="H229" s="64">
        <v>0</v>
      </c>
      <c r="I229" s="70">
        <v>0</v>
      </c>
      <c r="J229" s="70">
        <v>0</v>
      </c>
      <c r="K229" s="70">
        <v>0</v>
      </c>
      <c r="L229" s="192">
        <v>0</v>
      </c>
    </row>
    <row r="230" spans="1:12" ht="24">
      <c r="A230" s="193">
        <v>6330</v>
      </c>
      <c r="B230" s="194" t="s">
        <v>235</v>
      </c>
      <c r="C230" s="195">
        <v>0</v>
      </c>
      <c r="D230" s="196"/>
      <c r="E230" s="196"/>
      <c r="F230" s="196"/>
      <c r="G230" s="197"/>
      <c r="H230" s="198"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236</v>
      </c>
      <c r="C231" s="177">
        <v>0</v>
      </c>
      <c r="D231" s="81"/>
      <c r="E231" s="81"/>
      <c r="F231" s="81"/>
      <c r="G231" s="153"/>
      <c r="H231" s="190"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237</v>
      </c>
      <c r="C232" s="191">
        <v>0</v>
      </c>
      <c r="D232" s="70">
        <v>0</v>
      </c>
      <c r="E232" s="70">
        <v>0</v>
      </c>
      <c r="F232" s="70">
        <v>0</v>
      </c>
      <c r="G232" s="162">
        <v>0</v>
      </c>
      <c r="H232" s="64">
        <v>0</v>
      </c>
      <c r="I232" s="70">
        <v>0</v>
      </c>
      <c r="J232" s="70">
        <v>0</v>
      </c>
      <c r="K232" s="70">
        <v>0</v>
      </c>
      <c r="L232" s="163">
        <v>0</v>
      </c>
    </row>
    <row r="233" spans="1:12" ht="12">
      <c r="A233" s="19">
        <v>6410</v>
      </c>
      <c r="B233" s="72" t="s">
        <v>238</v>
      </c>
      <c r="C233" s="187">
        <v>0</v>
      </c>
      <c r="D233" s="75"/>
      <c r="E233" s="75"/>
      <c r="F233" s="75"/>
      <c r="G233" s="151"/>
      <c r="H233" s="189"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239</v>
      </c>
      <c r="C234" s="177">
        <v>0</v>
      </c>
      <c r="D234" s="81"/>
      <c r="E234" s="81"/>
      <c r="F234" s="81"/>
      <c r="G234" s="153"/>
      <c r="H234" s="190"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240</v>
      </c>
      <c r="C235" s="177">
        <v>0</v>
      </c>
      <c r="D235" s="81"/>
      <c r="E235" s="81"/>
      <c r="F235" s="81"/>
      <c r="G235" s="153"/>
      <c r="H235" s="190"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241</v>
      </c>
      <c r="C236" s="177">
        <v>0</v>
      </c>
      <c r="D236" s="81"/>
      <c r="E236" s="81"/>
      <c r="F236" s="81"/>
      <c r="G236" s="153"/>
      <c r="H236" s="190"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242</v>
      </c>
      <c r="C237" s="177">
        <v>0</v>
      </c>
      <c r="D237" s="81"/>
      <c r="E237" s="81"/>
      <c r="F237" s="81"/>
      <c r="G237" s="153"/>
      <c r="H237" s="190"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243</v>
      </c>
      <c r="C238" s="177">
        <v>0</v>
      </c>
      <c r="D238" s="81"/>
      <c r="E238" s="81"/>
      <c r="F238" s="81"/>
      <c r="G238" s="153"/>
      <c r="H238" s="190"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244</v>
      </c>
      <c r="C239" s="177">
        <v>0</v>
      </c>
      <c r="D239" s="81"/>
      <c r="E239" s="81"/>
      <c r="F239" s="81"/>
      <c r="G239" s="153"/>
      <c r="H239" s="190"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245</v>
      </c>
      <c r="C240" s="201">
        <v>0</v>
      </c>
      <c r="D240" s="202">
        <v>0</v>
      </c>
      <c r="E240" s="202">
        <v>0</v>
      </c>
      <c r="F240" s="202">
        <v>0</v>
      </c>
      <c r="G240" s="203">
        <v>0</v>
      </c>
      <c r="H240" s="204">
        <v>0</v>
      </c>
      <c r="I240" s="202">
        <v>0</v>
      </c>
      <c r="J240" s="202">
        <v>0</v>
      </c>
      <c r="K240" s="202">
        <v>0</v>
      </c>
      <c r="L240" s="205">
        <v>0</v>
      </c>
    </row>
    <row r="241" spans="1:12" ht="24">
      <c r="A241" s="206">
        <v>7200</v>
      </c>
      <c r="B241" s="144" t="s">
        <v>246</v>
      </c>
      <c r="C241" s="191">
        <v>0</v>
      </c>
      <c r="D241" s="70">
        <v>0</v>
      </c>
      <c r="E241" s="70">
        <v>0</v>
      </c>
      <c r="F241" s="70">
        <v>0</v>
      </c>
      <c r="G241" s="145">
        <v>0</v>
      </c>
      <c r="H241" s="64">
        <v>0</v>
      </c>
      <c r="I241" s="70">
        <v>0</v>
      </c>
      <c r="J241" s="70">
        <v>0</v>
      </c>
      <c r="K241" s="70">
        <v>0</v>
      </c>
      <c r="L241" s="146">
        <v>0</v>
      </c>
    </row>
    <row r="242" spans="1:12" ht="36">
      <c r="A242" s="207">
        <v>7210</v>
      </c>
      <c r="B242" s="72" t="s">
        <v>247</v>
      </c>
      <c r="C242" s="187">
        <v>0</v>
      </c>
      <c r="D242" s="75"/>
      <c r="E242" s="75"/>
      <c r="F242" s="75"/>
      <c r="G242" s="151"/>
      <c r="H242" s="73"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248</v>
      </c>
      <c r="C243" s="177">
        <v>0</v>
      </c>
      <c r="D243" s="156">
        <v>0</v>
      </c>
      <c r="E243" s="156">
        <v>0</v>
      </c>
      <c r="F243" s="156">
        <v>0</v>
      </c>
      <c r="G243" s="157">
        <v>0</v>
      </c>
      <c r="H243" s="79">
        <v>0</v>
      </c>
      <c r="I243" s="156">
        <v>0</v>
      </c>
      <c r="J243" s="156">
        <v>0</v>
      </c>
      <c r="K243" s="156">
        <v>0</v>
      </c>
      <c r="L243" s="158">
        <v>0</v>
      </c>
    </row>
    <row r="244" spans="1:12" ht="12">
      <c r="A244" s="209">
        <v>7245</v>
      </c>
      <c r="B244" s="78" t="s">
        <v>249</v>
      </c>
      <c r="C244" s="177">
        <v>0</v>
      </c>
      <c r="D244" s="81"/>
      <c r="E244" s="81"/>
      <c r="F244" s="81"/>
      <c r="G244" s="153"/>
      <c r="H244" s="79"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250</v>
      </c>
      <c r="C245" s="177">
        <v>0</v>
      </c>
      <c r="D245" s="81"/>
      <c r="E245" s="81"/>
      <c r="F245" s="81"/>
      <c r="G245" s="153"/>
      <c r="H245" s="79"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251</v>
      </c>
      <c r="C246" s="187">
        <v>0</v>
      </c>
      <c r="D246" s="75"/>
      <c r="E246" s="75"/>
      <c r="F246" s="75"/>
      <c r="G246" s="151"/>
      <c r="H246" s="73"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252</v>
      </c>
      <c r="C247" s="182">
        <v>0</v>
      </c>
      <c r="D247" s="183">
        <v>0</v>
      </c>
      <c r="E247" s="183">
        <v>0</v>
      </c>
      <c r="F247" s="183">
        <v>0</v>
      </c>
      <c r="G247" s="184">
        <v>0</v>
      </c>
      <c r="H247" s="185">
        <v>0</v>
      </c>
      <c r="I247" s="183">
        <v>0</v>
      </c>
      <c r="J247" s="183">
        <v>0</v>
      </c>
      <c r="K247" s="183">
        <v>0</v>
      </c>
      <c r="L247" s="186">
        <v>0</v>
      </c>
    </row>
    <row r="248" spans="1:12" ht="48">
      <c r="A248" s="211">
        <v>7510</v>
      </c>
      <c r="B248" s="72" t="s">
        <v>253</v>
      </c>
      <c r="C248" s="187">
        <v>0</v>
      </c>
      <c r="D248" s="164">
        <v>0</v>
      </c>
      <c r="E248" s="164">
        <v>0</v>
      </c>
      <c r="F248" s="164">
        <v>0</v>
      </c>
      <c r="G248" s="165">
        <v>0</v>
      </c>
      <c r="H248" s="73">
        <v>0</v>
      </c>
      <c r="I248" s="164">
        <v>0</v>
      </c>
      <c r="J248" s="164">
        <v>0</v>
      </c>
      <c r="K248" s="164">
        <v>0</v>
      </c>
      <c r="L248" s="166">
        <v>0</v>
      </c>
    </row>
    <row r="249" spans="1:12" ht="73.5" customHeight="1">
      <c r="A249" s="209">
        <v>7511</v>
      </c>
      <c r="B249" s="78" t="s">
        <v>254</v>
      </c>
      <c r="C249" s="177">
        <v>0</v>
      </c>
      <c r="D249" s="81"/>
      <c r="E249" s="81"/>
      <c r="F249" s="81"/>
      <c r="G249" s="153"/>
      <c r="H249" s="79"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255</v>
      </c>
      <c r="C250" s="177">
        <v>0</v>
      </c>
      <c r="D250" s="81"/>
      <c r="E250" s="81"/>
      <c r="F250" s="81"/>
      <c r="G250" s="153"/>
      <c r="H250" s="79"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256</v>
      </c>
      <c r="C251" s="177">
        <v>0</v>
      </c>
      <c r="D251" s="81"/>
      <c r="E251" s="81"/>
      <c r="F251" s="81"/>
      <c r="G251" s="153"/>
      <c r="H251" s="79"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257</v>
      </c>
      <c r="C252" s="187">
        <v>0</v>
      </c>
      <c r="D252" s="75"/>
      <c r="E252" s="75"/>
      <c r="F252" s="75"/>
      <c r="G252" s="151"/>
      <c r="H252" s="73"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258</v>
      </c>
      <c r="C253" s="182">
        <v>0</v>
      </c>
      <c r="D253" s="183">
        <v>0</v>
      </c>
      <c r="E253" s="183">
        <v>0</v>
      </c>
      <c r="F253" s="183">
        <v>0</v>
      </c>
      <c r="G253" s="213">
        <v>0</v>
      </c>
      <c r="H253" s="185">
        <v>0</v>
      </c>
      <c r="I253" s="183">
        <v>0</v>
      </c>
      <c r="J253" s="183">
        <v>0</v>
      </c>
      <c r="K253" s="183">
        <v>0</v>
      </c>
      <c r="L253" s="146">
        <v>0</v>
      </c>
    </row>
    <row r="254" spans="1:12" ht="24">
      <c r="A254" s="214">
        <v>7710</v>
      </c>
      <c r="B254" s="106" t="s">
        <v>259</v>
      </c>
      <c r="C254" s="178">
        <v>0</v>
      </c>
      <c r="D254" s="148">
        <v>0</v>
      </c>
      <c r="E254" s="148">
        <v>0</v>
      </c>
      <c r="F254" s="148">
        <v>0</v>
      </c>
      <c r="G254" s="149">
        <v>0</v>
      </c>
      <c r="H254" s="113">
        <v>0</v>
      </c>
      <c r="I254" s="148">
        <v>0</v>
      </c>
      <c r="J254" s="148">
        <v>0</v>
      </c>
      <c r="K254" s="148">
        <v>0</v>
      </c>
      <c r="L254" s="150">
        <v>0</v>
      </c>
    </row>
    <row r="255" spans="1:12" ht="36">
      <c r="A255" s="209">
        <v>7711</v>
      </c>
      <c r="B255" s="78" t="s">
        <v>260</v>
      </c>
      <c r="C255" s="177">
        <v>0</v>
      </c>
      <c r="D255" s="81"/>
      <c r="E255" s="81"/>
      <c r="F255" s="81"/>
      <c r="G255" s="153"/>
      <c r="H255" s="79"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261</v>
      </c>
      <c r="C256" s="177">
        <v>0</v>
      </c>
      <c r="D256" s="81"/>
      <c r="E256" s="81"/>
      <c r="F256" s="81"/>
      <c r="G256" s="153"/>
      <c r="H256" s="79">
        <v>0</v>
      </c>
      <c r="I256" s="81"/>
      <c r="J256" s="81"/>
      <c r="K256" s="81"/>
      <c r="L256" s="154"/>
    </row>
    <row r="257" spans="1:12" ht="12">
      <c r="A257" s="215"/>
      <c r="B257" s="78" t="s">
        <v>262</v>
      </c>
      <c r="C257" s="177">
        <v>0</v>
      </c>
      <c r="D257" s="156">
        <v>0</v>
      </c>
      <c r="E257" s="156">
        <v>0</v>
      </c>
      <c r="F257" s="156">
        <v>0</v>
      </c>
      <c r="G257" s="157">
        <v>0</v>
      </c>
      <c r="H257" s="79">
        <v>0</v>
      </c>
      <c r="I257" s="156">
        <v>0</v>
      </c>
      <c r="J257" s="156">
        <v>0</v>
      </c>
      <c r="K257" s="156">
        <v>0</v>
      </c>
      <c r="L257" s="158">
        <v>0</v>
      </c>
    </row>
    <row r="258" spans="1:12" ht="12">
      <c r="A258" s="215"/>
      <c r="B258" s="52" t="s">
        <v>28</v>
      </c>
      <c r="C258" s="177">
        <v>0</v>
      </c>
      <c r="D258" s="81"/>
      <c r="E258" s="81"/>
      <c r="F258" s="81"/>
      <c r="G258" s="153"/>
      <c r="H258" s="79">
        <v>0</v>
      </c>
      <c r="I258" s="81"/>
      <c r="J258" s="81"/>
      <c r="K258" s="81"/>
      <c r="L258" s="154"/>
    </row>
    <row r="259" spans="1:12" ht="12">
      <c r="A259" s="216"/>
      <c r="B259" s="217" t="s">
        <v>29</v>
      </c>
      <c r="C259" s="187">
        <v>0</v>
      </c>
      <c r="D259" s="75"/>
      <c r="E259" s="75"/>
      <c r="F259" s="75"/>
      <c r="G259" s="151"/>
      <c r="H259" s="73">
        <v>0</v>
      </c>
      <c r="I259" s="75"/>
      <c r="J259" s="75"/>
      <c r="K259" s="75"/>
      <c r="L259" s="152"/>
    </row>
    <row r="260" spans="1:12" ht="12">
      <c r="A260" s="218"/>
      <c r="B260" s="219" t="s">
        <v>263</v>
      </c>
      <c r="C260" s="220">
        <v>124560</v>
      </c>
      <c r="D260" s="221">
        <v>121560</v>
      </c>
      <c r="E260" s="221">
        <v>0</v>
      </c>
      <c r="F260" s="221">
        <v>3000</v>
      </c>
      <c r="G260" s="222">
        <v>0</v>
      </c>
      <c r="H260" s="220">
        <v>92653</v>
      </c>
      <c r="I260" s="221">
        <v>89515</v>
      </c>
      <c r="J260" s="221">
        <v>0</v>
      </c>
      <c r="K260" s="221">
        <v>3000</v>
      </c>
      <c r="L260" s="146">
        <v>138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5" t="s">
        <v>264</v>
      </c>
      <c r="B262" s="536"/>
      <c r="C262" s="223">
        <v>0</v>
      </c>
      <c r="D262" s="224">
        <v>0</v>
      </c>
      <c r="E262" s="224">
        <v>0</v>
      </c>
      <c r="F262" s="224">
        <v>0</v>
      </c>
      <c r="G262" s="225">
        <v>0</v>
      </c>
      <c r="H262" s="226">
        <v>0</v>
      </c>
      <c r="I262" s="224">
        <v>0</v>
      </c>
      <c r="J262" s="224">
        <v>0</v>
      </c>
      <c r="K262" s="224">
        <v>0</v>
      </c>
      <c r="L262" s="227"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5" t="s">
        <v>265</v>
      </c>
      <c r="B264" s="536"/>
      <c r="C264" s="223">
        <v>0</v>
      </c>
      <c r="D264" s="224">
        <v>0</v>
      </c>
      <c r="E264" s="224">
        <v>0</v>
      </c>
      <c r="F264" s="224">
        <v>0</v>
      </c>
      <c r="G264" s="229">
        <v>0</v>
      </c>
      <c r="H264" s="226">
        <v>0</v>
      </c>
      <c r="I264" s="224">
        <v>0</v>
      </c>
      <c r="J264" s="224">
        <v>0</v>
      </c>
      <c r="K264" s="224">
        <v>0</v>
      </c>
      <c r="L264" s="227">
        <v>0</v>
      </c>
    </row>
    <row r="265" spans="1:12" s="32" customFormat="1" ht="12">
      <c r="A265" s="230" t="s">
        <v>266</v>
      </c>
      <c r="B265" s="230" t="s">
        <v>267</v>
      </c>
      <c r="C265" s="223">
        <v>0</v>
      </c>
      <c r="D265" s="224">
        <v>0</v>
      </c>
      <c r="E265" s="224">
        <v>0</v>
      </c>
      <c r="F265" s="224">
        <v>0</v>
      </c>
      <c r="G265" s="225">
        <v>0</v>
      </c>
      <c r="H265" s="226">
        <v>0</v>
      </c>
      <c r="I265" s="224">
        <v>0</v>
      </c>
      <c r="J265" s="224">
        <v>0</v>
      </c>
      <c r="K265" s="224">
        <v>0</v>
      </c>
      <c r="L265" s="227"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268</v>
      </c>
      <c r="B267" s="231" t="s">
        <v>269</v>
      </c>
      <c r="C267" s="223">
        <v>0</v>
      </c>
      <c r="D267" s="224">
        <v>0</v>
      </c>
      <c r="E267" s="224">
        <v>0</v>
      </c>
      <c r="F267" s="224">
        <v>0</v>
      </c>
      <c r="G267" s="225">
        <v>0</v>
      </c>
      <c r="H267" s="226">
        <v>0</v>
      </c>
      <c r="I267" s="224">
        <v>0</v>
      </c>
      <c r="J267" s="224">
        <v>0</v>
      </c>
      <c r="K267" s="224">
        <v>0</v>
      </c>
      <c r="L267" s="227">
        <v>0</v>
      </c>
    </row>
    <row r="268" spans="1:12" ht="12">
      <c r="A268" s="232" t="s">
        <v>270</v>
      </c>
      <c r="B268" s="112" t="s">
        <v>271</v>
      </c>
      <c r="C268" s="87">
        <v>0</v>
      </c>
      <c r="D268" s="89"/>
      <c r="E268" s="89"/>
      <c r="F268" s="89"/>
      <c r="G268" s="233"/>
      <c r="H268" s="87">
        <v>0</v>
      </c>
      <c r="I268" s="89"/>
      <c r="J268" s="89"/>
      <c r="K268" s="89"/>
      <c r="L268" s="234"/>
    </row>
    <row r="269" spans="1:12" ht="24">
      <c r="A269" s="215" t="s">
        <v>272</v>
      </c>
      <c r="B269" s="51" t="s">
        <v>273</v>
      </c>
      <c r="C269" s="79">
        <v>0</v>
      </c>
      <c r="D269" s="81"/>
      <c r="E269" s="81"/>
      <c r="F269" s="81"/>
      <c r="G269" s="153"/>
      <c r="H269" s="79">
        <v>0</v>
      </c>
      <c r="I269" s="81"/>
      <c r="J269" s="81"/>
      <c r="K269" s="81"/>
      <c r="L269" s="154"/>
    </row>
    <row r="270" spans="1:12" ht="12">
      <c r="A270" s="215" t="s">
        <v>274</v>
      </c>
      <c r="B270" s="51" t="s">
        <v>275</v>
      </c>
      <c r="C270" s="79">
        <v>0</v>
      </c>
      <c r="D270" s="81"/>
      <c r="E270" s="81"/>
      <c r="F270" s="81"/>
      <c r="G270" s="153"/>
      <c r="H270" s="79">
        <v>0</v>
      </c>
      <c r="I270" s="81"/>
      <c r="J270" s="81"/>
      <c r="K270" s="81"/>
      <c r="L270" s="154"/>
    </row>
    <row r="271" spans="1:12" ht="24">
      <c r="A271" s="215" t="s">
        <v>276</v>
      </c>
      <c r="B271" s="51" t="s">
        <v>277</v>
      </c>
      <c r="C271" s="79">
        <v>0</v>
      </c>
      <c r="D271" s="81"/>
      <c r="E271" s="81"/>
      <c r="F271" s="81"/>
      <c r="G271" s="153"/>
      <c r="H271" s="79">
        <v>0</v>
      </c>
      <c r="I271" s="81"/>
      <c r="J271" s="81"/>
      <c r="K271" s="81"/>
      <c r="L271" s="154"/>
    </row>
    <row r="272" spans="1:12" ht="12">
      <c r="A272" s="215" t="s">
        <v>278</v>
      </c>
      <c r="B272" s="51" t="s">
        <v>279</v>
      </c>
      <c r="C272" s="79">
        <v>0</v>
      </c>
      <c r="D272" s="81"/>
      <c r="E272" s="81"/>
      <c r="F272" s="81"/>
      <c r="G272" s="153"/>
      <c r="H272" s="79">
        <v>0</v>
      </c>
      <c r="I272" s="81"/>
      <c r="J272" s="81"/>
      <c r="K272" s="81"/>
      <c r="L272" s="154"/>
    </row>
    <row r="273" spans="1:12" ht="24">
      <c r="A273" s="235" t="s">
        <v>280</v>
      </c>
      <c r="B273" s="236" t="s">
        <v>281</v>
      </c>
      <c r="C273" s="237">
        <v>0</v>
      </c>
      <c r="D273" s="196"/>
      <c r="E273" s="196"/>
      <c r="F273" s="196"/>
      <c r="G273" s="197"/>
      <c r="H273" s="237"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282</v>
      </c>
      <c r="B275" s="231" t="s">
        <v>283</v>
      </c>
      <c r="C275" s="238">
        <v>0</v>
      </c>
      <c r="D275" s="239"/>
      <c r="E275" s="239"/>
      <c r="F275" s="239"/>
      <c r="G275" s="240"/>
      <c r="H275" s="238"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284</v>
      </c>
      <c r="B277" s="247" t="s">
        <v>285</v>
      </c>
      <c r="C277" s="248">
        <v>0</v>
      </c>
      <c r="D277" s="168"/>
      <c r="E277" s="168"/>
      <c r="F277" s="168"/>
      <c r="G277" s="169"/>
      <c r="H277" s="248"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286</v>
      </c>
      <c r="C280" s="7" t="s">
        <v>287</v>
      </c>
      <c r="D280" s="7"/>
      <c r="E280" s="7"/>
      <c r="F280" s="7"/>
      <c r="G280" s="7"/>
      <c r="H280" s="7" t="s">
        <v>288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289</v>
      </c>
      <c r="C282" s="7" t="s">
        <v>287</v>
      </c>
      <c r="D282" s="7"/>
      <c r="E282" s="7"/>
      <c r="F282" s="7"/>
      <c r="G282" s="7"/>
      <c r="H282" s="7" t="s">
        <v>288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&amp;R&amp;"Times New Roman,Regular"&amp;8 Tāme Nr.03.1.1&amp;"Arial,Regular"&amp;10
           </oddHeader>
    <oddFooter>&amp;L&amp;"Times New Roman,Regular"&amp;8&amp;D; &amp;T&amp;R&amp;"Times New Roman,Regular"&amp;8&amp;P 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0" t="s">
        <v>0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2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3" t="s">
        <v>2</v>
      </c>
      <c r="D5" s="514"/>
      <c r="E5" s="514"/>
      <c r="F5" s="514"/>
      <c r="G5" s="514"/>
      <c r="H5" s="514"/>
      <c r="I5" s="514"/>
      <c r="J5" s="514"/>
      <c r="K5" s="514"/>
      <c r="L5" s="515"/>
    </row>
    <row r="6" spans="1:12" ht="12">
      <c r="A6" s="9" t="s">
        <v>3</v>
      </c>
      <c r="B6" s="10"/>
      <c r="C6" s="513" t="s">
        <v>4</v>
      </c>
      <c r="D6" s="514"/>
      <c r="E6" s="514"/>
      <c r="F6" s="514"/>
      <c r="G6" s="514"/>
      <c r="H6" s="514"/>
      <c r="I6" s="514"/>
      <c r="J6" s="514"/>
      <c r="K6" s="514"/>
      <c r="L6" s="515"/>
    </row>
    <row r="7" spans="1:12" ht="12">
      <c r="A7" s="9" t="s">
        <v>5</v>
      </c>
      <c r="B7" s="10"/>
      <c r="C7" s="513" t="s">
        <v>290</v>
      </c>
      <c r="D7" s="514"/>
      <c r="E7" s="514"/>
      <c r="F7" s="514"/>
      <c r="G7" s="514"/>
      <c r="H7" s="514"/>
      <c r="I7" s="514"/>
      <c r="J7" s="514"/>
      <c r="K7" s="514"/>
      <c r="L7" s="515"/>
    </row>
    <row r="8" spans="1:12" ht="12">
      <c r="A8" s="9" t="s">
        <v>6</v>
      </c>
      <c r="B8" s="10"/>
      <c r="C8" s="516" t="s">
        <v>291</v>
      </c>
      <c r="D8" s="517"/>
      <c r="E8" s="517"/>
      <c r="F8" s="517"/>
      <c r="G8" s="517"/>
      <c r="H8" s="517"/>
      <c r="I8" s="517"/>
      <c r="J8" s="517"/>
      <c r="K8" s="517"/>
      <c r="L8" s="518"/>
    </row>
    <row r="9" spans="1:12" ht="12">
      <c r="A9" s="14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9</v>
      </c>
      <c r="C10" s="513" t="s">
        <v>292</v>
      </c>
      <c r="D10" s="514"/>
      <c r="E10" s="514"/>
      <c r="F10" s="514"/>
      <c r="G10" s="514"/>
      <c r="H10" s="514"/>
      <c r="I10" s="514"/>
      <c r="J10" s="514"/>
      <c r="K10" s="514"/>
      <c r="L10" s="515"/>
    </row>
    <row r="11" spans="1:12" ht="12">
      <c r="A11" s="9"/>
      <c r="B11" s="10" t="s">
        <v>10</v>
      </c>
      <c r="C11" s="513"/>
      <c r="D11" s="514"/>
      <c r="E11" s="514"/>
      <c r="F11" s="514"/>
      <c r="G11" s="514"/>
      <c r="H11" s="514"/>
      <c r="I11" s="514"/>
      <c r="J11" s="514"/>
      <c r="K11" s="514"/>
      <c r="L11" s="515"/>
    </row>
    <row r="12" spans="1:12" ht="12">
      <c r="A12" s="9"/>
      <c r="B12" s="10" t="s">
        <v>11</v>
      </c>
      <c r="C12" s="513"/>
      <c r="D12" s="514"/>
      <c r="E12" s="514"/>
      <c r="F12" s="514"/>
      <c r="G12" s="514"/>
      <c r="H12" s="514"/>
      <c r="I12" s="514"/>
      <c r="J12" s="514"/>
      <c r="K12" s="514"/>
      <c r="L12" s="515"/>
    </row>
    <row r="13" spans="1:12" ht="12">
      <c r="A13" s="9"/>
      <c r="B13" s="10" t="s">
        <v>12</v>
      </c>
      <c r="C13" s="513"/>
      <c r="D13" s="514"/>
      <c r="E13" s="514"/>
      <c r="F13" s="514"/>
      <c r="G13" s="514"/>
      <c r="H13" s="514"/>
      <c r="I13" s="514"/>
      <c r="J13" s="514"/>
      <c r="K13" s="514"/>
      <c r="L13" s="515"/>
    </row>
    <row r="14" spans="1:12" ht="12.75" customHeight="1">
      <c r="A14" s="9"/>
      <c r="B14" s="10" t="s">
        <v>13</v>
      </c>
      <c r="C14" s="513"/>
      <c r="D14" s="514"/>
      <c r="E14" s="514"/>
      <c r="F14" s="514"/>
      <c r="G14" s="514"/>
      <c r="H14" s="514"/>
      <c r="I14" s="514"/>
      <c r="J14" s="514"/>
      <c r="K14" s="514"/>
      <c r="L14" s="515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19" t="s">
        <v>15</v>
      </c>
      <c r="B16" s="522" t="s">
        <v>16</v>
      </c>
      <c r="C16" s="524" t="s">
        <v>17</v>
      </c>
      <c r="D16" s="525"/>
      <c r="E16" s="525"/>
      <c r="F16" s="525"/>
      <c r="G16" s="526"/>
      <c r="H16" s="524" t="s">
        <v>18</v>
      </c>
      <c r="I16" s="525"/>
      <c r="J16" s="525"/>
      <c r="K16" s="525"/>
      <c r="L16" s="527"/>
    </row>
    <row r="17" spans="1:12" s="18" customFormat="1" ht="12.75" customHeight="1">
      <c r="A17" s="520"/>
      <c r="B17" s="523"/>
      <c r="C17" s="528" t="s">
        <v>19</v>
      </c>
      <c r="D17" s="529" t="s">
        <v>20</v>
      </c>
      <c r="E17" s="537" t="s">
        <v>21</v>
      </c>
      <c r="F17" s="531" t="s">
        <v>22</v>
      </c>
      <c r="G17" s="539" t="s">
        <v>23</v>
      </c>
      <c r="H17" s="528" t="s">
        <v>19</v>
      </c>
      <c r="I17" s="529" t="s">
        <v>20</v>
      </c>
      <c r="J17" s="537" t="s">
        <v>21</v>
      </c>
      <c r="K17" s="531" t="s">
        <v>22</v>
      </c>
      <c r="L17" s="533" t="s">
        <v>23</v>
      </c>
    </row>
    <row r="18" spans="1:12" s="20" customFormat="1" ht="61.5" customHeight="1" thickBot="1">
      <c r="A18" s="521"/>
      <c r="B18" s="523"/>
      <c r="C18" s="528"/>
      <c r="D18" s="530"/>
      <c r="E18" s="538"/>
      <c r="F18" s="532"/>
      <c r="G18" s="539"/>
      <c r="H18" s="540"/>
      <c r="I18" s="541"/>
      <c r="J18" s="542"/>
      <c r="K18" s="532"/>
      <c r="L18" s="534"/>
    </row>
    <row r="19" spans="1:12" s="20" customFormat="1" ht="9.75" customHeight="1" thickTop="1">
      <c r="A19" s="21" t="s">
        <v>24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25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26</v>
      </c>
      <c r="C21" s="35">
        <f aca="true" t="shared" si="0" ref="C21:C46">SUM(D21:G21)</f>
        <v>50000</v>
      </c>
      <c r="D21" s="36">
        <f>SUM(D22,D25,D26,D42)</f>
        <v>50000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27000</v>
      </c>
      <c r="I21" s="36">
        <f>SUM(I22,I25,I26,I42)</f>
        <v>27000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27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28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29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30</v>
      </c>
      <c r="C25" s="58">
        <f t="shared" si="0"/>
        <v>50000</v>
      </c>
      <c r="D25" s="59">
        <v>50000</v>
      </c>
      <c r="E25" s="59"/>
      <c r="F25" s="60" t="s">
        <v>31</v>
      </c>
      <c r="G25" s="61" t="s">
        <v>31</v>
      </c>
      <c r="H25" s="58">
        <f t="shared" si="1"/>
        <v>27000</v>
      </c>
      <c r="I25" s="59">
        <v>27000</v>
      </c>
      <c r="J25" s="59"/>
      <c r="K25" s="60" t="s">
        <v>31</v>
      </c>
      <c r="L25" s="62" t="s">
        <v>31</v>
      </c>
    </row>
    <row r="26" spans="1:12" s="32" customFormat="1" ht="24.75" thickTop="1">
      <c r="A26" s="63"/>
      <c r="B26" s="63" t="s">
        <v>32</v>
      </c>
      <c r="C26" s="64">
        <f t="shared" si="0"/>
        <v>0</v>
      </c>
      <c r="D26" s="65"/>
      <c r="E26" s="66" t="s">
        <v>31</v>
      </c>
      <c r="F26" s="66" t="s">
        <v>31</v>
      </c>
      <c r="G26" s="67" t="s">
        <v>31</v>
      </c>
      <c r="H26" s="64">
        <f t="shared" si="1"/>
        <v>0</v>
      </c>
      <c r="I26" s="68"/>
      <c r="J26" s="66" t="s">
        <v>31</v>
      </c>
      <c r="K26" s="66" t="s">
        <v>31</v>
      </c>
      <c r="L26" s="69" t="s">
        <v>31</v>
      </c>
    </row>
    <row r="27" spans="1:12" s="32" customFormat="1" ht="36">
      <c r="A27" s="63">
        <v>21300</v>
      </c>
      <c r="B27" s="63" t="s">
        <v>33</v>
      </c>
      <c r="C27" s="64">
        <f t="shared" si="0"/>
        <v>0</v>
      </c>
      <c r="D27" s="66" t="s">
        <v>31</v>
      </c>
      <c r="E27" s="66" t="s">
        <v>31</v>
      </c>
      <c r="F27" s="70">
        <f>SUM(F28,F32,F34,F37)</f>
        <v>0</v>
      </c>
      <c r="G27" s="67" t="s">
        <v>31</v>
      </c>
      <c r="H27" s="64">
        <f t="shared" si="1"/>
        <v>0</v>
      </c>
      <c r="I27" s="66" t="s">
        <v>31</v>
      </c>
      <c r="J27" s="66" t="s">
        <v>31</v>
      </c>
      <c r="K27" s="70">
        <f>SUM(K28,K32,K34,K37)</f>
        <v>0</v>
      </c>
      <c r="L27" s="69" t="s">
        <v>31</v>
      </c>
    </row>
    <row r="28" spans="1:12" s="32" customFormat="1" ht="24">
      <c r="A28" s="71">
        <v>21350</v>
      </c>
      <c r="B28" s="63" t="s">
        <v>34</v>
      </c>
      <c r="C28" s="64">
        <f t="shared" si="0"/>
        <v>0</v>
      </c>
      <c r="D28" s="66" t="s">
        <v>31</v>
      </c>
      <c r="E28" s="66" t="s">
        <v>31</v>
      </c>
      <c r="F28" s="70">
        <f>SUM(F29:F31)</f>
        <v>0</v>
      </c>
      <c r="G28" s="67" t="s">
        <v>31</v>
      </c>
      <c r="H28" s="64">
        <f t="shared" si="1"/>
        <v>0</v>
      </c>
      <c r="I28" s="66" t="s">
        <v>31</v>
      </c>
      <c r="J28" s="66" t="s">
        <v>31</v>
      </c>
      <c r="K28" s="70">
        <f>SUM(K29:K31)</f>
        <v>0</v>
      </c>
      <c r="L28" s="69" t="s">
        <v>31</v>
      </c>
    </row>
    <row r="29" spans="1:12" ht="12">
      <c r="A29" s="45">
        <v>21351</v>
      </c>
      <c r="B29" s="72" t="s">
        <v>35</v>
      </c>
      <c r="C29" s="73">
        <f t="shared" si="0"/>
        <v>0</v>
      </c>
      <c r="D29" s="74" t="s">
        <v>31</v>
      </c>
      <c r="E29" s="74" t="s">
        <v>31</v>
      </c>
      <c r="F29" s="75"/>
      <c r="G29" s="76" t="s">
        <v>31</v>
      </c>
      <c r="H29" s="73">
        <f t="shared" si="1"/>
        <v>0</v>
      </c>
      <c r="I29" s="74" t="s">
        <v>31</v>
      </c>
      <c r="J29" s="74" t="s">
        <v>31</v>
      </c>
      <c r="K29" s="75"/>
      <c r="L29" s="77" t="s">
        <v>31</v>
      </c>
    </row>
    <row r="30" spans="1:12" ht="12">
      <c r="A30" s="51">
        <v>21352</v>
      </c>
      <c r="B30" s="78" t="s">
        <v>36</v>
      </c>
      <c r="C30" s="79">
        <f t="shared" si="0"/>
        <v>0</v>
      </c>
      <c r="D30" s="80" t="s">
        <v>31</v>
      </c>
      <c r="E30" s="80" t="s">
        <v>31</v>
      </c>
      <c r="F30" s="81"/>
      <c r="G30" s="82" t="s">
        <v>31</v>
      </c>
      <c r="H30" s="79">
        <f t="shared" si="1"/>
        <v>0</v>
      </c>
      <c r="I30" s="80" t="s">
        <v>31</v>
      </c>
      <c r="J30" s="80" t="s">
        <v>31</v>
      </c>
      <c r="K30" s="81"/>
      <c r="L30" s="83" t="s">
        <v>31</v>
      </c>
    </row>
    <row r="31" spans="1:14" ht="24">
      <c r="A31" s="51">
        <v>21359</v>
      </c>
      <c r="B31" s="78" t="s">
        <v>37</v>
      </c>
      <c r="C31" s="79">
        <f t="shared" si="0"/>
        <v>0</v>
      </c>
      <c r="D31" s="80" t="s">
        <v>31</v>
      </c>
      <c r="E31" s="80" t="s">
        <v>31</v>
      </c>
      <c r="F31" s="81"/>
      <c r="G31" s="82" t="s">
        <v>31</v>
      </c>
      <c r="H31" s="79">
        <f t="shared" si="1"/>
        <v>0</v>
      </c>
      <c r="I31" s="80" t="s">
        <v>31</v>
      </c>
      <c r="J31" s="80" t="s">
        <v>31</v>
      </c>
      <c r="K31" s="81"/>
      <c r="L31" s="83" t="s">
        <v>31</v>
      </c>
      <c r="N31" s="84"/>
    </row>
    <row r="32" spans="1:12" s="32" customFormat="1" ht="36">
      <c r="A32" s="71">
        <v>21370</v>
      </c>
      <c r="B32" s="63" t="s">
        <v>38</v>
      </c>
      <c r="C32" s="64">
        <f t="shared" si="0"/>
        <v>0</v>
      </c>
      <c r="D32" s="66" t="s">
        <v>31</v>
      </c>
      <c r="E32" s="66" t="s">
        <v>31</v>
      </c>
      <c r="F32" s="70">
        <f>SUM(F33)</f>
        <v>0</v>
      </c>
      <c r="G32" s="67" t="s">
        <v>31</v>
      </c>
      <c r="H32" s="64">
        <f t="shared" si="1"/>
        <v>0</v>
      </c>
      <c r="I32" s="66" t="s">
        <v>31</v>
      </c>
      <c r="J32" s="66" t="s">
        <v>31</v>
      </c>
      <c r="K32" s="70">
        <f>SUM(K33)</f>
        <v>0</v>
      </c>
      <c r="L32" s="69" t="s">
        <v>31</v>
      </c>
    </row>
    <row r="33" spans="1:12" ht="36">
      <c r="A33" s="85">
        <v>21379</v>
      </c>
      <c r="B33" s="86" t="s">
        <v>39</v>
      </c>
      <c r="C33" s="87">
        <f t="shared" si="0"/>
        <v>0</v>
      </c>
      <c r="D33" s="88" t="s">
        <v>31</v>
      </c>
      <c r="E33" s="88" t="s">
        <v>31</v>
      </c>
      <c r="F33" s="89"/>
      <c r="G33" s="90" t="s">
        <v>31</v>
      </c>
      <c r="H33" s="87">
        <f t="shared" si="1"/>
        <v>0</v>
      </c>
      <c r="I33" s="88" t="s">
        <v>31</v>
      </c>
      <c r="J33" s="88" t="s">
        <v>31</v>
      </c>
      <c r="K33" s="89"/>
      <c r="L33" s="91" t="s">
        <v>31</v>
      </c>
    </row>
    <row r="34" spans="1:12" s="32" customFormat="1" ht="12">
      <c r="A34" s="71">
        <v>21380</v>
      </c>
      <c r="B34" s="63" t="s">
        <v>40</v>
      </c>
      <c r="C34" s="64">
        <f t="shared" si="0"/>
        <v>0</v>
      </c>
      <c r="D34" s="66" t="s">
        <v>31</v>
      </c>
      <c r="E34" s="66" t="s">
        <v>31</v>
      </c>
      <c r="F34" s="70">
        <f>SUM(F35:F36)</f>
        <v>0</v>
      </c>
      <c r="G34" s="67" t="s">
        <v>31</v>
      </c>
      <c r="H34" s="64">
        <f t="shared" si="1"/>
        <v>0</v>
      </c>
      <c r="I34" s="66" t="s">
        <v>31</v>
      </c>
      <c r="J34" s="66" t="s">
        <v>31</v>
      </c>
      <c r="K34" s="70">
        <f>SUM(K35:K36)</f>
        <v>0</v>
      </c>
      <c r="L34" s="69" t="s">
        <v>31</v>
      </c>
    </row>
    <row r="35" spans="1:12" ht="12">
      <c r="A35" s="46">
        <v>21381</v>
      </c>
      <c r="B35" s="72" t="s">
        <v>41</v>
      </c>
      <c r="C35" s="73">
        <f t="shared" si="0"/>
        <v>0</v>
      </c>
      <c r="D35" s="74" t="s">
        <v>31</v>
      </c>
      <c r="E35" s="74" t="s">
        <v>31</v>
      </c>
      <c r="F35" s="75"/>
      <c r="G35" s="76" t="s">
        <v>31</v>
      </c>
      <c r="H35" s="73">
        <f t="shared" si="1"/>
        <v>0</v>
      </c>
      <c r="I35" s="74" t="s">
        <v>31</v>
      </c>
      <c r="J35" s="74" t="s">
        <v>31</v>
      </c>
      <c r="K35" s="75"/>
      <c r="L35" s="77" t="s">
        <v>31</v>
      </c>
    </row>
    <row r="36" spans="1:12" ht="24">
      <c r="A36" s="52">
        <v>21383</v>
      </c>
      <c r="B36" s="78" t="s">
        <v>42</v>
      </c>
      <c r="C36" s="79">
        <f t="shared" si="0"/>
        <v>0</v>
      </c>
      <c r="D36" s="80" t="s">
        <v>31</v>
      </c>
      <c r="E36" s="80" t="s">
        <v>31</v>
      </c>
      <c r="F36" s="81"/>
      <c r="G36" s="82" t="s">
        <v>31</v>
      </c>
      <c r="H36" s="79">
        <f t="shared" si="1"/>
        <v>0</v>
      </c>
      <c r="I36" s="80" t="s">
        <v>31</v>
      </c>
      <c r="J36" s="80" t="s">
        <v>31</v>
      </c>
      <c r="K36" s="81"/>
      <c r="L36" s="83" t="s">
        <v>31</v>
      </c>
    </row>
    <row r="37" spans="1:12" s="32" customFormat="1" ht="24">
      <c r="A37" s="71">
        <v>21390</v>
      </c>
      <c r="B37" s="63" t="s">
        <v>43</v>
      </c>
      <c r="C37" s="64">
        <f t="shared" si="0"/>
        <v>0</v>
      </c>
      <c r="D37" s="66" t="s">
        <v>31</v>
      </c>
      <c r="E37" s="66" t="s">
        <v>31</v>
      </c>
      <c r="F37" s="70">
        <f>SUM(F38:F41)</f>
        <v>0</v>
      </c>
      <c r="G37" s="67" t="s">
        <v>31</v>
      </c>
      <c r="H37" s="64">
        <f t="shared" si="1"/>
        <v>0</v>
      </c>
      <c r="I37" s="66" t="s">
        <v>31</v>
      </c>
      <c r="J37" s="66" t="s">
        <v>31</v>
      </c>
      <c r="K37" s="70">
        <f>SUM(K38:K41)</f>
        <v>0</v>
      </c>
      <c r="L37" s="69" t="s">
        <v>31</v>
      </c>
    </row>
    <row r="38" spans="1:12" ht="24">
      <c r="A38" s="46">
        <v>21391</v>
      </c>
      <c r="B38" s="72" t="s">
        <v>44</v>
      </c>
      <c r="C38" s="73">
        <f t="shared" si="0"/>
        <v>0</v>
      </c>
      <c r="D38" s="74" t="s">
        <v>31</v>
      </c>
      <c r="E38" s="74" t="s">
        <v>31</v>
      </c>
      <c r="F38" s="75"/>
      <c r="G38" s="76" t="s">
        <v>31</v>
      </c>
      <c r="H38" s="73">
        <f t="shared" si="1"/>
        <v>0</v>
      </c>
      <c r="I38" s="74" t="s">
        <v>31</v>
      </c>
      <c r="J38" s="74" t="s">
        <v>31</v>
      </c>
      <c r="K38" s="75"/>
      <c r="L38" s="77" t="s">
        <v>31</v>
      </c>
    </row>
    <row r="39" spans="1:12" ht="12">
      <c r="A39" s="52">
        <v>21393</v>
      </c>
      <c r="B39" s="78" t="s">
        <v>45</v>
      </c>
      <c r="C39" s="79">
        <f t="shared" si="0"/>
        <v>0</v>
      </c>
      <c r="D39" s="80" t="s">
        <v>31</v>
      </c>
      <c r="E39" s="80" t="s">
        <v>31</v>
      </c>
      <c r="F39" s="81"/>
      <c r="G39" s="82" t="s">
        <v>31</v>
      </c>
      <c r="H39" s="79">
        <f t="shared" si="1"/>
        <v>0</v>
      </c>
      <c r="I39" s="80" t="s">
        <v>31</v>
      </c>
      <c r="J39" s="80" t="s">
        <v>31</v>
      </c>
      <c r="K39" s="81"/>
      <c r="L39" s="83" t="s">
        <v>31</v>
      </c>
    </row>
    <row r="40" spans="1:12" ht="12">
      <c r="A40" s="52">
        <v>21395</v>
      </c>
      <c r="B40" s="78" t="s">
        <v>46</v>
      </c>
      <c r="C40" s="79">
        <f t="shared" si="0"/>
        <v>0</v>
      </c>
      <c r="D40" s="80" t="s">
        <v>31</v>
      </c>
      <c r="E40" s="80" t="s">
        <v>31</v>
      </c>
      <c r="F40" s="81"/>
      <c r="G40" s="82" t="s">
        <v>31</v>
      </c>
      <c r="H40" s="79">
        <f t="shared" si="1"/>
        <v>0</v>
      </c>
      <c r="I40" s="80" t="s">
        <v>31</v>
      </c>
      <c r="J40" s="80" t="s">
        <v>31</v>
      </c>
      <c r="K40" s="81"/>
      <c r="L40" s="83" t="s">
        <v>31</v>
      </c>
    </row>
    <row r="41" spans="1:12" ht="24">
      <c r="A41" s="52">
        <v>21399</v>
      </c>
      <c r="B41" s="78" t="s">
        <v>47</v>
      </c>
      <c r="C41" s="79">
        <f t="shared" si="0"/>
        <v>0</v>
      </c>
      <c r="D41" s="80" t="s">
        <v>31</v>
      </c>
      <c r="E41" s="80" t="s">
        <v>31</v>
      </c>
      <c r="F41" s="81"/>
      <c r="G41" s="82" t="s">
        <v>31</v>
      </c>
      <c r="H41" s="79">
        <f t="shared" si="1"/>
        <v>0</v>
      </c>
      <c r="I41" s="80" t="s">
        <v>31</v>
      </c>
      <c r="J41" s="80" t="s">
        <v>31</v>
      </c>
      <c r="K41" s="81"/>
      <c r="L41" s="83" t="s">
        <v>31</v>
      </c>
    </row>
    <row r="42" spans="1:12" s="32" customFormat="1" ht="24">
      <c r="A42" s="71">
        <v>21420</v>
      </c>
      <c r="B42" s="63" t="s">
        <v>48</v>
      </c>
      <c r="C42" s="64">
        <f t="shared" si="0"/>
        <v>0</v>
      </c>
      <c r="D42" s="92">
        <f>SUM(D43)</f>
        <v>0</v>
      </c>
      <c r="E42" s="66" t="s">
        <v>31</v>
      </c>
      <c r="F42" s="66" t="s">
        <v>31</v>
      </c>
      <c r="G42" s="67" t="s">
        <v>31</v>
      </c>
      <c r="H42" s="93">
        <f t="shared" si="1"/>
        <v>0</v>
      </c>
      <c r="I42" s="92">
        <f>SUM(I43)</f>
        <v>0</v>
      </c>
      <c r="J42" s="66" t="s">
        <v>31</v>
      </c>
      <c r="K42" s="66" t="s">
        <v>31</v>
      </c>
      <c r="L42" s="69" t="s">
        <v>31</v>
      </c>
    </row>
    <row r="43" spans="1:12" ht="12">
      <c r="A43" s="94"/>
      <c r="B43" s="95"/>
      <c r="C43" s="96">
        <f t="shared" si="0"/>
        <v>0</v>
      </c>
      <c r="D43" s="97"/>
      <c r="E43" s="88" t="s">
        <v>31</v>
      </c>
      <c r="F43" s="88" t="s">
        <v>31</v>
      </c>
      <c r="G43" s="90" t="s">
        <v>31</v>
      </c>
      <c r="H43" s="96">
        <f t="shared" si="1"/>
        <v>0</v>
      </c>
      <c r="I43" s="98"/>
      <c r="J43" s="88" t="s">
        <v>31</v>
      </c>
      <c r="K43" s="88" t="s">
        <v>31</v>
      </c>
      <c r="L43" s="91" t="s">
        <v>31</v>
      </c>
    </row>
    <row r="44" spans="1:12" ht="24">
      <c r="A44" s="99" t="s">
        <v>49</v>
      </c>
      <c r="B44" s="100" t="s">
        <v>50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0</v>
      </c>
      <c r="I44" s="102" t="s">
        <v>31</v>
      </c>
      <c r="J44" s="102" t="s">
        <v>31</v>
      </c>
      <c r="K44" s="102" t="s">
        <v>31</v>
      </c>
      <c r="L44" s="104">
        <f>SUM(L45:L46)</f>
        <v>0</v>
      </c>
    </row>
    <row r="45" spans="1:12" ht="24">
      <c r="A45" s="105" t="s">
        <v>51</v>
      </c>
      <c r="B45" s="106" t="s">
        <v>52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>
      <c r="A46" s="105" t="s">
        <v>53</v>
      </c>
      <c r="B46" s="106" t="s">
        <v>54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55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56</v>
      </c>
      <c r="C49" s="124">
        <f aca="true" t="shared" si="2" ref="C49:C112">SUM(D49:G49)</f>
        <v>50000</v>
      </c>
      <c r="D49" s="125">
        <f>SUM(D50,D257)</f>
        <v>50000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27000</v>
      </c>
      <c r="I49" s="125">
        <f>SUM(I50,I257)</f>
        <v>27000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57</v>
      </c>
      <c r="C50" s="130">
        <f t="shared" si="2"/>
        <v>50000</v>
      </c>
      <c r="D50" s="131">
        <f>SUM(D51,D179)</f>
        <v>50000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27000</v>
      </c>
      <c r="I50" s="131">
        <f>SUM(I51,I179)</f>
        <v>27000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58</v>
      </c>
      <c r="C51" s="135">
        <f t="shared" si="2"/>
        <v>10000</v>
      </c>
      <c r="D51" s="136">
        <f>SUM(D52,D74,D165,D172)</f>
        <v>10000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7000</v>
      </c>
      <c r="I51" s="136">
        <f>SUM(I52,I74,I165,I172)</f>
        <v>7000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59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60</v>
      </c>
      <c r="C53" s="64">
        <f t="shared" si="2"/>
        <v>0</v>
      </c>
      <c r="D53" s="70">
        <f>SUM(D54,D57,D65)</f>
        <v>0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0</v>
      </c>
      <c r="I53" s="70">
        <f>SUM(I54,I57,I65)</f>
        <v>0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61</v>
      </c>
      <c r="C54" s="113">
        <f t="shared" si="2"/>
        <v>0</v>
      </c>
      <c r="D54" s="148">
        <f>SUM(D55:D56)</f>
        <v>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0</v>
      </c>
      <c r="I54" s="148">
        <f>SUM(I55:I56)</f>
        <v>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62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63</v>
      </c>
      <c r="C56" s="79">
        <f t="shared" si="2"/>
        <v>0</v>
      </c>
      <c r="D56" s="81"/>
      <c r="E56" s="81"/>
      <c r="F56" s="81"/>
      <c r="G56" s="153"/>
      <c r="H56" s="79">
        <f t="shared" si="3"/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64</v>
      </c>
      <c r="C57" s="79">
        <f t="shared" si="2"/>
        <v>0</v>
      </c>
      <c r="D57" s="156">
        <f>SUM(D58:D64)</f>
        <v>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0</v>
      </c>
      <c r="I57" s="156">
        <f>SUM(I58:I64)</f>
        <v>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65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66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67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68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69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70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71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72</v>
      </c>
      <c r="C65" s="113">
        <f t="shared" si="2"/>
        <v>0</v>
      </c>
      <c r="D65" s="159"/>
      <c r="E65" s="159"/>
      <c r="F65" s="159"/>
      <c r="G65" s="160"/>
      <c r="H65" s="113">
        <f t="shared" si="3"/>
        <v>0</v>
      </c>
      <c r="I65" s="159"/>
      <c r="J65" s="159"/>
      <c r="K65" s="159"/>
      <c r="L65" s="161"/>
    </row>
    <row r="66" spans="1:12" ht="36">
      <c r="A66" s="63">
        <v>1200</v>
      </c>
      <c r="B66" s="144" t="s">
        <v>73</v>
      </c>
      <c r="C66" s="64">
        <f t="shared" si="2"/>
        <v>0</v>
      </c>
      <c r="D66" s="70">
        <f>SUM(D67:D68)</f>
        <v>0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0</v>
      </c>
      <c r="I66" s="70">
        <f>SUM(I67:I68)</f>
        <v>0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74</v>
      </c>
      <c r="C67" s="73">
        <f t="shared" si="2"/>
        <v>0</v>
      </c>
      <c r="D67" s="75"/>
      <c r="E67" s="75"/>
      <c r="F67" s="75"/>
      <c r="G67" s="151"/>
      <c r="H67" s="73">
        <f t="shared" si="3"/>
        <v>0</v>
      </c>
      <c r="I67" s="75"/>
      <c r="J67" s="75"/>
      <c r="K67" s="75"/>
      <c r="L67" s="152"/>
    </row>
    <row r="68" spans="1:12" ht="24">
      <c r="A68" s="155">
        <v>1220</v>
      </c>
      <c r="B68" s="78" t="s">
        <v>75</v>
      </c>
      <c r="C68" s="79">
        <f t="shared" si="2"/>
        <v>0</v>
      </c>
      <c r="D68" s="156">
        <f>SUM(D69:D73)</f>
        <v>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0</v>
      </c>
      <c r="I68" s="156">
        <f>SUM(I69:I73)</f>
        <v>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76</v>
      </c>
      <c r="C69" s="79">
        <f t="shared" si="2"/>
        <v>0</v>
      </c>
      <c r="D69" s="81"/>
      <c r="E69" s="81"/>
      <c r="F69" s="81"/>
      <c r="G69" s="153"/>
      <c r="H69" s="79">
        <f t="shared" si="3"/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77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78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79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80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81</v>
      </c>
      <c r="C74" s="140">
        <f t="shared" si="2"/>
        <v>10000</v>
      </c>
      <c r="D74" s="141">
        <f>SUM(D75,D82,D125,D157,D158,D164)</f>
        <v>10000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7000</v>
      </c>
      <c r="I74" s="141">
        <f>SUM(I75,I82,I125,I157,I158,I164)</f>
        <v>7000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82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83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84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85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86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84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87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88</v>
      </c>
      <c r="C82" s="64">
        <f t="shared" si="2"/>
        <v>10000</v>
      </c>
      <c r="D82" s="70">
        <f>SUM(D83,D88,D94,D102,D110,D114,D120)</f>
        <v>10000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7000</v>
      </c>
      <c r="I82" s="70">
        <f>SUM(I83,I88,I94,I102,I110,I114,I120)</f>
        <v>7000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89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90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91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92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93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94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95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96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97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98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99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100</v>
      </c>
      <c r="C94" s="79">
        <f t="shared" si="2"/>
        <v>0</v>
      </c>
      <c r="D94" s="156">
        <f>SUM(D95:D101)</f>
        <v>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0</v>
      </c>
      <c r="I94" s="156">
        <f>SUM(I95:I101)</f>
        <v>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101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102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103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104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105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106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107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108</v>
      </c>
      <c r="C102" s="79">
        <f t="shared" si="2"/>
        <v>10000</v>
      </c>
      <c r="D102" s="156">
        <f>SUM(D103:D109)</f>
        <v>10000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7000</v>
      </c>
      <c r="I102" s="156">
        <f>SUM(I103:I109)</f>
        <v>7000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109</v>
      </c>
      <c r="C103" s="79">
        <f t="shared" si="2"/>
        <v>10000</v>
      </c>
      <c r="D103" s="81">
        <v>10000</v>
      </c>
      <c r="E103" s="81"/>
      <c r="F103" s="81"/>
      <c r="G103" s="153"/>
      <c r="H103" s="79">
        <f t="shared" si="3"/>
        <v>7000</v>
      </c>
      <c r="I103" s="81">
        <v>7000</v>
      </c>
      <c r="J103" s="81"/>
      <c r="K103" s="81"/>
      <c r="L103" s="154"/>
    </row>
    <row r="104" spans="1:12" ht="24">
      <c r="A104" s="52">
        <v>2242</v>
      </c>
      <c r="B104" s="78" t="s">
        <v>110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111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112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113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114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115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116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117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118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119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120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121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122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123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124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125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126</v>
      </c>
      <c r="C120" s="79">
        <f t="shared" si="4"/>
        <v>0</v>
      </c>
      <c r="D120" s="156">
        <f>SUM(D121:D124)</f>
        <v>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0</v>
      </c>
      <c r="I120" s="156">
        <f>SUM(I121:I124)</f>
        <v>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127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128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129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130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131</v>
      </c>
      <c r="C125" s="64">
        <f t="shared" si="4"/>
        <v>0</v>
      </c>
      <c r="D125" s="70">
        <f>SUM(D126,D130,D134,D135,D138,D145,D152,D153,D156)</f>
        <v>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0</v>
      </c>
      <c r="I125" s="70">
        <f>SUM(I126,I130,I134,I135,I138,I145,I152,I153,I156)</f>
        <v>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132</v>
      </c>
      <c r="C126" s="73">
        <f t="shared" si="4"/>
        <v>0</v>
      </c>
      <c r="D126" s="164">
        <f>SUM(D127:D129)</f>
        <v>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0</v>
      </c>
      <c r="I126" s="164">
        <f>SUM(I127:I129)</f>
        <v>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133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134</v>
      </c>
      <c r="C128" s="79">
        <f t="shared" si="4"/>
        <v>0</v>
      </c>
      <c r="D128" s="81"/>
      <c r="E128" s="81"/>
      <c r="F128" s="81"/>
      <c r="G128" s="153"/>
      <c r="H128" s="79">
        <f t="shared" si="5"/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135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136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137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138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139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140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141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142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143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144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145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146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147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148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149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150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151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152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153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154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155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156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157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158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159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160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161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162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163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164</v>
      </c>
      <c r="C158" s="64">
        <f t="shared" si="4"/>
        <v>0</v>
      </c>
      <c r="D158" s="70">
        <f>D159</f>
        <v>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0</v>
      </c>
      <c r="I158" s="70">
        <f>I159</f>
        <v>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164</v>
      </c>
      <c r="C159" s="73">
        <f t="shared" si="4"/>
        <v>0</v>
      </c>
      <c r="D159" s="164">
        <f>SUM(D160:D163)</f>
        <v>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0</v>
      </c>
      <c r="I159" s="164">
        <f>SUM(I160:I163)</f>
        <v>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165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166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167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168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169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170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171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172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173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174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175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176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177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178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179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180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181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182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183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184</v>
      </c>
      <c r="C179" s="135">
        <f t="shared" si="6"/>
        <v>40000</v>
      </c>
      <c r="D179" s="136">
        <f>SUM(D180,D215,D240)</f>
        <v>40000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20000</v>
      </c>
      <c r="I179" s="136">
        <f>SUM(I180,I215,I240)</f>
        <v>20000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185</v>
      </c>
      <c r="C180" s="140">
        <f t="shared" si="6"/>
        <v>40000</v>
      </c>
      <c r="D180" s="141">
        <f>D181+D189</f>
        <v>40000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20000</v>
      </c>
      <c r="I180" s="141">
        <f>I181+I189</f>
        <v>20000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186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187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188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189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190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191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192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193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194</v>
      </c>
      <c r="C189" s="64">
        <f t="shared" si="6"/>
        <v>40000</v>
      </c>
      <c r="D189" s="70">
        <f>D190+D200+D201+D210+D211+D212+D214</f>
        <v>40000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20000</v>
      </c>
      <c r="I189" s="70">
        <f>I190+I200+I201+I210+I211+I212+I214</f>
        <v>20000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195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196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197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198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199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200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201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202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203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204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205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206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207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208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209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210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211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212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213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214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215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216</v>
      </c>
      <c r="C211" s="177">
        <f t="shared" si="6"/>
        <v>40000</v>
      </c>
      <c r="D211" s="81">
        <v>40000</v>
      </c>
      <c r="E211" s="81"/>
      <c r="F211" s="81"/>
      <c r="G211" s="153"/>
      <c r="H211" s="79">
        <f t="shared" si="7"/>
        <v>20000</v>
      </c>
      <c r="I211" s="81">
        <v>20000</v>
      </c>
      <c r="J211" s="81"/>
      <c r="K211" s="81"/>
      <c r="L211" s="154"/>
    </row>
    <row r="212" spans="1:12" ht="12">
      <c r="A212" s="155">
        <v>5260</v>
      </c>
      <c r="B212" s="78" t="s">
        <v>217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218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219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220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221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222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223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224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225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226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227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228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229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230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231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232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233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234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235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236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237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238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239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240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241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242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243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244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245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246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247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248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249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250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251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252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253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254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255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256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257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258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259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260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261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262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28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29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263</v>
      </c>
      <c r="C260" s="220">
        <f aca="true" t="shared" si="10" ref="C260:L260">SUM(C257,C240,C215,C180,C172,C165,C74,C52)</f>
        <v>50000</v>
      </c>
      <c r="D260" s="221">
        <f t="shared" si="10"/>
        <v>50000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27000</v>
      </c>
      <c r="I260" s="221">
        <f t="shared" si="10"/>
        <v>27000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5" t="s">
        <v>264</v>
      </c>
      <c r="B262" s="536"/>
      <c r="C262" s="223">
        <f>SUM(D262:G262)</f>
        <v>0</v>
      </c>
      <c r="D262" s="224">
        <f>D25-D50</f>
        <v>0</v>
      </c>
      <c r="E262" s="224">
        <f>E25-E50</f>
        <v>0</v>
      </c>
      <c r="F262" s="224">
        <f>F27-F50</f>
        <v>0</v>
      </c>
      <c r="G262" s="225">
        <f>G44-G50</f>
        <v>0</v>
      </c>
      <c r="H262" s="226">
        <f>SUM(I262:L262)</f>
        <v>0</v>
      </c>
      <c r="I262" s="224">
        <f>I25-I50</f>
        <v>0</v>
      </c>
      <c r="J262" s="224">
        <f>J25-J50</f>
        <v>0</v>
      </c>
      <c r="K262" s="224">
        <f>K27-K50</f>
        <v>0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5" t="s">
        <v>265</v>
      </c>
      <c r="B264" s="536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0</v>
      </c>
      <c r="I264" s="224">
        <f t="shared" si="11"/>
        <v>0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266</v>
      </c>
      <c r="B265" s="230" t="s">
        <v>267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268</v>
      </c>
      <c r="B267" s="231" t="s">
        <v>269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270</v>
      </c>
      <c r="B268" s="112" t="s">
        <v>271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272</v>
      </c>
      <c r="B269" s="51" t="s">
        <v>273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274</v>
      </c>
      <c r="B270" s="51" t="s">
        <v>275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276</v>
      </c>
      <c r="B271" s="51" t="s">
        <v>277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278</v>
      </c>
      <c r="B272" s="51" t="s">
        <v>279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280</v>
      </c>
      <c r="B273" s="236" t="s">
        <v>281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282</v>
      </c>
      <c r="B275" s="231" t="s">
        <v>283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284</v>
      </c>
      <c r="B277" s="247" t="s">
        <v>285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286</v>
      </c>
      <c r="C280" s="7" t="s">
        <v>287</v>
      </c>
      <c r="D280" s="7"/>
      <c r="E280" s="7"/>
      <c r="F280" s="7"/>
      <c r="G280" s="7"/>
      <c r="H280" s="7" t="s">
        <v>288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289</v>
      </c>
      <c r="C282" s="7" t="s">
        <v>287</v>
      </c>
      <c r="D282" s="7"/>
      <c r="E282" s="7"/>
      <c r="F282" s="7"/>
      <c r="G282" s="7"/>
      <c r="H282" s="7" t="s">
        <v>288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Nr.03.1.3
           </oddHeader>
    <oddFooter>&amp;L&amp;"Times New Roman,Regular"&amp;8&amp;D; &amp;T&amp;R&amp;"Times New Roman,Regular"&amp;8&amp;P (&amp;N)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0" t="s">
        <v>0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2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3" t="s">
        <v>2</v>
      </c>
      <c r="D5" s="514"/>
      <c r="E5" s="514"/>
      <c r="F5" s="514"/>
      <c r="G5" s="514"/>
      <c r="H5" s="514"/>
      <c r="I5" s="514"/>
      <c r="J5" s="514"/>
      <c r="K5" s="514"/>
      <c r="L5" s="515"/>
    </row>
    <row r="6" spans="1:12" ht="12">
      <c r="A6" s="9" t="s">
        <v>3</v>
      </c>
      <c r="B6" s="10"/>
      <c r="C6" s="513" t="s">
        <v>4</v>
      </c>
      <c r="D6" s="514"/>
      <c r="E6" s="514"/>
      <c r="F6" s="514"/>
      <c r="G6" s="514"/>
      <c r="H6" s="514"/>
      <c r="I6" s="514"/>
      <c r="J6" s="514"/>
      <c r="K6" s="514"/>
      <c r="L6" s="515"/>
    </row>
    <row r="7" spans="1:12" ht="12">
      <c r="A7" s="9" t="s">
        <v>5</v>
      </c>
      <c r="B7" s="10"/>
      <c r="C7" s="513" t="s">
        <v>293</v>
      </c>
      <c r="D7" s="514"/>
      <c r="E7" s="514"/>
      <c r="F7" s="514"/>
      <c r="G7" s="514"/>
      <c r="H7" s="514"/>
      <c r="I7" s="514"/>
      <c r="J7" s="514"/>
      <c r="K7" s="514"/>
      <c r="L7" s="515"/>
    </row>
    <row r="8" spans="1:12" ht="12">
      <c r="A8" s="9" t="s">
        <v>6</v>
      </c>
      <c r="B8" s="10"/>
      <c r="C8" s="516" t="s">
        <v>294</v>
      </c>
      <c r="D8" s="517"/>
      <c r="E8" s="517"/>
      <c r="F8" s="517"/>
      <c r="G8" s="517"/>
      <c r="H8" s="517"/>
      <c r="I8" s="517"/>
      <c r="J8" s="517"/>
      <c r="K8" s="517"/>
      <c r="L8" s="518"/>
    </row>
    <row r="9" spans="1:12" ht="12">
      <c r="A9" s="14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9</v>
      </c>
      <c r="C10" s="513" t="s">
        <v>295</v>
      </c>
      <c r="D10" s="514"/>
      <c r="E10" s="514"/>
      <c r="F10" s="514"/>
      <c r="G10" s="514"/>
      <c r="H10" s="514"/>
      <c r="I10" s="514"/>
      <c r="J10" s="514"/>
      <c r="K10" s="514"/>
      <c r="L10" s="515"/>
    </row>
    <row r="11" spans="1:12" ht="12">
      <c r="A11" s="9"/>
      <c r="B11" s="10" t="s">
        <v>10</v>
      </c>
      <c r="C11" s="513"/>
      <c r="D11" s="514"/>
      <c r="E11" s="514"/>
      <c r="F11" s="514"/>
      <c r="G11" s="514"/>
      <c r="H11" s="514"/>
      <c r="I11" s="514"/>
      <c r="J11" s="514"/>
      <c r="K11" s="514"/>
      <c r="L11" s="515"/>
    </row>
    <row r="12" spans="1:12" ht="12">
      <c r="A12" s="9"/>
      <c r="B12" s="10" t="s">
        <v>11</v>
      </c>
      <c r="C12" s="513"/>
      <c r="D12" s="514"/>
      <c r="E12" s="514"/>
      <c r="F12" s="514"/>
      <c r="G12" s="514"/>
      <c r="H12" s="514"/>
      <c r="I12" s="514"/>
      <c r="J12" s="514"/>
      <c r="K12" s="514"/>
      <c r="L12" s="515"/>
    </row>
    <row r="13" spans="1:12" ht="12">
      <c r="A13" s="9"/>
      <c r="B13" s="10" t="s">
        <v>12</v>
      </c>
      <c r="C13" s="513"/>
      <c r="D13" s="514"/>
      <c r="E13" s="514"/>
      <c r="F13" s="514"/>
      <c r="G13" s="514"/>
      <c r="H13" s="514"/>
      <c r="I13" s="514"/>
      <c r="J13" s="514"/>
      <c r="K13" s="514"/>
      <c r="L13" s="515"/>
    </row>
    <row r="14" spans="1:12" ht="12.75" customHeight="1">
      <c r="A14" s="9"/>
      <c r="B14" s="10" t="s">
        <v>13</v>
      </c>
      <c r="C14" s="513"/>
      <c r="D14" s="514"/>
      <c r="E14" s="514"/>
      <c r="F14" s="514"/>
      <c r="G14" s="514"/>
      <c r="H14" s="514"/>
      <c r="I14" s="514"/>
      <c r="J14" s="514"/>
      <c r="K14" s="514"/>
      <c r="L14" s="515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19" t="s">
        <v>15</v>
      </c>
      <c r="B16" s="522" t="s">
        <v>16</v>
      </c>
      <c r="C16" s="524" t="s">
        <v>17</v>
      </c>
      <c r="D16" s="525"/>
      <c r="E16" s="525"/>
      <c r="F16" s="525"/>
      <c r="G16" s="526"/>
      <c r="H16" s="524" t="s">
        <v>18</v>
      </c>
      <c r="I16" s="525"/>
      <c r="J16" s="525"/>
      <c r="K16" s="525"/>
      <c r="L16" s="527"/>
    </row>
    <row r="17" spans="1:12" s="18" customFormat="1" ht="12.75" customHeight="1">
      <c r="A17" s="520"/>
      <c r="B17" s="523"/>
      <c r="C17" s="528" t="s">
        <v>19</v>
      </c>
      <c r="D17" s="529" t="s">
        <v>20</v>
      </c>
      <c r="E17" s="537" t="s">
        <v>21</v>
      </c>
      <c r="F17" s="531" t="s">
        <v>22</v>
      </c>
      <c r="G17" s="539" t="s">
        <v>23</v>
      </c>
      <c r="H17" s="528" t="s">
        <v>19</v>
      </c>
      <c r="I17" s="529" t="s">
        <v>20</v>
      </c>
      <c r="J17" s="537" t="s">
        <v>21</v>
      </c>
      <c r="K17" s="531" t="s">
        <v>22</v>
      </c>
      <c r="L17" s="533" t="s">
        <v>23</v>
      </c>
    </row>
    <row r="18" spans="1:12" s="20" customFormat="1" ht="61.5" customHeight="1" thickBot="1">
      <c r="A18" s="521"/>
      <c r="B18" s="523"/>
      <c r="C18" s="528"/>
      <c r="D18" s="530"/>
      <c r="E18" s="538"/>
      <c r="F18" s="532"/>
      <c r="G18" s="539"/>
      <c r="H18" s="540"/>
      <c r="I18" s="541"/>
      <c r="J18" s="542"/>
      <c r="K18" s="532"/>
      <c r="L18" s="534"/>
    </row>
    <row r="19" spans="1:12" s="20" customFormat="1" ht="9.75" customHeight="1" thickTop="1">
      <c r="A19" s="21" t="s">
        <v>24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25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26</v>
      </c>
      <c r="C21" s="35">
        <f aca="true" t="shared" si="0" ref="C21:C46">SUM(D21:G21)</f>
        <v>128041</v>
      </c>
      <c r="D21" s="36">
        <f>SUM(D22,D25,D26,D42)</f>
        <v>128041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128041</v>
      </c>
      <c r="I21" s="36">
        <f>SUM(I22,I25,I26,I42)</f>
        <v>128041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27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28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29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30</v>
      </c>
      <c r="C25" s="58">
        <f t="shared" si="0"/>
        <v>128041</v>
      </c>
      <c r="D25" s="59">
        <v>128041</v>
      </c>
      <c r="E25" s="59"/>
      <c r="F25" s="60" t="s">
        <v>31</v>
      </c>
      <c r="G25" s="61" t="s">
        <v>31</v>
      </c>
      <c r="H25" s="58">
        <f t="shared" si="1"/>
        <v>128041</v>
      </c>
      <c r="I25" s="59">
        <v>128041</v>
      </c>
      <c r="J25" s="59"/>
      <c r="K25" s="60" t="s">
        <v>31</v>
      </c>
      <c r="L25" s="62" t="s">
        <v>31</v>
      </c>
    </row>
    <row r="26" spans="1:12" s="32" customFormat="1" ht="24.75" thickTop="1">
      <c r="A26" s="63"/>
      <c r="B26" s="63" t="s">
        <v>32</v>
      </c>
      <c r="C26" s="64">
        <f t="shared" si="0"/>
        <v>0</v>
      </c>
      <c r="D26" s="65"/>
      <c r="E26" s="66" t="s">
        <v>31</v>
      </c>
      <c r="F26" s="66" t="s">
        <v>31</v>
      </c>
      <c r="G26" s="67" t="s">
        <v>31</v>
      </c>
      <c r="H26" s="64">
        <f t="shared" si="1"/>
        <v>0</v>
      </c>
      <c r="I26" s="68"/>
      <c r="J26" s="66" t="s">
        <v>31</v>
      </c>
      <c r="K26" s="66" t="s">
        <v>31</v>
      </c>
      <c r="L26" s="69" t="s">
        <v>31</v>
      </c>
    </row>
    <row r="27" spans="1:12" s="32" customFormat="1" ht="36">
      <c r="A27" s="63">
        <v>21300</v>
      </c>
      <c r="B27" s="63" t="s">
        <v>33</v>
      </c>
      <c r="C27" s="64">
        <f t="shared" si="0"/>
        <v>0</v>
      </c>
      <c r="D27" s="66" t="s">
        <v>31</v>
      </c>
      <c r="E27" s="66" t="s">
        <v>31</v>
      </c>
      <c r="F27" s="70">
        <f>SUM(F28,F32,F34,F37)</f>
        <v>0</v>
      </c>
      <c r="G27" s="67" t="s">
        <v>31</v>
      </c>
      <c r="H27" s="64">
        <f t="shared" si="1"/>
        <v>0</v>
      </c>
      <c r="I27" s="66" t="s">
        <v>31</v>
      </c>
      <c r="J27" s="66" t="s">
        <v>31</v>
      </c>
      <c r="K27" s="70">
        <f>SUM(K28,K32,K34,K37)</f>
        <v>0</v>
      </c>
      <c r="L27" s="69" t="s">
        <v>31</v>
      </c>
    </row>
    <row r="28" spans="1:12" s="32" customFormat="1" ht="24">
      <c r="A28" s="71">
        <v>21350</v>
      </c>
      <c r="B28" s="63" t="s">
        <v>34</v>
      </c>
      <c r="C28" s="64">
        <f t="shared" si="0"/>
        <v>0</v>
      </c>
      <c r="D28" s="66" t="s">
        <v>31</v>
      </c>
      <c r="E28" s="66" t="s">
        <v>31</v>
      </c>
      <c r="F28" s="70">
        <f>SUM(F29:F31)</f>
        <v>0</v>
      </c>
      <c r="G28" s="67" t="s">
        <v>31</v>
      </c>
      <c r="H28" s="64">
        <f t="shared" si="1"/>
        <v>0</v>
      </c>
      <c r="I28" s="66" t="s">
        <v>31</v>
      </c>
      <c r="J28" s="66" t="s">
        <v>31</v>
      </c>
      <c r="K28" s="70">
        <f>SUM(K29:K31)</f>
        <v>0</v>
      </c>
      <c r="L28" s="69" t="s">
        <v>31</v>
      </c>
    </row>
    <row r="29" spans="1:12" ht="12">
      <c r="A29" s="45">
        <v>21351</v>
      </c>
      <c r="B29" s="72" t="s">
        <v>35</v>
      </c>
      <c r="C29" s="73">
        <f t="shared" si="0"/>
        <v>0</v>
      </c>
      <c r="D29" s="74" t="s">
        <v>31</v>
      </c>
      <c r="E29" s="74" t="s">
        <v>31</v>
      </c>
      <c r="F29" s="75"/>
      <c r="G29" s="76" t="s">
        <v>31</v>
      </c>
      <c r="H29" s="73">
        <f t="shared" si="1"/>
        <v>0</v>
      </c>
      <c r="I29" s="74" t="s">
        <v>31</v>
      </c>
      <c r="J29" s="74" t="s">
        <v>31</v>
      </c>
      <c r="K29" s="75"/>
      <c r="L29" s="77" t="s">
        <v>31</v>
      </c>
    </row>
    <row r="30" spans="1:12" ht="12">
      <c r="A30" s="51">
        <v>21352</v>
      </c>
      <c r="B30" s="78" t="s">
        <v>36</v>
      </c>
      <c r="C30" s="79">
        <f t="shared" si="0"/>
        <v>0</v>
      </c>
      <c r="D30" s="80" t="s">
        <v>31</v>
      </c>
      <c r="E30" s="80" t="s">
        <v>31</v>
      </c>
      <c r="F30" s="81"/>
      <c r="G30" s="82" t="s">
        <v>31</v>
      </c>
      <c r="H30" s="79">
        <f t="shared" si="1"/>
        <v>0</v>
      </c>
      <c r="I30" s="80" t="s">
        <v>31</v>
      </c>
      <c r="J30" s="80" t="s">
        <v>31</v>
      </c>
      <c r="K30" s="81"/>
      <c r="L30" s="83" t="s">
        <v>31</v>
      </c>
    </row>
    <row r="31" spans="1:14" ht="24">
      <c r="A31" s="51">
        <v>21359</v>
      </c>
      <c r="B31" s="78" t="s">
        <v>37</v>
      </c>
      <c r="C31" s="79">
        <f t="shared" si="0"/>
        <v>0</v>
      </c>
      <c r="D31" s="80" t="s">
        <v>31</v>
      </c>
      <c r="E31" s="80" t="s">
        <v>31</v>
      </c>
      <c r="F31" s="81"/>
      <c r="G31" s="82" t="s">
        <v>31</v>
      </c>
      <c r="H31" s="79">
        <f t="shared" si="1"/>
        <v>0</v>
      </c>
      <c r="I31" s="80" t="s">
        <v>31</v>
      </c>
      <c r="J31" s="80" t="s">
        <v>31</v>
      </c>
      <c r="K31" s="81"/>
      <c r="L31" s="83" t="s">
        <v>31</v>
      </c>
      <c r="N31" s="84"/>
    </row>
    <row r="32" spans="1:12" s="32" customFormat="1" ht="36">
      <c r="A32" s="71">
        <v>21370</v>
      </c>
      <c r="B32" s="63" t="s">
        <v>38</v>
      </c>
      <c r="C32" s="64">
        <f t="shared" si="0"/>
        <v>0</v>
      </c>
      <c r="D32" s="66" t="s">
        <v>31</v>
      </c>
      <c r="E32" s="66" t="s">
        <v>31</v>
      </c>
      <c r="F32" s="70">
        <f>SUM(F33)</f>
        <v>0</v>
      </c>
      <c r="G32" s="67" t="s">
        <v>31</v>
      </c>
      <c r="H32" s="64">
        <f t="shared" si="1"/>
        <v>0</v>
      </c>
      <c r="I32" s="66" t="s">
        <v>31</v>
      </c>
      <c r="J32" s="66" t="s">
        <v>31</v>
      </c>
      <c r="K32" s="70">
        <f>SUM(K33)</f>
        <v>0</v>
      </c>
      <c r="L32" s="69" t="s">
        <v>31</v>
      </c>
    </row>
    <row r="33" spans="1:12" ht="36">
      <c r="A33" s="85">
        <v>21379</v>
      </c>
      <c r="B33" s="86" t="s">
        <v>39</v>
      </c>
      <c r="C33" s="87">
        <f t="shared" si="0"/>
        <v>0</v>
      </c>
      <c r="D33" s="88" t="s">
        <v>31</v>
      </c>
      <c r="E33" s="88" t="s">
        <v>31</v>
      </c>
      <c r="F33" s="89"/>
      <c r="G33" s="90" t="s">
        <v>31</v>
      </c>
      <c r="H33" s="87">
        <f t="shared" si="1"/>
        <v>0</v>
      </c>
      <c r="I33" s="88" t="s">
        <v>31</v>
      </c>
      <c r="J33" s="88" t="s">
        <v>31</v>
      </c>
      <c r="K33" s="89"/>
      <c r="L33" s="91" t="s">
        <v>31</v>
      </c>
    </row>
    <row r="34" spans="1:12" s="32" customFormat="1" ht="12">
      <c r="A34" s="71">
        <v>21380</v>
      </c>
      <c r="B34" s="63" t="s">
        <v>40</v>
      </c>
      <c r="C34" s="64">
        <f t="shared" si="0"/>
        <v>0</v>
      </c>
      <c r="D34" s="66" t="s">
        <v>31</v>
      </c>
      <c r="E34" s="66" t="s">
        <v>31</v>
      </c>
      <c r="F34" s="70">
        <f>SUM(F35:F36)</f>
        <v>0</v>
      </c>
      <c r="G34" s="67" t="s">
        <v>31</v>
      </c>
      <c r="H34" s="64">
        <f t="shared" si="1"/>
        <v>0</v>
      </c>
      <c r="I34" s="66" t="s">
        <v>31</v>
      </c>
      <c r="J34" s="66" t="s">
        <v>31</v>
      </c>
      <c r="K34" s="70">
        <f>SUM(K35:K36)</f>
        <v>0</v>
      </c>
      <c r="L34" s="69" t="s">
        <v>31</v>
      </c>
    </row>
    <row r="35" spans="1:12" ht="12">
      <c r="A35" s="46">
        <v>21381</v>
      </c>
      <c r="B35" s="72" t="s">
        <v>41</v>
      </c>
      <c r="C35" s="73">
        <f t="shared" si="0"/>
        <v>0</v>
      </c>
      <c r="D35" s="74" t="s">
        <v>31</v>
      </c>
      <c r="E35" s="74" t="s">
        <v>31</v>
      </c>
      <c r="F35" s="75"/>
      <c r="G35" s="76" t="s">
        <v>31</v>
      </c>
      <c r="H35" s="73">
        <f t="shared" si="1"/>
        <v>0</v>
      </c>
      <c r="I35" s="74" t="s">
        <v>31</v>
      </c>
      <c r="J35" s="74" t="s">
        <v>31</v>
      </c>
      <c r="K35" s="75"/>
      <c r="L35" s="77" t="s">
        <v>31</v>
      </c>
    </row>
    <row r="36" spans="1:12" ht="24">
      <c r="A36" s="52">
        <v>21383</v>
      </c>
      <c r="B36" s="78" t="s">
        <v>42</v>
      </c>
      <c r="C36" s="79">
        <f t="shared" si="0"/>
        <v>0</v>
      </c>
      <c r="D36" s="80" t="s">
        <v>31</v>
      </c>
      <c r="E36" s="80" t="s">
        <v>31</v>
      </c>
      <c r="F36" s="81"/>
      <c r="G36" s="82" t="s">
        <v>31</v>
      </c>
      <c r="H36" s="79">
        <f t="shared" si="1"/>
        <v>0</v>
      </c>
      <c r="I36" s="80" t="s">
        <v>31</v>
      </c>
      <c r="J36" s="80" t="s">
        <v>31</v>
      </c>
      <c r="K36" s="81"/>
      <c r="L36" s="83" t="s">
        <v>31</v>
      </c>
    </row>
    <row r="37" spans="1:12" s="32" customFormat="1" ht="24">
      <c r="A37" s="71">
        <v>21390</v>
      </c>
      <c r="B37" s="63" t="s">
        <v>43</v>
      </c>
      <c r="C37" s="64">
        <f t="shared" si="0"/>
        <v>0</v>
      </c>
      <c r="D37" s="66" t="s">
        <v>31</v>
      </c>
      <c r="E37" s="66" t="s">
        <v>31</v>
      </c>
      <c r="F37" s="70">
        <f>SUM(F38:F41)</f>
        <v>0</v>
      </c>
      <c r="G37" s="67" t="s">
        <v>31</v>
      </c>
      <c r="H37" s="64">
        <f t="shared" si="1"/>
        <v>0</v>
      </c>
      <c r="I37" s="66" t="s">
        <v>31</v>
      </c>
      <c r="J37" s="66" t="s">
        <v>31</v>
      </c>
      <c r="K37" s="70">
        <f>SUM(K38:K41)</f>
        <v>0</v>
      </c>
      <c r="L37" s="69" t="s">
        <v>31</v>
      </c>
    </row>
    <row r="38" spans="1:12" ht="24">
      <c r="A38" s="46">
        <v>21391</v>
      </c>
      <c r="B38" s="72" t="s">
        <v>44</v>
      </c>
      <c r="C38" s="73">
        <f t="shared" si="0"/>
        <v>0</v>
      </c>
      <c r="D38" s="74" t="s">
        <v>31</v>
      </c>
      <c r="E38" s="74" t="s">
        <v>31</v>
      </c>
      <c r="F38" s="75"/>
      <c r="G38" s="76" t="s">
        <v>31</v>
      </c>
      <c r="H38" s="73">
        <f t="shared" si="1"/>
        <v>0</v>
      </c>
      <c r="I38" s="74" t="s">
        <v>31</v>
      </c>
      <c r="J38" s="74" t="s">
        <v>31</v>
      </c>
      <c r="K38" s="75"/>
      <c r="L38" s="77" t="s">
        <v>31</v>
      </c>
    </row>
    <row r="39" spans="1:12" ht="12">
      <c r="A39" s="52">
        <v>21393</v>
      </c>
      <c r="B39" s="78" t="s">
        <v>45</v>
      </c>
      <c r="C39" s="79">
        <f t="shared" si="0"/>
        <v>0</v>
      </c>
      <c r="D39" s="80" t="s">
        <v>31</v>
      </c>
      <c r="E39" s="80" t="s">
        <v>31</v>
      </c>
      <c r="F39" s="81"/>
      <c r="G39" s="82" t="s">
        <v>31</v>
      </c>
      <c r="H39" s="79">
        <f t="shared" si="1"/>
        <v>0</v>
      </c>
      <c r="I39" s="80" t="s">
        <v>31</v>
      </c>
      <c r="J39" s="80" t="s">
        <v>31</v>
      </c>
      <c r="K39" s="81"/>
      <c r="L39" s="83" t="s">
        <v>31</v>
      </c>
    </row>
    <row r="40" spans="1:12" ht="12">
      <c r="A40" s="52">
        <v>21395</v>
      </c>
      <c r="B40" s="78" t="s">
        <v>46</v>
      </c>
      <c r="C40" s="79">
        <f t="shared" si="0"/>
        <v>0</v>
      </c>
      <c r="D40" s="80" t="s">
        <v>31</v>
      </c>
      <c r="E40" s="80" t="s">
        <v>31</v>
      </c>
      <c r="F40" s="81"/>
      <c r="G40" s="82" t="s">
        <v>31</v>
      </c>
      <c r="H40" s="79">
        <f t="shared" si="1"/>
        <v>0</v>
      </c>
      <c r="I40" s="80" t="s">
        <v>31</v>
      </c>
      <c r="J40" s="80" t="s">
        <v>31</v>
      </c>
      <c r="K40" s="81"/>
      <c r="L40" s="83" t="s">
        <v>31</v>
      </c>
    </row>
    <row r="41" spans="1:12" ht="24">
      <c r="A41" s="52">
        <v>21399</v>
      </c>
      <c r="B41" s="78" t="s">
        <v>47</v>
      </c>
      <c r="C41" s="79">
        <f t="shared" si="0"/>
        <v>0</v>
      </c>
      <c r="D41" s="80" t="s">
        <v>31</v>
      </c>
      <c r="E41" s="80" t="s">
        <v>31</v>
      </c>
      <c r="F41" s="81"/>
      <c r="G41" s="82" t="s">
        <v>31</v>
      </c>
      <c r="H41" s="79">
        <f t="shared" si="1"/>
        <v>0</v>
      </c>
      <c r="I41" s="80" t="s">
        <v>31</v>
      </c>
      <c r="J41" s="80" t="s">
        <v>31</v>
      </c>
      <c r="K41" s="81"/>
      <c r="L41" s="83" t="s">
        <v>31</v>
      </c>
    </row>
    <row r="42" spans="1:12" s="32" customFormat="1" ht="24">
      <c r="A42" s="71">
        <v>21420</v>
      </c>
      <c r="B42" s="63" t="s">
        <v>48</v>
      </c>
      <c r="C42" s="64">
        <f t="shared" si="0"/>
        <v>0</v>
      </c>
      <c r="D42" s="92">
        <f>SUM(D43)</f>
        <v>0</v>
      </c>
      <c r="E42" s="66" t="s">
        <v>31</v>
      </c>
      <c r="F42" s="66" t="s">
        <v>31</v>
      </c>
      <c r="G42" s="67" t="s">
        <v>31</v>
      </c>
      <c r="H42" s="93">
        <f t="shared" si="1"/>
        <v>0</v>
      </c>
      <c r="I42" s="92">
        <f>SUM(I43)</f>
        <v>0</v>
      </c>
      <c r="J42" s="66" t="s">
        <v>31</v>
      </c>
      <c r="K42" s="66" t="s">
        <v>31</v>
      </c>
      <c r="L42" s="69" t="s">
        <v>31</v>
      </c>
    </row>
    <row r="43" spans="1:12" ht="12">
      <c r="A43" s="94"/>
      <c r="B43" s="95"/>
      <c r="C43" s="96">
        <f t="shared" si="0"/>
        <v>0</v>
      </c>
      <c r="D43" s="97"/>
      <c r="E43" s="88" t="s">
        <v>31</v>
      </c>
      <c r="F43" s="88" t="s">
        <v>31</v>
      </c>
      <c r="G43" s="90" t="s">
        <v>31</v>
      </c>
      <c r="H43" s="96">
        <f t="shared" si="1"/>
        <v>0</v>
      </c>
      <c r="I43" s="98"/>
      <c r="J43" s="88" t="s">
        <v>31</v>
      </c>
      <c r="K43" s="88" t="s">
        <v>31</v>
      </c>
      <c r="L43" s="91" t="s">
        <v>31</v>
      </c>
    </row>
    <row r="44" spans="1:12" ht="24">
      <c r="A44" s="99" t="s">
        <v>49</v>
      </c>
      <c r="B44" s="100" t="s">
        <v>50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0</v>
      </c>
      <c r="I44" s="102" t="s">
        <v>31</v>
      </c>
      <c r="J44" s="102" t="s">
        <v>31</v>
      </c>
      <c r="K44" s="102" t="s">
        <v>31</v>
      </c>
      <c r="L44" s="104">
        <f>SUM(L45:L46)</f>
        <v>0</v>
      </c>
    </row>
    <row r="45" spans="1:12" ht="24">
      <c r="A45" s="105" t="s">
        <v>51</v>
      </c>
      <c r="B45" s="106" t="s">
        <v>52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>
      <c r="A46" s="105" t="s">
        <v>53</v>
      </c>
      <c r="B46" s="106" t="s">
        <v>54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55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56</v>
      </c>
      <c r="C49" s="124">
        <f aca="true" t="shared" si="2" ref="C49:C112">SUM(D49:G49)</f>
        <v>128041</v>
      </c>
      <c r="D49" s="125">
        <f>SUM(D50,D257)</f>
        <v>128041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128041</v>
      </c>
      <c r="I49" s="125">
        <f>SUM(I50,I257)</f>
        <v>128041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57</v>
      </c>
      <c r="C50" s="130">
        <f t="shared" si="2"/>
        <v>128041</v>
      </c>
      <c r="D50" s="131">
        <f>SUM(D51,D179)</f>
        <v>128041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128041</v>
      </c>
      <c r="I50" s="131">
        <f>SUM(I51,I179)</f>
        <v>128041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58</v>
      </c>
      <c r="C51" s="135">
        <f t="shared" si="2"/>
        <v>128041</v>
      </c>
      <c r="D51" s="136">
        <f>SUM(D52,D74,D165,D172)</f>
        <v>128041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128041</v>
      </c>
      <c r="I51" s="136">
        <f>SUM(I52,I74,I165,I172)</f>
        <v>128041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59</v>
      </c>
      <c r="C52" s="140">
        <f t="shared" si="2"/>
        <v>128041</v>
      </c>
      <c r="D52" s="141">
        <f>SUM(D53,D66)</f>
        <v>128041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128041</v>
      </c>
      <c r="I52" s="141">
        <f>SUM(I53,I66)</f>
        <v>128041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60</v>
      </c>
      <c r="C53" s="64">
        <f t="shared" si="2"/>
        <v>99953</v>
      </c>
      <c r="D53" s="70">
        <f>SUM(D54,D57,D65)</f>
        <v>99953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99953</v>
      </c>
      <c r="I53" s="70">
        <f>SUM(I54,I57,I65)</f>
        <v>99953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61</v>
      </c>
      <c r="C54" s="113">
        <f t="shared" si="2"/>
        <v>93716</v>
      </c>
      <c r="D54" s="148">
        <f>SUM(D55:D56)</f>
        <v>93716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93716</v>
      </c>
      <c r="I54" s="148">
        <f>SUM(I55:I56)</f>
        <v>93716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62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63</v>
      </c>
      <c r="C56" s="79">
        <f t="shared" si="2"/>
        <v>93716</v>
      </c>
      <c r="D56" s="81">
        <v>93716</v>
      </c>
      <c r="E56" s="81"/>
      <c r="F56" s="81"/>
      <c r="G56" s="153"/>
      <c r="H56" s="79">
        <f t="shared" si="3"/>
        <v>93716</v>
      </c>
      <c r="I56" s="81">
        <v>93716</v>
      </c>
      <c r="J56" s="81"/>
      <c r="K56" s="81"/>
      <c r="L56" s="154"/>
    </row>
    <row r="57" spans="1:12" ht="12">
      <c r="A57" s="155">
        <v>1140</v>
      </c>
      <c r="B57" s="78" t="s">
        <v>64</v>
      </c>
      <c r="C57" s="79">
        <f t="shared" si="2"/>
        <v>2202</v>
      </c>
      <c r="D57" s="156">
        <f>SUM(D58:D64)</f>
        <v>2202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2202</v>
      </c>
      <c r="I57" s="156">
        <f>SUM(I58:I64)</f>
        <v>2202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65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66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67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68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69</v>
      </c>
      <c r="C62" s="79">
        <f t="shared" si="2"/>
        <v>2202</v>
      </c>
      <c r="D62" s="81">
        <v>2202</v>
      </c>
      <c r="E62" s="81"/>
      <c r="F62" s="81"/>
      <c r="G62" s="153"/>
      <c r="H62" s="79">
        <f t="shared" si="3"/>
        <v>2202</v>
      </c>
      <c r="I62" s="81">
        <v>2202</v>
      </c>
      <c r="J62" s="81"/>
      <c r="K62" s="81"/>
      <c r="L62" s="154"/>
    </row>
    <row r="63" spans="1:12" ht="24">
      <c r="A63" s="52">
        <v>1148</v>
      </c>
      <c r="B63" s="78" t="s">
        <v>70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71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72</v>
      </c>
      <c r="C65" s="113">
        <f t="shared" si="2"/>
        <v>4035</v>
      </c>
      <c r="D65" s="159">
        <v>4035</v>
      </c>
      <c r="E65" s="159"/>
      <c r="F65" s="159"/>
      <c r="G65" s="160"/>
      <c r="H65" s="113">
        <f t="shared" si="3"/>
        <v>4035</v>
      </c>
      <c r="I65" s="159">
        <v>4035</v>
      </c>
      <c r="J65" s="159"/>
      <c r="K65" s="159"/>
      <c r="L65" s="161"/>
    </row>
    <row r="66" spans="1:12" ht="36">
      <c r="A66" s="63">
        <v>1200</v>
      </c>
      <c r="B66" s="144" t="s">
        <v>73</v>
      </c>
      <c r="C66" s="64">
        <f t="shared" si="2"/>
        <v>28088</v>
      </c>
      <c r="D66" s="70">
        <f>SUM(D67:D68)</f>
        <v>28088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28088</v>
      </c>
      <c r="I66" s="70">
        <f>SUM(I67:I68)</f>
        <v>28088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74</v>
      </c>
      <c r="C67" s="73">
        <f t="shared" si="2"/>
        <v>25486</v>
      </c>
      <c r="D67" s="75">
        <v>25486</v>
      </c>
      <c r="E67" s="75"/>
      <c r="F67" s="75"/>
      <c r="G67" s="151"/>
      <c r="H67" s="73">
        <f t="shared" si="3"/>
        <v>25486</v>
      </c>
      <c r="I67" s="75">
        <v>25486</v>
      </c>
      <c r="J67" s="75"/>
      <c r="K67" s="75"/>
      <c r="L67" s="152"/>
    </row>
    <row r="68" spans="1:12" ht="24">
      <c r="A68" s="155">
        <v>1220</v>
      </c>
      <c r="B68" s="78" t="s">
        <v>75</v>
      </c>
      <c r="C68" s="79">
        <f t="shared" si="2"/>
        <v>2602</v>
      </c>
      <c r="D68" s="156">
        <f>SUM(D69:D73)</f>
        <v>2602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2602</v>
      </c>
      <c r="I68" s="156">
        <f>SUM(I69:I73)</f>
        <v>2602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76</v>
      </c>
      <c r="C69" s="79">
        <f t="shared" si="2"/>
        <v>2602</v>
      </c>
      <c r="D69" s="81">
        <v>2602</v>
      </c>
      <c r="E69" s="81"/>
      <c r="F69" s="81"/>
      <c r="G69" s="153"/>
      <c r="H69" s="79">
        <f t="shared" si="3"/>
        <v>2602</v>
      </c>
      <c r="I69" s="81">
        <v>2602</v>
      </c>
      <c r="J69" s="81"/>
      <c r="K69" s="81"/>
      <c r="L69" s="154"/>
    </row>
    <row r="70" spans="1:12" ht="12">
      <c r="A70" s="52">
        <v>1223</v>
      </c>
      <c r="B70" s="78" t="s">
        <v>77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78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79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80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81</v>
      </c>
      <c r="C74" s="140">
        <f t="shared" si="2"/>
        <v>0</v>
      </c>
      <c r="D74" s="141">
        <f>SUM(D75,D82,D125,D157,D158,D164)</f>
        <v>0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0</v>
      </c>
      <c r="I74" s="141">
        <f>SUM(I75,I82,I125,I157,I158,I164)</f>
        <v>0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82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83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84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85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86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84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87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88</v>
      </c>
      <c r="C82" s="64">
        <f t="shared" si="2"/>
        <v>0</v>
      </c>
      <c r="D82" s="70">
        <f>SUM(D83,D88,D94,D102,D110,D114,D120)</f>
        <v>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0</v>
      </c>
      <c r="I82" s="70">
        <f>SUM(I83,I88,I94,I102,I110,I114,I120)</f>
        <v>0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89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90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91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92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93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94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95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96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97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98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99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100</v>
      </c>
      <c r="C94" s="79">
        <f t="shared" si="2"/>
        <v>0</v>
      </c>
      <c r="D94" s="156">
        <f>SUM(D95:D101)</f>
        <v>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0</v>
      </c>
      <c r="I94" s="156">
        <f>SUM(I95:I101)</f>
        <v>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101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102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103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104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105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106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107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108</v>
      </c>
      <c r="C102" s="79">
        <f t="shared" si="2"/>
        <v>0</v>
      </c>
      <c r="D102" s="156">
        <f>SUM(D103:D109)</f>
        <v>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0</v>
      </c>
      <c r="I102" s="156">
        <f>SUM(I103:I109)</f>
        <v>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109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110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111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112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113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114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115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116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117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118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119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120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121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122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123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124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125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126</v>
      </c>
      <c r="C120" s="79">
        <f t="shared" si="4"/>
        <v>0</v>
      </c>
      <c r="D120" s="156">
        <f>SUM(D121:D124)</f>
        <v>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0</v>
      </c>
      <c r="I120" s="156">
        <f>SUM(I121:I124)</f>
        <v>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127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128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129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130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131</v>
      </c>
      <c r="C125" s="64">
        <f t="shared" si="4"/>
        <v>0</v>
      </c>
      <c r="D125" s="70">
        <f>SUM(D126,D130,D134,D135,D138,D145,D152,D153,D156)</f>
        <v>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0</v>
      </c>
      <c r="I125" s="70">
        <f>SUM(I126,I130,I134,I135,I138,I145,I152,I153,I156)</f>
        <v>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132</v>
      </c>
      <c r="C126" s="73">
        <f t="shared" si="4"/>
        <v>0</v>
      </c>
      <c r="D126" s="164">
        <f>SUM(D127:D129)</f>
        <v>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0</v>
      </c>
      <c r="I126" s="164">
        <f>SUM(I127:I129)</f>
        <v>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133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134</v>
      </c>
      <c r="C128" s="79">
        <f t="shared" si="4"/>
        <v>0</v>
      </c>
      <c r="D128" s="81"/>
      <c r="E128" s="81"/>
      <c r="F128" s="81"/>
      <c r="G128" s="153"/>
      <c r="H128" s="79">
        <f t="shared" si="5"/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135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136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137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138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139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140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141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142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143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144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145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146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147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148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149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150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151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152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153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154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155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156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157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158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159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160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161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162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163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164</v>
      </c>
      <c r="C158" s="64">
        <f t="shared" si="4"/>
        <v>0</v>
      </c>
      <c r="D158" s="70">
        <f>D159</f>
        <v>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0</v>
      </c>
      <c r="I158" s="70">
        <f>I159</f>
        <v>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164</v>
      </c>
      <c r="C159" s="73">
        <f t="shared" si="4"/>
        <v>0</v>
      </c>
      <c r="D159" s="164">
        <f>SUM(D160:D163)</f>
        <v>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0</v>
      </c>
      <c r="I159" s="164">
        <f>SUM(I160:I163)</f>
        <v>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165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166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167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168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169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170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171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172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173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174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175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176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177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178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179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180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181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182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183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184</v>
      </c>
      <c r="C179" s="135">
        <f t="shared" si="6"/>
        <v>0</v>
      </c>
      <c r="D179" s="136">
        <f>SUM(D180,D215,D240)</f>
        <v>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0</v>
      </c>
      <c r="I179" s="136">
        <f>SUM(I180,I215,I240)</f>
        <v>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185</v>
      </c>
      <c r="C180" s="140">
        <f t="shared" si="6"/>
        <v>0</v>
      </c>
      <c r="D180" s="141">
        <f>D181+D189</f>
        <v>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0</v>
      </c>
      <c r="I180" s="141">
        <f>I181+I189</f>
        <v>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186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187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188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189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190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191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192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193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194</v>
      </c>
      <c r="C189" s="64">
        <f t="shared" si="6"/>
        <v>0</v>
      </c>
      <c r="D189" s="70">
        <f>D190+D200+D201+D210+D211+D212+D214</f>
        <v>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0</v>
      </c>
      <c r="I189" s="70">
        <f>I190+I200+I201+I210+I211+I212+I214</f>
        <v>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195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196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197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198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199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200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201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202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203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204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205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206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207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208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209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210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211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212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213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214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215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216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217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218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219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220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221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222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223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224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225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226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227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228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229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230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231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232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233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234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235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236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237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238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239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240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241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242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243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244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245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246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247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248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249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250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251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252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253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254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255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256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257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258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259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260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261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262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28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29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263</v>
      </c>
      <c r="C260" s="220">
        <f aca="true" t="shared" si="10" ref="C260:L260">SUM(C257,C240,C215,C180,C172,C165,C74,C52)</f>
        <v>128041</v>
      </c>
      <c r="D260" s="221">
        <f t="shared" si="10"/>
        <v>128041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128041</v>
      </c>
      <c r="I260" s="221">
        <f t="shared" si="10"/>
        <v>128041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5" t="s">
        <v>264</v>
      </c>
      <c r="B262" s="536"/>
      <c r="C262" s="223">
        <f>SUM(D262:G262)</f>
        <v>0</v>
      </c>
      <c r="D262" s="224">
        <f>D25-D50</f>
        <v>0</v>
      </c>
      <c r="E262" s="224">
        <f>E25-E50</f>
        <v>0</v>
      </c>
      <c r="F262" s="224">
        <f>F27-F50</f>
        <v>0</v>
      </c>
      <c r="G262" s="225">
        <f>G44-G50</f>
        <v>0</v>
      </c>
      <c r="H262" s="226">
        <f>SUM(I262:L262)</f>
        <v>0</v>
      </c>
      <c r="I262" s="224">
        <f>I25-I50</f>
        <v>0</v>
      </c>
      <c r="J262" s="224">
        <f>J25-J50</f>
        <v>0</v>
      </c>
      <c r="K262" s="224">
        <f>K27-K50</f>
        <v>0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5" t="s">
        <v>265</v>
      </c>
      <c r="B264" s="536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0</v>
      </c>
      <c r="I264" s="224">
        <f t="shared" si="11"/>
        <v>0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266</v>
      </c>
      <c r="B265" s="230" t="s">
        <v>267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268</v>
      </c>
      <c r="B267" s="231" t="s">
        <v>269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270</v>
      </c>
      <c r="B268" s="112" t="s">
        <v>271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272</v>
      </c>
      <c r="B269" s="51" t="s">
        <v>273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274</v>
      </c>
      <c r="B270" s="51" t="s">
        <v>275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276</v>
      </c>
      <c r="B271" s="51" t="s">
        <v>277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278</v>
      </c>
      <c r="B272" s="51" t="s">
        <v>279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280</v>
      </c>
      <c r="B273" s="236" t="s">
        <v>281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282</v>
      </c>
      <c r="B275" s="231" t="s">
        <v>283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284</v>
      </c>
      <c r="B277" s="247" t="s">
        <v>285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286</v>
      </c>
      <c r="C280" s="7" t="s">
        <v>287</v>
      </c>
      <c r="D280" s="7"/>
      <c r="E280" s="7"/>
      <c r="F280" s="7"/>
      <c r="G280" s="7"/>
      <c r="H280" s="7" t="s">
        <v>288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289</v>
      </c>
      <c r="C282" s="7" t="s">
        <v>287</v>
      </c>
      <c r="D282" s="7"/>
      <c r="E282" s="7"/>
      <c r="F282" s="7"/>
      <c r="G282" s="7"/>
      <c r="H282" s="7" t="s">
        <v>288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Nr.03.1.4
           </oddHeader>
    <oddFooter>&amp;L&amp;"Times New Roman,Regular"&amp;8&amp;D; &amp;T&amp;R&amp;"Times New Roman,Regular"&amp;8&amp;P (&amp;N)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0" t="s">
        <v>0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2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>
      <c r="A5" s="9" t="s">
        <v>1</v>
      </c>
      <c r="B5" s="13"/>
      <c r="C5" s="516" t="s">
        <v>300</v>
      </c>
      <c r="D5" s="517"/>
      <c r="E5" s="517"/>
      <c r="F5" s="517"/>
      <c r="G5" s="517"/>
      <c r="H5" s="517"/>
      <c r="I5" s="517"/>
      <c r="J5" s="517"/>
      <c r="K5" s="517"/>
      <c r="L5" s="518"/>
    </row>
    <row r="6" spans="1:12" ht="12">
      <c r="A6" s="9" t="s">
        <v>3</v>
      </c>
      <c r="B6" s="10"/>
      <c r="C6" s="513" t="s">
        <v>301</v>
      </c>
      <c r="D6" s="514"/>
      <c r="E6" s="514"/>
      <c r="F6" s="514"/>
      <c r="G6" s="514"/>
      <c r="H6" s="514"/>
      <c r="I6" s="514"/>
      <c r="J6" s="514"/>
      <c r="K6" s="514"/>
      <c r="L6" s="515"/>
    </row>
    <row r="7" spans="1:12" ht="12">
      <c r="A7" s="9" t="s">
        <v>5</v>
      </c>
      <c r="B7" s="10"/>
      <c r="C7" s="513" t="s">
        <v>302</v>
      </c>
      <c r="D7" s="514"/>
      <c r="E7" s="514"/>
      <c r="F7" s="514"/>
      <c r="G7" s="514"/>
      <c r="H7" s="514"/>
      <c r="I7" s="514"/>
      <c r="J7" s="514"/>
      <c r="K7" s="514"/>
      <c r="L7" s="515"/>
    </row>
    <row r="8" spans="1:12" ht="12">
      <c r="A8" s="9" t="s">
        <v>6</v>
      </c>
      <c r="B8" s="10"/>
      <c r="C8" s="516" t="s">
        <v>303</v>
      </c>
      <c r="D8" s="517"/>
      <c r="E8" s="517"/>
      <c r="F8" s="517"/>
      <c r="G8" s="517"/>
      <c r="H8" s="517"/>
      <c r="I8" s="517"/>
      <c r="J8" s="517"/>
      <c r="K8" s="517"/>
      <c r="L8" s="518"/>
    </row>
    <row r="9" spans="1:12" ht="12">
      <c r="A9" s="14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9</v>
      </c>
      <c r="C10" s="513" t="s">
        <v>304</v>
      </c>
      <c r="D10" s="514"/>
      <c r="E10" s="514"/>
      <c r="F10" s="514"/>
      <c r="G10" s="514"/>
      <c r="H10" s="514"/>
      <c r="I10" s="514"/>
      <c r="J10" s="514"/>
      <c r="K10" s="514"/>
      <c r="L10" s="515"/>
    </row>
    <row r="11" spans="1:12" ht="12">
      <c r="A11" s="9"/>
      <c r="B11" s="10" t="s">
        <v>10</v>
      </c>
      <c r="C11" s="513"/>
      <c r="D11" s="514"/>
      <c r="E11" s="514"/>
      <c r="F11" s="514"/>
      <c r="G11" s="514"/>
      <c r="H11" s="514"/>
      <c r="I11" s="514"/>
      <c r="J11" s="514"/>
      <c r="K11" s="514"/>
      <c r="L11" s="515"/>
    </row>
    <row r="12" spans="1:12" ht="12">
      <c r="A12" s="9"/>
      <c r="B12" s="10" t="s">
        <v>11</v>
      </c>
      <c r="C12" s="513"/>
      <c r="D12" s="514"/>
      <c r="E12" s="514"/>
      <c r="F12" s="514"/>
      <c r="G12" s="514"/>
      <c r="H12" s="514"/>
      <c r="I12" s="514"/>
      <c r="J12" s="514"/>
      <c r="K12" s="514"/>
      <c r="L12" s="515"/>
    </row>
    <row r="13" spans="1:12" ht="12">
      <c r="A13" s="9"/>
      <c r="B13" s="10" t="s">
        <v>12</v>
      </c>
      <c r="C13" s="513"/>
      <c r="D13" s="514"/>
      <c r="E13" s="514"/>
      <c r="F13" s="514"/>
      <c r="G13" s="514"/>
      <c r="H13" s="514"/>
      <c r="I13" s="514"/>
      <c r="J13" s="514"/>
      <c r="K13" s="514"/>
      <c r="L13" s="515"/>
    </row>
    <row r="14" spans="1:12" ht="12.75" customHeight="1">
      <c r="A14" s="9"/>
      <c r="B14" s="10" t="s">
        <v>13</v>
      </c>
      <c r="C14" s="513"/>
      <c r="D14" s="514"/>
      <c r="E14" s="514"/>
      <c r="F14" s="514"/>
      <c r="G14" s="514"/>
      <c r="H14" s="514"/>
      <c r="I14" s="514"/>
      <c r="J14" s="514"/>
      <c r="K14" s="514"/>
      <c r="L14" s="515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19" t="s">
        <v>15</v>
      </c>
      <c r="B16" s="522" t="s">
        <v>16</v>
      </c>
      <c r="C16" s="524" t="s">
        <v>17</v>
      </c>
      <c r="D16" s="525"/>
      <c r="E16" s="525"/>
      <c r="F16" s="525"/>
      <c r="G16" s="526"/>
      <c r="H16" s="524" t="s">
        <v>18</v>
      </c>
      <c r="I16" s="525"/>
      <c r="J16" s="525"/>
      <c r="K16" s="525"/>
      <c r="L16" s="527"/>
    </row>
    <row r="17" spans="1:12" s="18" customFormat="1" ht="12.75" customHeight="1">
      <c r="A17" s="520"/>
      <c r="B17" s="523"/>
      <c r="C17" s="528" t="s">
        <v>19</v>
      </c>
      <c r="D17" s="529" t="s">
        <v>20</v>
      </c>
      <c r="E17" s="537" t="s">
        <v>21</v>
      </c>
      <c r="F17" s="531" t="s">
        <v>22</v>
      </c>
      <c r="G17" s="539" t="s">
        <v>23</v>
      </c>
      <c r="H17" s="528" t="s">
        <v>19</v>
      </c>
      <c r="I17" s="529" t="s">
        <v>20</v>
      </c>
      <c r="J17" s="537" t="s">
        <v>21</v>
      </c>
      <c r="K17" s="531" t="s">
        <v>22</v>
      </c>
      <c r="L17" s="533" t="s">
        <v>23</v>
      </c>
    </row>
    <row r="18" spans="1:12" s="20" customFormat="1" ht="61.5" customHeight="1" thickBot="1">
      <c r="A18" s="521"/>
      <c r="B18" s="523"/>
      <c r="C18" s="528"/>
      <c r="D18" s="530"/>
      <c r="E18" s="538"/>
      <c r="F18" s="532"/>
      <c r="G18" s="539"/>
      <c r="H18" s="540"/>
      <c r="I18" s="541"/>
      <c r="J18" s="542"/>
      <c r="K18" s="532"/>
      <c r="L18" s="534"/>
    </row>
    <row r="19" spans="1:12" s="20" customFormat="1" ht="9.75" customHeight="1" thickTop="1">
      <c r="A19" s="21" t="s">
        <v>24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25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26</v>
      </c>
      <c r="C21" s="35">
        <f aca="true" t="shared" si="0" ref="C21:C46">SUM(D21:G21)</f>
        <v>500</v>
      </c>
      <c r="D21" s="36">
        <f>SUM(D22,D25,D42)</f>
        <v>500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500</v>
      </c>
      <c r="I21" s="36">
        <f>SUM(I22,I25,I42)</f>
        <v>500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27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28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29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30</v>
      </c>
      <c r="C25" s="58">
        <f t="shared" si="0"/>
        <v>500</v>
      </c>
      <c r="D25" s="59">
        <f>D49</f>
        <v>500</v>
      </c>
      <c r="E25" s="59"/>
      <c r="F25" s="60" t="s">
        <v>31</v>
      </c>
      <c r="G25" s="61" t="s">
        <v>31</v>
      </c>
      <c r="H25" s="58">
        <f t="shared" si="1"/>
        <v>500</v>
      </c>
      <c r="I25" s="59">
        <v>500</v>
      </c>
      <c r="J25" s="59"/>
      <c r="K25" s="60" t="s">
        <v>31</v>
      </c>
      <c r="L25" s="62" t="s">
        <v>31</v>
      </c>
    </row>
    <row r="26" spans="1:12" s="32" customFormat="1" ht="24.75" thickTop="1">
      <c r="A26" s="63"/>
      <c r="B26" s="63" t="s">
        <v>32</v>
      </c>
      <c r="C26" s="64">
        <f t="shared" si="0"/>
        <v>0</v>
      </c>
      <c r="D26" s="68"/>
      <c r="E26" s="66" t="s">
        <v>31</v>
      </c>
      <c r="F26" s="66" t="s">
        <v>31</v>
      </c>
      <c r="G26" s="67" t="s">
        <v>31</v>
      </c>
      <c r="H26" s="64">
        <f t="shared" si="1"/>
        <v>0</v>
      </c>
      <c r="I26" s="68"/>
      <c r="J26" s="66" t="s">
        <v>31</v>
      </c>
      <c r="K26" s="66" t="s">
        <v>31</v>
      </c>
      <c r="L26" s="69" t="s">
        <v>31</v>
      </c>
    </row>
    <row r="27" spans="1:12" s="32" customFormat="1" ht="36">
      <c r="A27" s="63">
        <v>21300</v>
      </c>
      <c r="B27" s="63" t="s">
        <v>33</v>
      </c>
      <c r="C27" s="64">
        <f t="shared" si="0"/>
        <v>0</v>
      </c>
      <c r="D27" s="66" t="s">
        <v>31</v>
      </c>
      <c r="E27" s="66" t="s">
        <v>31</v>
      </c>
      <c r="F27" s="70">
        <f>SUM(F28,F32,F34,F37)</f>
        <v>0</v>
      </c>
      <c r="G27" s="67" t="s">
        <v>31</v>
      </c>
      <c r="H27" s="64">
        <f t="shared" si="1"/>
        <v>0</v>
      </c>
      <c r="I27" s="66" t="s">
        <v>31</v>
      </c>
      <c r="J27" s="66" t="s">
        <v>31</v>
      </c>
      <c r="K27" s="70">
        <f>SUM(K28,K32,K34,K37)</f>
        <v>0</v>
      </c>
      <c r="L27" s="69" t="s">
        <v>31</v>
      </c>
    </row>
    <row r="28" spans="1:12" s="32" customFormat="1" ht="24">
      <c r="A28" s="71">
        <v>21350</v>
      </c>
      <c r="B28" s="63" t="s">
        <v>34</v>
      </c>
      <c r="C28" s="64">
        <f t="shared" si="0"/>
        <v>0</v>
      </c>
      <c r="D28" s="66" t="s">
        <v>31</v>
      </c>
      <c r="E28" s="66" t="s">
        <v>31</v>
      </c>
      <c r="F28" s="70">
        <f>SUM(F29:F31)</f>
        <v>0</v>
      </c>
      <c r="G28" s="67" t="s">
        <v>31</v>
      </c>
      <c r="H28" s="64">
        <f t="shared" si="1"/>
        <v>0</v>
      </c>
      <c r="I28" s="66" t="s">
        <v>31</v>
      </c>
      <c r="J28" s="66" t="s">
        <v>31</v>
      </c>
      <c r="K28" s="70">
        <f>SUM(K29:K31)</f>
        <v>0</v>
      </c>
      <c r="L28" s="69" t="s">
        <v>31</v>
      </c>
    </row>
    <row r="29" spans="1:12" ht="12">
      <c r="A29" s="45">
        <v>21351</v>
      </c>
      <c r="B29" s="72" t="s">
        <v>35</v>
      </c>
      <c r="C29" s="73">
        <f t="shared" si="0"/>
        <v>0</v>
      </c>
      <c r="D29" s="74" t="s">
        <v>31</v>
      </c>
      <c r="E29" s="74" t="s">
        <v>31</v>
      </c>
      <c r="F29" s="75"/>
      <c r="G29" s="76" t="s">
        <v>31</v>
      </c>
      <c r="H29" s="73">
        <f t="shared" si="1"/>
        <v>0</v>
      </c>
      <c r="I29" s="74" t="s">
        <v>31</v>
      </c>
      <c r="J29" s="74" t="s">
        <v>31</v>
      </c>
      <c r="K29" s="75"/>
      <c r="L29" s="77" t="s">
        <v>31</v>
      </c>
    </row>
    <row r="30" spans="1:12" ht="12">
      <c r="A30" s="51">
        <v>21352</v>
      </c>
      <c r="B30" s="78" t="s">
        <v>36</v>
      </c>
      <c r="C30" s="79">
        <f t="shared" si="0"/>
        <v>0</v>
      </c>
      <c r="D30" s="80" t="s">
        <v>31</v>
      </c>
      <c r="E30" s="80" t="s">
        <v>31</v>
      </c>
      <c r="F30" s="81"/>
      <c r="G30" s="82" t="s">
        <v>31</v>
      </c>
      <c r="H30" s="79">
        <f t="shared" si="1"/>
        <v>0</v>
      </c>
      <c r="I30" s="80" t="s">
        <v>31</v>
      </c>
      <c r="J30" s="80" t="s">
        <v>31</v>
      </c>
      <c r="K30" s="81"/>
      <c r="L30" s="83" t="s">
        <v>31</v>
      </c>
    </row>
    <row r="31" spans="1:14" ht="24">
      <c r="A31" s="51">
        <v>21359</v>
      </c>
      <c r="B31" s="78" t="s">
        <v>37</v>
      </c>
      <c r="C31" s="79">
        <f t="shared" si="0"/>
        <v>0</v>
      </c>
      <c r="D31" s="80" t="s">
        <v>31</v>
      </c>
      <c r="E31" s="80" t="s">
        <v>31</v>
      </c>
      <c r="F31" s="81"/>
      <c r="G31" s="82" t="s">
        <v>31</v>
      </c>
      <c r="H31" s="79">
        <f t="shared" si="1"/>
        <v>0</v>
      </c>
      <c r="I31" s="80" t="s">
        <v>31</v>
      </c>
      <c r="J31" s="80" t="s">
        <v>31</v>
      </c>
      <c r="K31" s="81"/>
      <c r="L31" s="83" t="s">
        <v>31</v>
      </c>
      <c r="N31" s="84"/>
    </row>
    <row r="32" spans="1:12" s="32" customFormat="1" ht="36">
      <c r="A32" s="71">
        <v>21370</v>
      </c>
      <c r="B32" s="63" t="s">
        <v>38</v>
      </c>
      <c r="C32" s="64">
        <f t="shared" si="0"/>
        <v>0</v>
      </c>
      <c r="D32" s="66" t="s">
        <v>31</v>
      </c>
      <c r="E32" s="66" t="s">
        <v>31</v>
      </c>
      <c r="F32" s="70">
        <f>SUM(F33)</f>
        <v>0</v>
      </c>
      <c r="G32" s="67" t="s">
        <v>31</v>
      </c>
      <c r="H32" s="64">
        <f t="shared" si="1"/>
        <v>0</v>
      </c>
      <c r="I32" s="66" t="s">
        <v>31</v>
      </c>
      <c r="J32" s="66" t="s">
        <v>31</v>
      </c>
      <c r="K32" s="70">
        <f>SUM(K33)</f>
        <v>0</v>
      </c>
      <c r="L32" s="69" t="s">
        <v>31</v>
      </c>
    </row>
    <row r="33" spans="1:12" ht="36">
      <c r="A33" s="85">
        <v>21379</v>
      </c>
      <c r="B33" s="86" t="s">
        <v>39</v>
      </c>
      <c r="C33" s="87">
        <f t="shared" si="0"/>
        <v>0</v>
      </c>
      <c r="D33" s="88" t="s">
        <v>31</v>
      </c>
      <c r="E33" s="88" t="s">
        <v>31</v>
      </c>
      <c r="F33" s="89"/>
      <c r="G33" s="90" t="s">
        <v>31</v>
      </c>
      <c r="H33" s="87">
        <f t="shared" si="1"/>
        <v>0</v>
      </c>
      <c r="I33" s="88" t="s">
        <v>31</v>
      </c>
      <c r="J33" s="88" t="s">
        <v>31</v>
      </c>
      <c r="K33" s="89"/>
      <c r="L33" s="91" t="s">
        <v>31</v>
      </c>
    </row>
    <row r="34" spans="1:12" s="32" customFormat="1" ht="12">
      <c r="A34" s="71">
        <v>21380</v>
      </c>
      <c r="B34" s="63" t="s">
        <v>40</v>
      </c>
      <c r="C34" s="64">
        <f t="shared" si="0"/>
        <v>0</v>
      </c>
      <c r="D34" s="66" t="s">
        <v>31</v>
      </c>
      <c r="E34" s="66" t="s">
        <v>31</v>
      </c>
      <c r="F34" s="70">
        <f>SUM(F35:F36)</f>
        <v>0</v>
      </c>
      <c r="G34" s="67" t="s">
        <v>31</v>
      </c>
      <c r="H34" s="64">
        <f t="shared" si="1"/>
        <v>0</v>
      </c>
      <c r="I34" s="66" t="s">
        <v>31</v>
      </c>
      <c r="J34" s="66" t="s">
        <v>31</v>
      </c>
      <c r="K34" s="70">
        <f>SUM(K35:K36)</f>
        <v>0</v>
      </c>
      <c r="L34" s="69" t="s">
        <v>31</v>
      </c>
    </row>
    <row r="35" spans="1:12" ht="12">
      <c r="A35" s="46">
        <v>21381</v>
      </c>
      <c r="B35" s="72" t="s">
        <v>41</v>
      </c>
      <c r="C35" s="73">
        <f t="shared" si="0"/>
        <v>0</v>
      </c>
      <c r="D35" s="74" t="s">
        <v>31</v>
      </c>
      <c r="E35" s="74" t="s">
        <v>31</v>
      </c>
      <c r="F35" s="75"/>
      <c r="G35" s="76" t="s">
        <v>31</v>
      </c>
      <c r="H35" s="73">
        <f t="shared" si="1"/>
        <v>0</v>
      </c>
      <c r="I35" s="74" t="s">
        <v>31</v>
      </c>
      <c r="J35" s="74" t="s">
        <v>31</v>
      </c>
      <c r="K35" s="75"/>
      <c r="L35" s="77" t="s">
        <v>31</v>
      </c>
    </row>
    <row r="36" spans="1:12" ht="24">
      <c r="A36" s="52">
        <v>21383</v>
      </c>
      <c r="B36" s="78" t="s">
        <v>42</v>
      </c>
      <c r="C36" s="79">
        <f t="shared" si="0"/>
        <v>0</v>
      </c>
      <c r="D36" s="80" t="s">
        <v>31</v>
      </c>
      <c r="E36" s="80" t="s">
        <v>31</v>
      </c>
      <c r="F36" s="81"/>
      <c r="G36" s="82" t="s">
        <v>31</v>
      </c>
      <c r="H36" s="79">
        <f t="shared" si="1"/>
        <v>0</v>
      </c>
      <c r="I36" s="80" t="s">
        <v>31</v>
      </c>
      <c r="J36" s="80" t="s">
        <v>31</v>
      </c>
      <c r="K36" s="81"/>
      <c r="L36" s="83" t="s">
        <v>31</v>
      </c>
    </row>
    <row r="37" spans="1:12" s="32" customFormat="1" ht="24">
      <c r="A37" s="71">
        <v>21390</v>
      </c>
      <c r="B37" s="63" t="s">
        <v>43</v>
      </c>
      <c r="C37" s="64">
        <f t="shared" si="0"/>
        <v>0</v>
      </c>
      <c r="D37" s="66" t="s">
        <v>31</v>
      </c>
      <c r="E37" s="66" t="s">
        <v>31</v>
      </c>
      <c r="F37" s="70">
        <f>SUM(F38:F41)</f>
        <v>0</v>
      </c>
      <c r="G37" s="67" t="s">
        <v>31</v>
      </c>
      <c r="H37" s="64">
        <f t="shared" si="1"/>
        <v>0</v>
      </c>
      <c r="I37" s="66" t="s">
        <v>31</v>
      </c>
      <c r="J37" s="66" t="s">
        <v>31</v>
      </c>
      <c r="K37" s="70">
        <f>SUM(K38:K41)</f>
        <v>0</v>
      </c>
      <c r="L37" s="69" t="s">
        <v>31</v>
      </c>
    </row>
    <row r="38" spans="1:12" ht="24">
      <c r="A38" s="46">
        <v>21391</v>
      </c>
      <c r="B38" s="72" t="s">
        <v>44</v>
      </c>
      <c r="C38" s="73">
        <f t="shared" si="0"/>
        <v>0</v>
      </c>
      <c r="D38" s="74" t="s">
        <v>31</v>
      </c>
      <c r="E38" s="74" t="s">
        <v>31</v>
      </c>
      <c r="F38" s="75"/>
      <c r="G38" s="76" t="s">
        <v>31</v>
      </c>
      <c r="H38" s="73">
        <f t="shared" si="1"/>
        <v>0</v>
      </c>
      <c r="I38" s="74" t="s">
        <v>31</v>
      </c>
      <c r="J38" s="74" t="s">
        <v>31</v>
      </c>
      <c r="K38" s="75"/>
      <c r="L38" s="77" t="s">
        <v>31</v>
      </c>
    </row>
    <row r="39" spans="1:12" ht="12">
      <c r="A39" s="52">
        <v>21393</v>
      </c>
      <c r="B39" s="78" t="s">
        <v>45</v>
      </c>
      <c r="C39" s="79">
        <f t="shared" si="0"/>
        <v>0</v>
      </c>
      <c r="D39" s="80" t="s">
        <v>31</v>
      </c>
      <c r="E39" s="80" t="s">
        <v>31</v>
      </c>
      <c r="F39" s="81"/>
      <c r="G39" s="82" t="s">
        <v>31</v>
      </c>
      <c r="H39" s="79">
        <f t="shared" si="1"/>
        <v>0</v>
      </c>
      <c r="I39" s="80" t="s">
        <v>31</v>
      </c>
      <c r="J39" s="80" t="s">
        <v>31</v>
      </c>
      <c r="K39" s="81"/>
      <c r="L39" s="83" t="s">
        <v>31</v>
      </c>
    </row>
    <row r="40" spans="1:12" ht="12">
      <c r="A40" s="52">
        <v>21395</v>
      </c>
      <c r="B40" s="78" t="s">
        <v>46</v>
      </c>
      <c r="C40" s="79">
        <f t="shared" si="0"/>
        <v>0</v>
      </c>
      <c r="D40" s="80" t="s">
        <v>31</v>
      </c>
      <c r="E40" s="80" t="s">
        <v>31</v>
      </c>
      <c r="F40" s="81"/>
      <c r="G40" s="82" t="s">
        <v>31</v>
      </c>
      <c r="H40" s="79">
        <f t="shared" si="1"/>
        <v>0</v>
      </c>
      <c r="I40" s="80" t="s">
        <v>31</v>
      </c>
      <c r="J40" s="80" t="s">
        <v>31</v>
      </c>
      <c r="K40" s="81"/>
      <c r="L40" s="83" t="s">
        <v>31</v>
      </c>
    </row>
    <row r="41" spans="1:12" ht="24">
      <c r="A41" s="52">
        <v>21399</v>
      </c>
      <c r="B41" s="78" t="s">
        <v>47</v>
      </c>
      <c r="C41" s="79">
        <f t="shared" si="0"/>
        <v>0</v>
      </c>
      <c r="D41" s="80" t="s">
        <v>31</v>
      </c>
      <c r="E41" s="80" t="s">
        <v>31</v>
      </c>
      <c r="F41" s="81"/>
      <c r="G41" s="82" t="s">
        <v>31</v>
      </c>
      <c r="H41" s="79">
        <f t="shared" si="1"/>
        <v>0</v>
      </c>
      <c r="I41" s="80" t="s">
        <v>31</v>
      </c>
      <c r="J41" s="80" t="s">
        <v>31</v>
      </c>
      <c r="K41" s="81"/>
      <c r="L41" s="83" t="s">
        <v>31</v>
      </c>
    </row>
    <row r="42" spans="1:12" s="32" customFormat="1" ht="24">
      <c r="A42" s="71">
        <v>21420</v>
      </c>
      <c r="B42" s="63" t="s">
        <v>48</v>
      </c>
      <c r="C42" s="64">
        <f t="shared" si="0"/>
        <v>0</v>
      </c>
      <c r="D42" s="92">
        <f>SUM(D43)</f>
        <v>0</v>
      </c>
      <c r="E42" s="66" t="s">
        <v>31</v>
      </c>
      <c r="F42" s="66" t="s">
        <v>31</v>
      </c>
      <c r="G42" s="67" t="s">
        <v>31</v>
      </c>
      <c r="H42" s="93">
        <f t="shared" si="1"/>
        <v>0</v>
      </c>
      <c r="I42" s="92">
        <f>SUM(I43)</f>
        <v>0</v>
      </c>
      <c r="J42" s="66" t="s">
        <v>31</v>
      </c>
      <c r="K42" s="66" t="s">
        <v>31</v>
      </c>
      <c r="L42" s="69" t="s">
        <v>31</v>
      </c>
    </row>
    <row r="43" spans="1:12" ht="12">
      <c r="A43" s="94"/>
      <c r="B43" s="95"/>
      <c r="C43" s="96">
        <f t="shared" si="0"/>
        <v>0</v>
      </c>
      <c r="D43" s="97"/>
      <c r="E43" s="88" t="s">
        <v>31</v>
      </c>
      <c r="F43" s="88" t="s">
        <v>31</v>
      </c>
      <c r="G43" s="90" t="s">
        <v>31</v>
      </c>
      <c r="H43" s="96">
        <f t="shared" si="1"/>
        <v>0</v>
      </c>
      <c r="I43" s="98"/>
      <c r="J43" s="88" t="s">
        <v>31</v>
      </c>
      <c r="K43" s="88" t="s">
        <v>31</v>
      </c>
      <c r="L43" s="91" t="s">
        <v>31</v>
      </c>
    </row>
    <row r="44" spans="1:12" ht="24">
      <c r="A44" s="99" t="s">
        <v>49</v>
      </c>
      <c r="B44" s="100" t="s">
        <v>50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0</v>
      </c>
      <c r="I44" s="102" t="s">
        <v>31</v>
      </c>
      <c r="J44" s="102" t="s">
        <v>31</v>
      </c>
      <c r="K44" s="102" t="s">
        <v>31</v>
      </c>
      <c r="L44" s="104">
        <f>SUM(L45:L46)</f>
        <v>0</v>
      </c>
    </row>
    <row r="45" spans="1:12" ht="24">
      <c r="A45" s="105" t="s">
        <v>51</v>
      </c>
      <c r="B45" s="106" t="s">
        <v>52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>
      <c r="A46" s="105" t="s">
        <v>53</v>
      </c>
      <c r="B46" s="106" t="s">
        <v>54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55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56</v>
      </c>
      <c r="C49" s="124">
        <f aca="true" t="shared" si="2" ref="C49:C112">SUM(D49:G49)</f>
        <v>500</v>
      </c>
      <c r="D49" s="125">
        <f>SUM(D50,D257)</f>
        <v>500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500</v>
      </c>
      <c r="I49" s="125">
        <f>SUM(I50,I257)</f>
        <v>500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57</v>
      </c>
      <c r="C50" s="130">
        <f t="shared" si="2"/>
        <v>500</v>
      </c>
      <c r="D50" s="131">
        <f>SUM(D51,D179)</f>
        <v>500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500</v>
      </c>
      <c r="I50" s="131">
        <f>SUM(I51,I179)</f>
        <v>500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58</v>
      </c>
      <c r="C51" s="135">
        <f t="shared" si="2"/>
        <v>500</v>
      </c>
      <c r="D51" s="136">
        <f>SUM(D52,D74,D165,D172)</f>
        <v>500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500</v>
      </c>
      <c r="I51" s="136">
        <f>SUM(I52,I74,I165,I172)</f>
        <v>500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59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60</v>
      </c>
      <c r="C53" s="64">
        <f t="shared" si="2"/>
        <v>0</v>
      </c>
      <c r="D53" s="70">
        <f>SUM(D54,D57,D65)</f>
        <v>0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0</v>
      </c>
      <c r="I53" s="70">
        <f>SUM(I54,I57,I65)</f>
        <v>0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61</v>
      </c>
      <c r="C54" s="113">
        <f t="shared" si="2"/>
        <v>0</v>
      </c>
      <c r="D54" s="148">
        <f>SUM(D55:D56)</f>
        <v>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0</v>
      </c>
      <c r="I54" s="148">
        <f>SUM(I55:I56)</f>
        <v>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62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63</v>
      </c>
      <c r="C56" s="79">
        <f t="shared" si="2"/>
        <v>0</v>
      </c>
      <c r="D56" s="81"/>
      <c r="E56" s="81"/>
      <c r="F56" s="81"/>
      <c r="G56" s="153"/>
      <c r="H56" s="79">
        <f t="shared" si="3"/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64</v>
      </c>
      <c r="C57" s="79">
        <f t="shared" si="2"/>
        <v>0</v>
      </c>
      <c r="D57" s="156">
        <f>SUM(D58:D64)</f>
        <v>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0</v>
      </c>
      <c r="I57" s="156">
        <f>SUM(I58:I64)</f>
        <v>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65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66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67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68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69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70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71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72</v>
      </c>
      <c r="C65" s="113">
        <f t="shared" si="2"/>
        <v>0</v>
      </c>
      <c r="D65" s="159"/>
      <c r="E65" s="159"/>
      <c r="F65" s="159"/>
      <c r="G65" s="160"/>
      <c r="H65" s="113">
        <f t="shared" si="3"/>
        <v>0</v>
      </c>
      <c r="I65" s="159"/>
      <c r="J65" s="159"/>
      <c r="K65" s="159"/>
      <c r="L65" s="161"/>
    </row>
    <row r="66" spans="1:12" ht="36">
      <c r="A66" s="63">
        <v>1200</v>
      </c>
      <c r="B66" s="144" t="s">
        <v>73</v>
      </c>
      <c r="C66" s="64">
        <f t="shared" si="2"/>
        <v>0</v>
      </c>
      <c r="D66" s="70">
        <f>SUM(D67:D68)</f>
        <v>0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0</v>
      </c>
      <c r="I66" s="70">
        <f>SUM(I67:I68)</f>
        <v>0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74</v>
      </c>
      <c r="C67" s="73">
        <f t="shared" si="2"/>
        <v>0</v>
      </c>
      <c r="D67" s="75"/>
      <c r="E67" s="75"/>
      <c r="F67" s="75"/>
      <c r="G67" s="151"/>
      <c r="H67" s="73">
        <f t="shared" si="3"/>
        <v>0</v>
      </c>
      <c r="I67" s="75"/>
      <c r="J67" s="75"/>
      <c r="K67" s="75"/>
      <c r="L67" s="152"/>
    </row>
    <row r="68" spans="1:12" ht="24">
      <c r="A68" s="155">
        <v>1220</v>
      </c>
      <c r="B68" s="78" t="s">
        <v>75</v>
      </c>
      <c r="C68" s="79">
        <f t="shared" si="2"/>
        <v>0</v>
      </c>
      <c r="D68" s="156">
        <f>SUM(D69:D73)</f>
        <v>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0</v>
      </c>
      <c r="I68" s="156">
        <f>SUM(I69:I73)</f>
        <v>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76</v>
      </c>
      <c r="C69" s="79">
        <f t="shared" si="2"/>
        <v>0</v>
      </c>
      <c r="D69" s="81"/>
      <c r="E69" s="81"/>
      <c r="F69" s="81"/>
      <c r="G69" s="153"/>
      <c r="H69" s="79">
        <f t="shared" si="3"/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77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78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79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80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81</v>
      </c>
      <c r="C74" s="140">
        <f t="shared" si="2"/>
        <v>500</v>
      </c>
      <c r="D74" s="141">
        <f>SUM(D75,D82,D125,D157,D158,D164)</f>
        <v>500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500</v>
      </c>
      <c r="I74" s="141">
        <f>SUM(I75,I82,I125,I157,I158,I164)</f>
        <v>500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82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83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84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85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86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84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87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88</v>
      </c>
      <c r="C82" s="64">
        <f t="shared" si="2"/>
        <v>500</v>
      </c>
      <c r="D82" s="70">
        <f>SUM(D83,D88,D94,D102,D110,D114,D120)</f>
        <v>500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500</v>
      </c>
      <c r="I82" s="70">
        <f>SUM(I83,I88,I94,I102,I110,I114,I120)</f>
        <v>500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89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90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91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92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93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94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95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96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97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98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99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100</v>
      </c>
      <c r="C94" s="79">
        <f t="shared" si="2"/>
        <v>0</v>
      </c>
      <c r="D94" s="156">
        <f>SUM(D95:D101)</f>
        <v>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0</v>
      </c>
      <c r="I94" s="156">
        <f>SUM(I95:I101)</f>
        <v>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101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102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103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104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105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106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107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108</v>
      </c>
      <c r="C102" s="79">
        <f t="shared" si="2"/>
        <v>0</v>
      </c>
      <c r="D102" s="156">
        <f>SUM(D103:D109)</f>
        <v>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0</v>
      </c>
      <c r="I102" s="156">
        <f>SUM(I103:I109)</f>
        <v>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109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110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111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112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113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114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115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116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117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118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119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120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121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122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123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124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125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126</v>
      </c>
      <c r="C120" s="79">
        <f t="shared" si="4"/>
        <v>500</v>
      </c>
      <c r="D120" s="156">
        <f>SUM(D121:D124)</f>
        <v>500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500</v>
      </c>
      <c r="I120" s="156">
        <f>SUM(I121:I124)</f>
        <v>500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127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128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129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130</v>
      </c>
      <c r="C124" s="79">
        <f t="shared" si="4"/>
        <v>500</v>
      </c>
      <c r="D124" s="81">
        <v>500</v>
      </c>
      <c r="E124" s="81"/>
      <c r="F124" s="81"/>
      <c r="G124" s="153"/>
      <c r="H124" s="79">
        <f t="shared" si="5"/>
        <v>500</v>
      </c>
      <c r="I124" s="81">
        <v>500</v>
      </c>
      <c r="J124" s="81"/>
      <c r="K124" s="81"/>
      <c r="L124" s="154"/>
    </row>
    <row r="125" spans="1:12" ht="38.25" customHeight="1">
      <c r="A125" s="63">
        <v>2300</v>
      </c>
      <c r="B125" s="144" t="s">
        <v>131</v>
      </c>
      <c r="C125" s="64">
        <f t="shared" si="4"/>
        <v>0</v>
      </c>
      <c r="D125" s="70">
        <f>SUM(D126,D130,D134,D135,D138,D145,D152,D153,D156)</f>
        <v>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0</v>
      </c>
      <c r="I125" s="70">
        <f>SUM(I126,I130,I134,I135,I138,I145,I152,I153,I156)</f>
        <v>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132</v>
      </c>
      <c r="C126" s="73">
        <f t="shared" si="4"/>
        <v>0</v>
      </c>
      <c r="D126" s="164">
        <f>SUM(D127:D129)</f>
        <v>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0</v>
      </c>
      <c r="I126" s="164">
        <f>SUM(I127:I129)</f>
        <v>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133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134</v>
      </c>
      <c r="C128" s="79">
        <f t="shared" si="4"/>
        <v>0</v>
      </c>
      <c r="D128" s="81"/>
      <c r="E128" s="81"/>
      <c r="F128" s="81"/>
      <c r="G128" s="153"/>
      <c r="H128" s="79">
        <f t="shared" si="5"/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135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136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137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138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139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140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141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142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143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144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145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146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147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148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149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150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151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152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153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154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155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156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157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158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159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160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161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162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163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164</v>
      </c>
      <c r="C158" s="64">
        <f t="shared" si="4"/>
        <v>0</v>
      </c>
      <c r="D158" s="70">
        <f>D159</f>
        <v>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0</v>
      </c>
      <c r="I158" s="70">
        <f>I159</f>
        <v>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164</v>
      </c>
      <c r="C159" s="73">
        <f t="shared" si="4"/>
        <v>0</v>
      </c>
      <c r="D159" s="164">
        <f>SUM(D160:D163)</f>
        <v>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0</v>
      </c>
      <c r="I159" s="164">
        <f>SUM(I160:I163)</f>
        <v>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165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166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167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168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169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170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171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172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173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174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175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176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177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178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179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180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181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182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183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184</v>
      </c>
      <c r="C179" s="135">
        <f t="shared" si="6"/>
        <v>0</v>
      </c>
      <c r="D179" s="136">
        <f>SUM(D180,D215,D240)</f>
        <v>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0</v>
      </c>
      <c r="I179" s="136">
        <f>SUM(I180,I215,I240)</f>
        <v>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185</v>
      </c>
      <c r="C180" s="140">
        <f t="shared" si="6"/>
        <v>0</v>
      </c>
      <c r="D180" s="141">
        <f>D181+D189</f>
        <v>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0</v>
      </c>
      <c r="I180" s="141">
        <f>I181+I189</f>
        <v>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186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187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188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189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190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191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192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193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194</v>
      </c>
      <c r="C189" s="64">
        <f t="shared" si="6"/>
        <v>0</v>
      </c>
      <c r="D189" s="70">
        <f>D190+D200+D201+D210+D211+D212+D214</f>
        <v>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0</v>
      </c>
      <c r="I189" s="70">
        <f>I190+I200+I201+I210+I211+I212+I214</f>
        <v>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195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196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197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198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199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200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201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202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203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204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205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206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207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208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209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210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211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212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213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214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215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216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217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218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219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220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221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222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223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224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225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226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227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228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229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230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231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232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233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234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235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236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237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238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239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240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241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242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243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244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245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246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247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248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249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250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251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252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253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254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255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256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257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258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259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260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261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262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28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29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263</v>
      </c>
      <c r="C260" s="220">
        <f aca="true" t="shared" si="10" ref="C260:L260">SUM(C257,C240,C215,C180,C172,C165,C74,C52)</f>
        <v>500</v>
      </c>
      <c r="D260" s="221">
        <f t="shared" si="10"/>
        <v>500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500</v>
      </c>
      <c r="I260" s="221">
        <f t="shared" si="10"/>
        <v>500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5" t="s">
        <v>264</v>
      </c>
      <c r="B262" s="536"/>
      <c r="C262" s="223">
        <f>SUM(D262:G262)</f>
        <v>0</v>
      </c>
      <c r="D262" s="224">
        <f>D25-D50</f>
        <v>0</v>
      </c>
      <c r="E262" s="224">
        <f>E25-E50</f>
        <v>0</v>
      </c>
      <c r="F262" s="224">
        <f>F27-F50</f>
        <v>0</v>
      </c>
      <c r="G262" s="225">
        <f>G44-G50</f>
        <v>0</v>
      </c>
      <c r="H262" s="226">
        <f>SUM(I262:L262)</f>
        <v>0</v>
      </c>
      <c r="I262" s="224">
        <f>I25-I50</f>
        <v>0</v>
      </c>
      <c r="J262" s="224">
        <f>J25-J50</f>
        <v>0</v>
      </c>
      <c r="K262" s="224">
        <f>K27-K50</f>
        <v>0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5" t="s">
        <v>265</v>
      </c>
      <c r="B264" s="536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0</v>
      </c>
      <c r="I264" s="224">
        <f t="shared" si="11"/>
        <v>0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266</v>
      </c>
      <c r="B265" s="230" t="s">
        <v>267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268</v>
      </c>
      <c r="B267" s="231" t="s">
        <v>269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270</v>
      </c>
      <c r="B268" s="112" t="s">
        <v>271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272</v>
      </c>
      <c r="B269" s="51" t="s">
        <v>273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274</v>
      </c>
      <c r="B270" s="51" t="s">
        <v>275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276</v>
      </c>
      <c r="B271" s="51" t="s">
        <v>277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278</v>
      </c>
      <c r="B272" s="51" t="s">
        <v>279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280</v>
      </c>
      <c r="B273" s="236" t="s">
        <v>281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282</v>
      </c>
      <c r="B275" s="231" t="s">
        <v>283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284</v>
      </c>
      <c r="B277" s="247" t="s">
        <v>285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286</v>
      </c>
      <c r="C280" s="7" t="s">
        <v>287</v>
      </c>
      <c r="D280" s="7"/>
      <c r="E280" s="7"/>
      <c r="F280" s="7"/>
      <c r="G280" s="7"/>
      <c r="H280" s="7" t="s">
        <v>288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289</v>
      </c>
      <c r="C282" s="7" t="s">
        <v>287</v>
      </c>
      <c r="D282" s="7"/>
      <c r="E282" s="7"/>
      <c r="F282" s="7"/>
      <c r="G282" s="7"/>
      <c r="H282" s="7" t="s">
        <v>288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Nr.03.2.1
           </oddHeader>
    <oddFooter>&amp;L&amp;"Times New Roman,Regular"&amp;8&amp;D; &amp;T&amp;R&amp;"Times New Roman,Regular"&amp;8&amp;P (&amp;N)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0" t="s">
        <v>0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2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>
      <c r="A5" s="9" t="s">
        <v>1</v>
      </c>
      <c r="B5" s="13"/>
      <c r="C5" s="516" t="s">
        <v>305</v>
      </c>
      <c r="D5" s="517"/>
      <c r="E5" s="517"/>
      <c r="F5" s="517"/>
      <c r="G5" s="517"/>
      <c r="H5" s="517"/>
      <c r="I5" s="517"/>
      <c r="J5" s="517"/>
      <c r="K5" s="517"/>
      <c r="L5" s="518"/>
    </row>
    <row r="6" spans="1:12" ht="12">
      <c r="A6" s="9" t="s">
        <v>3</v>
      </c>
      <c r="B6" s="10"/>
      <c r="C6" s="513" t="s">
        <v>306</v>
      </c>
      <c r="D6" s="514"/>
      <c r="E6" s="514"/>
      <c r="F6" s="514"/>
      <c r="G6" s="514"/>
      <c r="H6" s="514"/>
      <c r="I6" s="514"/>
      <c r="J6" s="514"/>
      <c r="K6" s="514"/>
      <c r="L6" s="515"/>
    </row>
    <row r="7" spans="1:12" ht="12">
      <c r="A7" s="9" t="s">
        <v>5</v>
      </c>
      <c r="B7" s="10"/>
      <c r="C7" s="513" t="s">
        <v>302</v>
      </c>
      <c r="D7" s="514"/>
      <c r="E7" s="514"/>
      <c r="F7" s="514"/>
      <c r="G7" s="514"/>
      <c r="H7" s="514"/>
      <c r="I7" s="514"/>
      <c r="J7" s="514"/>
      <c r="K7" s="514"/>
      <c r="L7" s="515"/>
    </row>
    <row r="8" spans="1:12" ht="12">
      <c r="A8" s="9" t="s">
        <v>6</v>
      </c>
      <c r="B8" s="10"/>
      <c r="C8" s="516" t="s">
        <v>307</v>
      </c>
      <c r="D8" s="517"/>
      <c r="E8" s="517"/>
      <c r="F8" s="517"/>
      <c r="G8" s="517"/>
      <c r="H8" s="517"/>
      <c r="I8" s="517"/>
      <c r="J8" s="517"/>
      <c r="K8" s="517"/>
      <c r="L8" s="518"/>
    </row>
    <row r="9" spans="1:12" ht="12">
      <c r="A9" s="14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9</v>
      </c>
      <c r="C10" s="513" t="s">
        <v>308</v>
      </c>
      <c r="D10" s="514"/>
      <c r="E10" s="514"/>
      <c r="F10" s="514"/>
      <c r="G10" s="514"/>
      <c r="H10" s="514"/>
      <c r="I10" s="514"/>
      <c r="J10" s="514"/>
      <c r="K10" s="514"/>
      <c r="L10" s="515"/>
    </row>
    <row r="11" spans="1:12" ht="12">
      <c r="A11" s="9"/>
      <c r="B11" s="10" t="s">
        <v>10</v>
      </c>
      <c r="C11" s="513"/>
      <c r="D11" s="514"/>
      <c r="E11" s="514"/>
      <c r="F11" s="514"/>
      <c r="G11" s="514"/>
      <c r="H11" s="514"/>
      <c r="I11" s="514"/>
      <c r="J11" s="514"/>
      <c r="K11" s="514"/>
      <c r="L11" s="515"/>
    </row>
    <row r="12" spans="1:12" ht="12">
      <c r="A12" s="9"/>
      <c r="B12" s="10" t="s">
        <v>11</v>
      </c>
      <c r="C12" s="513"/>
      <c r="D12" s="514"/>
      <c r="E12" s="514"/>
      <c r="F12" s="514"/>
      <c r="G12" s="514"/>
      <c r="H12" s="514"/>
      <c r="I12" s="514"/>
      <c r="J12" s="514"/>
      <c r="K12" s="514"/>
      <c r="L12" s="515"/>
    </row>
    <row r="13" spans="1:12" ht="12">
      <c r="A13" s="9"/>
      <c r="B13" s="10" t="s">
        <v>12</v>
      </c>
      <c r="C13" s="513" t="s">
        <v>309</v>
      </c>
      <c r="D13" s="514"/>
      <c r="E13" s="514"/>
      <c r="F13" s="514"/>
      <c r="G13" s="514"/>
      <c r="H13" s="514"/>
      <c r="I13" s="514"/>
      <c r="J13" s="514"/>
      <c r="K13" s="514"/>
      <c r="L13" s="515"/>
    </row>
    <row r="14" spans="1:12" ht="12.75" customHeight="1">
      <c r="A14" s="9"/>
      <c r="B14" s="10" t="s">
        <v>13</v>
      </c>
      <c r="C14" s="513"/>
      <c r="D14" s="514"/>
      <c r="E14" s="514"/>
      <c r="F14" s="514"/>
      <c r="G14" s="514"/>
      <c r="H14" s="514"/>
      <c r="I14" s="514"/>
      <c r="J14" s="514"/>
      <c r="K14" s="514"/>
      <c r="L14" s="515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19" t="s">
        <v>15</v>
      </c>
      <c r="B16" s="522" t="s">
        <v>16</v>
      </c>
      <c r="C16" s="524" t="s">
        <v>17</v>
      </c>
      <c r="D16" s="525"/>
      <c r="E16" s="525"/>
      <c r="F16" s="525"/>
      <c r="G16" s="526"/>
      <c r="H16" s="524" t="s">
        <v>18</v>
      </c>
      <c r="I16" s="525"/>
      <c r="J16" s="525"/>
      <c r="K16" s="525"/>
      <c r="L16" s="527"/>
    </row>
    <row r="17" spans="1:12" s="18" customFormat="1" ht="12.75" customHeight="1">
      <c r="A17" s="520"/>
      <c r="B17" s="523"/>
      <c r="C17" s="528" t="s">
        <v>19</v>
      </c>
      <c r="D17" s="529" t="s">
        <v>20</v>
      </c>
      <c r="E17" s="537" t="s">
        <v>21</v>
      </c>
      <c r="F17" s="531" t="s">
        <v>22</v>
      </c>
      <c r="G17" s="539" t="s">
        <v>23</v>
      </c>
      <c r="H17" s="528" t="s">
        <v>19</v>
      </c>
      <c r="I17" s="529" t="s">
        <v>20</v>
      </c>
      <c r="J17" s="537" t="s">
        <v>21</v>
      </c>
      <c r="K17" s="531" t="s">
        <v>22</v>
      </c>
      <c r="L17" s="533" t="s">
        <v>23</v>
      </c>
    </row>
    <row r="18" spans="1:12" s="20" customFormat="1" ht="61.5" customHeight="1" thickBot="1">
      <c r="A18" s="521"/>
      <c r="B18" s="523"/>
      <c r="C18" s="528"/>
      <c r="D18" s="530"/>
      <c r="E18" s="538"/>
      <c r="F18" s="532"/>
      <c r="G18" s="539"/>
      <c r="H18" s="540"/>
      <c r="I18" s="541"/>
      <c r="J18" s="542"/>
      <c r="K18" s="532"/>
      <c r="L18" s="534"/>
    </row>
    <row r="19" spans="1:12" s="20" customFormat="1" ht="9.75" customHeight="1" thickTop="1">
      <c r="A19" s="21" t="s">
        <v>24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25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26</v>
      </c>
      <c r="C21" s="35">
        <f aca="true" t="shared" si="0" ref="C21:C46">SUM(D21:G21)</f>
        <v>549230</v>
      </c>
      <c r="D21" s="36">
        <f>SUM(D22,D25,D42)</f>
        <v>546751</v>
      </c>
      <c r="E21" s="36">
        <f>SUM(E22,E25,E42)</f>
        <v>0</v>
      </c>
      <c r="F21" s="36">
        <f>SUM(F22,F27,F42)</f>
        <v>2479</v>
      </c>
      <c r="G21" s="37">
        <f>SUM(G22,G44)</f>
        <v>0</v>
      </c>
      <c r="H21" s="35">
        <f aca="true" t="shared" si="1" ref="H21:H46">SUM(I21:L21)</f>
        <v>541275</v>
      </c>
      <c r="I21" s="36">
        <f>SUM(I22,I25,I42)</f>
        <v>537400</v>
      </c>
      <c r="J21" s="36">
        <f>SUM(J22,J25,J42)</f>
        <v>0</v>
      </c>
      <c r="K21" s="36">
        <f>SUM(K22,K27,K42)</f>
        <v>3292</v>
      </c>
      <c r="L21" s="38">
        <f>SUM(L22,L44)</f>
        <v>583</v>
      </c>
    </row>
    <row r="22" spans="1:12" ht="21.75" customHeight="1" thickTop="1">
      <c r="A22" s="39"/>
      <c r="B22" s="40" t="s">
        <v>27</v>
      </c>
      <c r="C22" s="41">
        <f t="shared" si="0"/>
        <v>497</v>
      </c>
      <c r="D22" s="42">
        <f>SUM(D23:D24)</f>
        <v>0</v>
      </c>
      <c r="E22" s="42">
        <f>SUM(E23:E24)</f>
        <v>0</v>
      </c>
      <c r="F22" s="42">
        <f>SUM(F23:F24)</f>
        <v>497</v>
      </c>
      <c r="G22" s="43">
        <f>SUM(G23:G24)</f>
        <v>0</v>
      </c>
      <c r="H22" s="41">
        <f t="shared" si="1"/>
        <v>1310</v>
      </c>
      <c r="I22" s="42">
        <f>SUM(I23:I24)</f>
        <v>0</v>
      </c>
      <c r="J22" s="42">
        <f>SUM(J23:J24)</f>
        <v>0</v>
      </c>
      <c r="K22" s="42">
        <f>SUM(K23:K24)</f>
        <v>1310</v>
      </c>
      <c r="L22" s="44">
        <f>SUM(L23:L24)</f>
        <v>0</v>
      </c>
    </row>
    <row r="23" spans="1:12" ht="12">
      <c r="A23" s="45"/>
      <c r="B23" s="46" t="s">
        <v>28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29</v>
      </c>
      <c r="C24" s="53">
        <f t="shared" si="0"/>
        <v>497</v>
      </c>
      <c r="D24" s="54"/>
      <c r="E24" s="54"/>
      <c r="F24" s="54">
        <v>497</v>
      </c>
      <c r="G24" s="55"/>
      <c r="H24" s="53">
        <f t="shared" si="1"/>
        <v>1310</v>
      </c>
      <c r="I24" s="54"/>
      <c r="J24" s="54"/>
      <c r="K24" s="54">
        <v>1310</v>
      </c>
      <c r="L24" s="56"/>
    </row>
    <row r="25" spans="1:12" s="32" customFormat="1" ht="24.75" thickBot="1">
      <c r="A25" s="57">
        <v>21700</v>
      </c>
      <c r="B25" s="57" t="s">
        <v>30</v>
      </c>
      <c r="C25" s="58">
        <f t="shared" si="0"/>
        <v>546751</v>
      </c>
      <c r="D25" s="59">
        <v>546751</v>
      </c>
      <c r="E25" s="59"/>
      <c r="F25" s="60" t="s">
        <v>31</v>
      </c>
      <c r="G25" s="61" t="s">
        <v>31</v>
      </c>
      <c r="H25" s="58">
        <f t="shared" si="1"/>
        <v>537400</v>
      </c>
      <c r="I25" s="59">
        <f>517400+20000</f>
        <v>537400</v>
      </c>
      <c r="J25" s="59"/>
      <c r="K25" s="60" t="s">
        <v>31</v>
      </c>
      <c r="L25" s="62" t="s">
        <v>31</v>
      </c>
    </row>
    <row r="26" spans="1:12" s="32" customFormat="1" ht="24.75" thickTop="1">
      <c r="A26" s="63"/>
      <c r="B26" s="63" t="s">
        <v>32</v>
      </c>
      <c r="C26" s="64">
        <f t="shared" si="0"/>
        <v>0</v>
      </c>
      <c r="D26" s="68"/>
      <c r="E26" s="66" t="s">
        <v>31</v>
      </c>
      <c r="F26" s="66" t="s">
        <v>31</v>
      </c>
      <c r="G26" s="67" t="s">
        <v>31</v>
      </c>
      <c r="H26" s="64">
        <f t="shared" si="1"/>
        <v>0</v>
      </c>
      <c r="I26" s="68"/>
      <c r="J26" s="66" t="s">
        <v>31</v>
      </c>
      <c r="K26" s="66" t="s">
        <v>31</v>
      </c>
      <c r="L26" s="69" t="s">
        <v>31</v>
      </c>
    </row>
    <row r="27" spans="1:12" s="32" customFormat="1" ht="36">
      <c r="A27" s="63">
        <v>21300</v>
      </c>
      <c r="B27" s="63" t="s">
        <v>33</v>
      </c>
      <c r="C27" s="64">
        <f t="shared" si="0"/>
        <v>1982</v>
      </c>
      <c r="D27" s="66" t="s">
        <v>31</v>
      </c>
      <c r="E27" s="66" t="s">
        <v>31</v>
      </c>
      <c r="F27" s="70">
        <f>SUM(F28,F32,F34,F37)</f>
        <v>1982</v>
      </c>
      <c r="G27" s="67" t="s">
        <v>31</v>
      </c>
      <c r="H27" s="64">
        <f t="shared" si="1"/>
        <v>1982</v>
      </c>
      <c r="I27" s="66" t="s">
        <v>31</v>
      </c>
      <c r="J27" s="66" t="s">
        <v>31</v>
      </c>
      <c r="K27" s="70">
        <f>SUM(K28,K32,K34,K37)</f>
        <v>1982</v>
      </c>
      <c r="L27" s="69" t="s">
        <v>31</v>
      </c>
    </row>
    <row r="28" spans="1:12" s="32" customFormat="1" ht="24">
      <c r="A28" s="71">
        <v>21350</v>
      </c>
      <c r="B28" s="63" t="s">
        <v>34</v>
      </c>
      <c r="C28" s="64">
        <f t="shared" si="0"/>
        <v>0</v>
      </c>
      <c r="D28" s="66" t="s">
        <v>31</v>
      </c>
      <c r="E28" s="66" t="s">
        <v>31</v>
      </c>
      <c r="F28" s="70">
        <f>SUM(F29:F31)</f>
        <v>0</v>
      </c>
      <c r="G28" s="67" t="s">
        <v>31</v>
      </c>
      <c r="H28" s="64">
        <f t="shared" si="1"/>
        <v>0</v>
      </c>
      <c r="I28" s="66" t="s">
        <v>31</v>
      </c>
      <c r="J28" s="66" t="s">
        <v>31</v>
      </c>
      <c r="K28" s="70">
        <f>SUM(K29:K31)</f>
        <v>0</v>
      </c>
      <c r="L28" s="69" t="s">
        <v>31</v>
      </c>
    </row>
    <row r="29" spans="1:12" ht="12">
      <c r="A29" s="45">
        <v>21351</v>
      </c>
      <c r="B29" s="72" t="s">
        <v>35</v>
      </c>
      <c r="C29" s="73">
        <f t="shared" si="0"/>
        <v>0</v>
      </c>
      <c r="D29" s="74" t="s">
        <v>31</v>
      </c>
      <c r="E29" s="74" t="s">
        <v>31</v>
      </c>
      <c r="F29" s="75"/>
      <c r="G29" s="76" t="s">
        <v>31</v>
      </c>
      <c r="H29" s="73">
        <f t="shared" si="1"/>
        <v>0</v>
      </c>
      <c r="I29" s="74" t="s">
        <v>31</v>
      </c>
      <c r="J29" s="74" t="s">
        <v>31</v>
      </c>
      <c r="K29" s="75"/>
      <c r="L29" s="77" t="s">
        <v>31</v>
      </c>
    </row>
    <row r="30" spans="1:12" ht="12">
      <c r="A30" s="51">
        <v>21352</v>
      </c>
      <c r="B30" s="78" t="s">
        <v>36</v>
      </c>
      <c r="C30" s="79">
        <f t="shared" si="0"/>
        <v>0</v>
      </c>
      <c r="D30" s="80" t="s">
        <v>31</v>
      </c>
      <c r="E30" s="80" t="s">
        <v>31</v>
      </c>
      <c r="F30" s="81"/>
      <c r="G30" s="82" t="s">
        <v>31</v>
      </c>
      <c r="H30" s="79">
        <f t="shared" si="1"/>
        <v>0</v>
      </c>
      <c r="I30" s="80" t="s">
        <v>31</v>
      </c>
      <c r="J30" s="80" t="s">
        <v>31</v>
      </c>
      <c r="K30" s="81"/>
      <c r="L30" s="83" t="s">
        <v>31</v>
      </c>
    </row>
    <row r="31" spans="1:14" ht="24">
      <c r="A31" s="51">
        <v>21359</v>
      </c>
      <c r="B31" s="78" t="s">
        <v>37</v>
      </c>
      <c r="C31" s="79">
        <f t="shared" si="0"/>
        <v>0</v>
      </c>
      <c r="D31" s="80" t="s">
        <v>31</v>
      </c>
      <c r="E31" s="80" t="s">
        <v>31</v>
      </c>
      <c r="F31" s="81"/>
      <c r="G31" s="82" t="s">
        <v>31</v>
      </c>
      <c r="H31" s="79">
        <f t="shared" si="1"/>
        <v>0</v>
      </c>
      <c r="I31" s="80" t="s">
        <v>31</v>
      </c>
      <c r="J31" s="80" t="s">
        <v>31</v>
      </c>
      <c r="K31" s="81"/>
      <c r="L31" s="83" t="s">
        <v>31</v>
      </c>
      <c r="N31" s="84"/>
    </row>
    <row r="32" spans="1:12" s="32" customFormat="1" ht="36">
      <c r="A32" s="71">
        <v>21370</v>
      </c>
      <c r="B32" s="63" t="s">
        <v>38</v>
      </c>
      <c r="C32" s="64">
        <f t="shared" si="0"/>
        <v>0</v>
      </c>
      <c r="D32" s="66" t="s">
        <v>31</v>
      </c>
      <c r="E32" s="66" t="s">
        <v>31</v>
      </c>
      <c r="F32" s="70">
        <f>SUM(F33)</f>
        <v>0</v>
      </c>
      <c r="G32" s="67" t="s">
        <v>31</v>
      </c>
      <c r="H32" s="64">
        <f t="shared" si="1"/>
        <v>0</v>
      </c>
      <c r="I32" s="66" t="s">
        <v>31</v>
      </c>
      <c r="J32" s="66" t="s">
        <v>31</v>
      </c>
      <c r="K32" s="70">
        <f>SUM(K33)</f>
        <v>0</v>
      </c>
      <c r="L32" s="69" t="s">
        <v>31</v>
      </c>
    </row>
    <row r="33" spans="1:12" ht="36">
      <c r="A33" s="85">
        <v>21379</v>
      </c>
      <c r="B33" s="86" t="s">
        <v>39</v>
      </c>
      <c r="C33" s="87">
        <f t="shared" si="0"/>
        <v>0</v>
      </c>
      <c r="D33" s="88" t="s">
        <v>31</v>
      </c>
      <c r="E33" s="88" t="s">
        <v>31</v>
      </c>
      <c r="F33" s="89"/>
      <c r="G33" s="90" t="s">
        <v>31</v>
      </c>
      <c r="H33" s="87">
        <f t="shared" si="1"/>
        <v>0</v>
      </c>
      <c r="I33" s="88" t="s">
        <v>31</v>
      </c>
      <c r="J33" s="88" t="s">
        <v>31</v>
      </c>
      <c r="K33" s="89"/>
      <c r="L33" s="91" t="s">
        <v>31</v>
      </c>
    </row>
    <row r="34" spans="1:12" s="32" customFormat="1" ht="12">
      <c r="A34" s="71">
        <v>21380</v>
      </c>
      <c r="B34" s="63" t="s">
        <v>40</v>
      </c>
      <c r="C34" s="64">
        <f t="shared" si="0"/>
        <v>0</v>
      </c>
      <c r="D34" s="66" t="s">
        <v>31</v>
      </c>
      <c r="E34" s="66" t="s">
        <v>31</v>
      </c>
      <c r="F34" s="70">
        <f>SUM(F35:F36)</f>
        <v>0</v>
      </c>
      <c r="G34" s="67" t="s">
        <v>31</v>
      </c>
      <c r="H34" s="64">
        <f t="shared" si="1"/>
        <v>0</v>
      </c>
      <c r="I34" s="66" t="s">
        <v>31</v>
      </c>
      <c r="J34" s="66" t="s">
        <v>31</v>
      </c>
      <c r="K34" s="70">
        <f>SUM(K35:K36)</f>
        <v>0</v>
      </c>
      <c r="L34" s="69" t="s">
        <v>31</v>
      </c>
    </row>
    <row r="35" spans="1:12" ht="12">
      <c r="A35" s="46">
        <v>21381</v>
      </c>
      <c r="B35" s="72" t="s">
        <v>41</v>
      </c>
      <c r="C35" s="73">
        <f t="shared" si="0"/>
        <v>0</v>
      </c>
      <c r="D35" s="74" t="s">
        <v>31</v>
      </c>
      <c r="E35" s="74" t="s">
        <v>31</v>
      </c>
      <c r="F35" s="75"/>
      <c r="G35" s="76" t="s">
        <v>31</v>
      </c>
      <c r="H35" s="73">
        <f t="shared" si="1"/>
        <v>0</v>
      </c>
      <c r="I35" s="74" t="s">
        <v>31</v>
      </c>
      <c r="J35" s="74" t="s">
        <v>31</v>
      </c>
      <c r="K35" s="75"/>
      <c r="L35" s="77" t="s">
        <v>31</v>
      </c>
    </row>
    <row r="36" spans="1:12" ht="24">
      <c r="A36" s="52">
        <v>21383</v>
      </c>
      <c r="B36" s="78" t="s">
        <v>42</v>
      </c>
      <c r="C36" s="79">
        <f t="shared" si="0"/>
        <v>0</v>
      </c>
      <c r="D36" s="80" t="s">
        <v>31</v>
      </c>
      <c r="E36" s="80" t="s">
        <v>31</v>
      </c>
      <c r="F36" s="81"/>
      <c r="G36" s="82" t="s">
        <v>31</v>
      </c>
      <c r="H36" s="79">
        <f t="shared" si="1"/>
        <v>0</v>
      </c>
      <c r="I36" s="80" t="s">
        <v>31</v>
      </c>
      <c r="J36" s="80" t="s">
        <v>31</v>
      </c>
      <c r="K36" s="81"/>
      <c r="L36" s="83" t="s">
        <v>31</v>
      </c>
    </row>
    <row r="37" spans="1:12" s="32" customFormat="1" ht="24">
      <c r="A37" s="71">
        <v>21390</v>
      </c>
      <c r="B37" s="63" t="s">
        <v>43</v>
      </c>
      <c r="C37" s="64">
        <f t="shared" si="0"/>
        <v>1982</v>
      </c>
      <c r="D37" s="66" t="s">
        <v>31</v>
      </c>
      <c r="E37" s="66" t="s">
        <v>31</v>
      </c>
      <c r="F37" s="70">
        <f>SUM(F38:F41)</f>
        <v>1982</v>
      </c>
      <c r="G37" s="67" t="s">
        <v>31</v>
      </c>
      <c r="H37" s="64">
        <f t="shared" si="1"/>
        <v>1982</v>
      </c>
      <c r="I37" s="66" t="s">
        <v>31</v>
      </c>
      <c r="J37" s="66" t="s">
        <v>31</v>
      </c>
      <c r="K37" s="70">
        <f>SUM(K38:K41)</f>
        <v>1982</v>
      </c>
      <c r="L37" s="69" t="s">
        <v>31</v>
      </c>
    </row>
    <row r="38" spans="1:12" ht="24">
      <c r="A38" s="46">
        <v>21391</v>
      </c>
      <c r="B38" s="72" t="s">
        <v>44</v>
      </c>
      <c r="C38" s="73">
        <f t="shared" si="0"/>
        <v>0</v>
      </c>
      <c r="D38" s="74" t="s">
        <v>31</v>
      </c>
      <c r="E38" s="74" t="s">
        <v>31</v>
      </c>
      <c r="F38" s="75"/>
      <c r="G38" s="76" t="s">
        <v>31</v>
      </c>
      <c r="H38" s="73">
        <f t="shared" si="1"/>
        <v>0</v>
      </c>
      <c r="I38" s="74" t="s">
        <v>31</v>
      </c>
      <c r="J38" s="74" t="s">
        <v>31</v>
      </c>
      <c r="K38" s="75"/>
      <c r="L38" s="77" t="s">
        <v>31</v>
      </c>
    </row>
    <row r="39" spans="1:12" ht="12">
      <c r="A39" s="52">
        <v>21393</v>
      </c>
      <c r="B39" s="78" t="s">
        <v>45</v>
      </c>
      <c r="C39" s="79">
        <f t="shared" si="0"/>
        <v>0</v>
      </c>
      <c r="D39" s="80" t="s">
        <v>31</v>
      </c>
      <c r="E39" s="80" t="s">
        <v>31</v>
      </c>
      <c r="F39" s="81"/>
      <c r="G39" s="82" t="s">
        <v>31</v>
      </c>
      <c r="H39" s="79">
        <f t="shared" si="1"/>
        <v>0</v>
      </c>
      <c r="I39" s="80" t="s">
        <v>31</v>
      </c>
      <c r="J39" s="80" t="s">
        <v>31</v>
      </c>
      <c r="K39" s="81"/>
      <c r="L39" s="83" t="s">
        <v>31</v>
      </c>
    </row>
    <row r="40" spans="1:12" ht="12">
      <c r="A40" s="52">
        <v>21395</v>
      </c>
      <c r="B40" s="78" t="s">
        <v>46</v>
      </c>
      <c r="C40" s="79">
        <f t="shared" si="0"/>
        <v>0</v>
      </c>
      <c r="D40" s="80" t="s">
        <v>31</v>
      </c>
      <c r="E40" s="80" t="s">
        <v>31</v>
      </c>
      <c r="F40" s="81"/>
      <c r="G40" s="82" t="s">
        <v>31</v>
      </c>
      <c r="H40" s="79">
        <f t="shared" si="1"/>
        <v>0</v>
      </c>
      <c r="I40" s="80" t="s">
        <v>31</v>
      </c>
      <c r="J40" s="80" t="s">
        <v>31</v>
      </c>
      <c r="K40" s="81"/>
      <c r="L40" s="83" t="s">
        <v>31</v>
      </c>
    </row>
    <row r="41" spans="1:12" ht="24">
      <c r="A41" s="52">
        <v>21399</v>
      </c>
      <c r="B41" s="78" t="s">
        <v>47</v>
      </c>
      <c r="C41" s="79">
        <f t="shared" si="0"/>
        <v>1982</v>
      </c>
      <c r="D41" s="80" t="s">
        <v>31</v>
      </c>
      <c r="E41" s="80" t="s">
        <v>31</v>
      </c>
      <c r="F41" s="81">
        <v>1982</v>
      </c>
      <c r="G41" s="82" t="s">
        <v>31</v>
      </c>
      <c r="H41" s="79">
        <f t="shared" si="1"/>
        <v>1982</v>
      </c>
      <c r="I41" s="80" t="s">
        <v>31</v>
      </c>
      <c r="J41" s="80" t="s">
        <v>31</v>
      </c>
      <c r="K41" s="81">
        <v>1982</v>
      </c>
      <c r="L41" s="83" t="s">
        <v>31</v>
      </c>
    </row>
    <row r="42" spans="1:12" s="32" customFormat="1" ht="24">
      <c r="A42" s="71">
        <v>21420</v>
      </c>
      <c r="B42" s="63" t="s">
        <v>48</v>
      </c>
      <c r="C42" s="64">
        <f t="shared" si="0"/>
        <v>0</v>
      </c>
      <c r="D42" s="92">
        <f>SUM(D43)</f>
        <v>0</v>
      </c>
      <c r="E42" s="66" t="s">
        <v>31</v>
      </c>
      <c r="F42" s="66" t="s">
        <v>31</v>
      </c>
      <c r="G42" s="67" t="s">
        <v>31</v>
      </c>
      <c r="H42" s="93">
        <f t="shared" si="1"/>
        <v>0</v>
      </c>
      <c r="I42" s="92">
        <f>SUM(I43)</f>
        <v>0</v>
      </c>
      <c r="J42" s="66" t="s">
        <v>31</v>
      </c>
      <c r="K42" s="66" t="s">
        <v>31</v>
      </c>
      <c r="L42" s="69" t="s">
        <v>31</v>
      </c>
    </row>
    <row r="43" spans="1:12" ht="12">
      <c r="A43" s="94"/>
      <c r="B43" s="95"/>
      <c r="C43" s="96">
        <f t="shared" si="0"/>
        <v>0</v>
      </c>
      <c r="D43" s="97"/>
      <c r="E43" s="88" t="s">
        <v>31</v>
      </c>
      <c r="F43" s="88" t="s">
        <v>31</v>
      </c>
      <c r="G43" s="90" t="s">
        <v>31</v>
      </c>
      <c r="H43" s="96">
        <f t="shared" si="1"/>
        <v>0</v>
      </c>
      <c r="I43" s="98"/>
      <c r="J43" s="88" t="s">
        <v>31</v>
      </c>
      <c r="K43" s="88" t="s">
        <v>31</v>
      </c>
      <c r="L43" s="91" t="s">
        <v>31</v>
      </c>
    </row>
    <row r="44" spans="1:12" ht="24">
      <c r="A44" s="99" t="s">
        <v>49</v>
      </c>
      <c r="B44" s="100" t="s">
        <v>50</v>
      </c>
      <c r="C44" s="101">
        <f t="shared" si="0"/>
        <v>0</v>
      </c>
      <c r="D44" s="102" t="s">
        <v>31</v>
      </c>
      <c r="E44" s="102" t="s">
        <v>31</v>
      </c>
      <c r="F44" s="102" t="s">
        <v>31</v>
      </c>
      <c r="G44" s="103">
        <f>SUM(G45:G46)</f>
        <v>0</v>
      </c>
      <c r="H44" s="101">
        <f t="shared" si="1"/>
        <v>583</v>
      </c>
      <c r="I44" s="102" t="s">
        <v>31</v>
      </c>
      <c r="J44" s="102" t="s">
        <v>31</v>
      </c>
      <c r="K44" s="102" t="s">
        <v>31</v>
      </c>
      <c r="L44" s="104">
        <f>SUM(L45:L46)</f>
        <v>583</v>
      </c>
    </row>
    <row r="45" spans="1:12" ht="24">
      <c r="A45" s="105" t="s">
        <v>51</v>
      </c>
      <c r="B45" s="106" t="s">
        <v>52</v>
      </c>
      <c r="C45" s="107">
        <f t="shared" si="0"/>
        <v>0</v>
      </c>
      <c r="D45" s="108" t="s">
        <v>31</v>
      </c>
      <c r="E45" s="108" t="s">
        <v>31</v>
      </c>
      <c r="F45" s="108" t="s">
        <v>31</v>
      </c>
      <c r="G45" s="109"/>
      <c r="H45" s="107">
        <f t="shared" si="1"/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>
      <c r="A46" s="105" t="s">
        <v>53</v>
      </c>
      <c r="B46" s="106" t="s">
        <v>54</v>
      </c>
      <c r="C46" s="111">
        <f t="shared" si="0"/>
        <v>0</v>
      </c>
      <c r="D46" s="108" t="s">
        <v>31</v>
      </c>
      <c r="E46" s="108" t="s">
        <v>31</v>
      </c>
      <c r="F46" s="108" t="s">
        <v>31</v>
      </c>
      <c r="G46" s="109"/>
      <c r="H46" s="111">
        <f t="shared" si="1"/>
        <v>583</v>
      </c>
      <c r="I46" s="108" t="s">
        <v>31</v>
      </c>
      <c r="J46" s="108" t="s">
        <v>31</v>
      </c>
      <c r="K46" s="108" t="s">
        <v>31</v>
      </c>
      <c r="L46" s="110">
        <v>583</v>
      </c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55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56</v>
      </c>
      <c r="C49" s="124">
        <f aca="true" t="shared" si="2" ref="C49:C111">SUM(D49:G49)</f>
        <v>549146</v>
      </c>
      <c r="D49" s="125">
        <f>SUM(D50,D257)</f>
        <v>546751</v>
      </c>
      <c r="E49" s="125">
        <f>SUM(E50,E257)</f>
        <v>0</v>
      </c>
      <c r="F49" s="125">
        <f>SUM(F50,F257)</f>
        <v>2395</v>
      </c>
      <c r="G49" s="126">
        <f>SUM(G50,G257)</f>
        <v>0</v>
      </c>
      <c r="H49" s="124">
        <f aca="true" t="shared" si="3" ref="H49:H111">SUM(I49:L49)</f>
        <v>541275</v>
      </c>
      <c r="I49" s="125">
        <f>SUM(I50,I257)</f>
        <v>537400</v>
      </c>
      <c r="J49" s="125">
        <f>SUM(J50,J257)</f>
        <v>0</v>
      </c>
      <c r="K49" s="125">
        <f>SUM(K50,K257)</f>
        <v>3292</v>
      </c>
      <c r="L49" s="127">
        <f>SUM(L50,L257)</f>
        <v>583</v>
      </c>
    </row>
    <row r="50" spans="1:12" s="32" customFormat="1" ht="36.75" thickTop="1">
      <c r="A50" s="128"/>
      <c r="B50" s="129" t="s">
        <v>57</v>
      </c>
      <c r="C50" s="130">
        <f t="shared" si="2"/>
        <v>549146</v>
      </c>
      <c r="D50" s="131">
        <f>SUM(D51,D179)</f>
        <v>546751</v>
      </c>
      <c r="E50" s="131">
        <f>SUM(E51,E179)</f>
        <v>0</v>
      </c>
      <c r="F50" s="131">
        <f>SUM(F51,F179)</f>
        <v>2395</v>
      </c>
      <c r="G50" s="132">
        <f>SUM(G51,G179)</f>
        <v>0</v>
      </c>
      <c r="H50" s="130">
        <f t="shared" si="3"/>
        <v>540378</v>
      </c>
      <c r="I50" s="131">
        <f>SUM(I51,I179)</f>
        <v>537400</v>
      </c>
      <c r="J50" s="131">
        <f>SUM(J51,J179)</f>
        <v>0</v>
      </c>
      <c r="K50" s="131">
        <f>SUM(K51,K179)</f>
        <v>2395</v>
      </c>
      <c r="L50" s="133">
        <f>SUM(L51,L179)</f>
        <v>583</v>
      </c>
    </row>
    <row r="51" spans="1:12" s="32" customFormat="1" ht="24">
      <c r="A51" s="134"/>
      <c r="B51" s="26" t="s">
        <v>58</v>
      </c>
      <c r="C51" s="135">
        <f t="shared" si="2"/>
        <v>515596</v>
      </c>
      <c r="D51" s="136">
        <f>SUM(D52,D74,D165,D172)</f>
        <v>513201</v>
      </c>
      <c r="E51" s="136">
        <f>SUM(E52,E74,E165,E172)</f>
        <v>0</v>
      </c>
      <c r="F51" s="136">
        <f>SUM(F52,F74,F165,F172)</f>
        <v>2395</v>
      </c>
      <c r="G51" s="137">
        <f>SUM(G52,G74,G165,G172)</f>
        <v>0</v>
      </c>
      <c r="H51" s="135">
        <f t="shared" si="3"/>
        <v>487095</v>
      </c>
      <c r="I51" s="136">
        <f>SUM(I52,I74,I165,I172)</f>
        <v>484700</v>
      </c>
      <c r="J51" s="136">
        <f>SUM(J52,J74,J165,J172)</f>
        <v>0</v>
      </c>
      <c r="K51" s="136">
        <f>SUM(K52,K74,K165,K172)</f>
        <v>2395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59</v>
      </c>
      <c r="C52" s="140">
        <f t="shared" si="2"/>
        <v>374662</v>
      </c>
      <c r="D52" s="141">
        <f>SUM(D53,D66)</f>
        <v>373207</v>
      </c>
      <c r="E52" s="141">
        <f>SUM(E53,E66)</f>
        <v>0</v>
      </c>
      <c r="F52" s="141">
        <f>SUM(F53,F66)</f>
        <v>1455</v>
      </c>
      <c r="G52" s="142">
        <f>SUM(G53,G66)</f>
        <v>0</v>
      </c>
      <c r="H52" s="140">
        <f t="shared" si="3"/>
        <v>361282</v>
      </c>
      <c r="I52" s="141">
        <f>SUM(I53,I66)</f>
        <v>359827</v>
      </c>
      <c r="J52" s="141">
        <f>SUM(J53,J66)</f>
        <v>0</v>
      </c>
      <c r="K52" s="141">
        <f>SUM(K53,K66)</f>
        <v>1455</v>
      </c>
      <c r="L52" s="143">
        <f>SUM(L53,L66)</f>
        <v>0</v>
      </c>
    </row>
    <row r="53" spans="1:12" ht="12">
      <c r="A53" s="63">
        <v>1100</v>
      </c>
      <c r="B53" s="144" t="s">
        <v>60</v>
      </c>
      <c r="C53" s="64">
        <f t="shared" si="2"/>
        <v>298525</v>
      </c>
      <c r="D53" s="70">
        <f>SUM(D54,D57,D65)</f>
        <v>297352</v>
      </c>
      <c r="E53" s="70">
        <f>SUM(E54,E57,E65)</f>
        <v>0</v>
      </c>
      <c r="F53" s="70">
        <f>SUM(F54,F57,F65)</f>
        <v>1173</v>
      </c>
      <c r="G53" s="145">
        <f>SUM(G54,G57,G65)</f>
        <v>0</v>
      </c>
      <c r="H53" s="64">
        <f t="shared" si="3"/>
        <v>288325</v>
      </c>
      <c r="I53" s="70">
        <f>SUM(I54,I57,I65)</f>
        <v>287152</v>
      </c>
      <c r="J53" s="70">
        <f>SUM(J54,J57,J65)</f>
        <v>0</v>
      </c>
      <c r="K53" s="70">
        <f>SUM(K54,K57,K65)</f>
        <v>1173</v>
      </c>
      <c r="L53" s="146">
        <f>SUM(L54,L57,L65)</f>
        <v>0</v>
      </c>
    </row>
    <row r="54" spans="1:12" ht="12">
      <c r="A54" s="147">
        <v>1110</v>
      </c>
      <c r="B54" s="106" t="s">
        <v>61</v>
      </c>
      <c r="C54" s="113">
        <f t="shared" si="2"/>
        <v>265560</v>
      </c>
      <c r="D54" s="148">
        <f>SUM(D55:D56)</f>
        <v>265560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255360</v>
      </c>
      <c r="I54" s="148">
        <f>SUM(I55:I56)</f>
        <v>255360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62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63</v>
      </c>
      <c r="C56" s="79">
        <f t="shared" si="2"/>
        <v>265560</v>
      </c>
      <c r="D56" s="81">
        <v>265560</v>
      </c>
      <c r="E56" s="81"/>
      <c r="F56" s="81"/>
      <c r="G56" s="153"/>
      <c r="H56" s="79">
        <f t="shared" si="3"/>
        <v>255360</v>
      </c>
      <c r="I56" s="81">
        <f>258360-3000</f>
        <v>255360</v>
      </c>
      <c r="J56" s="81"/>
      <c r="K56" s="81"/>
      <c r="L56" s="154"/>
    </row>
    <row r="57" spans="1:12" ht="12">
      <c r="A57" s="155">
        <v>1140</v>
      </c>
      <c r="B57" s="78" t="s">
        <v>64</v>
      </c>
      <c r="C57" s="79">
        <f t="shared" si="2"/>
        <v>32865</v>
      </c>
      <c r="D57" s="156">
        <f>SUM(D58:D64)</f>
        <v>31692</v>
      </c>
      <c r="E57" s="156">
        <f>SUM(E58:E64)</f>
        <v>0</v>
      </c>
      <c r="F57" s="156">
        <f>SUM(F58:F64)</f>
        <v>1173</v>
      </c>
      <c r="G57" s="157">
        <f>SUM(G58:G64)</f>
        <v>0</v>
      </c>
      <c r="H57" s="79">
        <f t="shared" si="3"/>
        <v>32865</v>
      </c>
      <c r="I57" s="156">
        <f>SUM(I58:I64)</f>
        <v>31692</v>
      </c>
      <c r="J57" s="156">
        <f>SUM(J58:J64)</f>
        <v>0</v>
      </c>
      <c r="K57" s="156">
        <f>SUM(K58:K64)</f>
        <v>1173</v>
      </c>
      <c r="L57" s="158">
        <f>SUM(L58:L64)</f>
        <v>0</v>
      </c>
    </row>
    <row r="58" spans="1:12" ht="12">
      <c r="A58" s="52">
        <v>1141</v>
      </c>
      <c r="B58" s="78" t="s">
        <v>65</v>
      </c>
      <c r="C58" s="79">
        <f t="shared" si="2"/>
        <v>24207</v>
      </c>
      <c r="D58" s="81">
        <v>24163</v>
      </c>
      <c r="E58" s="81"/>
      <c r="F58" s="81">
        <f>44</f>
        <v>44</v>
      </c>
      <c r="G58" s="153"/>
      <c r="H58" s="79">
        <f t="shared" si="3"/>
        <v>24207</v>
      </c>
      <c r="I58" s="81">
        <v>24163</v>
      </c>
      <c r="J58" s="81"/>
      <c r="K58" s="81">
        <v>44</v>
      </c>
      <c r="L58" s="154"/>
    </row>
    <row r="59" spans="1:12" ht="12">
      <c r="A59" s="52">
        <v>1142</v>
      </c>
      <c r="B59" s="78" t="s">
        <v>66</v>
      </c>
      <c r="C59" s="79">
        <f t="shared" si="2"/>
        <v>1129</v>
      </c>
      <c r="D59" s="81"/>
      <c r="E59" s="81"/>
      <c r="F59" s="81">
        <f>424+705</f>
        <v>1129</v>
      </c>
      <c r="G59" s="153"/>
      <c r="H59" s="79">
        <f t="shared" si="3"/>
        <v>1129</v>
      </c>
      <c r="I59" s="81"/>
      <c r="J59" s="81"/>
      <c r="K59" s="81">
        <v>1129</v>
      </c>
      <c r="L59" s="154"/>
    </row>
    <row r="60" spans="1:12" ht="24">
      <c r="A60" s="52">
        <v>1145</v>
      </c>
      <c r="B60" s="78" t="s">
        <v>67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68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69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70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71</v>
      </c>
      <c r="C64" s="79">
        <f t="shared" si="2"/>
        <v>7529</v>
      </c>
      <c r="D64" s="81">
        <v>7529</v>
      </c>
      <c r="E64" s="81"/>
      <c r="F64" s="81"/>
      <c r="G64" s="153"/>
      <c r="H64" s="79">
        <f t="shared" si="3"/>
        <v>7529</v>
      </c>
      <c r="I64" s="81">
        <v>7529</v>
      </c>
      <c r="J64" s="81"/>
      <c r="K64" s="81"/>
      <c r="L64" s="154"/>
    </row>
    <row r="65" spans="1:12" ht="36">
      <c r="A65" s="147">
        <v>1150</v>
      </c>
      <c r="B65" s="106" t="s">
        <v>72</v>
      </c>
      <c r="C65" s="113">
        <f t="shared" si="2"/>
        <v>100</v>
      </c>
      <c r="D65" s="159">
        <v>100</v>
      </c>
      <c r="E65" s="159"/>
      <c r="F65" s="159"/>
      <c r="G65" s="160"/>
      <c r="H65" s="113">
        <f t="shared" si="3"/>
        <v>100</v>
      </c>
      <c r="I65" s="159">
        <v>100</v>
      </c>
      <c r="J65" s="159"/>
      <c r="K65" s="159"/>
      <c r="L65" s="161"/>
    </row>
    <row r="66" spans="1:12" ht="36">
      <c r="A66" s="63">
        <v>1200</v>
      </c>
      <c r="B66" s="144" t="s">
        <v>73</v>
      </c>
      <c r="C66" s="64">
        <f t="shared" si="2"/>
        <v>76137</v>
      </c>
      <c r="D66" s="70">
        <f>SUM(D67:D68)</f>
        <v>75855</v>
      </c>
      <c r="E66" s="70">
        <f>SUM(E67:E68)</f>
        <v>0</v>
      </c>
      <c r="F66" s="70">
        <f>SUM(F67:F68)</f>
        <v>282</v>
      </c>
      <c r="G66" s="162">
        <f>SUM(G67:G68)</f>
        <v>0</v>
      </c>
      <c r="H66" s="64">
        <f t="shared" si="3"/>
        <v>72957</v>
      </c>
      <c r="I66" s="70">
        <f>SUM(I67:I68)</f>
        <v>72675</v>
      </c>
      <c r="J66" s="70">
        <f>SUM(J67:J68)</f>
        <v>0</v>
      </c>
      <c r="K66" s="70">
        <f>SUM(K67:K68)</f>
        <v>282</v>
      </c>
      <c r="L66" s="163">
        <f>SUM(L67:L68)</f>
        <v>0</v>
      </c>
    </row>
    <row r="67" spans="1:12" ht="24">
      <c r="A67" s="19">
        <v>1210</v>
      </c>
      <c r="B67" s="72" t="s">
        <v>74</v>
      </c>
      <c r="C67" s="73">
        <f t="shared" si="2"/>
        <v>72637</v>
      </c>
      <c r="D67" s="75">
        <v>72355</v>
      </c>
      <c r="E67" s="75"/>
      <c r="F67" s="75">
        <f>102+180</f>
        <v>282</v>
      </c>
      <c r="G67" s="151"/>
      <c r="H67" s="73">
        <f t="shared" si="3"/>
        <v>69457</v>
      </c>
      <c r="I67" s="75">
        <v>69175</v>
      </c>
      <c r="J67" s="75"/>
      <c r="K67" s="75">
        <v>282</v>
      </c>
      <c r="L67" s="152"/>
    </row>
    <row r="68" spans="1:12" ht="24">
      <c r="A68" s="155">
        <v>1220</v>
      </c>
      <c r="B68" s="78" t="s">
        <v>75</v>
      </c>
      <c r="C68" s="79">
        <f t="shared" si="2"/>
        <v>3500</v>
      </c>
      <c r="D68" s="156">
        <f>SUM(D69:D73)</f>
        <v>3500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3500</v>
      </c>
      <c r="I68" s="156">
        <f>SUM(I69:I73)</f>
        <v>3500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76</v>
      </c>
      <c r="C69" s="79">
        <f t="shared" si="2"/>
        <v>3000</v>
      </c>
      <c r="D69" s="81">
        <v>3000</v>
      </c>
      <c r="E69" s="81"/>
      <c r="F69" s="81"/>
      <c r="G69" s="153"/>
      <c r="H69" s="79">
        <f t="shared" si="3"/>
        <v>3000</v>
      </c>
      <c r="I69" s="81">
        <v>3000</v>
      </c>
      <c r="J69" s="81"/>
      <c r="K69" s="81"/>
      <c r="L69" s="154"/>
    </row>
    <row r="70" spans="1:12" ht="12">
      <c r="A70" s="52">
        <v>1223</v>
      </c>
      <c r="B70" s="78" t="s">
        <v>77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78</v>
      </c>
      <c r="C71" s="79">
        <f t="shared" si="2"/>
        <v>500</v>
      </c>
      <c r="D71" s="81">
        <v>500</v>
      </c>
      <c r="E71" s="81"/>
      <c r="F71" s="81"/>
      <c r="G71" s="153"/>
      <c r="H71" s="79">
        <f t="shared" si="3"/>
        <v>500</v>
      </c>
      <c r="I71" s="81">
        <v>500</v>
      </c>
      <c r="J71" s="81"/>
      <c r="K71" s="81"/>
      <c r="L71" s="154"/>
    </row>
    <row r="72" spans="1:12" ht="48">
      <c r="A72" s="52">
        <v>1228</v>
      </c>
      <c r="B72" s="78" t="s">
        <v>79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80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81</v>
      </c>
      <c r="C74" s="140">
        <f t="shared" si="2"/>
        <v>140934</v>
      </c>
      <c r="D74" s="141">
        <f>SUM(D75,D82,D125,D157,D158,D164)</f>
        <v>139994</v>
      </c>
      <c r="E74" s="141">
        <f>SUM(E75,E82,E125,E157,E158,E164)</f>
        <v>0</v>
      </c>
      <c r="F74" s="141">
        <f>SUM(F75,F82,F125,F157,F158,F164)</f>
        <v>940</v>
      </c>
      <c r="G74" s="142">
        <f>SUM(G75,G82,G125,G157,G158,G164)</f>
        <v>0</v>
      </c>
      <c r="H74" s="140">
        <f t="shared" si="3"/>
        <v>125813</v>
      </c>
      <c r="I74" s="141">
        <f>SUM(I75,I82,I125,I157,I158,I164)</f>
        <v>124873</v>
      </c>
      <c r="J74" s="141">
        <f>SUM(J75,J82,J125,J157,J158,J164)</f>
        <v>0</v>
      </c>
      <c r="K74" s="141">
        <f>SUM(K75,K82,K125,K157,K158,K164)</f>
        <v>940</v>
      </c>
      <c r="L74" s="143">
        <f>SUM(L75,L82,L125,L157,L158,L164)</f>
        <v>0</v>
      </c>
    </row>
    <row r="75" spans="1:12" ht="12">
      <c r="A75" s="63">
        <v>2100</v>
      </c>
      <c r="B75" s="144" t="s">
        <v>82</v>
      </c>
      <c r="C75" s="64">
        <f t="shared" si="2"/>
        <v>874</v>
      </c>
      <c r="D75" s="70">
        <f>SUM(D76,D79)</f>
        <v>874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83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84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85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86</v>
      </c>
      <c r="C79" s="79">
        <f t="shared" si="2"/>
        <v>874</v>
      </c>
      <c r="D79" s="156">
        <f>SUM(D80:D81)</f>
        <v>874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84</v>
      </c>
      <c r="C80" s="79">
        <f t="shared" si="2"/>
        <v>216</v>
      </c>
      <c r="D80" s="81">
        <v>216</v>
      </c>
      <c r="E80" s="81"/>
      <c r="F80" s="81"/>
      <c r="G80" s="153"/>
      <c r="H80" s="79">
        <f t="shared" si="3"/>
        <v>0</v>
      </c>
      <c r="I80" s="81">
        <v>0</v>
      </c>
      <c r="J80" s="81"/>
      <c r="K80" s="81"/>
      <c r="L80" s="154"/>
    </row>
    <row r="81" spans="1:12" ht="12">
      <c r="A81" s="52">
        <v>2122</v>
      </c>
      <c r="B81" s="78" t="s">
        <v>87</v>
      </c>
      <c r="C81" s="79">
        <f t="shared" si="2"/>
        <v>658</v>
      </c>
      <c r="D81" s="81">
        <v>658</v>
      </c>
      <c r="E81" s="81"/>
      <c r="F81" s="81"/>
      <c r="G81" s="153"/>
      <c r="H81" s="79">
        <f t="shared" si="3"/>
        <v>0</v>
      </c>
      <c r="I81" s="81">
        <v>0</v>
      </c>
      <c r="J81" s="81"/>
      <c r="K81" s="81"/>
      <c r="L81" s="154"/>
    </row>
    <row r="82" spans="1:12" ht="12">
      <c r="A82" s="63">
        <v>2200</v>
      </c>
      <c r="B82" s="144" t="s">
        <v>88</v>
      </c>
      <c r="C82" s="64">
        <f t="shared" si="2"/>
        <v>111612</v>
      </c>
      <c r="D82" s="70">
        <f>SUM(D83,D88,D94,D102,D110,D114,D120)</f>
        <v>111029</v>
      </c>
      <c r="E82" s="70">
        <f>SUM(E83,E88,E94,E102,E110,E114,E120)</f>
        <v>0</v>
      </c>
      <c r="F82" s="70">
        <f>SUM(F83,F88,F94,F102,F110,F114,F120)</f>
        <v>583</v>
      </c>
      <c r="G82" s="162">
        <f>SUM(G83,G88,G94,G102,G110,G114,G120)</f>
        <v>0</v>
      </c>
      <c r="H82" s="64">
        <f t="shared" si="3"/>
        <v>107245</v>
      </c>
      <c r="I82" s="70">
        <f>SUM(I83,I88,I94,I102,I110,I114,I120)</f>
        <v>106662</v>
      </c>
      <c r="J82" s="70">
        <f>SUM(J83,J88,J94,J102,J110,J114,J120)</f>
        <v>0</v>
      </c>
      <c r="K82" s="70">
        <f>SUM(K83,K88,K94,K102,K110,K114,K120)</f>
        <v>583</v>
      </c>
      <c r="L82" s="163">
        <f>SUM(L83,L88,L94,L102,L110,L114,L120)</f>
        <v>0</v>
      </c>
    </row>
    <row r="83" spans="1:12" ht="24">
      <c r="A83" s="147">
        <v>2210</v>
      </c>
      <c r="B83" s="106" t="s">
        <v>89</v>
      </c>
      <c r="C83" s="113">
        <f t="shared" si="2"/>
        <v>4156</v>
      </c>
      <c r="D83" s="148">
        <f>SUM(D84:D87)</f>
        <v>3743</v>
      </c>
      <c r="E83" s="148">
        <f>SUM(E84:E87)</f>
        <v>0</v>
      </c>
      <c r="F83" s="148">
        <f>SUM(F84:F87)</f>
        <v>413</v>
      </c>
      <c r="G83" s="149">
        <f>SUM(G84:G87)</f>
        <v>0</v>
      </c>
      <c r="H83" s="113">
        <f t="shared" si="3"/>
        <v>3583</v>
      </c>
      <c r="I83" s="148">
        <f>SUM(I84:I87)</f>
        <v>3170</v>
      </c>
      <c r="J83" s="148">
        <f>SUM(J84:J87)</f>
        <v>0</v>
      </c>
      <c r="K83" s="148">
        <f>SUM(K84:K87)</f>
        <v>413</v>
      </c>
      <c r="L83" s="150">
        <f>SUM(L84:L87)</f>
        <v>0</v>
      </c>
    </row>
    <row r="84" spans="1:12" ht="24">
      <c r="A84" s="46">
        <v>2211</v>
      </c>
      <c r="B84" s="72" t="s">
        <v>90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91</v>
      </c>
      <c r="C85" s="79">
        <f t="shared" si="2"/>
        <v>1953</v>
      </c>
      <c r="D85" s="81">
        <v>1617</v>
      </c>
      <c r="E85" s="81"/>
      <c r="F85" s="81">
        <v>336</v>
      </c>
      <c r="G85" s="153"/>
      <c r="H85" s="79">
        <f t="shared" si="3"/>
        <v>1380</v>
      </c>
      <c r="I85" s="81">
        <v>1044</v>
      </c>
      <c r="J85" s="81"/>
      <c r="K85" s="81">
        <v>336</v>
      </c>
      <c r="L85" s="154"/>
    </row>
    <row r="86" spans="1:12" ht="24">
      <c r="A86" s="52">
        <v>2214</v>
      </c>
      <c r="B86" s="78" t="s">
        <v>92</v>
      </c>
      <c r="C86" s="79">
        <f t="shared" si="2"/>
        <v>1187</v>
      </c>
      <c r="D86" s="81">
        <v>1110</v>
      </c>
      <c r="E86" s="81"/>
      <c r="F86" s="81">
        <v>77</v>
      </c>
      <c r="G86" s="153"/>
      <c r="H86" s="79">
        <f t="shared" si="3"/>
        <v>1187</v>
      </c>
      <c r="I86" s="81">
        <v>1110</v>
      </c>
      <c r="J86" s="81"/>
      <c r="K86" s="81">
        <v>77</v>
      </c>
      <c r="L86" s="154"/>
    </row>
    <row r="87" spans="1:12" ht="12">
      <c r="A87" s="52">
        <v>2219</v>
      </c>
      <c r="B87" s="78" t="s">
        <v>93</v>
      </c>
      <c r="C87" s="79">
        <f t="shared" si="2"/>
        <v>1016</v>
      </c>
      <c r="D87" s="81">
        <v>1016</v>
      </c>
      <c r="E87" s="81"/>
      <c r="F87" s="81"/>
      <c r="G87" s="153"/>
      <c r="H87" s="79">
        <f t="shared" si="3"/>
        <v>1016</v>
      </c>
      <c r="I87" s="81">
        <v>1016</v>
      </c>
      <c r="J87" s="81"/>
      <c r="K87" s="81"/>
      <c r="L87" s="154"/>
    </row>
    <row r="88" spans="1:12" ht="24">
      <c r="A88" s="155">
        <v>2220</v>
      </c>
      <c r="B88" s="78" t="s">
        <v>94</v>
      </c>
      <c r="C88" s="79">
        <f t="shared" si="2"/>
        <v>11549</v>
      </c>
      <c r="D88" s="156">
        <f>SUM(D89:D93)</f>
        <v>11549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10425</v>
      </c>
      <c r="I88" s="156">
        <f>SUM(I89:I93)</f>
        <v>10425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95</v>
      </c>
      <c r="C89" s="79">
        <f t="shared" si="2"/>
        <v>7688</v>
      </c>
      <c r="D89" s="81">
        <v>7688</v>
      </c>
      <c r="E89" s="81"/>
      <c r="F89" s="81"/>
      <c r="G89" s="153"/>
      <c r="H89" s="79">
        <f t="shared" si="3"/>
        <v>7237</v>
      </c>
      <c r="I89" s="81">
        <v>7237</v>
      </c>
      <c r="J89" s="81"/>
      <c r="K89" s="81"/>
      <c r="L89" s="154"/>
    </row>
    <row r="90" spans="1:12" ht="12">
      <c r="A90" s="52">
        <v>2222</v>
      </c>
      <c r="B90" s="78" t="s">
        <v>96</v>
      </c>
      <c r="C90" s="79">
        <f t="shared" si="2"/>
        <v>516</v>
      </c>
      <c r="D90" s="81">
        <v>516</v>
      </c>
      <c r="E90" s="81"/>
      <c r="F90" s="81"/>
      <c r="G90" s="153"/>
      <c r="H90" s="79">
        <f t="shared" si="3"/>
        <v>471</v>
      </c>
      <c r="I90" s="81">
        <v>471</v>
      </c>
      <c r="J90" s="81"/>
      <c r="K90" s="81"/>
      <c r="L90" s="154"/>
    </row>
    <row r="91" spans="1:12" ht="12">
      <c r="A91" s="52">
        <v>2223</v>
      </c>
      <c r="B91" s="78" t="s">
        <v>97</v>
      </c>
      <c r="C91" s="79">
        <f t="shared" si="2"/>
        <v>3345</v>
      </c>
      <c r="D91" s="81">
        <v>3345</v>
      </c>
      <c r="E91" s="81"/>
      <c r="F91" s="81"/>
      <c r="G91" s="153"/>
      <c r="H91" s="79">
        <f t="shared" si="3"/>
        <v>2717</v>
      </c>
      <c r="I91" s="81">
        <v>2717</v>
      </c>
      <c r="J91" s="81"/>
      <c r="K91" s="81"/>
      <c r="L91" s="154"/>
    </row>
    <row r="92" spans="1:12" ht="11.25" customHeight="1">
      <c r="A92" s="52">
        <v>2224</v>
      </c>
      <c r="B92" s="78" t="s">
        <v>98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99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100</v>
      </c>
      <c r="C94" s="79">
        <f t="shared" si="2"/>
        <v>910</v>
      </c>
      <c r="D94" s="156">
        <f>SUM(D95:D101)</f>
        <v>844</v>
      </c>
      <c r="E94" s="156">
        <f>SUM(E95:E101)</f>
        <v>0</v>
      </c>
      <c r="F94" s="156">
        <f>SUM(F95:F101)</f>
        <v>66</v>
      </c>
      <c r="G94" s="157">
        <f>SUM(G95:G101)</f>
        <v>0</v>
      </c>
      <c r="H94" s="79">
        <f t="shared" si="3"/>
        <v>610</v>
      </c>
      <c r="I94" s="156">
        <f>SUM(I95:I101)</f>
        <v>544</v>
      </c>
      <c r="J94" s="156">
        <f>SUM(J95:J101)</f>
        <v>0</v>
      </c>
      <c r="K94" s="156">
        <f>SUM(K95:K101)</f>
        <v>66</v>
      </c>
      <c r="L94" s="158">
        <f>SUM(L95:L101)</f>
        <v>0</v>
      </c>
    </row>
    <row r="95" spans="1:12" ht="36">
      <c r="A95" s="52">
        <v>2231</v>
      </c>
      <c r="B95" s="78" t="s">
        <v>101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102</v>
      </c>
      <c r="C96" s="79">
        <f t="shared" si="2"/>
        <v>448</v>
      </c>
      <c r="D96" s="81">
        <v>448</v>
      </c>
      <c r="E96" s="81"/>
      <c r="F96" s="81"/>
      <c r="G96" s="153"/>
      <c r="H96" s="79">
        <f t="shared" si="3"/>
        <v>148</v>
      </c>
      <c r="I96" s="81">
        <v>148</v>
      </c>
      <c r="J96" s="81"/>
      <c r="K96" s="81"/>
      <c r="L96" s="154"/>
    </row>
    <row r="97" spans="1:12" ht="24">
      <c r="A97" s="46">
        <v>2233</v>
      </c>
      <c r="B97" s="72" t="s">
        <v>103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104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105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106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107</v>
      </c>
      <c r="C101" s="79">
        <f t="shared" si="2"/>
        <v>462</v>
      </c>
      <c r="D101" s="81">
        <v>396</v>
      </c>
      <c r="E101" s="81"/>
      <c r="F101" s="81">
        <f>19+17+16+14</f>
        <v>66</v>
      </c>
      <c r="G101" s="153"/>
      <c r="H101" s="79">
        <f t="shared" si="3"/>
        <v>462</v>
      </c>
      <c r="I101" s="81">
        <v>396</v>
      </c>
      <c r="J101" s="81"/>
      <c r="K101" s="81">
        <v>66</v>
      </c>
      <c r="L101" s="154"/>
    </row>
    <row r="102" spans="1:12" ht="36">
      <c r="A102" s="155">
        <v>2240</v>
      </c>
      <c r="B102" s="78" t="s">
        <v>108</v>
      </c>
      <c r="C102" s="79">
        <f t="shared" si="2"/>
        <v>5840</v>
      </c>
      <c r="D102" s="156">
        <f>SUM(D103:D109)</f>
        <v>5736</v>
      </c>
      <c r="E102" s="156">
        <f>SUM(E103:E109)</f>
        <v>0</v>
      </c>
      <c r="F102" s="156">
        <f>SUM(F103:F109)</f>
        <v>104</v>
      </c>
      <c r="G102" s="157">
        <f>SUM(G103:G109)</f>
        <v>0</v>
      </c>
      <c r="H102" s="79">
        <f t="shared" si="3"/>
        <v>4760</v>
      </c>
      <c r="I102" s="156">
        <f>SUM(I103:I109)</f>
        <v>4656</v>
      </c>
      <c r="J102" s="156">
        <f>SUM(J103:J109)</f>
        <v>0</v>
      </c>
      <c r="K102" s="156">
        <f>SUM(K103:K109)</f>
        <v>104</v>
      </c>
      <c r="L102" s="158">
        <f>SUM(L103:L109)</f>
        <v>0</v>
      </c>
    </row>
    <row r="103" spans="1:12" ht="12">
      <c r="A103" s="52">
        <v>2241</v>
      </c>
      <c r="B103" s="78" t="s">
        <v>109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110</v>
      </c>
      <c r="C104" s="79">
        <f t="shared" si="2"/>
        <v>3719</v>
      </c>
      <c r="D104" s="81">
        <v>3701</v>
      </c>
      <c r="E104" s="81"/>
      <c r="F104" s="81">
        <f>18</f>
        <v>18</v>
      </c>
      <c r="G104" s="153"/>
      <c r="H104" s="79">
        <f t="shared" si="3"/>
        <v>3039</v>
      </c>
      <c r="I104" s="81">
        <v>3021</v>
      </c>
      <c r="J104" s="81"/>
      <c r="K104" s="81">
        <v>18</v>
      </c>
      <c r="L104" s="154"/>
    </row>
    <row r="105" spans="1:12" ht="24">
      <c r="A105" s="52">
        <v>2243</v>
      </c>
      <c r="B105" s="78" t="s">
        <v>111</v>
      </c>
      <c r="C105" s="79">
        <f t="shared" si="2"/>
        <v>1080</v>
      </c>
      <c r="D105" s="81">
        <v>994</v>
      </c>
      <c r="E105" s="81"/>
      <c r="F105" s="81">
        <f>32+54</f>
        <v>86</v>
      </c>
      <c r="G105" s="153"/>
      <c r="H105" s="79">
        <f t="shared" si="3"/>
        <v>680</v>
      </c>
      <c r="I105" s="81">
        <v>594</v>
      </c>
      <c r="J105" s="81"/>
      <c r="K105" s="81">
        <v>86</v>
      </c>
      <c r="L105" s="154"/>
    </row>
    <row r="106" spans="1:12" ht="12">
      <c r="A106" s="52">
        <v>2244</v>
      </c>
      <c r="B106" s="78" t="s">
        <v>112</v>
      </c>
      <c r="C106" s="79">
        <f t="shared" si="2"/>
        <v>540</v>
      </c>
      <c r="D106" s="81">
        <v>540</v>
      </c>
      <c r="E106" s="81"/>
      <c r="F106" s="81"/>
      <c r="G106" s="153"/>
      <c r="H106" s="79">
        <f t="shared" si="3"/>
        <v>540</v>
      </c>
      <c r="I106" s="81">
        <v>540</v>
      </c>
      <c r="J106" s="81"/>
      <c r="K106" s="81"/>
      <c r="L106" s="154"/>
    </row>
    <row r="107" spans="1:12" ht="36.75" customHeight="1">
      <c r="A107" s="52">
        <v>2245</v>
      </c>
      <c r="B107" s="78" t="s">
        <v>113</v>
      </c>
      <c r="C107" s="79">
        <f t="shared" si="2"/>
        <v>501</v>
      </c>
      <c r="D107" s="81">
        <v>501</v>
      </c>
      <c r="E107" s="81"/>
      <c r="F107" s="81"/>
      <c r="G107" s="153"/>
      <c r="H107" s="79">
        <f t="shared" si="3"/>
        <v>501</v>
      </c>
      <c r="I107" s="81">
        <v>501</v>
      </c>
      <c r="J107" s="81"/>
      <c r="K107" s="81"/>
      <c r="L107" s="154"/>
    </row>
    <row r="108" spans="1:12" ht="12">
      <c r="A108" s="52">
        <v>2246</v>
      </c>
      <c r="B108" s="78" t="s">
        <v>114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115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116</v>
      </c>
      <c r="C110" s="79">
        <f t="shared" si="2"/>
        <v>320</v>
      </c>
      <c r="D110" s="156">
        <f>SUM(D111:D113)</f>
        <v>320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200</v>
      </c>
      <c r="I110" s="156">
        <f>SUM(I111:I113)</f>
        <v>200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117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118</v>
      </c>
      <c r="C112" s="79">
        <f>SUM(D112:G112)</f>
        <v>0</v>
      </c>
      <c r="D112" s="81"/>
      <c r="E112" s="81"/>
      <c r="F112" s="81"/>
      <c r="G112" s="153"/>
      <c r="H112" s="79">
        <f>SUM(I112:L112)</f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119</v>
      </c>
      <c r="C113" s="79">
        <f>SUM(D113:G113)</f>
        <v>320</v>
      </c>
      <c r="D113" s="81">
        <v>320</v>
      </c>
      <c r="E113" s="81"/>
      <c r="F113" s="81"/>
      <c r="G113" s="153"/>
      <c r="H113" s="79">
        <f>SUM(I113:L113)</f>
        <v>200</v>
      </c>
      <c r="I113" s="81">
        <v>200</v>
      </c>
      <c r="J113" s="81"/>
      <c r="K113" s="81"/>
      <c r="L113" s="154"/>
    </row>
    <row r="114" spans="1:12" ht="12">
      <c r="A114" s="155">
        <v>2260</v>
      </c>
      <c r="B114" s="78" t="s">
        <v>120</v>
      </c>
      <c r="C114" s="79">
        <f aca="true" t="shared" si="4" ref="C114:C176">SUM(D114:G114)</f>
        <v>86167</v>
      </c>
      <c r="D114" s="156">
        <f>SUM(D115:D119)</f>
        <v>86167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aca="true" t="shared" si="5" ref="H114:H177">SUM(I114:L114)</f>
        <v>86167</v>
      </c>
      <c r="I114" s="156">
        <f>SUM(I115:I119)</f>
        <v>86167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121</v>
      </c>
      <c r="C115" s="79">
        <f t="shared" si="4"/>
        <v>85717</v>
      </c>
      <c r="D115" s="81">
        <v>85717</v>
      </c>
      <c r="E115" s="81"/>
      <c r="F115" s="81"/>
      <c r="G115" s="153"/>
      <c r="H115" s="79">
        <f t="shared" si="5"/>
        <v>85717</v>
      </c>
      <c r="I115" s="81">
        <v>85717</v>
      </c>
      <c r="J115" s="81"/>
      <c r="K115" s="81"/>
      <c r="L115" s="154"/>
    </row>
    <row r="116" spans="1:12" ht="12">
      <c r="A116" s="52">
        <v>2262</v>
      </c>
      <c r="B116" s="78" t="s">
        <v>122</v>
      </c>
      <c r="C116" s="79">
        <f t="shared" si="4"/>
        <v>450</v>
      </c>
      <c r="D116" s="81">
        <v>450</v>
      </c>
      <c r="E116" s="81"/>
      <c r="F116" s="81"/>
      <c r="G116" s="153"/>
      <c r="H116" s="79">
        <f t="shared" si="5"/>
        <v>450</v>
      </c>
      <c r="I116" s="81">
        <v>450</v>
      </c>
      <c r="J116" s="81"/>
      <c r="K116" s="81"/>
      <c r="L116" s="154"/>
    </row>
    <row r="117" spans="1:12" ht="12">
      <c r="A117" s="52">
        <v>2263</v>
      </c>
      <c r="B117" s="78" t="s">
        <v>123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124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125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126</v>
      </c>
      <c r="C120" s="79">
        <f t="shared" si="4"/>
        <v>2670</v>
      </c>
      <c r="D120" s="156">
        <f>SUM(D121:D124)</f>
        <v>2670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1500</v>
      </c>
      <c r="I120" s="156">
        <f>SUM(I121:I124)</f>
        <v>1500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127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128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129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130</v>
      </c>
      <c r="C124" s="79">
        <f t="shared" si="4"/>
        <v>2670</v>
      </c>
      <c r="D124" s="81">
        <v>2670</v>
      </c>
      <c r="E124" s="81"/>
      <c r="F124" s="81"/>
      <c r="G124" s="153"/>
      <c r="H124" s="79">
        <f t="shared" si="5"/>
        <v>1500</v>
      </c>
      <c r="I124" s="81">
        <v>1500</v>
      </c>
      <c r="J124" s="81"/>
      <c r="K124" s="81"/>
      <c r="L124" s="154"/>
    </row>
    <row r="125" spans="1:12" ht="38.25" customHeight="1">
      <c r="A125" s="63">
        <v>2300</v>
      </c>
      <c r="B125" s="144" t="s">
        <v>131</v>
      </c>
      <c r="C125" s="64">
        <f t="shared" si="4"/>
        <v>23926</v>
      </c>
      <c r="D125" s="70">
        <f>SUM(D126,D130,D134,D135,D138,D145,D152,D153,D156)</f>
        <v>23569</v>
      </c>
      <c r="E125" s="70">
        <f>SUM(E126,E130,E134,E135,E138,E145,E152,E153,E156)</f>
        <v>0</v>
      </c>
      <c r="F125" s="70">
        <f>SUM(F126,F130,F134,F135,F138,F145,F152,F153,F156)</f>
        <v>357</v>
      </c>
      <c r="G125" s="162">
        <f>SUM(G126,G130,G134,G135,G138,G145,G152,G153,G156)</f>
        <v>0</v>
      </c>
      <c r="H125" s="64">
        <f t="shared" si="5"/>
        <v>15046</v>
      </c>
      <c r="I125" s="70">
        <f>SUM(I126,I130,I134,I135,I138,I145,I152,I153,I156)</f>
        <v>14689</v>
      </c>
      <c r="J125" s="70">
        <f>SUM(J126,J130,J134,J135,J138,J145,J152,J153,J156)</f>
        <v>0</v>
      </c>
      <c r="K125" s="70">
        <f>SUM(K126,K130,K134,K135,K138,K145,K152,K153,K156)</f>
        <v>357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132</v>
      </c>
      <c r="C126" s="73">
        <f t="shared" si="4"/>
        <v>2011</v>
      </c>
      <c r="D126" s="164">
        <f>SUM(D127:D129)</f>
        <v>2000</v>
      </c>
      <c r="E126" s="164">
        <f>SUM(E127:E129)</f>
        <v>0</v>
      </c>
      <c r="F126" s="164">
        <f>SUM(F127:F129)</f>
        <v>11</v>
      </c>
      <c r="G126" s="165">
        <f>SUM(G127:G129)</f>
        <v>0</v>
      </c>
      <c r="H126" s="73">
        <f t="shared" si="5"/>
        <v>686</v>
      </c>
      <c r="I126" s="164">
        <f>SUM(I127:I129)</f>
        <v>675</v>
      </c>
      <c r="J126" s="164">
        <f>SUM(J127:J129)</f>
        <v>0</v>
      </c>
      <c r="K126" s="164">
        <f>SUM(K127:K129)</f>
        <v>11</v>
      </c>
      <c r="L126" s="166">
        <f>SUM(L127:L129)</f>
        <v>0</v>
      </c>
    </row>
    <row r="127" spans="1:12" ht="12">
      <c r="A127" s="52">
        <v>2311</v>
      </c>
      <c r="B127" s="78" t="s">
        <v>133</v>
      </c>
      <c r="C127" s="79">
        <f t="shared" si="4"/>
        <v>640</v>
      </c>
      <c r="D127" s="81">
        <v>629</v>
      </c>
      <c r="E127" s="81"/>
      <c r="F127" s="81">
        <f>6+5</f>
        <v>11</v>
      </c>
      <c r="G127" s="153"/>
      <c r="H127" s="79">
        <f t="shared" si="5"/>
        <v>611</v>
      </c>
      <c r="I127" s="81">
        <v>600</v>
      </c>
      <c r="J127" s="81"/>
      <c r="K127" s="81">
        <v>11</v>
      </c>
      <c r="L127" s="154"/>
    </row>
    <row r="128" spans="1:12" ht="12">
      <c r="A128" s="52">
        <v>2312</v>
      </c>
      <c r="B128" s="78" t="s">
        <v>134</v>
      </c>
      <c r="C128" s="79">
        <f t="shared" si="4"/>
        <v>395</v>
      </c>
      <c r="D128" s="81">
        <v>395</v>
      </c>
      <c r="E128" s="81"/>
      <c r="F128" s="81"/>
      <c r="G128" s="153"/>
      <c r="H128" s="79">
        <f t="shared" si="5"/>
        <v>75</v>
      </c>
      <c r="I128" s="81">
        <v>75</v>
      </c>
      <c r="J128" s="81"/>
      <c r="K128" s="81"/>
      <c r="L128" s="154"/>
    </row>
    <row r="129" spans="1:12" ht="12">
      <c r="A129" s="52">
        <v>2313</v>
      </c>
      <c r="B129" s="78" t="s">
        <v>135</v>
      </c>
      <c r="C129" s="79">
        <f t="shared" si="4"/>
        <v>976</v>
      </c>
      <c r="D129" s="81">
        <v>976</v>
      </c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136</v>
      </c>
      <c r="C130" s="79">
        <f t="shared" si="4"/>
        <v>12501</v>
      </c>
      <c r="D130" s="156">
        <f>SUM(D131:D133)</f>
        <v>12179</v>
      </c>
      <c r="E130" s="156">
        <f>SUM(E131:E133)</f>
        <v>0</v>
      </c>
      <c r="F130" s="156">
        <f>SUM(F131:F133)</f>
        <v>322</v>
      </c>
      <c r="G130" s="157">
        <f>SUM(G131:G133)</f>
        <v>0</v>
      </c>
      <c r="H130" s="79">
        <f t="shared" si="5"/>
        <v>9000</v>
      </c>
      <c r="I130" s="156">
        <f>SUM(I131:I133)</f>
        <v>9000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137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138</v>
      </c>
      <c r="C132" s="79">
        <f t="shared" si="4"/>
        <v>12501</v>
      </c>
      <c r="D132" s="81">
        <v>12179</v>
      </c>
      <c r="E132" s="81"/>
      <c r="F132" s="81">
        <f>312+10</f>
        <v>322</v>
      </c>
      <c r="G132" s="153"/>
      <c r="H132" s="79">
        <f t="shared" si="5"/>
        <v>9000</v>
      </c>
      <c r="I132" s="81">
        <v>9000</v>
      </c>
      <c r="J132" s="81"/>
      <c r="K132" s="81"/>
      <c r="L132" s="154"/>
    </row>
    <row r="133" spans="1:12" ht="10.5" customHeight="1">
      <c r="A133" s="52">
        <v>2329</v>
      </c>
      <c r="B133" s="78" t="s">
        <v>139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140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141</v>
      </c>
      <c r="C135" s="79">
        <f t="shared" si="4"/>
        <v>200</v>
      </c>
      <c r="D135" s="156">
        <f>SUM(D136:D137)</f>
        <v>200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120</v>
      </c>
      <c r="I135" s="156">
        <f>SUM(I136:I137)</f>
        <v>120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142</v>
      </c>
      <c r="C136" s="79">
        <f t="shared" si="4"/>
        <v>200</v>
      </c>
      <c r="D136" s="81">
        <v>200</v>
      </c>
      <c r="E136" s="81"/>
      <c r="F136" s="81"/>
      <c r="G136" s="153"/>
      <c r="H136" s="79">
        <f t="shared" si="5"/>
        <v>120</v>
      </c>
      <c r="I136" s="81">
        <v>120</v>
      </c>
      <c r="J136" s="81"/>
      <c r="K136" s="81"/>
      <c r="L136" s="154"/>
    </row>
    <row r="137" spans="1:12" ht="24">
      <c r="A137" s="52">
        <v>2344</v>
      </c>
      <c r="B137" s="78" t="s">
        <v>143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144</v>
      </c>
      <c r="C138" s="113">
        <f t="shared" si="4"/>
        <v>3360</v>
      </c>
      <c r="D138" s="148">
        <f>SUM(D139:D144)</f>
        <v>3360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2262</v>
      </c>
      <c r="I138" s="148">
        <f>SUM(I139:I144)</f>
        <v>2040</v>
      </c>
      <c r="J138" s="148">
        <f>SUM(J139:J144)</f>
        <v>0</v>
      </c>
      <c r="K138" s="148">
        <f>SUM(K139:K144)</f>
        <v>222</v>
      </c>
      <c r="L138" s="150">
        <f>SUM(L139:L144)</f>
        <v>0</v>
      </c>
    </row>
    <row r="139" spans="1:12" ht="12">
      <c r="A139" s="46">
        <v>2351</v>
      </c>
      <c r="B139" s="72" t="s">
        <v>145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146</v>
      </c>
      <c r="C140" s="79">
        <f t="shared" si="4"/>
        <v>542</v>
      </c>
      <c r="D140" s="81">
        <v>542</v>
      </c>
      <c r="E140" s="81"/>
      <c r="F140" s="81"/>
      <c r="G140" s="153"/>
      <c r="H140" s="79">
        <f t="shared" si="5"/>
        <v>542</v>
      </c>
      <c r="I140" s="81">
        <v>542</v>
      </c>
      <c r="J140" s="81"/>
      <c r="K140" s="81"/>
      <c r="L140" s="154"/>
    </row>
    <row r="141" spans="1:12" ht="24">
      <c r="A141" s="52">
        <v>2353</v>
      </c>
      <c r="B141" s="78" t="s">
        <v>147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148</v>
      </c>
      <c r="C142" s="79">
        <f t="shared" si="4"/>
        <v>2520</v>
      </c>
      <c r="D142" s="81">
        <v>2520</v>
      </c>
      <c r="E142" s="81"/>
      <c r="F142" s="81"/>
      <c r="G142" s="153"/>
      <c r="H142" s="79">
        <f t="shared" si="5"/>
        <v>1422</v>
      </c>
      <c r="I142" s="81">
        <v>1200</v>
      </c>
      <c r="J142" s="81"/>
      <c r="K142" s="81">
        <v>222</v>
      </c>
      <c r="L142" s="154"/>
    </row>
    <row r="143" spans="1:12" ht="24">
      <c r="A143" s="52">
        <v>2355</v>
      </c>
      <c r="B143" s="78" t="s">
        <v>149</v>
      </c>
      <c r="C143" s="79">
        <f t="shared" si="4"/>
        <v>298</v>
      </c>
      <c r="D143" s="81">
        <v>298</v>
      </c>
      <c r="E143" s="81"/>
      <c r="F143" s="81"/>
      <c r="G143" s="153"/>
      <c r="H143" s="79">
        <f t="shared" si="5"/>
        <v>298</v>
      </c>
      <c r="I143" s="81">
        <v>298</v>
      </c>
      <c r="J143" s="81"/>
      <c r="K143" s="81"/>
      <c r="L143" s="154"/>
    </row>
    <row r="144" spans="1:12" ht="24">
      <c r="A144" s="52">
        <v>2359</v>
      </c>
      <c r="B144" s="78" t="s">
        <v>150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151</v>
      </c>
      <c r="C145" s="79">
        <f t="shared" si="4"/>
        <v>4980</v>
      </c>
      <c r="D145" s="156">
        <f>SUM(D146:D151)</f>
        <v>4980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2154</v>
      </c>
      <c r="I145" s="156">
        <f>SUM(I146:I151)</f>
        <v>2054</v>
      </c>
      <c r="J145" s="156">
        <f>SUM(J146:J151)</f>
        <v>0</v>
      </c>
      <c r="K145" s="156">
        <f>SUM(K146:K151)</f>
        <v>100</v>
      </c>
      <c r="L145" s="158">
        <f>SUM(L146:L151)</f>
        <v>0</v>
      </c>
    </row>
    <row r="146" spans="1:12" ht="12">
      <c r="A146" s="51">
        <v>2361</v>
      </c>
      <c r="B146" s="78" t="s">
        <v>152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153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154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155</v>
      </c>
      <c r="C149" s="79">
        <f t="shared" si="4"/>
        <v>4980</v>
      </c>
      <c r="D149" s="81">
        <v>4980</v>
      </c>
      <c r="E149" s="81"/>
      <c r="F149" s="81"/>
      <c r="G149" s="153"/>
      <c r="H149" s="79">
        <f>SUM(I149:L149)</f>
        <v>2154</v>
      </c>
      <c r="I149" s="81">
        <v>2054</v>
      </c>
      <c r="J149" s="81"/>
      <c r="K149" s="81">
        <v>100</v>
      </c>
      <c r="L149" s="154"/>
    </row>
    <row r="150" spans="1:12" ht="12.75" customHeight="1">
      <c r="A150" s="51">
        <v>2365</v>
      </c>
      <c r="B150" s="78" t="s">
        <v>156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157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158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159</v>
      </c>
      <c r="C153" s="113">
        <f t="shared" si="4"/>
        <v>874</v>
      </c>
      <c r="D153" s="148">
        <f>SUM(D154:D155)</f>
        <v>850</v>
      </c>
      <c r="E153" s="148">
        <f>SUM(E154:E155)</f>
        <v>0</v>
      </c>
      <c r="F153" s="148">
        <f>SUM(F154:F155)</f>
        <v>24</v>
      </c>
      <c r="G153" s="149">
        <f>SUM(G154:G155)</f>
        <v>0</v>
      </c>
      <c r="H153" s="113">
        <f t="shared" si="5"/>
        <v>824</v>
      </c>
      <c r="I153" s="148">
        <f>SUM(I154:I155)</f>
        <v>800</v>
      </c>
      <c r="J153" s="148">
        <f>SUM(J154:J155)</f>
        <v>0</v>
      </c>
      <c r="K153" s="148">
        <f>SUM(K154:K155)</f>
        <v>24</v>
      </c>
      <c r="L153" s="150">
        <f>SUM(L154:L155)</f>
        <v>0</v>
      </c>
    </row>
    <row r="154" spans="1:12" ht="12">
      <c r="A154" s="45">
        <v>2381</v>
      </c>
      <c r="B154" s="72" t="s">
        <v>160</v>
      </c>
      <c r="C154" s="73">
        <f t="shared" si="4"/>
        <v>300</v>
      </c>
      <c r="D154" s="75">
        <v>300</v>
      </c>
      <c r="E154" s="75"/>
      <c r="F154" s="75"/>
      <c r="G154" s="151"/>
      <c r="H154" s="73">
        <f t="shared" si="5"/>
        <v>300</v>
      </c>
      <c r="I154" s="75">
        <v>300</v>
      </c>
      <c r="J154" s="75"/>
      <c r="K154" s="75"/>
      <c r="L154" s="152"/>
    </row>
    <row r="155" spans="1:12" ht="24">
      <c r="A155" s="51">
        <v>2389</v>
      </c>
      <c r="B155" s="78" t="s">
        <v>161</v>
      </c>
      <c r="C155" s="79">
        <f t="shared" si="4"/>
        <v>574</v>
      </c>
      <c r="D155" s="81">
        <v>550</v>
      </c>
      <c r="E155" s="81"/>
      <c r="F155" s="81">
        <f>13+11</f>
        <v>24</v>
      </c>
      <c r="G155" s="153"/>
      <c r="H155" s="79">
        <f t="shared" si="5"/>
        <v>524</v>
      </c>
      <c r="I155" s="81">
        <v>500</v>
      </c>
      <c r="J155" s="81"/>
      <c r="K155" s="81">
        <v>24</v>
      </c>
      <c r="L155" s="154"/>
    </row>
    <row r="156" spans="1:12" ht="12">
      <c r="A156" s="147">
        <v>2390</v>
      </c>
      <c r="B156" s="106" t="s">
        <v>162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163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164</v>
      </c>
      <c r="C158" s="64">
        <f t="shared" si="4"/>
        <v>4522</v>
      </c>
      <c r="D158" s="70">
        <f>D159</f>
        <v>4522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3522</v>
      </c>
      <c r="I158" s="70">
        <f>I159</f>
        <v>3522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164</v>
      </c>
      <c r="C159" s="73">
        <f t="shared" si="4"/>
        <v>4522</v>
      </c>
      <c r="D159" s="164">
        <f>SUM(D160:D163)</f>
        <v>4522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3522</v>
      </c>
      <c r="I159" s="164">
        <f>SUM(I160:I163)</f>
        <v>3522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165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166</v>
      </c>
      <c r="C161" s="79">
        <f t="shared" si="4"/>
        <v>1112</v>
      </c>
      <c r="D161" s="81">
        <v>1112</v>
      </c>
      <c r="E161" s="81"/>
      <c r="F161" s="81"/>
      <c r="G161" s="153"/>
      <c r="H161" s="79">
        <f t="shared" si="5"/>
        <v>1112</v>
      </c>
      <c r="I161" s="81">
        <v>1112</v>
      </c>
      <c r="J161" s="81"/>
      <c r="K161" s="81"/>
      <c r="L161" s="154"/>
    </row>
    <row r="162" spans="1:12" ht="24">
      <c r="A162" s="52">
        <v>2515</v>
      </c>
      <c r="B162" s="78" t="s">
        <v>167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168</v>
      </c>
      <c r="C163" s="79">
        <f t="shared" si="4"/>
        <v>3410</v>
      </c>
      <c r="D163" s="81">
        <v>3410</v>
      </c>
      <c r="E163" s="81"/>
      <c r="F163" s="81"/>
      <c r="G163" s="153"/>
      <c r="H163" s="79">
        <f t="shared" si="5"/>
        <v>2410</v>
      </c>
      <c r="I163" s="81">
        <v>2410</v>
      </c>
      <c r="J163" s="81"/>
      <c r="K163" s="81"/>
      <c r="L163" s="154"/>
    </row>
    <row r="164" spans="1:12" s="171" customFormat="1" ht="48">
      <c r="A164" s="27">
        <v>2800</v>
      </c>
      <c r="B164" s="72" t="s">
        <v>169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170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171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172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173</v>
      </c>
      <c r="C168" s="79">
        <f>SUM(D168:G168)</f>
        <v>0</v>
      </c>
      <c r="D168" s="81"/>
      <c r="E168" s="81"/>
      <c r="F168" s="81"/>
      <c r="G168" s="153"/>
      <c r="H168" s="79">
        <f>SUM(I168:L168)</f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174</v>
      </c>
      <c r="C169" s="79">
        <f>SUM(D169:G169)</f>
        <v>0</v>
      </c>
      <c r="D169" s="81"/>
      <c r="E169" s="81"/>
      <c r="F169" s="81"/>
      <c r="G169" s="153"/>
      <c r="H169" s="79">
        <f>SUM(I169:L169)</f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175</v>
      </c>
      <c r="C170" s="79">
        <f>SUM(D170:G170)</f>
        <v>0</v>
      </c>
      <c r="D170" s="81"/>
      <c r="E170" s="81"/>
      <c r="F170" s="81"/>
      <c r="G170" s="153"/>
      <c r="H170" s="79">
        <f>SUM(I170:L170)</f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176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177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178</v>
      </c>
      <c r="C173" s="64">
        <f>SUM(D173:G173)</f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179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180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181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182</v>
      </c>
      <c r="C177" s="73">
        <f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t="shared" si="5"/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183</v>
      </c>
      <c r="C178" s="79">
        <f aca="true" t="shared" si="6" ref="C178:C241">SUM(D178:G178)</f>
        <v>0</v>
      </c>
      <c r="D178" s="81"/>
      <c r="E178" s="81"/>
      <c r="F178" s="81"/>
      <c r="G178" s="153"/>
      <c r="H178" s="79">
        <f aca="true" t="shared" si="7" ref="H178:H241">SUM(I178:L178)</f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184</v>
      </c>
      <c r="C179" s="135">
        <f t="shared" si="6"/>
        <v>33550</v>
      </c>
      <c r="D179" s="136">
        <f>SUM(D180,D215,D240)</f>
        <v>33550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53283</v>
      </c>
      <c r="I179" s="136">
        <f>SUM(I180,I215,I240)</f>
        <v>52700</v>
      </c>
      <c r="J179" s="136">
        <f>SUM(J180,J215,J240)</f>
        <v>0</v>
      </c>
      <c r="K179" s="136">
        <f>SUM(K180,K215,K240)</f>
        <v>0</v>
      </c>
      <c r="L179" s="176">
        <f>SUM(L180,L215,L240)</f>
        <v>583</v>
      </c>
    </row>
    <row r="180" spans="1:12" ht="12">
      <c r="A180" s="139">
        <v>5000</v>
      </c>
      <c r="B180" s="139" t="s">
        <v>185</v>
      </c>
      <c r="C180" s="140">
        <f t="shared" si="6"/>
        <v>33550</v>
      </c>
      <c r="D180" s="141">
        <f>D181+D189</f>
        <v>33550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53283</v>
      </c>
      <c r="I180" s="141">
        <f>I181+I189</f>
        <v>52700</v>
      </c>
      <c r="J180" s="141">
        <f>J181+J189</f>
        <v>0</v>
      </c>
      <c r="K180" s="141">
        <f>K181+K189</f>
        <v>0</v>
      </c>
      <c r="L180" s="143">
        <f>L181+L189</f>
        <v>583</v>
      </c>
    </row>
    <row r="181" spans="1:12" ht="12">
      <c r="A181" s="63">
        <v>5100</v>
      </c>
      <c r="B181" s="144" t="s">
        <v>186</v>
      </c>
      <c r="C181" s="64">
        <f t="shared" si="6"/>
        <v>300</v>
      </c>
      <c r="D181" s="70">
        <f>D182+D183+D186+D187+D188</f>
        <v>300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187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188</v>
      </c>
      <c r="C183" s="79">
        <f t="shared" si="6"/>
        <v>300</v>
      </c>
      <c r="D183" s="156">
        <f>D184+D185</f>
        <v>300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189</v>
      </c>
      <c r="C184" s="79">
        <f t="shared" si="6"/>
        <v>300</v>
      </c>
      <c r="D184" s="81">
        <v>300</v>
      </c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190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191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192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193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194</v>
      </c>
      <c r="C189" s="64">
        <f t="shared" si="6"/>
        <v>33250</v>
      </c>
      <c r="D189" s="70">
        <f>D190+D200+D201+D210+D211+D212+D214</f>
        <v>33250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53283</v>
      </c>
      <c r="I189" s="70">
        <f>I190+I200+I201+I210+I211+I212+I214</f>
        <v>52700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583</v>
      </c>
    </row>
    <row r="190" spans="1:12" ht="12">
      <c r="A190" s="147">
        <v>5210</v>
      </c>
      <c r="B190" s="106" t="s">
        <v>195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196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197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198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199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200</v>
      </c>
      <c r="C195" s="79">
        <f>SUM(D195:G195)</f>
        <v>0</v>
      </c>
      <c r="D195" s="81"/>
      <c r="E195" s="81"/>
      <c r="F195" s="81"/>
      <c r="G195" s="153"/>
      <c r="H195" s="79">
        <f>SUM(I195:L195)</f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201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202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203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204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205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206</v>
      </c>
      <c r="C201" s="79">
        <f t="shared" si="6"/>
        <v>33250</v>
      </c>
      <c r="D201" s="156">
        <f>SUM(D202:D209)</f>
        <v>33250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53283</v>
      </c>
      <c r="I201" s="156">
        <f>SUM(I202:I209)</f>
        <v>52700</v>
      </c>
      <c r="J201" s="156">
        <f>SUM(J202:J209)</f>
        <v>0</v>
      </c>
      <c r="K201" s="156">
        <f>SUM(K202:K209)</f>
        <v>0</v>
      </c>
      <c r="L201" s="158">
        <f>SUM(L202:L209)</f>
        <v>583</v>
      </c>
    </row>
    <row r="202" spans="1:12" ht="12">
      <c r="A202" s="52">
        <v>5231</v>
      </c>
      <c r="B202" s="78" t="s">
        <v>207</v>
      </c>
      <c r="C202" s="79">
        <f t="shared" si="6"/>
        <v>22700</v>
      </c>
      <c r="D202" s="81">
        <v>22700</v>
      </c>
      <c r="E202" s="81"/>
      <c r="F202" s="81"/>
      <c r="G202" s="153"/>
      <c r="H202" s="79">
        <f t="shared" si="7"/>
        <v>22700</v>
      </c>
      <c r="I202" s="81">
        <v>22700</v>
      </c>
      <c r="J202" s="81"/>
      <c r="K202" s="81"/>
      <c r="L202" s="154"/>
    </row>
    <row r="203" spans="1:12" ht="12">
      <c r="A203" s="52">
        <v>5232</v>
      </c>
      <c r="B203" s="78" t="s">
        <v>208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209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210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211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212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213</v>
      </c>
      <c r="C208" s="177">
        <f t="shared" si="6"/>
        <v>10400</v>
      </c>
      <c r="D208" s="81">
        <v>10400</v>
      </c>
      <c r="E208" s="81"/>
      <c r="F208" s="81"/>
      <c r="G208" s="153"/>
      <c r="H208" s="79">
        <f t="shared" si="7"/>
        <v>30000</v>
      </c>
      <c r="I208" s="81">
        <f>10000+20000</f>
        <v>30000</v>
      </c>
      <c r="J208" s="81"/>
      <c r="K208" s="81"/>
      <c r="L208" s="154"/>
    </row>
    <row r="209" spans="1:12" ht="24">
      <c r="A209" s="52">
        <v>5239</v>
      </c>
      <c r="B209" s="78" t="s">
        <v>214</v>
      </c>
      <c r="C209" s="177">
        <f t="shared" si="6"/>
        <v>150</v>
      </c>
      <c r="D209" s="81">
        <v>150</v>
      </c>
      <c r="E209" s="81"/>
      <c r="F209" s="81"/>
      <c r="G209" s="153"/>
      <c r="H209" s="79">
        <f t="shared" si="7"/>
        <v>583</v>
      </c>
      <c r="I209" s="81"/>
      <c r="J209" s="81"/>
      <c r="K209" s="81"/>
      <c r="L209" s="154">
        <v>583</v>
      </c>
    </row>
    <row r="210" spans="1:12" ht="24">
      <c r="A210" s="155">
        <v>5240</v>
      </c>
      <c r="B210" s="78" t="s">
        <v>215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216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217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218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219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220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221</v>
      </c>
      <c r="C216" s="182">
        <f>SUM(D216:G216)</f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222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223</v>
      </c>
      <c r="C218" s="177">
        <f>SUM(D218:G218)</f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224</v>
      </c>
      <c r="C219" s="177">
        <f>SUM(D219:G219)</f>
        <v>0</v>
      </c>
      <c r="D219" s="81"/>
      <c r="E219" s="81"/>
      <c r="F219" s="81"/>
      <c r="G219" s="153"/>
      <c r="H219" s="190">
        <f>SUM(I219:L219)</f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225</v>
      </c>
      <c r="C220" s="177">
        <f>SUM(D220:G220)</f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226</v>
      </c>
      <c r="C221" s="177">
        <f>SUM(D221:G221)</f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227</v>
      </c>
      <c r="C222" s="177">
        <f>SUM(D222:G222)</f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228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229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230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231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232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233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234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235</v>
      </c>
      <c r="C230" s="195">
        <f>SUM(D230:G230)</f>
        <v>0</v>
      </c>
      <c r="D230" s="196"/>
      <c r="E230" s="196"/>
      <c r="F230" s="196"/>
      <c r="G230" s="197"/>
      <c r="H230" s="198">
        <f>SUM(I230:L230)</f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236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237</v>
      </c>
      <c r="C232" s="191">
        <f>SUM(D232:G232)</f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>SUM(I232:L232)</f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238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239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240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241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242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243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244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245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246</v>
      </c>
      <c r="C241" s="191">
        <f t="shared" si="6"/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t="shared" si="7"/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247</v>
      </c>
      <c r="C242" s="187">
        <f aca="true" t="shared" si="8" ref="C242:C259">SUM(D242:G242)</f>
        <v>0</v>
      </c>
      <c r="D242" s="75"/>
      <c r="E242" s="75"/>
      <c r="F242" s="75"/>
      <c r="G242" s="151"/>
      <c r="H242" s="73">
        <f aca="true" t="shared" si="9" ref="H242:H259">SUM(I242:L242)</f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248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249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250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251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252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253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254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255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256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257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258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259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260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261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262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897</v>
      </c>
      <c r="I257" s="156">
        <f>SUM(I258:I259)</f>
        <v>0</v>
      </c>
      <c r="J257" s="156">
        <f>SUM(J258:J259)</f>
        <v>0</v>
      </c>
      <c r="K257" s="156">
        <f>SUM(K258:K259)</f>
        <v>897</v>
      </c>
      <c r="L257" s="158">
        <f>SUM(L258:L259)</f>
        <v>0</v>
      </c>
    </row>
    <row r="258" spans="1:12" ht="12">
      <c r="A258" s="215"/>
      <c r="B258" s="52" t="s">
        <v>28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29</v>
      </c>
      <c r="C259" s="187">
        <f t="shared" si="8"/>
        <v>0</v>
      </c>
      <c r="D259" s="75"/>
      <c r="E259" s="75"/>
      <c r="F259" s="75"/>
      <c r="G259" s="151"/>
      <c r="H259" s="73">
        <f t="shared" si="9"/>
        <v>897</v>
      </c>
      <c r="I259" s="75"/>
      <c r="J259" s="75"/>
      <c r="K259" s="75">
        <v>897</v>
      </c>
      <c r="L259" s="152"/>
    </row>
    <row r="260" spans="1:12" ht="12">
      <c r="A260" s="218"/>
      <c r="B260" s="219" t="s">
        <v>263</v>
      </c>
      <c r="C260" s="220">
        <f aca="true" t="shared" si="10" ref="C260:L260">SUM(C257,C240,C215,C180,C172,C165,C74,C52)</f>
        <v>549146</v>
      </c>
      <c r="D260" s="221">
        <f t="shared" si="10"/>
        <v>546751</v>
      </c>
      <c r="E260" s="221">
        <f t="shared" si="10"/>
        <v>0</v>
      </c>
      <c r="F260" s="221">
        <f t="shared" si="10"/>
        <v>2395</v>
      </c>
      <c r="G260" s="222">
        <f t="shared" si="10"/>
        <v>0</v>
      </c>
      <c r="H260" s="220">
        <f t="shared" si="10"/>
        <v>541275</v>
      </c>
      <c r="I260" s="221">
        <f t="shared" si="10"/>
        <v>537400</v>
      </c>
      <c r="J260" s="221">
        <f t="shared" si="10"/>
        <v>0</v>
      </c>
      <c r="K260" s="221">
        <f t="shared" si="10"/>
        <v>3292</v>
      </c>
      <c r="L260" s="146">
        <f t="shared" si="10"/>
        <v>583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5" t="s">
        <v>264</v>
      </c>
      <c r="B262" s="536"/>
      <c r="C262" s="223">
        <f>SUM(D262:G262)</f>
        <v>-413</v>
      </c>
      <c r="D262" s="224">
        <f>D25-D50</f>
        <v>0</v>
      </c>
      <c r="E262" s="224">
        <f>E25-E50</f>
        <v>0</v>
      </c>
      <c r="F262" s="224">
        <f>F27-F50</f>
        <v>-413</v>
      </c>
      <c r="G262" s="225">
        <f>G44-G50</f>
        <v>0</v>
      </c>
      <c r="H262" s="226">
        <f>SUM(I262:L262)</f>
        <v>-413</v>
      </c>
      <c r="I262" s="224">
        <f>I25-I50</f>
        <v>0</v>
      </c>
      <c r="J262" s="224">
        <f>J25-J50</f>
        <v>0</v>
      </c>
      <c r="K262" s="224">
        <f>K27-K50</f>
        <v>-413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5" t="s">
        <v>265</v>
      </c>
      <c r="B264" s="536"/>
      <c r="C264" s="223">
        <f aca="true" t="shared" si="11" ref="C264:L264">SUM(C265,C267)-C275+C277</f>
        <v>497</v>
      </c>
      <c r="D264" s="224">
        <f t="shared" si="11"/>
        <v>0</v>
      </c>
      <c r="E264" s="224">
        <f t="shared" si="11"/>
        <v>0</v>
      </c>
      <c r="F264" s="224">
        <f t="shared" si="11"/>
        <v>497</v>
      </c>
      <c r="G264" s="229">
        <f t="shared" si="11"/>
        <v>0</v>
      </c>
      <c r="H264" s="226">
        <f t="shared" si="11"/>
        <v>413</v>
      </c>
      <c r="I264" s="224">
        <f t="shared" si="11"/>
        <v>0</v>
      </c>
      <c r="J264" s="224">
        <f t="shared" si="11"/>
        <v>0</v>
      </c>
      <c r="K264" s="224">
        <f t="shared" si="11"/>
        <v>413</v>
      </c>
      <c r="L264" s="227">
        <f t="shared" si="11"/>
        <v>0</v>
      </c>
    </row>
    <row r="265" spans="1:12" s="32" customFormat="1" ht="12">
      <c r="A265" s="230" t="s">
        <v>266</v>
      </c>
      <c r="B265" s="230" t="s">
        <v>267</v>
      </c>
      <c r="C265" s="223">
        <f aca="true" t="shared" si="12" ref="C265:L265">C22-C257</f>
        <v>497</v>
      </c>
      <c r="D265" s="224">
        <f t="shared" si="12"/>
        <v>0</v>
      </c>
      <c r="E265" s="224">
        <f t="shared" si="12"/>
        <v>0</v>
      </c>
      <c r="F265" s="224">
        <f t="shared" si="12"/>
        <v>497</v>
      </c>
      <c r="G265" s="225">
        <f t="shared" si="12"/>
        <v>0</v>
      </c>
      <c r="H265" s="226">
        <f t="shared" si="12"/>
        <v>413</v>
      </c>
      <c r="I265" s="224">
        <f t="shared" si="12"/>
        <v>0</v>
      </c>
      <c r="J265" s="224">
        <f t="shared" si="12"/>
        <v>0</v>
      </c>
      <c r="K265" s="224">
        <f t="shared" si="12"/>
        <v>413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268</v>
      </c>
      <c r="B267" s="231" t="s">
        <v>269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270</v>
      </c>
      <c r="B268" s="112" t="s">
        <v>271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272</v>
      </c>
      <c r="B269" s="51" t="s">
        <v>273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274</v>
      </c>
      <c r="B270" s="51" t="s">
        <v>275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276</v>
      </c>
      <c r="B271" s="51" t="s">
        <v>277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278</v>
      </c>
      <c r="B272" s="51" t="s">
        <v>279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280</v>
      </c>
      <c r="B273" s="236" t="s">
        <v>281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282</v>
      </c>
      <c r="B275" s="231" t="s">
        <v>283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284</v>
      </c>
      <c r="B277" s="247" t="s">
        <v>285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286</v>
      </c>
      <c r="C280" s="7" t="s">
        <v>287</v>
      </c>
      <c r="D280" s="7"/>
      <c r="E280" s="7"/>
      <c r="F280" s="7"/>
      <c r="G280" s="7"/>
      <c r="H280" s="7" t="s">
        <v>288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289</v>
      </c>
      <c r="C282" s="7" t="s">
        <v>287</v>
      </c>
      <c r="D282" s="7"/>
      <c r="E282" s="7"/>
      <c r="F282" s="7"/>
      <c r="G282" s="7"/>
      <c r="H282" s="7" t="s">
        <v>288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&amp;R&amp;"Times New Roman,Regular"&amp;8 Tāme Nr.03.3.1&amp;"Arial,Regular"&amp;10
           </oddHeader>
    <oddFooter>&amp;L&amp;"Times New Roman,Regular"&amp;8&amp;D; &amp;T&amp;R&amp;"Times New Roman,Regular"&amp;8&amp;P (&amp;N)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0" t="s">
        <v>0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2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>
      <c r="A5" s="9" t="s">
        <v>1</v>
      </c>
      <c r="B5" s="13"/>
      <c r="C5" s="516" t="s">
        <v>310</v>
      </c>
      <c r="D5" s="517"/>
      <c r="E5" s="517"/>
      <c r="F5" s="517"/>
      <c r="G5" s="517"/>
      <c r="H5" s="517"/>
      <c r="I5" s="517"/>
      <c r="J5" s="517"/>
      <c r="K5" s="517"/>
      <c r="L5" s="518"/>
    </row>
    <row r="6" spans="1:12" ht="12">
      <c r="A6" s="9" t="s">
        <v>3</v>
      </c>
      <c r="B6" s="10"/>
      <c r="C6" s="513" t="s">
        <v>311</v>
      </c>
      <c r="D6" s="514"/>
      <c r="E6" s="514"/>
      <c r="F6" s="514"/>
      <c r="G6" s="514"/>
      <c r="H6" s="514"/>
      <c r="I6" s="514"/>
      <c r="J6" s="514"/>
      <c r="K6" s="514"/>
      <c r="L6" s="515"/>
    </row>
    <row r="7" spans="1:12" ht="12">
      <c r="A7" s="9" t="s">
        <v>5</v>
      </c>
      <c r="B7" s="10"/>
      <c r="C7" s="513" t="s">
        <v>312</v>
      </c>
      <c r="D7" s="514"/>
      <c r="E7" s="514"/>
      <c r="F7" s="514"/>
      <c r="G7" s="514"/>
      <c r="H7" s="514"/>
      <c r="I7" s="514"/>
      <c r="J7" s="514"/>
      <c r="K7" s="514"/>
      <c r="L7" s="515"/>
    </row>
    <row r="8" spans="1:12" ht="12">
      <c r="A8" s="9" t="s">
        <v>6</v>
      </c>
      <c r="B8" s="10"/>
      <c r="C8" s="516" t="s">
        <v>313</v>
      </c>
      <c r="D8" s="517"/>
      <c r="E8" s="517"/>
      <c r="F8" s="517"/>
      <c r="G8" s="517"/>
      <c r="H8" s="517"/>
      <c r="I8" s="517"/>
      <c r="J8" s="517"/>
      <c r="K8" s="517"/>
      <c r="L8" s="518"/>
    </row>
    <row r="9" spans="1:12" ht="12">
      <c r="A9" s="14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9</v>
      </c>
      <c r="C10" s="513" t="s">
        <v>314</v>
      </c>
      <c r="D10" s="514"/>
      <c r="E10" s="514"/>
      <c r="F10" s="514"/>
      <c r="G10" s="514"/>
      <c r="H10" s="514"/>
      <c r="I10" s="514"/>
      <c r="J10" s="514"/>
      <c r="K10" s="514"/>
      <c r="L10" s="515"/>
    </row>
    <row r="11" spans="1:12" ht="12">
      <c r="A11" s="9"/>
      <c r="B11" s="10" t="s">
        <v>10</v>
      </c>
      <c r="C11" s="513"/>
      <c r="D11" s="514"/>
      <c r="E11" s="514"/>
      <c r="F11" s="514"/>
      <c r="G11" s="514"/>
      <c r="H11" s="514"/>
      <c r="I11" s="514"/>
      <c r="J11" s="514"/>
      <c r="K11" s="514"/>
      <c r="L11" s="515"/>
    </row>
    <row r="12" spans="1:12" ht="12">
      <c r="A12" s="9"/>
      <c r="B12" s="10" t="s">
        <v>11</v>
      </c>
      <c r="C12" s="513"/>
      <c r="D12" s="514"/>
      <c r="E12" s="514"/>
      <c r="F12" s="514"/>
      <c r="G12" s="514"/>
      <c r="H12" s="514"/>
      <c r="I12" s="514"/>
      <c r="J12" s="514"/>
      <c r="K12" s="514"/>
      <c r="L12" s="515"/>
    </row>
    <row r="13" spans="1:12" ht="12">
      <c r="A13" s="9"/>
      <c r="B13" s="10" t="s">
        <v>12</v>
      </c>
      <c r="C13" s="513"/>
      <c r="D13" s="514"/>
      <c r="E13" s="514"/>
      <c r="F13" s="514"/>
      <c r="G13" s="514"/>
      <c r="H13" s="514"/>
      <c r="I13" s="514"/>
      <c r="J13" s="514"/>
      <c r="K13" s="514"/>
      <c r="L13" s="515"/>
    </row>
    <row r="14" spans="1:12" ht="12.75" customHeight="1">
      <c r="A14" s="9"/>
      <c r="B14" s="10" t="s">
        <v>13</v>
      </c>
      <c r="C14" s="513"/>
      <c r="D14" s="514"/>
      <c r="E14" s="514"/>
      <c r="F14" s="514"/>
      <c r="G14" s="514"/>
      <c r="H14" s="514"/>
      <c r="I14" s="514"/>
      <c r="J14" s="514"/>
      <c r="K14" s="514"/>
      <c r="L14" s="515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19" t="s">
        <v>15</v>
      </c>
      <c r="B16" s="522" t="s">
        <v>16</v>
      </c>
      <c r="C16" s="524" t="s">
        <v>17</v>
      </c>
      <c r="D16" s="525"/>
      <c r="E16" s="525"/>
      <c r="F16" s="525"/>
      <c r="G16" s="526"/>
      <c r="H16" s="524" t="s">
        <v>18</v>
      </c>
      <c r="I16" s="525"/>
      <c r="J16" s="525"/>
      <c r="K16" s="525"/>
      <c r="L16" s="527"/>
    </row>
    <row r="17" spans="1:12" s="18" customFormat="1" ht="12.75" customHeight="1">
      <c r="A17" s="520"/>
      <c r="B17" s="523"/>
      <c r="C17" s="528" t="s">
        <v>19</v>
      </c>
      <c r="D17" s="529" t="s">
        <v>20</v>
      </c>
      <c r="E17" s="537" t="s">
        <v>21</v>
      </c>
      <c r="F17" s="531" t="s">
        <v>22</v>
      </c>
      <c r="G17" s="539" t="s">
        <v>23</v>
      </c>
      <c r="H17" s="528" t="s">
        <v>19</v>
      </c>
      <c r="I17" s="529" t="s">
        <v>20</v>
      </c>
      <c r="J17" s="537" t="s">
        <v>21</v>
      </c>
      <c r="K17" s="531" t="s">
        <v>22</v>
      </c>
      <c r="L17" s="533" t="s">
        <v>23</v>
      </c>
    </row>
    <row r="18" spans="1:12" s="20" customFormat="1" ht="61.5" customHeight="1" thickBot="1">
      <c r="A18" s="521"/>
      <c r="B18" s="523"/>
      <c r="C18" s="528"/>
      <c r="D18" s="530"/>
      <c r="E18" s="538"/>
      <c r="F18" s="532"/>
      <c r="G18" s="539"/>
      <c r="H18" s="540"/>
      <c r="I18" s="541"/>
      <c r="J18" s="542"/>
      <c r="K18" s="532"/>
      <c r="L18" s="534"/>
    </row>
    <row r="19" spans="1:12" s="20" customFormat="1" ht="9.75" customHeight="1" thickTop="1">
      <c r="A19" s="21" t="s">
        <v>24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25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26</v>
      </c>
      <c r="C21" s="35">
        <v>209448</v>
      </c>
      <c r="D21" s="36">
        <v>209448</v>
      </c>
      <c r="E21" s="36">
        <v>0</v>
      </c>
      <c r="F21" s="36">
        <v>0</v>
      </c>
      <c r="G21" s="37">
        <v>0</v>
      </c>
      <c r="H21" s="35">
        <v>206726</v>
      </c>
      <c r="I21" s="36">
        <v>206726</v>
      </c>
      <c r="J21" s="36">
        <v>0</v>
      </c>
      <c r="K21" s="36">
        <v>0</v>
      </c>
      <c r="L21" s="38">
        <v>0</v>
      </c>
    </row>
    <row r="22" spans="1:12" ht="21.75" customHeight="1" thickTop="1">
      <c r="A22" s="39"/>
      <c r="B22" s="40" t="s">
        <v>27</v>
      </c>
      <c r="C22" s="41">
        <v>0</v>
      </c>
      <c r="D22" s="42">
        <v>0</v>
      </c>
      <c r="E22" s="42">
        <v>0</v>
      </c>
      <c r="F22" s="42">
        <v>0</v>
      </c>
      <c r="G22" s="43">
        <v>0</v>
      </c>
      <c r="H22" s="41">
        <v>0</v>
      </c>
      <c r="I22" s="42">
        <v>0</v>
      </c>
      <c r="J22" s="42">
        <v>0</v>
      </c>
      <c r="K22" s="42">
        <v>0</v>
      </c>
      <c r="L22" s="44">
        <v>0</v>
      </c>
    </row>
    <row r="23" spans="1:12" ht="12">
      <c r="A23" s="45"/>
      <c r="B23" s="46" t="s">
        <v>28</v>
      </c>
      <c r="C23" s="47">
        <v>0</v>
      </c>
      <c r="D23" s="48"/>
      <c r="E23" s="48"/>
      <c r="F23" s="48"/>
      <c r="G23" s="49"/>
      <c r="H23" s="47">
        <v>0</v>
      </c>
      <c r="I23" s="48"/>
      <c r="J23" s="48"/>
      <c r="K23" s="48"/>
      <c r="L23" s="50"/>
    </row>
    <row r="24" spans="1:12" ht="12">
      <c r="A24" s="51"/>
      <c r="B24" s="52" t="s">
        <v>29</v>
      </c>
      <c r="C24" s="53">
        <v>0</v>
      </c>
      <c r="D24" s="54"/>
      <c r="E24" s="54"/>
      <c r="F24" s="54"/>
      <c r="G24" s="55"/>
      <c r="H24" s="53"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30</v>
      </c>
      <c r="C25" s="58">
        <v>209448</v>
      </c>
      <c r="D25" s="59">
        <v>209448</v>
      </c>
      <c r="E25" s="59"/>
      <c r="F25" s="60" t="s">
        <v>31</v>
      </c>
      <c r="G25" s="61" t="s">
        <v>31</v>
      </c>
      <c r="H25" s="58">
        <v>206726</v>
      </c>
      <c r="I25" s="59">
        <v>206726</v>
      </c>
      <c r="J25" s="59"/>
      <c r="K25" s="60" t="s">
        <v>31</v>
      </c>
      <c r="L25" s="62" t="s">
        <v>31</v>
      </c>
    </row>
    <row r="26" spans="1:12" s="32" customFormat="1" ht="24.75" thickTop="1">
      <c r="A26" s="63"/>
      <c r="B26" s="63" t="s">
        <v>32</v>
      </c>
      <c r="C26" s="64">
        <v>0</v>
      </c>
      <c r="D26" s="68"/>
      <c r="E26" s="66" t="s">
        <v>31</v>
      </c>
      <c r="F26" s="66" t="s">
        <v>31</v>
      </c>
      <c r="G26" s="67" t="s">
        <v>31</v>
      </c>
      <c r="H26" s="64">
        <v>0</v>
      </c>
      <c r="I26" s="68"/>
      <c r="J26" s="66" t="s">
        <v>31</v>
      </c>
      <c r="K26" s="66" t="s">
        <v>31</v>
      </c>
      <c r="L26" s="69" t="s">
        <v>31</v>
      </c>
    </row>
    <row r="27" spans="1:12" s="32" customFormat="1" ht="36">
      <c r="A27" s="63">
        <v>21300</v>
      </c>
      <c r="B27" s="63" t="s">
        <v>33</v>
      </c>
      <c r="C27" s="64">
        <v>0</v>
      </c>
      <c r="D27" s="66" t="s">
        <v>31</v>
      </c>
      <c r="E27" s="66" t="s">
        <v>31</v>
      </c>
      <c r="F27" s="70">
        <v>0</v>
      </c>
      <c r="G27" s="67" t="s">
        <v>31</v>
      </c>
      <c r="H27" s="64">
        <v>0</v>
      </c>
      <c r="I27" s="66" t="s">
        <v>31</v>
      </c>
      <c r="J27" s="66" t="s">
        <v>31</v>
      </c>
      <c r="K27" s="70">
        <v>0</v>
      </c>
      <c r="L27" s="69" t="s">
        <v>31</v>
      </c>
    </row>
    <row r="28" spans="1:12" s="32" customFormat="1" ht="24">
      <c r="A28" s="71">
        <v>21350</v>
      </c>
      <c r="B28" s="63" t="s">
        <v>34</v>
      </c>
      <c r="C28" s="64">
        <v>0</v>
      </c>
      <c r="D28" s="66" t="s">
        <v>31</v>
      </c>
      <c r="E28" s="66" t="s">
        <v>31</v>
      </c>
      <c r="F28" s="70">
        <v>0</v>
      </c>
      <c r="G28" s="67" t="s">
        <v>31</v>
      </c>
      <c r="H28" s="64">
        <v>0</v>
      </c>
      <c r="I28" s="66" t="s">
        <v>31</v>
      </c>
      <c r="J28" s="66" t="s">
        <v>31</v>
      </c>
      <c r="K28" s="70">
        <v>0</v>
      </c>
      <c r="L28" s="69" t="s">
        <v>31</v>
      </c>
    </row>
    <row r="29" spans="1:12" ht="12">
      <c r="A29" s="45">
        <v>21351</v>
      </c>
      <c r="B29" s="72" t="s">
        <v>35</v>
      </c>
      <c r="C29" s="73">
        <v>0</v>
      </c>
      <c r="D29" s="74" t="s">
        <v>31</v>
      </c>
      <c r="E29" s="74" t="s">
        <v>31</v>
      </c>
      <c r="F29" s="75"/>
      <c r="G29" s="76" t="s">
        <v>31</v>
      </c>
      <c r="H29" s="73">
        <v>0</v>
      </c>
      <c r="I29" s="74" t="s">
        <v>31</v>
      </c>
      <c r="J29" s="74" t="s">
        <v>31</v>
      </c>
      <c r="K29" s="75"/>
      <c r="L29" s="77" t="s">
        <v>31</v>
      </c>
    </row>
    <row r="30" spans="1:12" ht="12">
      <c r="A30" s="51">
        <v>21352</v>
      </c>
      <c r="B30" s="78" t="s">
        <v>36</v>
      </c>
      <c r="C30" s="79">
        <v>0</v>
      </c>
      <c r="D30" s="80" t="s">
        <v>31</v>
      </c>
      <c r="E30" s="80" t="s">
        <v>31</v>
      </c>
      <c r="F30" s="81"/>
      <c r="G30" s="82" t="s">
        <v>31</v>
      </c>
      <c r="H30" s="79">
        <v>0</v>
      </c>
      <c r="I30" s="80" t="s">
        <v>31</v>
      </c>
      <c r="J30" s="80" t="s">
        <v>31</v>
      </c>
      <c r="K30" s="81"/>
      <c r="L30" s="83" t="s">
        <v>31</v>
      </c>
    </row>
    <row r="31" spans="1:14" ht="24">
      <c r="A31" s="51">
        <v>21359</v>
      </c>
      <c r="B31" s="78" t="s">
        <v>37</v>
      </c>
      <c r="C31" s="79">
        <v>0</v>
      </c>
      <c r="D31" s="80" t="s">
        <v>31</v>
      </c>
      <c r="E31" s="80" t="s">
        <v>31</v>
      </c>
      <c r="F31" s="81"/>
      <c r="G31" s="82" t="s">
        <v>31</v>
      </c>
      <c r="H31" s="79">
        <v>0</v>
      </c>
      <c r="I31" s="80" t="s">
        <v>31</v>
      </c>
      <c r="J31" s="80" t="s">
        <v>31</v>
      </c>
      <c r="K31" s="81"/>
      <c r="L31" s="83" t="s">
        <v>31</v>
      </c>
      <c r="N31" s="84"/>
    </row>
    <row r="32" spans="1:12" s="32" customFormat="1" ht="36">
      <c r="A32" s="71">
        <v>21370</v>
      </c>
      <c r="B32" s="63" t="s">
        <v>38</v>
      </c>
      <c r="C32" s="64">
        <v>0</v>
      </c>
      <c r="D32" s="66" t="s">
        <v>31</v>
      </c>
      <c r="E32" s="66" t="s">
        <v>31</v>
      </c>
      <c r="F32" s="70">
        <v>0</v>
      </c>
      <c r="G32" s="67" t="s">
        <v>31</v>
      </c>
      <c r="H32" s="64">
        <v>0</v>
      </c>
      <c r="I32" s="66" t="s">
        <v>31</v>
      </c>
      <c r="J32" s="66" t="s">
        <v>31</v>
      </c>
      <c r="K32" s="70">
        <v>0</v>
      </c>
      <c r="L32" s="69" t="s">
        <v>31</v>
      </c>
    </row>
    <row r="33" spans="1:12" ht="36">
      <c r="A33" s="85">
        <v>21379</v>
      </c>
      <c r="B33" s="86" t="s">
        <v>39</v>
      </c>
      <c r="C33" s="87">
        <v>0</v>
      </c>
      <c r="D33" s="88" t="s">
        <v>31</v>
      </c>
      <c r="E33" s="88" t="s">
        <v>31</v>
      </c>
      <c r="F33" s="89"/>
      <c r="G33" s="90" t="s">
        <v>31</v>
      </c>
      <c r="H33" s="87">
        <v>0</v>
      </c>
      <c r="I33" s="88" t="s">
        <v>31</v>
      </c>
      <c r="J33" s="88" t="s">
        <v>31</v>
      </c>
      <c r="K33" s="89"/>
      <c r="L33" s="91" t="s">
        <v>31</v>
      </c>
    </row>
    <row r="34" spans="1:12" s="32" customFormat="1" ht="12">
      <c r="A34" s="71">
        <v>21380</v>
      </c>
      <c r="B34" s="63" t="s">
        <v>40</v>
      </c>
      <c r="C34" s="64">
        <v>0</v>
      </c>
      <c r="D34" s="66" t="s">
        <v>31</v>
      </c>
      <c r="E34" s="66" t="s">
        <v>31</v>
      </c>
      <c r="F34" s="70">
        <v>0</v>
      </c>
      <c r="G34" s="67" t="s">
        <v>31</v>
      </c>
      <c r="H34" s="64">
        <v>0</v>
      </c>
      <c r="I34" s="66" t="s">
        <v>31</v>
      </c>
      <c r="J34" s="66" t="s">
        <v>31</v>
      </c>
      <c r="K34" s="70">
        <v>0</v>
      </c>
      <c r="L34" s="69" t="s">
        <v>31</v>
      </c>
    </row>
    <row r="35" spans="1:12" ht="12">
      <c r="A35" s="46">
        <v>21381</v>
      </c>
      <c r="B35" s="72" t="s">
        <v>41</v>
      </c>
      <c r="C35" s="73">
        <v>0</v>
      </c>
      <c r="D35" s="74" t="s">
        <v>31</v>
      </c>
      <c r="E35" s="74" t="s">
        <v>31</v>
      </c>
      <c r="F35" s="75"/>
      <c r="G35" s="76" t="s">
        <v>31</v>
      </c>
      <c r="H35" s="73">
        <v>0</v>
      </c>
      <c r="I35" s="74" t="s">
        <v>31</v>
      </c>
      <c r="J35" s="74" t="s">
        <v>31</v>
      </c>
      <c r="K35" s="75"/>
      <c r="L35" s="77" t="s">
        <v>31</v>
      </c>
    </row>
    <row r="36" spans="1:12" ht="24">
      <c r="A36" s="52">
        <v>21383</v>
      </c>
      <c r="B36" s="78" t="s">
        <v>42</v>
      </c>
      <c r="C36" s="79">
        <v>0</v>
      </c>
      <c r="D36" s="80" t="s">
        <v>31</v>
      </c>
      <c r="E36" s="80" t="s">
        <v>31</v>
      </c>
      <c r="F36" s="81"/>
      <c r="G36" s="82" t="s">
        <v>31</v>
      </c>
      <c r="H36" s="79">
        <v>0</v>
      </c>
      <c r="I36" s="80" t="s">
        <v>31</v>
      </c>
      <c r="J36" s="80" t="s">
        <v>31</v>
      </c>
      <c r="K36" s="81"/>
      <c r="L36" s="83" t="s">
        <v>31</v>
      </c>
    </row>
    <row r="37" spans="1:12" s="32" customFormat="1" ht="24">
      <c r="A37" s="71">
        <v>21390</v>
      </c>
      <c r="B37" s="63" t="s">
        <v>43</v>
      </c>
      <c r="C37" s="64">
        <v>0</v>
      </c>
      <c r="D37" s="66" t="s">
        <v>31</v>
      </c>
      <c r="E37" s="66" t="s">
        <v>31</v>
      </c>
      <c r="F37" s="70">
        <v>0</v>
      </c>
      <c r="G37" s="67" t="s">
        <v>31</v>
      </c>
      <c r="H37" s="64">
        <v>0</v>
      </c>
      <c r="I37" s="66" t="s">
        <v>31</v>
      </c>
      <c r="J37" s="66" t="s">
        <v>31</v>
      </c>
      <c r="K37" s="70">
        <v>0</v>
      </c>
      <c r="L37" s="69" t="s">
        <v>31</v>
      </c>
    </row>
    <row r="38" spans="1:12" ht="24">
      <c r="A38" s="46">
        <v>21391</v>
      </c>
      <c r="B38" s="72" t="s">
        <v>44</v>
      </c>
      <c r="C38" s="73">
        <v>0</v>
      </c>
      <c r="D38" s="74" t="s">
        <v>31</v>
      </c>
      <c r="E38" s="74" t="s">
        <v>31</v>
      </c>
      <c r="F38" s="75"/>
      <c r="G38" s="76" t="s">
        <v>31</v>
      </c>
      <c r="H38" s="73">
        <v>0</v>
      </c>
      <c r="I38" s="74" t="s">
        <v>31</v>
      </c>
      <c r="J38" s="74" t="s">
        <v>31</v>
      </c>
      <c r="K38" s="75"/>
      <c r="L38" s="77" t="s">
        <v>31</v>
      </c>
    </row>
    <row r="39" spans="1:12" ht="12">
      <c r="A39" s="52">
        <v>21393</v>
      </c>
      <c r="B39" s="78" t="s">
        <v>45</v>
      </c>
      <c r="C39" s="79">
        <v>0</v>
      </c>
      <c r="D39" s="80" t="s">
        <v>31</v>
      </c>
      <c r="E39" s="80" t="s">
        <v>31</v>
      </c>
      <c r="F39" s="81"/>
      <c r="G39" s="82" t="s">
        <v>31</v>
      </c>
      <c r="H39" s="79">
        <v>0</v>
      </c>
      <c r="I39" s="80" t="s">
        <v>31</v>
      </c>
      <c r="J39" s="80" t="s">
        <v>31</v>
      </c>
      <c r="K39" s="81"/>
      <c r="L39" s="83" t="s">
        <v>31</v>
      </c>
    </row>
    <row r="40" spans="1:12" ht="12">
      <c r="A40" s="52">
        <v>21395</v>
      </c>
      <c r="B40" s="78" t="s">
        <v>46</v>
      </c>
      <c r="C40" s="79">
        <v>0</v>
      </c>
      <c r="D40" s="80" t="s">
        <v>31</v>
      </c>
      <c r="E40" s="80" t="s">
        <v>31</v>
      </c>
      <c r="F40" s="81"/>
      <c r="G40" s="82" t="s">
        <v>31</v>
      </c>
      <c r="H40" s="79">
        <v>0</v>
      </c>
      <c r="I40" s="80" t="s">
        <v>31</v>
      </c>
      <c r="J40" s="80" t="s">
        <v>31</v>
      </c>
      <c r="K40" s="81"/>
      <c r="L40" s="83" t="s">
        <v>31</v>
      </c>
    </row>
    <row r="41" spans="1:12" ht="24">
      <c r="A41" s="52">
        <v>21399</v>
      </c>
      <c r="B41" s="78" t="s">
        <v>47</v>
      </c>
      <c r="C41" s="79">
        <v>0</v>
      </c>
      <c r="D41" s="80" t="s">
        <v>31</v>
      </c>
      <c r="E41" s="80" t="s">
        <v>31</v>
      </c>
      <c r="F41" s="81"/>
      <c r="G41" s="82" t="s">
        <v>31</v>
      </c>
      <c r="H41" s="79">
        <v>0</v>
      </c>
      <c r="I41" s="80" t="s">
        <v>31</v>
      </c>
      <c r="J41" s="80" t="s">
        <v>31</v>
      </c>
      <c r="K41" s="81"/>
      <c r="L41" s="83" t="s">
        <v>31</v>
      </c>
    </row>
    <row r="42" spans="1:12" s="32" customFormat="1" ht="24">
      <c r="A42" s="71">
        <v>21420</v>
      </c>
      <c r="B42" s="63" t="s">
        <v>48</v>
      </c>
      <c r="C42" s="64">
        <v>0</v>
      </c>
      <c r="D42" s="92">
        <v>0</v>
      </c>
      <c r="E42" s="66" t="s">
        <v>31</v>
      </c>
      <c r="F42" s="66" t="s">
        <v>31</v>
      </c>
      <c r="G42" s="67" t="s">
        <v>31</v>
      </c>
      <c r="H42" s="93">
        <v>0</v>
      </c>
      <c r="I42" s="92">
        <v>0</v>
      </c>
      <c r="J42" s="66" t="s">
        <v>31</v>
      </c>
      <c r="K42" s="66" t="s">
        <v>31</v>
      </c>
      <c r="L42" s="69" t="s">
        <v>31</v>
      </c>
    </row>
    <row r="43" spans="1:12" ht="12">
      <c r="A43" s="94"/>
      <c r="B43" s="95"/>
      <c r="C43" s="96">
        <v>0</v>
      </c>
      <c r="D43" s="97"/>
      <c r="E43" s="88" t="s">
        <v>31</v>
      </c>
      <c r="F43" s="88" t="s">
        <v>31</v>
      </c>
      <c r="G43" s="90" t="s">
        <v>31</v>
      </c>
      <c r="H43" s="96">
        <v>0</v>
      </c>
      <c r="I43" s="98"/>
      <c r="J43" s="88" t="s">
        <v>31</v>
      </c>
      <c r="K43" s="88" t="s">
        <v>31</v>
      </c>
      <c r="L43" s="91" t="s">
        <v>31</v>
      </c>
    </row>
    <row r="44" spans="1:12" ht="24">
      <c r="A44" s="99" t="s">
        <v>49</v>
      </c>
      <c r="B44" s="100" t="s">
        <v>50</v>
      </c>
      <c r="C44" s="101">
        <v>0</v>
      </c>
      <c r="D44" s="102" t="s">
        <v>31</v>
      </c>
      <c r="E44" s="102" t="s">
        <v>31</v>
      </c>
      <c r="F44" s="102" t="s">
        <v>31</v>
      </c>
      <c r="G44" s="103">
        <v>0</v>
      </c>
      <c r="H44" s="101">
        <v>0</v>
      </c>
      <c r="I44" s="102" t="s">
        <v>31</v>
      </c>
      <c r="J44" s="102" t="s">
        <v>31</v>
      </c>
      <c r="K44" s="102" t="s">
        <v>31</v>
      </c>
      <c r="L44" s="104">
        <v>0</v>
      </c>
    </row>
    <row r="45" spans="1:12" ht="24">
      <c r="A45" s="105" t="s">
        <v>51</v>
      </c>
      <c r="B45" s="106" t="s">
        <v>52</v>
      </c>
      <c r="C45" s="107">
        <v>0</v>
      </c>
      <c r="D45" s="108" t="s">
        <v>31</v>
      </c>
      <c r="E45" s="108" t="s">
        <v>31</v>
      </c>
      <c r="F45" s="108" t="s">
        <v>31</v>
      </c>
      <c r="G45" s="109"/>
      <c r="H45" s="107">
        <v>0</v>
      </c>
      <c r="I45" s="108" t="s">
        <v>31</v>
      </c>
      <c r="J45" s="108" t="s">
        <v>31</v>
      </c>
      <c r="K45" s="108" t="s">
        <v>31</v>
      </c>
      <c r="L45" s="110"/>
    </row>
    <row r="46" spans="1:12" ht="24">
      <c r="A46" s="105" t="s">
        <v>53</v>
      </c>
      <c r="B46" s="106" t="s">
        <v>54</v>
      </c>
      <c r="C46" s="111">
        <v>0</v>
      </c>
      <c r="D46" s="108" t="s">
        <v>31</v>
      </c>
      <c r="E46" s="108" t="s">
        <v>31</v>
      </c>
      <c r="F46" s="108" t="s">
        <v>31</v>
      </c>
      <c r="G46" s="109"/>
      <c r="H46" s="111">
        <v>0</v>
      </c>
      <c r="I46" s="108" t="s">
        <v>31</v>
      </c>
      <c r="J46" s="108" t="s">
        <v>31</v>
      </c>
      <c r="K46" s="108" t="s">
        <v>31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55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56</v>
      </c>
      <c r="C49" s="124">
        <v>209448</v>
      </c>
      <c r="D49" s="125">
        <v>209448</v>
      </c>
      <c r="E49" s="125">
        <v>0</v>
      </c>
      <c r="F49" s="125">
        <v>0</v>
      </c>
      <c r="G49" s="126">
        <v>0</v>
      </c>
      <c r="H49" s="124">
        <v>206726</v>
      </c>
      <c r="I49" s="125">
        <v>206726</v>
      </c>
      <c r="J49" s="125">
        <v>0</v>
      </c>
      <c r="K49" s="125">
        <v>0</v>
      </c>
      <c r="L49" s="127">
        <v>0</v>
      </c>
    </row>
    <row r="50" spans="1:12" s="32" customFormat="1" ht="36.75" thickTop="1">
      <c r="A50" s="128"/>
      <c r="B50" s="129" t="s">
        <v>57</v>
      </c>
      <c r="C50" s="130">
        <v>209448</v>
      </c>
      <c r="D50" s="131">
        <v>209448</v>
      </c>
      <c r="E50" s="131">
        <v>0</v>
      </c>
      <c r="F50" s="131">
        <v>0</v>
      </c>
      <c r="G50" s="132">
        <v>0</v>
      </c>
      <c r="H50" s="130">
        <v>206726</v>
      </c>
      <c r="I50" s="131">
        <v>206726</v>
      </c>
      <c r="J50" s="131">
        <v>0</v>
      </c>
      <c r="K50" s="131">
        <v>0</v>
      </c>
      <c r="L50" s="133">
        <v>0</v>
      </c>
    </row>
    <row r="51" spans="1:12" s="32" customFormat="1" ht="24">
      <c r="A51" s="134"/>
      <c r="B51" s="26" t="s">
        <v>58</v>
      </c>
      <c r="C51" s="135">
        <v>209448</v>
      </c>
      <c r="D51" s="136">
        <v>209448</v>
      </c>
      <c r="E51" s="136">
        <v>0</v>
      </c>
      <c r="F51" s="136">
        <v>0</v>
      </c>
      <c r="G51" s="137">
        <v>0</v>
      </c>
      <c r="H51" s="135">
        <v>206726</v>
      </c>
      <c r="I51" s="136">
        <v>206726</v>
      </c>
      <c r="J51" s="136">
        <v>0</v>
      </c>
      <c r="K51" s="136">
        <v>0</v>
      </c>
      <c r="L51" s="138">
        <v>0</v>
      </c>
    </row>
    <row r="52" spans="1:12" s="32" customFormat="1" ht="12">
      <c r="A52" s="139">
        <v>1000</v>
      </c>
      <c r="B52" s="139" t="s">
        <v>59</v>
      </c>
      <c r="C52" s="140">
        <v>0</v>
      </c>
      <c r="D52" s="141">
        <v>0</v>
      </c>
      <c r="E52" s="141">
        <v>0</v>
      </c>
      <c r="F52" s="141">
        <v>0</v>
      </c>
      <c r="G52" s="142">
        <v>0</v>
      </c>
      <c r="H52" s="140">
        <v>0</v>
      </c>
      <c r="I52" s="141">
        <v>0</v>
      </c>
      <c r="J52" s="141">
        <v>0</v>
      </c>
      <c r="K52" s="141">
        <v>0</v>
      </c>
      <c r="L52" s="143">
        <v>0</v>
      </c>
    </row>
    <row r="53" spans="1:12" ht="12">
      <c r="A53" s="63">
        <v>1100</v>
      </c>
      <c r="B53" s="144" t="s">
        <v>60</v>
      </c>
      <c r="C53" s="64">
        <v>0</v>
      </c>
      <c r="D53" s="70">
        <v>0</v>
      </c>
      <c r="E53" s="70">
        <v>0</v>
      </c>
      <c r="F53" s="70">
        <v>0</v>
      </c>
      <c r="G53" s="145">
        <v>0</v>
      </c>
      <c r="H53" s="64">
        <v>0</v>
      </c>
      <c r="I53" s="70">
        <v>0</v>
      </c>
      <c r="J53" s="70">
        <v>0</v>
      </c>
      <c r="K53" s="70">
        <v>0</v>
      </c>
      <c r="L53" s="146">
        <v>0</v>
      </c>
    </row>
    <row r="54" spans="1:12" ht="12">
      <c r="A54" s="147">
        <v>1110</v>
      </c>
      <c r="B54" s="106" t="s">
        <v>61</v>
      </c>
      <c r="C54" s="113">
        <v>0</v>
      </c>
      <c r="D54" s="148">
        <v>0</v>
      </c>
      <c r="E54" s="148">
        <v>0</v>
      </c>
      <c r="F54" s="148">
        <v>0</v>
      </c>
      <c r="G54" s="149">
        <v>0</v>
      </c>
      <c r="H54" s="113">
        <v>0</v>
      </c>
      <c r="I54" s="148">
        <v>0</v>
      </c>
      <c r="J54" s="148">
        <v>0</v>
      </c>
      <c r="K54" s="148">
        <v>0</v>
      </c>
      <c r="L54" s="150">
        <v>0</v>
      </c>
    </row>
    <row r="55" spans="1:12" ht="12">
      <c r="A55" s="46">
        <v>1111</v>
      </c>
      <c r="B55" s="72" t="s">
        <v>62</v>
      </c>
      <c r="C55" s="73">
        <v>0</v>
      </c>
      <c r="D55" s="75"/>
      <c r="E55" s="75"/>
      <c r="F55" s="75"/>
      <c r="G55" s="151"/>
      <c r="H55" s="73"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63</v>
      </c>
      <c r="C56" s="79">
        <v>0</v>
      </c>
      <c r="D56" s="81"/>
      <c r="E56" s="81"/>
      <c r="F56" s="81"/>
      <c r="G56" s="153"/>
      <c r="H56" s="79"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64</v>
      </c>
      <c r="C57" s="79">
        <v>0</v>
      </c>
      <c r="D57" s="156">
        <v>0</v>
      </c>
      <c r="E57" s="156">
        <v>0</v>
      </c>
      <c r="F57" s="156">
        <v>0</v>
      </c>
      <c r="G57" s="157">
        <v>0</v>
      </c>
      <c r="H57" s="79">
        <v>0</v>
      </c>
      <c r="I57" s="156">
        <v>0</v>
      </c>
      <c r="J57" s="156">
        <v>0</v>
      </c>
      <c r="K57" s="156">
        <v>0</v>
      </c>
      <c r="L57" s="158">
        <v>0</v>
      </c>
    </row>
    <row r="58" spans="1:12" ht="12">
      <c r="A58" s="52">
        <v>1141</v>
      </c>
      <c r="B58" s="78" t="s">
        <v>65</v>
      </c>
      <c r="C58" s="79">
        <v>0</v>
      </c>
      <c r="D58" s="81"/>
      <c r="E58" s="81"/>
      <c r="F58" s="81"/>
      <c r="G58" s="153"/>
      <c r="H58" s="79"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66</v>
      </c>
      <c r="C59" s="79">
        <v>0</v>
      </c>
      <c r="D59" s="81"/>
      <c r="E59" s="81"/>
      <c r="F59" s="81"/>
      <c r="G59" s="153"/>
      <c r="H59" s="79"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67</v>
      </c>
      <c r="C60" s="79">
        <v>0</v>
      </c>
      <c r="D60" s="81"/>
      <c r="E60" s="81"/>
      <c r="F60" s="81"/>
      <c r="G60" s="153"/>
      <c r="H60" s="79"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68</v>
      </c>
      <c r="C61" s="79">
        <v>0</v>
      </c>
      <c r="D61" s="81"/>
      <c r="E61" s="81"/>
      <c r="F61" s="81"/>
      <c r="G61" s="153"/>
      <c r="H61" s="79"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69</v>
      </c>
      <c r="C62" s="79">
        <v>0</v>
      </c>
      <c r="D62" s="81"/>
      <c r="E62" s="81"/>
      <c r="F62" s="81"/>
      <c r="G62" s="153"/>
      <c r="H62" s="79"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70</v>
      </c>
      <c r="C63" s="79">
        <v>0</v>
      </c>
      <c r="D63" s="81"/>
      <c r="E63" s="81"/>
      <c r="F63" s="81"/>
      <c r="G63" s="153"/>
      <c r="H63" s="79"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71</v>
      </c>
      <c r="C64" s="79">
        <v>0</v>
      </c>
      <c r="D64" s="81"/>
      <c r="E64" s="81"/>
      <c r="F64" s="81"/>
      <c r="G64" s="153"/>
      <c r="H64" s="79"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72</v>
      </c>
      <c r="C65" s="113">
        <v>0</v>
      </c>
      <c r="D65" s="159"/>
      <c r="E65" s="159"/>
      <c r="F65" s="159"/>
      <c r="G65" s="160"/>
      <c r="H65" s="113">
        <v>0</v>
      </c>
      <c r="I65" s="159"/>
      <c r="J65" s="159"/>
      <c r="K65" s="159"/>
      <c r="L65" s="161"/>
    </row>
    <row r="66" spans="1:12" ht="36">
      <c r="A66" s="63">
        <v>1200</v>
      </c>
      <c r="B66" s="144" t="s">
        <v>73</v>
      </c>
      <c r="C66" s="64">
        <v>0</v>
      </c>
      <c r="D66" s="70">
        <v>0</v>
      </c>
      <c r="E66" s="70">
        <v>0</v>
      </c>
      <c r="F66" s="70">
        <v>0</v>
      </c>
      <c r="G66" s="162">
        <v>0</v>
      </c>
      <c r="H66" s="64">
        <v>0</v>
      </c>
      <c r="I66" s="70">
        <v>0</v>
      </c>
      <c r="J66" s="70">
        <v>0</v>
      </c>
      <c r="K66" s="70">
        <v>0</v>
      </c>
      <c r="L66" s="163">
        <v>0</v>
      </c>
    </row>
    <row r="67" spans="1:12" ht="24">
      <c r="A67" s="19">
        <v>1210</v>
      </c>
      <c r="B67" s="72" t="s">
        <v>74</v>
      </c>
      <c r="C67" s="73">
        <v>0</v>
      </c>
      <c r="D67" s="75"/>
      <c r="E67" s="75"/>
      <c r="F67" s="75"/>
      <c r="G67" s="151"/>
      <c r="H67" s="73">
        <v>0</v>
      </c>
      <c r="I67" s="75"/>
      <c r="J67" s="75"/>
      <c r="K67" s="75"/>
      <c r="L67" s="152"/>
    </row>
    <row r="68" spans="1:12" ht="24">
      <c r="A68" s="155">
        <v>1220</v>
      </c>
      <c r="B68" s="78" t="s">
        <v>75</v>
      </c>
      <c r="C68" s="79">
        <v>0</v>
      </c>
      <c r="D68" s="156">
        <v>0</v>
      </c>
      <c r="E68" s="156">
        <v>0</v>
      </c>
      <c r="F68" s="156">
        <v>0</v>
      </c>
      <c r="G68" s="157">
        <v>0</v>
      </c>
      <c r="H68" s="79">
        <v>0</v>
      </c>
      <c r="I68" s="156">
        <v>0</v>
      </c>
      <c r="J68" s="156">
        <v>0</v>
      </c>
      <c r="K68" s="156">
        <v>0</v>
      </c>
      <c r="L68" s="158">
        <v>0</v>
      </c>
    </row>
    <row r="69" spans="1:12" ht="24">
      <c r="A69" s="52">
        <v>1221</v>
      </c>
      <c r="B69" s="78" t="s">
        <v>76</v>
      </c>
      <c r="C69" s="79">
        <v>0</v>
      </c>
      <c r="D69" s="81"/>
      <c r="E69" s="81"/>
      <c r="F69" s="81"/>
      <c r="G69" s="153"/>
      <c r="H69" s="79"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77</v>
      </c>
      <c r="C70" s="79">
        <v>0</v>
      </c>
      <c r="D70" s="81"/>
      <c r="E70" s="81"/>
      <c r="F70" s="81"/>
      <c r="G70" s="153"/>
      <c r="H70" s="79"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78</v>
      </c>
      <c r="C71" s="79">
        <v>0</v>
      </c>
      <c r="D71" s="81"/>
      <c r="E71" s="81"/>
      <c r="F71" s="81"/>
      <c r="G71" s="153"/>
      <c r="H71" s="79"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79</v>
      </c>
      <c r="C72" s="79">
        <v>0</v>
      </c>
      <c r="D72" s="81"/>
      <c r="E72" s="81"/>
      <c r="F72" s="81"/>
      <c r="G72" s="153"/>
      <c r="H72" s="79"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80</v>
      </c>
      <c r="C73" s="73">
        <v>0</v>
      </c>
      <c r="D73" s="75"/>
      <c r="E73" s="75"/>
      <c r="F73" s="75"/>
      <c r="G73" s="151"/>
      <c r="H73" s="73"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81</v>
      </c>
      <c r="C74" s="140">
        <v>0</v>
      </c>
      <c r="D74" s="141">
        <v>0</v>
      </c>
      <c r="E74" s="141">
        <v>0</v>
      </c>
      <c r="F74" s="141">
        <v>0</v>
      </c>
      <c r="G74" s="142">
        <v>0</v>
      </c>
      <c r="H74" s="140">
        <v>0</v>
      </c>
      <c r="I74" s="141">
        <v>0</v>
      </c>
      <c r="J74" s="141">
        <v>0</v>
      </c>
      <c r="K74" s="141">
        <v>0</v>
      </c>
      <c r="L74" s="143">
        <v>0</v>
      </c>
    </row>
    <row r="75" spans="1:12" ht="12">
      <c r="A75" s="63">
        <v>2100</v>
      </c>
      <c r="B75" s="144" t="s">
        <v>82</v>
      </c>
      <c r="C75" s="64">
        <v>0</v>
      </c>
      <c r="D75" s="70">
        <v>0</v>
      </c>
      <c r="E75" s="70">
        <v>0</v>
      </c>
      <c r="F75" s="70">
        <v>0</v>
      </c>
      <c r="G75" s="162">
        <v>0</v>
      </c>
      <c r="H75" s="64">
        <v>0</v>
      </c>
      <c r="I75" s="70">
        <v>0</v>
      </c>
      <c r="J75" s="70">
        <v>0</v>
      </c>
      <c r="K75" s="70">
        <v>0</v>
      </c>
      <c r="L75" s="163">
        <v>0</v>
      </c>
    </row>
    <row r="76" spans="1:12" ht="24">
      <c r="A76" s="19">
        <v>2110</v>
      </c>
      <c r="B76" s="72" t="s">
        <v>83</v>
      </c>
      <c r="C76" s="73">
        <v>0</v>
      </c>
      <c r="D76" s="164">
        <v>0</v>
      </c>
      <c r="E76" s="164">
        <v>0</v>
      </c>
      <c r="F76" s="164">
        <v>0</v>
      </c>
      <c r="G76" s="165">
        <v>0</v>
      </c>
      <c r="H76" s="73">
        <v>0</v>
      </c>
      <c r="I76" s="164">
        <v>0</v>
      </c>
      <c r="J76" s="164">
        <v>0</v>
      </c>
      <c r="K76" s="164">
        <v>0</v>
      </c>
      <c r="L76" s="166">
        <v>0</v>
      </c>
    </row>
    <row r="77" spans="1:12" ht="12">
      <c r="A77" s="52">
        <v>2111</v>
      </c>
      <c r="B77" s="78" t="s">
        <v>84</v>
      </c>
      <c r="C77" s="79">
        <v>0</v>
      </c>
      <c r="D77" s="81"/>
      <c r="E77" s="81"/>
      <c r="F77" s="81"/>
      <c r="G77" s="153"/>
      <c r="H77" s="79"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85</v>
      </c>
      <c r="C78" s="79">
        <v>0</v>
      </c>
      <c r="D78" s="81"/>
      <c r="E78" s="81"/>
      <c r="F78" s="81"/>
      <c r="G78" s="153"/>
      <c r="H78" s="79"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86</v>
      </c>
      <c r="C79" s="79">
        <v>0</v>
      </c>
      <c r="D79" s="156">
        <v>0</v>
      </c>
      <c r="E79" s="156">
        <v>0</v>
      </c>
      <c r="F79" s="156">
        <v>0</v>
      </c>
      <c r="G79" s="157">
        <v>0</v>
      </c>
      <c r="H79" s="79">
        <v>0</v>
      </c>
      <c r="I79" s="156">
        <v>0</v>
      </c>
      <c r="J79" s="156">
        <v>0</v>
      </c>
      <c r="K79" s="156">
        <v>0</v>
      </c>
      <c r="L79" s="158">
        <v>0</v>
      </c>
    </row>
    <row r="80" spans="1:12" ht="12">
      <c r="A80" s="52">
        <v>2121</v>
      </c>
      <c r="B80" s="78" t="s">
        <v>84</v>
      </c>
      <c r="C80" s="79">
        <v>0</v>
      </c>
      <c r="D80" s="81"/>
      <c r="E80" s="81"/>
      <c r="F80" s="81"/>
      <c r="G80" s="153"/>
      <c r="H80" s="79"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87</v>
      </c>
      <c r="C81" s="79">
        <v>0</v>
      </c>
      <c r="D81" s="81"/>
      <c r="E81" s="81"/>
      <c r="F81" s="81"/>
      <c r="G81" s="153"/>
      <c r="H81" s="79"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88</v>
      </c>
      <c r="C82" s="64">
        <v>0</v>
      </c>
      <c r="D82" s="70">
        <v>0</v>
      </c>
      <c r="E82" s="70">
        <v>0</v>
      </c>
      <c r="F82" s="70">
        <v>0</v>
      </c>
      <c r="G82" s="162">
        <v>0</v>
      </c>
      <c r="H82" s="64">
        <v>0</v>
      </c>
      <c r="I82" s="70">
        <v>0</v>
      </c>
      <c r="J82" s="70">
        <v>0</v>
      </c>
      <c r="K82" s="70">
        <v>0</v>
      </c>
      <c r="L82" s="163">
        <v>0</v>
      </c>
    </row>
    <row r="83" spans="1:12" ht="24">
      <c r="A83" s="147">
        <v>2210</v>
      </c>
      <c r="B83" s="106" t="s">
        <v>89</v>
      </c>
      <c r="C83" s="113">
        <v>0</v>
      </c>
      <c r="D83" s="148">
        <v>0</v>
      </c>
      <c r="E83" s="148">
        <v>0</v>
      </c>
      <c r="F83" s="148">
        <v>0</v>
      </c>
      <c r="G83" s="149">
        <v>0</v>
      </c>
      <c r="H83" s="113">
        <v>0</v>
      </c>
      <c r="I83" s="148">
        <v>0</v>
      </c>
      <c r="J83" s="148">
        <v>0</v>
      </c>
      <c r="K83" s="148">
        <v>0</v>
      </c>
      <c r="L83" s="150">
        <v>0</v>
      </c>
    </row>
    <row r="84" spans="1:12" ht="24">
      <c r="A84" s="46">
        <v>2211</v>
      </c>
      <c r="B84" s="72" t="s">
        <v>90</v>
      </c>
      <c r="C84" s="73">
        <v>0</v>
      </c>
      <c r="D84" s="75"/>
      <c r="E84" s="75"/>
      <c r="F84" s="75"/>
      <c r="G84" s="151"/>
      <c r="H84" s="73"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91</v>
      </c>
      <c r="C85" s="79">
        <v>0</v>
      </c>
      <c r="D85" s="81"/>
      <c r="E85" s="81"/>
      <c r="F85" s="81"/>
      <c r="G85" s="153"/>
      <c r="H85" s="79"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92</v>
      </c>
      <c r="C86" s="79">
        <v>0</v>
      </c>
      <c r="D86" s="81"/>
      <c r="E86" s="81"/>
      <c r="F86" s="81"/>
      <c r="G86" s="153"/>
      <c r="H86" s="79"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93</v>
      </c>
      <c r="C87" s="79">
        <v>0</v>
      </c>
      <c r="D87" s="81"/>
      <c r="E87" s="81"/>
      <c r="F87" s="81"/>
      <c r="G87" s="153"/>
      <c r="H87" s="79"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94</v>
      </c>
      <c r="C88" s="79">
        <v>0</v>
      </c>
      <c r="D88" s="156">
        <v>0</v>
      </c>
      <c r="E88" s="156">
        <v>0</v>
      </c>
      <c r="F88" s="156">
        <v>0</v>
      </c>
      <c r="G88" s="157">
        <v>0</v>
      </c>
      <c r="H88" s="79">
        <v>0</v>
      </c>
      <c r="I88" s="156">
        <v>0</v>
      </c>
      <c r="J88" s="156">
        <v>0</v>
      </c>
      <c r="K88" s="156">
        <v>0</v>
      </c>
      <c r="L88" s="158">
        <v>0</v>
      </c>
    </row>
    <row r="89" spans="1:12" ht="12">
      <c r="A89" s="52">
        <v>2221</v>
      </c>
      <c r="B89" s="78" t="s">
        <v>95</v>
      </c>
      <c r="C89" s="79">
        <v>0</v>
      </c>
      <c r="D89" s="81"/>
      <c r="E89" s="81"/>
      <c r="F89" s="81"/>
      <c r="G89" s="153"/>
      <c r="H89" s="79"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96</v>
      </c>
      <c r="C90" s="79">
        <v>0</v>
      </c>
      <c r="D90" s="81"/>
      <c r="E90" s="81"/>
      <c r="F90" s="81"/>
      <c r="G90" s="153"/>
      <c r="H90" s="79"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97</v>
      </c>
      <c r="C91" s="79">
        <v>0</v>
      </c>
      <c r="D91" s="81"/>
      <c r="E91" s="81"/>
      <c r="F91" s="81"/>
      <c r="G91" s="153"/>
      <c r="H91" s="79"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98</v>
      </c>
      <c r="C92" s="79">
        <v>0</v>
      </c>
      <c r="D92" s="81"/>
      <c r="E92" s="81"/>
      <c r="F92" s="81"/>
      <c r="G92" s="153"/>
      <c r="H92" s="79"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99</v>
      </c>
      <c r="C93" s="79">
        <v>0</v>
      </c>
      <c r="D93" s="81"/>
      <c r="E93" s="81"/>
      <c r="F93" s="81"/>
      <c r="G93" s="153"/>
      <c r="H93" s="79"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100</v>
      </c>
      <c r="C94" s="79">
        <v>0</v>
      </c>
      <c r="D94" s="156">
        <v>0</v>
      </c>
      <c r="E94" s="156">
        <v>0</v>
      </c>
      <c r="F94" s="156">
        <v>0</v>
      </c>
      <c r="G94" s="157">
        <v>0</v>
      </c>
      <c r="H94" s="79">
        <v>0</v>
      </c>
      <c r="I94" s="156">
        <v>0</v>
      </c>
      <c r="J94" s="156">
        <v>0</v>
      </c>
      <c r="K94" s="156">
        <v>0</v>
      </c>
      <c r="L94" s="158">
        <v>0</v>
      </c>
    </row>
    <row r="95" spans="1:12" ht="36">
      <c r="A95" s="52">
        <v>2231</v>
      </c>
      <c r="B95" s="78" t="s">
        <v>101</v>
      </c>
      <c r="C95" s="79">
        <v>0</v>
      </c>
      <c r="D95" s="81"/>
      <c r="E95" s="81"/>
      <c r="F95" s="81"/>
      <c r="G95" s="153"/>
      <c r="H95" s="79"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102</v>
      </c>
      <c r="C96" s="79">
        <v>0</v>
      </c>
      <c r="D96" s="81"/>
      <c r="E96" s="81"/>
      <c r="F96" s="81"/>
      <c r="G96" s="153"/>
      <c r="H96" s="79"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103</v>
      </c>
      <c r="C97" s="73">
        <v>0</v>
      </c>
      <c r="D97" s="75">
        <v>0</v>
      </c>
      <c r="E97" s="75"/>
      <c r="F97" s="75"/>
      <c r="G97" s="151"/>
      <c r="H97" s="73"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104</v>
      </c>
      <c r="C98" s="79">
        <v>0</v>
      </c>
      <c r="D98" s="81"/>
      <c r="E98" s="81"/>
      <c r="F98" s="81"/>
      <c r="G98" s="153"/>
      <c r="H98" s="79"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105</v>
      </c>
      <c r="C99" s="79">
        <v>0</v>
      </c>
      <c r="D99" s="81"/>
      <c r="E99" s="81"/>
      <c r="F99" s="81"/>
      <c r="G99" s="153"/>
      <c r="H99" s="79"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106</v>
      </c>
      <c r="C100" s="79">
        <v>0</v>
      </c>
      <c r="D100" s="81"/>
      <c r="E100" s="81"/>
      <c r="F100" s="81"/>
      <c r="G100" s="153"/>
      <c r="H100" s="79"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107</v>
      </c>
      <c r="C101" s="79">
        <v>0</v>
      </c>
      <c r="D101" s="81"/>
      <c r="E101" s="81"/>
      <c r="F101" s="81"/>
      <c r="G101" s="153"/>
      <c r="H101" s="79"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108</v>
      </c>
      <c r="C102" s="79">
        <v>0</v>
      </c>
      <c r="D102" s="156">
        <v>0</v>
      </c>
      <c r="E102" s="156">
        <v>0</v>
      </c>
      <c r="F102" s="156">
        <v>0</v>
      </c>
      <c r="G102" s="157">
        <v>0</v>
      </c>
      <c r="H102" s="79">
        <v>0</v>
      </c>
      <c r="I102" s="156">
        <v>0</v>
      </c>
      <c r="J102" s="156">
        <v>0</v>
      </c>
      <c r="K102" s="156">
        <v>0</v>
      </c>
      <c r="L102" s="158">
        <v>0</v>
      </c>
    </row>
    <row r="103" spans="1:12" ht="12">
      <c r="A103" s="52">
        <v>2241</v>
      </c>
      <c r="B103" s="78" t="s">
        <v>109</v>
      </c>
      <c r="C103" s="79">
        <v>0</v>
      </c>
      <c r="D103" s="81"/>
      <c r="E103" s="81"/>
      <c r="F103" s="81"/>
      <c r="G103" s="153"/>
      <c r="H103" s="79"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110</v>
      </c>
      <c r="C104" s="79">
        <v>0</v>
      </c>
      <c r="D104" s="81"/>
      <c r="E104" s="81"/>
      <c r="F104" s="81"/>
      <c r="G104" s="153"/>
      <c r="H104" s="79"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111</v>
      </c>
      <c r="C105" s="79">
        <v>0</v>
      </c>
      <c r="D105" s="81"/>
      <c r="E105" s="81"/>
      <c r="F105" s="81"/>
      <c r="G105" s="153"/>
      <c r="H105" s="79"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112</v>
      </c>
      <c r="C106" s="79">
        <v>0</v>
      </c>
      <c r="D106" s="81"/>
      <c r="E106" s="81"/>
      <c r="F106" s="81"/>
      <c r="G106" s="153"/>
      <c r="H106" s="79"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113</v>
      </c>
      <c r="C107" s="79">
        <v>0</v>
      </c>
      <c r="D107" s="81"/>
      <c r="E107" s="81"/>
      <c r="F107" s="81"/>
      <c r="G107" s="153"/>
      <c r="H107" s="79"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114</v>
      </c>
      <c r="C108" s="79">
        <v>0</v>
      </c>
      <c r="D108" s="81"/>
      <c r="E108" s="81"/>
      <c r="F108" s="81"/>
      <c r="G108" s="153"/>
      <c r="H108" s="79"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115</v>
      </c>
      <c r="C109" s="79">
        <v>0</v>
      </c>
      <c r="D109" s="81"/>
      <c r="E109" s="81"/>
      <c r="F109" s="81"/>
      <c r="G109" s="153"/>
      <c r="H109" s="79"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116</v>
      </c>
      <c r="C110" s="79">
        <v>0</v>
      </c>
      <c r="D110" s="156">
        <v>0</v>
      </c>
      <c r="E110" s="156">
        <v>0</v>
      </c>
      <c r="F110" s="156">
        <v>0</v>
      </c>
      <c r="G110" s="167">
        <v>0</v>
      </c>
      <c r="H110" s="79">
        <v>0</v>
      </c>
      <c r="I110" s="156">
        <v>0</v>
      </c>
      <c r="J110" s="156">
        <v>0</v>
      </c>
      <c r="K110" s="156">
        <v>0</v>
      </c>
      <c r="L110" s="158">
        <v>0</v>
      </c>
    </row>
    <row r="111" spans="1:12" ht="12">
      <c r="A111" s="52">
        <v>2251</v>
      </c>
      <c r="B111" s="78" t="s">
        <v>117</v>
      </c>
      <c r="C111" s="79">
        <v>0</v>
      </c>
      <c r="D111" s="81"/>
      <c r="E111" s="81"/>
      <c r="F111" s="81"/>
      <c r="G111" s="153"/>
      <c r="H111" s="79"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118</v>
      </c>
      <c r="C112" s="79">
        <v>0</v>
      </c>
      <c r="D112" s="81"/>
      <c r="E112" s="81"/>
      <c r="F112" s="81"/>
      <c r="G112" s="153"/>
      <c r="H112" s="79"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119</v>
      </c>
      <c r="C113" s="79">
        <v>0</v>
      </c>
      <c r="D113" s="81"/>
      <c r="E113" s="81"/>
      <c r="F113" s="81"/>
      <c r="G113" s="153"/>
      <c r="H113" s="79"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120</v>
      </c>
      <c r="C114" s="79">
        <v>0</v>
      </c>
      <c r="D114" s="156">
        <v>0</v>
      </c>
      <c r="E114" s="156">
        <v>0</v>
      </c>
      <c r="F114" s="156">
        <v>0</v>
      </c>
      <c r="G114" s="157">
        <v>0</v>
      </c>
      <c r="H114" s="79">
        <v>0</v>
      </c>
      <c r="I114" s="156">
        <v>0</v>
      </c>
      <c r="J114" s="156">
        <v>0</v>
      </c>
      <c r="K114" s="156">
        <v>0</v>
      </c>
      <c r="L114" s="158">
        <v>0</v>
      </c>
    </row>
    <row r="115" spans="1:12" ht="12">
      <c r="A115" s="52">
        <v>2261</v>
      </c>
      <c r="B115" s="78" t="s">
        <v>121</v>
      </c>
      <c r="C115" s="79">
        <v>0</v>
      </c>
      <c r="D115" s="81"/>
      <c r="E115" s="81"/>
      <c r="F115" s="81"/>
      <c r="G115" s="153"/>
      <c r="H115" s="79"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122</v>
      </c>
      <c r="C116" s="79">
        <v>0</v>
      </c>
      <c r="D116" s="81"/>
      <c r="E116" s="81"/>
      <c r="F116" s="81"/>
      <c r="G116" s="153"/>
      <c r="H116" s="79"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123</v>
      </c>
      <c r="C117" s="79">
        <v>0</v>
      </c>
      <c r="D117" s="81"/>
      <c r="E117" s="81"/>
      <c r="F117" s="81"/>
      <c r="G117" s="153"/>
      <c r="H117" s="79"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124</v>
      </c>
      <c r="C118" s="79">
        <v>0</v>
      </c>
      <c r="D118" s="81"/>
      <c r="E118" s="81"/>
      <c r="F118" s="81"/>
      <c r="G118" s="153"/>
      <c r="H118" s="79"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125</v>
      </c>
      <c r="C119" s="79">
        <v>0</v>
      </c>
      <c r="D119" s="81"/>
      <c r="E119" s="81"/>
      <c r="F119" s="81"/>
      <c r="G119" s="153"/>
      <c r="H119" s="79"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126</v>
      </c>
      <c r="C120" s="79">
        <v>0</v>
      </c>
      <c r="D120" s="156">
        <v>0</v>
      </c>
      <c r="E120" s="156">
        <v>0</v>
      </c>
      <c r="F120" s="156">
        <v>0</v>
      </c>
      <c r="G120" s="157">
        <v>0</v>
      </c>
      <c r="H120" s="79">
        <v>0</v>
      </c>
      <c r="I120" s="156">
        <v>0</v>
      </c>
      <c r="J120" s="156">
        <v>0</v>
      </c>
      <c r="K120" s="156">
        <v>0</v>
      </c>
      <c r="L120" s="158">
        <v>0</v>
      </c>
    </row>
    <row r="121" spans="1:12" ht="24">
      <c r="A121" s="52">
        <v>2275</v>
      </c>
      <c r="B121" s="78" t="s">
        <v>127</v>
      </c>
      <c r="C121" s="79">
        <v>0</v>
      </c>
      <c r="D121" s="81"/>
      <c r="E121" s="81"/>
      <c r="F121" s="81"/>
      <c r="G121" s="153"/>
      <c r="H121" s="79"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128</v>
      </c>
      <c r="C122" s="79">
        <v>0</v>
      </c>
      <c r="D122" s="81"/>
      <c r="E122" s="81"/>
      <c r="F122" s="81"/>
      <c r="G122" s="153"/>
      <c r="H122" s="79"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129</v>
      </c>
      <c r="C123" s="79">
        <v>0</v>
      </c>
      <c r="D123" s="81"/>
      <c r="E123" s="81"/>
      <c r="F123" s="81"/>
      <c r="G123" s="153"/>
      <c r="H123" s="79"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130</v>
      </c>
      <c r="C124" s="79">
        <v>0</v>
      </c>
      <c r="D124" s="81"/>
      <c r="E124" s="81"/>
      <c r="F124" s="81"/>
      <c r="G124" s="153"/>
      <c r="H124" s="79"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131</v>
      </c>
      <c r="C125" s="64">
        <v>0</v>
      </c>
      <c r="D125" s="70">
        <v>0</v>
      </c>
      <c r="E125" s="70">
        <v>0</v>
      </c>
      <c r="F125" s="70">
        <v>0</v>
      </c>
      <c r="G125" s="162">
        <v>0</v>
      </c>
      <c r="H125" s="64">
        <v>0</v>
      </c>
      <c r="I125" s="70">
        <v>0</v>
      </c>
      <c r="J125" s="70">
        <v>0</v>
      </c>
      <c r="K125" s="70">
        <v>0</v>
      </c>
      <c r="L125" s="163">
        <v>0</v>
      </c>
    </row>
    <row r="126" spans="1:12" ht="12">
      <c r="A126" s="19">
        <v>2310</v>
      </c>
      <c r="B126" s="72" t="s">
        <v>132</v>
      </c>
      <c r="C126" s="73">
        <v>0</v>
      </c>
      <c r="D126" s="164">
        <v>0</v>
      </c>
      <c r="E126" s="164">
        <v>0</v>
      </c>
      <c r="F126" s="164">
        <v>0</v>
      </c>
      <c r="G126" s="165">
        <v>0</v>
      </c>
      <c r="H126" s="73">
        <v>0</v>
      </c>
      <c r="I126" s="164">
        <v>0</v>
      </c>
      <c r="J126" s="164">
        <v>0</v>
      </c>
      <c r="K126" s="164">
        <v>0</v>
      </c>
      <c r="L126" s="166">
        <v>0</v>
      </c>
    </row>
    <row r="127" spans="1:12" ht="12">
      <c r="A127" s="52">
        <v>2311</v>
      </c>
      <c r="B127" s="78" t="s">
        <v>133</v>
      </c>
      <c r="C127" s="79">
        <v>0</v>
      </c>
      <c r="D127" s="81"/>
      <c r="E127" s="81"/>
      <c r="F127" s="81"/>
      <c r="G127" s="153"/>
      <c r="H127" s="79"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134</v>
      </c>
      <c r="C128" s="79">
        <v>0</v>
      </c>
      <c r="D128" s="81"/>
      <c r="E128" s="81"/>
      <c r="F128" s="81"/>
      <c r="G128" s="153"/>
      <c r="H128" s="79"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135</v>
      </c>
      <c r="C129" s="79">
        <v>0</v>
      </c>
      <c r="D129" s="81"/>
      <c r="E129" s="81"/>
      <c r="F129" s="81"/>
      <c r="G129" s="153"/>
      <c r="H129" s="79"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136</v>
      </c>
      <c r="C130" s="79">
        <v>0</v>
      </c>
      <c r="D130" s="156">
        <v>0</v>
      </c>
      <c r="E130" s="156">
        <v>0</v>
      </c>
      <c r="F130" s="156">
        <v>0</v>
      </c>
      <c r="G130" s="157">
        <v>0</v>
      </c>
      <c r="H130" s="79">
        <v>0</v>
      </c>
      <c r="I130" s="156">
        <v>0</v>
      </c>
      <c r="J130" s="156">
        <v>0</v>
      </c>
      <c r="K130" s="156">
        <v>0</v>
      </c>
      <c r="L130" s="158">
        <v>0</v>
      </c>
    </row>
    <row r="131" spans="1:12" ht="12">
      <c r="A131" s="52">
        <v>2321</v>
      </c>
      <c r="B131" s="78" t="s">
        <v>137</v>
      </c>
      <c r="C131" s="79">
        <v>0</v>
      </c>
      <c r="D131" s="81"/>
      <c r="E131" s="81"/>
      <c r="F131" s="81"/>
      <c r="G131" s="153"/>
      <c r="H131" s="79"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138</v>
      </c>
      <c r="C132" s="79">
        <v>0</v>
      </c>
      <c r="D132" s="81"/>
      <c r="E132" s="81"/>
      <c r="F132" s="81"/>
      <c r="G132" s="153"/>
      <c r="H132" s="79"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139</v>
      </c>
      <c r="C133" s="79">
        <v>0</v>
      </c>
      <c r="D133" s="81"/>
      <c r="E133" s="81"/>
      <c r="F133" s="81"/>
      <c r="G133" s="153"/>
      <c r="H133" s="79"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140</v>
      </c>
      <c r="C134" s="79">
        <v>0</v>
      </c>
      <c r="D134" s="81"/>
      <c r="E134" s="81"/>
      <c r="F134" s="81"/>
      <c r="G134" s="153"/>
      <c r="H134" s="79"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141</v>
      </c>
      <c r="C135" s="79">
        <v>0</v>
      </c>
      <c r="D135" s="156">
        <v>0</v>
      </c>
      <c r="E135" s="156">
        <v>0</v>
      </c>
      <c r="F135" s="156">
        <v>0</v>
      </c>
      <c r="G135" s="157">
        <v>0</v>
      </c>
      <c r="H135" s="79">
        <v>0</v>
      </c>
      <c r="I135" s="156">
        <v>0</v>
      </c>
      <c r="J135" s="156">
        <v>0</v>
      </c>
      <c r="K135" s="156">
        <v>0</v>
      </c>
      <c r="L135" s="158">
        <v>0</v>
      </c>
    </row>
    <row r="136" spans="1:12" ht="12">
      <c r="A136" s="52">
        <v>2341</v>
      </c>
      <c r="B136" s="78" t="s">
        <v>142</v>
      </c>
      <c r="C136" s="79">
        <v>0</v>
      </c>
      <c r="D136" s="81"/>
      <c r="E136" s="81"/>
      <c r="F136" s="81"/>
      <c r="G136" s="153"/>
      <c r="H136" s="79">
        <v>0</v>
      </c>
      <c r="I136" s="81">
        <v>0</v>
      </c>
      <c r="J136" s="81"/>
      <c r="K136" s="81"/>
      <c r="L136" s="154"/>
    </row>
    <row r="137" spans="1:12" ht="24">
      <c r="A137" s="52">
        <v>2344</v>
      </c>
      <c r="B137" s="78" t="s">
        <v>143</v>
      </c>
      <c r="C137" s="79">
        <v>0</v>
      </c>
      <c r="D137" s="81"/>
      <c r="E137" s="81"/>
      <c r="F137" s="81"/>
      <c r="G137" s="153"/>
      <c r="H137" s="79"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144</v>
      </c>
      <c r="C138" s="113">
        <v>0</v>
      </c>
      <c r="D138" s="148">
        <v>0</v>
      </c>
      <c r="E138" s="148">
        <v>0</v>
      </c>
      <c r="F138" s="148">
        <v>0</v>
      </c>
      <c r="G138" s="149">
        <v>0</v>
      </c>
      <c r="H138" s="113">
        <v>0</v>
      </c>
      <c r="I138" s="148">
        <v>0</v>
      </c>
      <c r="J138" s="148">
        <v>0</v>
      </c>
      <c r="K138" s="148">
        <v>0</v>
      </c>
      <c r="L138" s="150">
        <v>0</v>
      </c>
    </row>
    <row r="139" spans="1:12" ht="12">
      <c r="A139" s="46">
        <v>2351</v>
      </c>
      <c r="B139" s="72" t="s">
        <v>145</v>
      </c>
      <c r="C139" s="73">
        <v>0</v>
      </c>
      <c r="D139" s="75"/>
      <c r="E139" s="75"/>
      <c r="F139" s="75"/>
      <c r="G139" s="151"/>
      <c r="H139" s="73"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146</v>
      </c>
      <c r="C140" s="79">
        <v>0</v>
      </c>
      <c r="D140" s="81"/>
      <c r="E140" s="81"/>
      <c r="F140" s="81"/>
      <c r="G140" s="153"/>
      <c r="H140" s="79"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147</v>
      </c>
      <c r="C141" s="79">
        <v>0</v>
      </c>
      <c r="D141" s="81"/>
      <c r="E141" s="81"/>
      <c r="F141" s="81"/>
      <c r="G141" s="153"/>
      <c r="H141" s="79"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148</v>
      </c>
      <c r="C142" s="79">
        <v>0</v>
      </c>
      <c r="D142" s="81"/>
      <c r="E142" s="81"/>
      <c r="F142" s="81"/>
      <c r="G142" s="153"/>
      <c r="H142" s="79"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149</v>
      </c>
      <c r="C143" s="79">
        <v>0</v>
      </c>
      <c r="D143" s="81"/>
      <c r="E143" s="81"/>
      <c r="F143" s="81"/>
      <c r="G143" s="153"/>
      <c r="H143" s="79"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150</v>
      </c>
      <c r="C144" s="79">
        <v>0</v>
      </c>
      <c r="D144" s="81"/>
      <c r="E144" s="81"/>
      <c r="F144" s="81"/>
      <c r="G144" s="153"/>
      <c r="H144" s="79"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151</v>
      </c>
      <c r="C145" s="79">
        <v>0</v>
      </c>
      <c r="D145" s="156">
        <v>0</v>
      </c>
      <c r="E145" s="156">
        <v>0</v>
      </c>
      <c r="F145" s="156">
        <v>0</v>
      </c>
      <c r="G145" s="157">
        <v>0</v>
      </c>
      <c r="H145" s="79">
        <v>0</v>
      </c>
      <c r="I145" s="156">
        <v>0</v>
      </c>
      <c r="J145" s="156">
        <v>0</v>
      </c>
      <c r="K145" s="156">
        <v>0</v>
      </c>
      <c r="L145" s="158">
        <v>0</v>
      </c>
    </row>
    <row r="146" spans="1:12" ht="12">
      <c r="A146" s="51">
        <v>2361</v>
      </c>
      <c r="B146" s="78" t="s">
        <v>152</v>
      </c>
      <c r="C146" s="79">
        <v>0</v>
      </c>
      <c r="D146" s="81"/>
      <c r="E146" s="81"/>
      <c r="F146" s="81"/>
      <c r="G146" s="153"/>
      <c r="H146" s="79"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153</v>
      </c>
      <c r="C147" s="79">
        <v>0</v>
      </c>
      <c r="D147" s="81"/>
      <c r="E147" s="81"/>
      <c r="F147" s="81"/>
      <c r="G147" s="153"/>
      <c r="H147" s="79"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154</v>
      </c>
      <c r="C148" s="79">
        <v>0</v>
      </c>
      <c r="D148" s="81"/>
      <c r="E148" s="81"/>
      <c r="F148" s="81"/>
      <c r="G148" s="153"/>
      <c r="H148" s="79"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155</v>
      </c>
      <c r="C149" s="79">
        <v>0</v>
      </c>
      <c r="D149" s="81">
        <v>0</v>
      </c>
      <c r="E149" s="81"/>
      <c r="F149" s="81"/>
      <c r="G149" s="153"/>
      <c r="H149" s="79"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156</v>
      </c>
      <c r="C150" s="79">
        <v>0</v>
      </c>
      <c r="D150" s="81"/>
      <c r="E150" s="81"/>
      <c r="F150" s="81"/>
      <c r="G150" s="153"/>
      <c r="H150" s="79"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157</v>
      </c>
      <c r="C151" s="79">
        <v>0</v>
      </c>
      <c r="D151" s="81"/>
      <c r="E151" s="81"/>
      <c r="F151" s="81"/>
      <c r="G151" s="153"/>
      <c r="H151" s="79"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158</v>
      </c>
      <c r="C152" s="113">
        <v>0</v>
      </c>
      <c r="D152" s="159"/>
      <c r="E152" s="159"/>
      <c r="F152" s="159"/>
      <c r="G152" s="160"/>
      <c r="H152" s="113"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159</v>
      </c>
      <c r="C153" s="113">
        <v>0</v>
      </c>
      <c r="D153" s="148">
        <v>0</v>
      </c>
      <c r="E153" s="148">
        <v>0</v>
      </c>
      <c r="F153" s="148">
        <v>0</v>
      </c>
      <c r="G153" s="149">
        <v>0</v>
      </c>
      <c r="H153" s="113">
        <v>0</v>
      </c>
      <c r="I153" s="148">
        <v>0</v>
      </c>
      <c r="J153" s="148">
        <v>0</v>
      </c>
      <c r="K153" s="148">
        <v>0</v>
      </c>
      <c r="L153" s="150">
        <v>0</v>
      </c>
    </row>
    <row r="154" spans="1:12" ht="12">
      <c r="A154" s="45">
        <v>2381</v>
      </c>
      <c r="B154" s="72" t="s">
        <v>160</v>
      </c>
      <c r="C154" s="73">
        <v>0</v>
      </c>
      <c r="D154" s="75"/>
      <c r="E154" s="75"/>
      <c r="F154" s="75"/>
      <c r="G154" s="151"/>
      <c r="H154" s="73"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161</v>
      </c>
      <c r="C155" s="79">
        <v>0</v>
      </c>
      <c r="D155" s="81"/>
      <c r="E155" s="81"/>
      <c r="F155" s="81"/>
      <c r="G155" s="153"/>
      <c r="H155" s="79"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162</v>
      </c>
      <c r="C156" s="113">
        <v>0</v>
      </c>
      <c r="D156" s="159"/>
      <c r="E156" s="159"/>
      <c r="F156" s="159"/>
      <c r="G156" s="160"/>
      <c r="H156" s="113"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163</v>
      </c>
      <c r="C157" s="64">
        <v>0</v>
      </c>
      <c r="D157" s="168"/>
      <c r="E157" s="168"/>
      <c r="F157" s="168"/>
      <c r="G157" s="169"/>
      <c r="H157" s="64"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164</v>
      </c>
      <c r="C158" s="64">
        <v>0</v>
      </c>
      <c r="D158" s="70">
        <v>0</v>
      </c>
      <c r="E158" s="70">
        <v>0</v>
      </c>
      <c r="F158" s="70">
        <v>0</v>
      </c>
      <c r="G158" s="162">
        <v>0</v>
      </c>
      <c r="H158" s="64">
        <v>0</v>
      </c>
      <c r="I158" s="70">
        <v>0</v>
      </c>
      <c r="J158" s="70">
        <v>0</v>
      </c>
      <c r="K158" s="70">
        <v>0</v>
      </c>
      <c r="L158" s="163">
        <v>0</v>
      </c>
    </row>
    <row r="159" spans="1:12" ht="12">
      <c r="A159" s="19">
        <v>2510</v>
      </c>
      <c r="B159" s="72" t="s">
        <v>164</v>
      </c>
      <c r="C159" s="73">
        <v>0</v>
      </c>
      <c r="D159" s="164">
        <v>0</v>
      </c>
      <c r="E159" s="164">
        <v>0</v>
      </c>
      <c r="F159" s="164">
        <v>0</v>
      </c>
      <c r="G159" s="165">
        <v>0</v>
      </c>
      <c r="H159" s="73">
        <v>0</v>
      </c>
      <c r="I159" s="164">
        <v>0</v>
      </c>
      <c r="J159" s="164">
        <v>0</v>
      </c>
      <c r="K159" s="164">
        <v>0</v>
      </c>
      <c r="L159" s="166">
        <v>0</v>
      </c>
    </row>
    <row r="160" spans="1:12" ht="24">
      <c r="A160" s="52">
        <v>2512</v>
      </c>
      <c r="B160" s="78" t="s">
        <v>165</v>
      </c>
      <c r="C160" s="79">
        <v>0</v>
      </c>
      <c r="D160" s="81"/>
      <c r="E160" s="81"/>
      <c r="F160" s="81"/>
      <c r="G160" s="153"/>
      <c r="H160" s="79"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166</v>
      </c>
      <c r="C161" s="79">
        <v>0</v>
      </c>
      <c r="D161" s="81"/>
      <c r="E161" s="81"/>
      <c r="F161" s="81"/>
      <c r="G161" s="153"/>
      <c r="H161" s="79"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167</v>
      </c>
      <c r="C162" s="79">
        <v>0</v>
      </c>
      <c r="D162" s="81"/>
      <c r="E162" s="81"/>
      <c r="F162" s="81"/>
      <c r="G162" s="153"/>
      <c r="H162" s="79"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168</v>
      </c>
      <c r="C163" s="79">
        <v>0</v>
      </c>
      <c r="D163" s="81"/>
      <c r="E163" s="81"/>
      <c r="F163" s="81"/>
      <c r="G163" s="153"/>
      <c r="H163" s="79"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169</v>
      </c>
      <c r="C164" s="73">
        <v>0</v>
      </c>
      <c r="D164" s="48"/>
      <c r="E164" s="48"/>
      <c r="F164" s="48"/>
      <c r="G164" s="49"/>
      <c r="H164" s="73"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170</v>
      </c>
      <c r="C165" s="140">
        <v>209448</v>
      </c>
      <c r="D165" s="141">
        <v>209448</v>
      </c>
      <c r="E165" s="141">
        <v>0</v>
      </c>
      <c r="F165" s="141">
        <v>0</v>
      </c>
      <c r="G165" s="142">
        <v>0</v>
      </c>
      <c r="H165" s="140">
        <v>206726</v>
      </c>
      <c r="I165" s="141">
        <v>206726</v>
      </c>
      <c r="J165" s="141">
        <v>0</v>
      </c>
      <c r="K165" s="141">
        <v>0</v>
      </c>
      <c r="L165" s="143">
        <v>0</v>
      </c>
    </row>
    <row r="166" spans="1:12" ht="36">
      <c r="A166" s="63">
        <v>3200</v>
      </c>
      <c r="B166" s="144" t="s">
        <v>171</v>
      </c>
      <c r="C166" s="64">
        <v>209448</v>
      </c>
      <c r="D166" s="70">
        <v>209448</v>
      </c>
      <c r="E166" s="70">
        <v>0</v>
      </c>
      <c r="F166" s="70">
        <v>0</v>
      </c>
      <c r="G166" s="162">
        <v>0</v>
      </c>
      <c r="H166" s="64">
        <v>206726</v>
      </c>
      <c r="I166" s="70">
        <v>206726</v>
      </c>
      <c r="J166" s="70">
        <v>0</v>
      </c>
      <c r="K166" s="70">
        <v>0</v>
      </c>
      <c r="L166" s="163">
        <v>0</v>
      </c>
    </row>
    <row r="167" spans="1:12" ht="36">
      <c r="A167" s="19">
        <v>3260</v>
      </c>
      <c r="B167" s="72" t="s">
        <v>172</v>
      </c>
      <c r="C167" s="73">
        <v>209448</v>
      </c>
      <c r="D167" s="164">
        <v>209448</v>
      </c>
      <c r="E167" s="164">
        <v>0</v>
      </c>
      <c r="F167" s="164">
        <v>0</v>
      </c>
      <c r="G167" s="165">
        <v>0</v>
      </c>
      <c r="H167" s="73">
        <v>206726</v>
      </c>
      <c r="I167" s="164">
        <v>206726</v>
      </c>
      <c r="J167" s="164">
        <v>0</v>
      </c>
      <c r="K167" s="164">
        <v>0</v>
      </c>
      <c r="L167" s="166">
        <v>0</v>
      </c>
    </row>
    <row r="168" spans="1:12" ht="24">
      <c r="A168" s="52">
        <v>3261</v>
      </c>
      <c r="B168" s="78" t="s">
        <v>173</v>
      </c>
      <c r="C168" s="79">
        <v>209448</v>
      </c>
      <c r="D168" s="81">
        <v>209448</v>
      </c>
      <c r="E168" s="81"/>
      <c r="F168" s="81"/>
      <c r="G168" s="153"/>
      <c r="H168" s="79">
        <v>206726</v>
      </c>
      <c r="I168" s="81">
        <v>206726</v>
      </c>
      <c r="J168" s="81"/>
      <c r="K168" s="81"/>
      <c r="L168" s="154"/>
    </row>
    <row r="169" spans="1:12" ht="24">
      <c r="A169" s="52">
        <v>3262</v>
      </c>
      <c r="B169" s="78" t="s">
        <v>174</v>
      </c>
      <c r="C169" s="79">
        <v>0</v>
      </c>
      <c r="D169" s="81"/>
      <c r="E169" s="81"/>
      <c r="F169" s="81"/>
      <c r="G169" s="153"/>
      <c r="H169" s="79"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175</v>
      </c>
      <c r="C170" s="79">
        <v>0</v>
      </c>
      <c r="D170" s="81"/>
      <c r="E170" s="81"/>
      <c r="F170" s="81"/>
      <c r="G170" s="153"/>
      <c r="H170" s="79"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176</v>
      </c>
      <c r="C171" s="73">
        <v>0</v>
      </c>
      <c r="D171" s="75"/>
      <c r="E171" s="75"/>
      <c r="F171" s="75"/>
      <c r="G171" s="151"/>
      <c r="H171" s="73"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177</v>
      </c>
      <c r="C172" s="140">
        <v>0</v>
      </c>
      <c r="D172" s="141">
        <v>0</v>
      </c>
      <c r="E172" s="141">
        <v>0</v>
      </c>
      <c r="F172" s="141">
        <v>0</v>
      </c>
      <c r="G172" s="142">
        <v>0</v>
      </c>
      <c r="H172" s="140">
        <v>0</v>
      </c>
      <c r="I172" s="141">
        <v>0</v>
      </c>
      <c r="J172" s="141">
        <v>0</v>
      </c>
      <c r="K172" s="141">
        <v>0</v>
      </c>
      <c r="L172" s="143">
        <v>0</v>
      </c>
    </row>
    <row r="173" spans="1:12" ht="24">
      <c r="A173" s="173">
        <v>4200</v>
      </c>
      <c r="B173" s="144" t="s">
        <v>178</v>
      </c>
      <c r="C173" s="64">
        <v>0</v>
      </c>
      <c r="D173" s="70">
        <v>0</v>
      </c>
      <c r="E173" s="70">
        <v>0</v>
      </c>
      <c r="F173" s="70">
        <v>0</v>
      </c>
      <c r="G173" s="162">
        <v>0</v>
      </c>
      <c r="H173" s="64">
        <v>0</v>
      </c>
      <c r="I173" s="70">
        <v>0</v>
      </c>
      <c r="J173" s="70">
        <v>0</v>
      </c>
      <c r="K173" s="70">
        <v>0</v>
      </c>
      <c r="L173" s="163">
        <v>0</v>
      </c>
    </row>
    <row r="174" spans="1:12" ht="24">
      <c r="A174" s="19">
        <v>4240</v>
      </c>
      <c r="B174" s="72" t="s">
        <v>179</v>
      </c>
      <c r="C174" s="73">
        <v>0</v>
      </c>
      <c r="D174" s="75"/>
      <c r="E174" s="75"/>
      <c r="F174" s="75"/>
      <c r="G174" s="151"/>
      <c r="H174" s="73"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180</v>
      </c>
      <c r="C175" s="79">
        <v>0</v>
      </c>
      <c r="D175" s="81"/>
      <c r="E175" s="81"/>
      <c r="F175" s="81"/>
      <c r="G175" s="153"/>
      <c r="H175" s="79"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181</v>
      </c>
      <c r="C176" s="64">
        <v>0</v>
      </c>
      <c r="D176" s="70">
        <v>0</v>
      </c>
      <c r="E176" s="70">
        <v>0</v>
      </c>
      <c r="F176" s="70">
        <v>0</v>
      </c>
      <c r="G176" s="162">
        <v>0</v>
      </c>
      <c r="H176" s="64">
        <v>0</v>
      </c>
      <c r="I176" s="70">
        <v>0</v>
      </c>
      <c r="J176" s="70">
        <v>0</v>
      </c>
      <c r="K176" s="70">
        <v>0</v>
      </c>
      <c r="L176" s="163">
        <v>0</v>
      </c>
    </row>
    <row r="177" spans="1:12" ht="24">
      <c r="A177" s="19">
        <v>4310</v>
      </c>
      <c r="B177" s="72" t="s">
        <v>182</v>
      </c>
      <c r="C177" s="73">
        <v>0</v>
      </c>
      <c r="D177" s="164">
        <v>0</v>
      </c>
      <c r="E177" s="164">
        <v>0</v>
      </c>
      <c r="F177" s="164">
        <v>0</v>
      </c>
      <c r="G177" s="165">
        <v>0</v>
      </c>
      <c r="H177" s="73">
        <v>0</v>
      </c>
      <c r="I177" s="164">
        <v>0</v>
      </c>
      <c r="J177" s="164">
        <v>0</v>
      </c>
      <c r="K177" s="164">
        <v>0</v>
      </c>
      <c r="L177" s="166">
        <v>0</v>
      </c>
    </row>
    <row r="178" spans="1:12" ht="48">
      <c r="A178" s="52">
        <v>4311</v>
      </c>
      <c r="B178" s="78" t="s">
        <v>183</v>
      </c>
      <c r="C178" s="79">
        <v>0</v>
      </c>
      <c r="D178" s="81"/>
      <c r="E178" s="81"/>
      <c r="F178" s="81"/>
      <c r="G178" s="153"/>
      <c r="H178" s="79"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184</v>
      </c>
      <c r="C179" s="135">
        <v>0</v>
      </c>
      <c r="D179" s="136">
        <v>0</v>
      </c>
      <c r="E179" s="136">
        <v>0</v>
      </c>
      <c r="F179" s="136">
        <v>0</v>
      </c>
      <c r="G179" s="175">
        <v>0</v>
      </c>
      <c r="H179" s="135">
        <v>0</v>
      </c>
      <c r="I179" s="136">
        <v>0</v>
      </c>
      <c r="J179" s="136">
        <v>0</v>
      </c>
      <c r="K179" s="136">
        <v>0</v>
      </c>
      <c r="L179" s="176">
        <v>0</v>
      </c>
    </row>
    <row r="180" spans="1:12" ht="12">
      <c r="A180" s="139">
        <v>5000</v>
      </c>
      <c r="B180" s="139" t="s">
        <v>185</v>
      </c>
      <c r="C180" s="140">
        <v>0</v>
      </c>
      <c r="D180" s="141">
        <v>0</v>
      </c>
      <c r="E180" s="141">
        <v>0</v>
      </c>
      <c r="F180" s="141">
        <v>0</v>
      </c>
      <c r="G180" s="142">
        <v>0</v>
      </c>
      <c r="H180" s="140">
        <v>0</v>
      </c>
      <c r="I180" s="141">
        <v>0</v>
      </c>
      <c r="J180" s="141">
        <v>0</v>
      </c>
      <c r="K180" s="141">
        <v>0</v>
      </c>
      <c r="L180" s="143">
        <v>0</v>
      </c>
    </row>
    <row r="181" spans="1:12" ht="12">
      <c r="A181" s="63">
        <v>5100</v>
      </c>
      <c r="B181" s="144" t="s">
        <v>186</v>
      </c>
      <c r="C181" s="64">
        <v>0</v>
      </c>
      <c r="D181" s="70">
        <v>0</v>
      </c>
      <c r="E181" s="70">
        <v>0</v>
      </c>
      <c r="F181" s="70">
        <v>0</v>
      </c>
      <c r="G181" s="162">
        <v>0</v>
      </c>
      <c r="H181" s="64">
        <v>0</v>
      </c>
      <c r="I181" s="70">
        <v>0</v>
      </c>
      <c r="J181" s="70">
        <v>0</v>
      </c>
      <c r="K181" s="70">
        <v>0</v>
      </c>
      <c r="L181" s="163">
        <v>0</v>
      </c>
    </row>
    <row r="182" spans="1:12" ht="12">
      <c r="A182" s="19">
        <v>5110</v>
      </c>
      <c r="B182" s="72" t="s">
        <v>187</v>
      </c>
      <c r="C182" s="73">
        <v>0</v>
      </c>
      <c r="D182" s="75"/>
      <c r="E182" s="75"/>
      <c r="F182" s="75"/>
      <c r="G182" s="151"/>
      <c r="H182" s="73"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188</v>
      </c>
      <c r="C183" s="79">
        <v>0</v>
      </c>
      <c r="D183" s="156">
        <v>0</v>
      </c>
      <c r="E183" s="156">
        <v>0</v>
      </c>
      <c r="F183" s="156">
        <v>0</v>
      </c>
      <c r="G183" s="157">
        <v>0</v>
      </c>
      <c r="H183" s="79">
        <v>0</v>
      </c>
      <c r="I183" s="156">
        <v>0</v>
      </c>
      <c r="J183" s="156">
        <v>0</v>
      </c>
      <c r="K183" s="156">
        <v>0</v>
      </c>
      <c r="L183" s="158">
        <v>0</v>
      </c>
    </row>
    <row r="184" spans="1:12" ht="12">
      <c r="A184" s="52">
        <v>5121</v>
      </c>
      <c r="B184" s="78" t="s">
        <v>189</v>
      </c>
      <c r="C184" s="79">
        <v>0</v>
      </c>
      <c r="D184" s="81"/>
      <c r="E184" s="81"/>
      <c r="F184" s="81"/>
      <c r="G184" s="153"/>
      <c r="H184" s="79"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190</v>
      </c>
      <c r="C185" s="79">
        <v>0</v>
      </c>
      <c r="D185" s="81"/>
      <c r="E185" s="81"/>
      <c r="F185" s="81"/>
      <c r="G185" s="153"/>
      <c r="H185" s="79"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191</v>
      </c>
      <c r="C186" s="79">
        <v>0</v>
      </c>
      <c r="D186" s="81"/>
      <c r="E186" s="81"/>
      <c r="F186" s="81"/>
      <c r="G186" s="153"/>
      <c r="H186" s="79"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192</v>
      </c>
      <c r="C187" s="79">
        <v>0</v>
      </c>
      <c r="D187" s="81"/>
      <c r="E187" s="81"/>
      <c r="F187" s="81"/>
      <c r="G187" s="153"/>
      <c r="H187" s="79"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193</v>
      </c>
      <c r="C188" s="79">
        <v>0</v>
      </c>
      <c r="D188" s="81"/>
      <c r="E188" s="81"/>
      <c r="F188" s="81"/>
      <c r="G188" s="153"/>
      <c r="H188" s="79"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194</v>
      </c>
      <c r="C189" s="64">
        <v>0</v>
      </c>
      <c r="D189" s="70">
        <v>0</v>
      </c>
      <c r="E189" s="70">
        <v>0</v>
      </c>
      <c r="F189" s="70">
        <v>0</v>
      </c>
      <c r="G189" s="162">
        <v>0</v>
      </c>
      <c r="H189" s="64">
        <v>0</v>
      </c>
      <c r="I189" s="70">
        <v>0</v>
      </c>
      <c r="J189" s="70">
        <v>0</v>
      </c>
      <c r="K189" s="70">
        <v>0</v>
      </c>
      <c r="L189" s="163">
        <v>0</v>
      </c>
    </row>
    <row r="190" spans="1:12" ht="12">
      <c r="A190" s="147">
        <v>5210</v>
      </c>
      <c r="B190" s="106" t="s">
        <v>195</v>
      </c>
      <c r="C190" s="113">
        <v>0</v>
      </c>
      <c r="D190" s="148">
        <v>0</v>
      </c>
      <c r="E190" s="148">
        <v>0</v>
      </c>
      <c r="F190" s="148">
        <v>0</v>
      </c>
      <c r="G190" s="149">
        <v>0</v>
      </c>
      <c r="H190" s="113">
        <v>0</v>
      </c>
      <c r="I190" s="148">
        <v>0</v>
      </c>
      <c r="J190" s="148">
        <v>0</v>
      </c>
      <c r="K190" s="148">
        <v>0</v>
      </c>
      <c r="L190" s="150">
        <v>0</v>
      </c>
    </row>
    <row r="191" spans="1:12" ht="12">
      <c r="A191" s="46">
        <v>5211</v>
      </c>
      <c r="B191" s="72" t="s">
        <v>196</v>
      </c>
      <c r="C191" s="73">
        <v>0</v>
      </c>
      <c r="D191" s="75"/>
      <c r="E191" s="75"/>
      <c r="F191" s="75"/>
      <c r="G191" s="151"/>
      <c r="H191" s="73"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197</v>
      </c>
      <c r="C192" s="79">
        <v>0</v>
      </c>
      <c r="D192" s="81"/>
      <c r="E192" s="81"/>
      <c r="F192" s="81"/>
      <c r="G192" s="153"/>
      <c r="H192" s="79"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198</v>
      </c>
      <c r="C193" s="79">
        <v>0</v>
      </c>
      <c r="D193" s="81"/>
      <c r="E193" s="81"/>
      <c r="F193" s="81"/>
      <c r="G193" s="153"/>
      <c r="H193" s="79"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199</v>
      </c>
      <c r="C194" s="79">
        <v>0</v>
      </c>
      <c r="D194" s="81"/>
      <c r="E194" s="81"/>
      <c r="F194" s="81"/>
      <c r="G194" s="153"/>
      <c r="H194" s="79"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200</v>
      </c>
      <c r="C195" s="79">
        <v>0</v>
      </c>
      <c r="D195" s="81"/>
      <c r="E195" s="81"/>
      <c r="F195" s="81"/>
      <c r="G195" s="153"/>
      <c r="H195" s="79"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201</v>
      </c>
      <c r="C196" s="79">
        <v>0</v>
      </c>
      <c r="D196" s="81"/>
      <c r="E196" s="81"/>
      <c r="F196" s="81"/>
      <c r="G196" s="153"/>
      <c r="H196" s="79"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202</v>
      </c>
      <c r="C197" s="79">
        <v>0</v>
      </c>
      <c r="D197" s="81"/>
      <c r="E197" s="81"/>
      <c r="F197" s="81"/>
      <c r="G197" s="153"/>
      <c r="H197" s="79"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203</v>
      </c>
      <c r="C198" s="79">
        <v>0</v>
      </c>
      <c r="D198" s="81"/>
      <c r="E198" s="81"/>
      <c r="F198" s="81"/>
      <c r="G198" s="153"/>
      <c r="H198" s="79"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204</v>
      </c>
      <c r="C199" s="79">
        <v>0</v>
      </c>
      <c r="D199" s="81"/>
      <c r="E199" s="81"/>
      <c r="F199" s="81"/>
      <c r="G199" s="153"/>
      <c r="H199" s="79"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205</v>
      </c>
      <c r="C200" s="79">
        <v>0</v>
      </c>
      <c r="D200" s="81"/>
      <c r="E200" s="81"/>
      <c r="F200" s="81"/>
      <c r="G200" s="153"/>
      <c r="H200" s="79"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206</v>
      </c>
      <c r="C201" s="79">
        <v>0</v>
      </c>
      <c r="D201" s="156">
        <v>0</v>
      </c>
      <c r="E201" s="156">
        <v>0</v>
      </c>
      <c r="F201" s="156">
        <v>0</v>
      </c>
      <c r="G201" s="157">
        <v>0</v>
      </c>
      <c r="H201" s="79">
        <v>0</v>
      </c>
      <c r="I201" s="156">
        <v>0</v>
      </c>
      <c r="J201" s="156">
        <v>0</v>
      </c>
      <c r="K201" s="156">
        <v>0</v>
      </c>
      <c r="L201" s="158">
        <v>0</v>
      </c>
    </row>
    <row r="202" spans="1:12" ht="12">
      <c r="A202" s="52">
        <v>5231</v>
      </c>
      <c r="B202" s="78" t="s">
        <v>207</v>
      </c>
      <c r="C202" s="79">
        <v>0</v>
      </c>
      <c r="D202" s="81"/>
      <c r="E202" s="81"/>
      <c r="F202" s="81"/>
      <c r="G202" s="153"/>
      <c r="H202" s="79"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208</v>
      </c>
      <c r="C203" s="79">
        <v>0</v>
      </c>
      <c r="D203" s="81"/>
      <c r="E203" s="81"/>
      <c r="F203" s="81"/>
      <c r="G203" s="153"/>
      <c r="H203" s="79"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209</v>
      </c>
      <c r="C204" s="177">
        <v>0</v>
      </c>
      <c r="D204" s="81"/>
      <c r="E204" s="81"/>
      <c r="F204" s="81"/>
      <c r="G204" s="153"/>
      <c r="H204" s="79"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210</v>
      </c>
      <c r="C205" s="177">
        <v>0</v>
      </c>
      <c r="D205" s="81"/>
      <c r="E205" s="81"/>
      <c r="F205" s="81"/>
      <c r="G205" s="153"/>
      <c r="H205" s="79"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211</v>
      </c>
      <c r="C206" s="177">
        <v>0</v>
      </c>
      <c r="D206" s="81"/>
      <c r="E206" s="81"/>
      <c r="F206" s="81"/>
      <c r="G206" s="153"/>
      <c r="H206" s="79"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212</v>
      </c>
      <c r="C207" s="177">
        <v>0</v>
      </c>
      <c r="D207" s="81"/>
      <c r="E207" s="81"/>
      <c r="F207" s="81"/>
      <c r="G207" s="153"/>
      <c r="H207" s="79"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213</v>
      </c>
      <c r="C208" s="177">
        <v>0</v>
      </c>
      <c r="D208" s="81"/>
      <c r="E208" s="81"/>
      <c r="F208" s="81"/>
      <c r="G208" s="153"/>
      <c r="H208" s="79"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214</v>
      </c>
      <c r="C209" s="177">
        <v>0</v>
      </c>
      <c r="D209" s="81"/>
      <c r="E209" s="81"/>
      <c r="F209" s="81"/>
      <c r="G209" s="153"/>
      <c r="H209" s="79"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215</v>
      </c>
      <c r="C210" s="177">
        <v>0</v>
      </c>
      <c r="D210" s="81"/>
      <c r="E210" s="81"/>
      <c r="F210" s="81"/>
      <c r="G210" s="153"/>
      <c r="H210" s="79"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216</v>
      </c>
      <c r="C211" s="177">
        <v>0</v>
      </c>
      <c r="D211" s="81"/>
      <c r="E211" s="81"/>
      <c r="F211" s="81"/>
      <c r="G211" s="153"/>
      <c r="H211" s="79"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217</v>
      </c>
      <c r="C212" s="177">
        <v>0</v>
      </c>
      <c r="D212" s="156">
        <v>0</v>
      </c>
      <c r="E212" s="156">
        <v>0</v>
      </c>
      <c r="F212" s="156">
        <v>0</v>
      </c>
      <c r="G212" s="157">
        <v>0</v>
      </c>
      <c r="H212" s="79">
        <v>0</v>
      </c>
      <c r="I212" s="156">
        <v>0</v>
      </c>
      <c r="J212" s="156">
        <v>0</v>
      </c>
      <c r="K212" s="156">
        <v>0</v>
      </c>
      <c r="L212" s="158">
        <v>0</v>
      </c>
    </row>
    <row r="213" spans="1:12" ht="24">
      <c r="A213" s="52">
        <v>5269</v>
      </c>
      <c r="B213" s="78" t="s">
        <v>218</v>
      </c>
      <c r="C213" s="177">
        <v>0</v>
      </c>
      <c r="D213" s="81"/>
      <c r="E213" s="81"/>
      <c r="F213" s="81"/>
      <c r="G213" s="153"/>
      <c r="H213" s="79"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219</v>
      </c>
      <c r="C214" s="178">
        <v>0</v>
      </c>
      <c r="D214" s="159"/>
      <c r="E214" s="159"/>
      <c r="F214" s="159"/>
      <c r="G214" s="160"/>
      <c r="H214" s="113"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220</v>
      </c>
      <c r="C215" s="179">
        <v>0</v>
      </c>
      <c r="D215" s="141">
        <v>0</v>
      </c>
      <c r="E215" s="141">
        <v>0</v>
      </c>
      <c r="F215" s="141">
        <v>0</v>
      </c>
      <c r="G215" s="142">
        <v>0</v>
      </c>
      <c r="H215" s="140">
        <v>0</v>
      </c>
      <c r="I215" s="141">
        <v>0</v>
      </c>
      <c r="J215" s="141">
        <v>0</v>
      </c>
      <c r="K215" s="141">
        <v>0</v>
      </c>
      <c r="L215" s="143">
        <v>0</v>
      </c>
    </row>
    <row r="216" spans="1:12" ht="14.25" customHeight="1">
      <c r="A216" s="180">
        <v>6200</v>
      </c>
      <c r="B216" s="181" t="s">
        <v>221</v>
      </c>
      <c r="C216" s="182">
        <v>0</v>
      </c>
      <c r="D216" s="183">
        <v>0</v>
      </c>
      <c r="E216" s="183">
        <v>0</v>
      </c>
      <c r="F216" s="183">
        <v>0</v>
      </c>
      <c r="G216" s="184">
        <v>0</v>
      </c>
      <c r="H216" s="185">
        <v>0</v>
      </c>
      <c r="I216" s="183">
        <v>0</v>
      </c>
      <c r="J216" s="183">
        <v>0</v>
      </c>
      <c r="K216" s="183">
        <v>0</v>
      </c>
      <c r="L216" s="186">
        <v>0</v>
      </c>
    </row>
    <row r="217" spans="1:12" ht="24">
      <c r="A217" s="19">
        <v>6220</v>
      </c>
      <c r="B217" s="72" t="s">
        <v>222</v>
      </c>
      <c r="C217" s="187">
        <v>0</v>
      </c>
      <c r="D217" s="75"/>
      <c r="E217" s="75"/>
      <c r="F217" s="75"/>
      <c r="G217" s="188"/>
      <c r="H217" s="189"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223</v>
      </c>
      <c r="C218" s="177">
        <v>0</v>
      </c>
      <c r="D218" s="156">
        <v>0</v>
      </c>
      <c r="E218" s="156">
        <v>0</v>
      </c>
      <c r="F218" s="156">
        <v>0</v>
      </c>
      <c r="G218" s="157">
        <v>0</v>
      </c>
      <c r="H218" s="190">
        <v>0</v>
      </c>
      <c r="I218" s="156">
        <v>0</v>
      </c>
      <c r="J218" s="156">
        <v>0</v>
      </c>
      <c r="K218" s="156">
        <v>0</v>
      </c>
      <c r="L218" s="158">
        <v>0</v>
      </c>
    </row>
    <row r="219" spans="1:12" ht="12">
      <c r="A219" s="52">
        <v>6241</v>
      </c>
      <c r="B219" s="78" t="s">
        <v>224</v>
      </c>
      <c r="C219" s="177">
        <v>0</v>
      </c>
      <c r="D219" s="81"/>
      <c r="E219" s="81"/>
      <c r="F219" s="81"/>
      <c r="G219" s="153"/>
      <c r="H219" s="190"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225</v>
      </c>
      <c r="C220" s="177">
        <v>0</v>
      </c>
      <c r="D220" s="81"/>
      <c r="E220" s="81"/>
      <c r="F220" s="81"/>
      <c r="G220" s="153"/>
      <c r="H220" s="190"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226</v>
      </c>
      <c r="C221" s="177">
        <v>0</v>
      </c>
      <c r="D221" s="156">
        <v>0</v>
      </c>
      <c r="E221" s="156">
        <v>0</v>
      </c>
      <c r="F221" s="156">
        <v>0</v>
      </c>
      <c r="G221" s="157">
        <v>0</v>
      </c>
      <c r="H221" s="190">
        <v>0</v>
      </c>
      <c r="I221" s="156">
        <v>0</v>
      </c>
      <c r="J221" s="156">
        <v>0</v>
      </c>
      <c r="K221" s="156">
        <v>0</v>
      </c>
      <c r="L221" s="158">
        <v>0</v>
      </c>
    </row>
    <row r="222" spans="1:12" ht="14.25" customHeight="1">
      <c r="A222" s="52">
        <v>6252</v>
      </c>
      <c r="B222" s="78" t="s">
        <v>227</v>
      </c>
      <c r="C222" s="177">
        <v>0</v>
      </c>
      <c r="D222" s="81"/>
      <c r="E222" s="81"/>
      <c r="F222" s="81"/>
      <c r="G222" s="153"/>
      <c r="H222" s="190"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228</v>
      </c>
      <c r="C223" s="177">
        <v>0</v>
      </c>
      <c r="D223" s="81"/>
      <c r="E223" s="81"/>
      <c r="F223" s="81"/>
      <c r="G223" s="153"/>
      <c r="H223" s="190"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229</v>
      </c>
      <c r="C224" s="177">
        <v>0</v>
      </c>
      <c r="D224" s="81"/>
      <c r="E224" s="81"/>
      <c r="F224" s="81"/>
      <c r="G224" s="153"/>
      <c r="H224" s="190"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230</v>
      </c>
      <c r="C225" s="177">
        <v>0</v>
      </c>
      <c r="D225" s="81"/>
      <c r="E225" s="81"/>
      <c r="F225" s="81"/>
      <c r="G225" s="153"/>
      <c r="H225" s="190"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231</v>
      </c>
      <c r="C226" s="177">
        <v>0</v>
      </c>
      <c r="D226" s="81"/>
      <c r="E226" s="81"/>
      <c r="F226" s="81"/>
      <c r="G226" s="153"/>
      <c r="H226" s="190"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232</v>
      </c>
      <c r="C227" s="177">
        <v>0</v>
      </c>
      <c r="D227" s="81"/>
      <c r="E227" s="81"/>
      <c r="F227" s="81"/>
      <c r="G227" s="153"/>
      <c r="H227" s="190"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233</v>
      </c>
      <c r="C228" s="177">
        <v>0</v>
      </c>
      <c r="D228" s="81"/>
      <c r="E228" s="81"/>
      <c r="F228" s="81"/>
      <c r="G228" s="153"/>
      <c r="H228" s="190"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234</v>
      </c>
      <c r="C229" s="191">
        <v>0</v>
      </c>
      <c r="D229" s="70">
        <v>0</v>
      </c>
      <c r="E229" s="70">
        <v>0</v>
      </c>
      <c r="F229" s="70">
        <v>0</v>
      </c>
      <c r="G229" s="145">
        <v>0</v>
      </c>
      <c r="H229" s="64">
        <v>0</v>
      </c>
      <c r="I229" s="70">
        <v>0</v>
      </c>
      <c r="J229" s="70">
        <v>0</v>
      </c>
      <c r="K229" s="70">
        <v>0</v>
      </c>
      <c r="L229" s="192">
        <v>0</v>
      </c>
    </row>
    <row r="230" spans="1:12" ht="24">
      <c r="A230" s="193">
        <v>6330</v>
      </c>
      <c r="B230" s="194" t="s">
        <v>235</v>
      </c>
      <c r="C230" s="195">
        <v>0</v>
      </c>
      <c r="D230" s="196"/>
      <c r="E230" s="196"/>
      <c r="F230" s="196"/>
      <c r="G230" s="197"/>
      <c r="H230" s="198"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236</v>
      </c>
      <c r="C231" s="177">
        <v>0</v>
      </c>
      <c r="D231" s="81"/>
      <c r="E231" s="81"/>
      <c r="F231" s="81"/>
      <c r="G231" s="153"/>
      <c r="H231" s="190"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237</v>
      </c>
      <c r="C232" s="191">
        <v>0</v>
      </c>
      <c r="D232" s="70">
        <v>0</v>
      </c>
      <c r="E232" s="70">
        <v>0</v>
      </c>
      <c r="F232" s="70">
        <v>0</v>
      </c>
      <c r="G232" s="162">
        <v>0</v>
      </c>
      <c r="H232" s="64">
        <v>0</v>
      </c>
      <c r="I232" s="70">
        <v>0</v>
      </c>
      <c r="J232" s="70">
        <v>0</v>
      </c>
      <c r="K232" s="70">
        <v>0</v>
      </c>
      <c r="L232" s="163">
        <v>0</v>
      </c>
    </row>
    <row r="233" spans="1:12" ht="12">
      <c r="A233" s="19">
        <v>6410</v>
      </c>
      <c r="B233" s="72" t="s">
        <v>238</v>
      </c>
      <c r="C233" s="187">
        <v>0</v>
      </c>
      <c r="D233" s="75"/>
      <c r="E233" s="75"/>
      <c r="F233" s="75"/>
      <c r="G233" s="151"/>
      <c r="H233" s="189"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239</v>
      </c>
      <c r="C234" s="177">
        <v>0</v>
      </c>
      <c r="D234" s="81"/>
      <c r="E234" s="81"/>
      <c r="F234" s="81"/>
      <c r="G234" s="153"/>
      <c r="H234" s="190"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240</v>
      </c>
      <c r="C235" s="177">
        <v>0</v>
      </c>
      <c r="D235" s="81"/>
      <c r="E235" s="81"/>
      <c r="F235" s="81"/>
      <c r="G235" s="153"/>
      <c r="H235" s="190"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241</v>
      </c>
      <c r="C236" s="177">
        <v>0</v>
      </c>
      <c r="D236" s="81"/>
      <c r="E236" s="81"/>
      <c r="F236" s="81"/>
      <c r="G236" s="153"/>
      <c r="H236" s="190"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242</v>
      </c>
      <c r="C237" s="177">
        <v>0</v>
      </c>
      <c r="D237" s="81"/>
      <c r="E237" s="81"/>
      <c r="F237" s="81"/>
      <c r="G237" s="153"/>
      <c r="H237" s="190"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243</v>
      </c>
      <c r="C238" s="177">
        <v>0</v>
      </c>
      <c r="D238" s="81"/>
      <c r="E238" s="81"/>
      <c r="F238" s="81"/>
      <c r="G238" s="153"/>
      <c r="H238" s="190"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244</v>
      </c>
      <c r="C239" s="177">
        <v>0</v>
      </c>
      <c r="D239" s="81"/>
      <c r="E239" s="81"/>
      <c r="F239" s="81"/>
      <c r="G239" s="153"/>
      <c r="H239" s="190"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245</v>
      </c>
      <c r="C240" s="201">
        <v>0</v>
      </c>
      <c r="D240" s="202">
        <v>0</v>
      </c>
      <c r="E240" s="202">
        <v>0</v>
      </c>
      <c r="F240" s="202">
        <v>0</v>
      </c>
      <c r="G240" s="203">
        <v>0</v>
      </c>
      <c r="H240" s="204">
        <v>0</v>
      </c>
      <c r="I240" s="202">
        <v>0</v>
      </c>
      <c r="J240" s="202">
        <v>0</v>
      </c>
      <c r="K240" s="202">
        <v>0</v>
      </c>
      <c r="L240" s="205">
        <v>0</v>
      </c>
    </row>
    <row r="241" spans="1:12" ht="24">
      <c r="A241" s="206">
        <v>7200</v>
      </c>
      <c r="B241" s="144" t="s">
        <v>246</v>
      </c>
      <c r="C241" s="191">
        <v>0</v>
      </c>
      <c r="D241" s="70">
        <v>0</v>
      </c>
      <c r="E241" s="70">
        <v>0</v>
      </c>
      <c r="F241" s="70">
        <v>0</v>
      </c>
      <c r="G241" s="145">
        <v>0</v>
      </c>
      <c r="H241" s="64">
        <v>0</v>
      </c>
      <c r="I241" s="70">
        <v>0</v>
      </c>
      <c r="J241" s="70">
        <v>0</v>
      </c>
      <c r="K241" s="70">
        <v>0</v>
      </c>
      <c r="L241" s="146">
        <v>0</v>
      </c>
    </row>
    <row r="242" spans="1:12" ht="36">
      <c r="A242" s="207">
        <v>7210</v>
      </c>
      <c r="B242" s="72" t="s">
        <v>247</v>
      </c>
      <c r="C242" s="187">
        <v>0</v>
      </c>
      <c r="D242" s="75"/>
      <c r="E242" s="75"/>
      <c r="F242" s="75"/>
      <c r="G242" s="151"/>
      <c r="H242" s="73"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248</v>
      </c>
      <c r="C243" s="177">
        <v>0</v>
      </c>
      <c r="D243" s="156">
        <v>0</v>
      </c>
      <c r="E243" s="156">
        <v>0</v>
      </c>
      <c r="F243" s="156">
        <v>0</v>
      </c>
      <c r="G243" s="157">
        <v>0</v>
      </c>
      <c r="H243" s="79">
        <v>0</v>
      </c>
      <c r="I243" s="156">
        <v>0</v>
      </c>
      <c r="J243" s="156">
        <v>0</v>
      </c>
      <c r="K243" s="156">
        <v>0</v>
      </c>
      <c r="L243" s="158">
        <v>0</v>
      </c>
    </row>
    <row r="244" spans="1:12" ht="12">
      <c r="A244" s="209">
        <v>7245</v>
      </c>
      <c r="B244" s="78" t="s">
        <v>249</v>
      </c>
      <c r="C244" s="177">
        <v>0</v>
      </c>
      <c r="D244" s="81"/>
      <c r="E244" s="81"/>
      <c r="F244" s="81"/>
      <c r="G244" s="153"/>
      <c r="H244" s="79"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250</v>
      </c>
      <c r="C245" s="177">
        <v>0</v>
      </c>
      <c r="D245" s="81"/>
      <c r="E245" s="81"/>
      <c r="F245" s="81"/>
      <c r="G245" s="153"/>
      <c r="H245" s="79"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251</v>
      </c>
      <c r="C246" s="187">
        <v>0</v>
      </c>
      <c r="D246" s="75"/>
      <c r="E246" s="75"/>
      <c r="F246" s="75"/>
      <c r="G246" s="151"/>
      <c r="H246" s="73"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252</v>
      </c>
      <c r="C247" s="182">
        <v>0</v>
      </c>
      <c r="D247" s="183">
        <v>0</v>
      </c>
      <c r="E247" s="183">
        <v>0</v>
      </c>
      <c r="F247" s="183">
        <v>0</v>
      </c>
      <c r="G247" s="184">
        <v>0</v>
      </c>
      <c r="H247" s="185">
        <v>0</v>
      </c>
      <c r="I247" s="183">
        <v>0</v>
      </c>
      <c r="J247" s="183">
        <v>0</v>
      </c>
      <c r="K247" s="183">
        <v>0</v>
      </c>
      <c r="L247" s="186">
        <v>0</v>
      </c>
    </row>
    <row r="248" spans="1:12" ht="48">
      <c r="A248" s="211">
        <v>7510</v>
      </c>
      <c r="B248" s="72" t="s">
        <v>253</v>
      </c>
      <c r="C248" s="187">
        <v>0</v>
      </c>
      <c r="D248" s="164">
        <v>0</v>
      </c>
      <c r="E248" s="164">
        <v>0</v>
      </c>
      <c r="F248" s="164">
        <v>0</v>
      </c>
      <c r="G248" s="165">
        <v>0</v>
      </c>
      <c r="H248" s="73">
        <v>0</v>
      </c>
      <c r="I248" s="164">
        <v>0</v>
      </c>
      <c r="J248" s="164">
        <v>0</v>
      </c>
      <c r="K248" s="164">
        <v>0</v>
      </c>
      <c r="L248" s="166">
        <v>0</v>
      </c>
    </row>
    <row r="249" spans="1:12" ht="73.5" customHeight="1">
      <c r="A249" s="209">
        <v>7511</v>
      </c>
      <c r="B249" s="78" t="s">
        <v>254</v>
      </c>
      <c r="C249" s="177">
        <v>0</v>
      </c>
      <c r="D249" s="81"/>
      <c r="E249" s="81"/>
      <c r="F249" s="81"/>
      <c r="G249" s="153"/>
      <c r="H249" s="79"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255</v>
      </c>
      <c r="C250" s="177">
        <v>0</v>
      </c>
      <c r="D250" s="81"/>
      <c r="E250" s="81"/>
      <c r="F250" s="81"/>
      <c r="G250" s="153"/>
      <c r="H250" s="79"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256</v>
      </c>
      <c r="C251" s="177">
        <v>0</v>
      </c>
      <c r="D251" s="81"/>
      <c r="E251" s="81"/>
      <c r="F251" s="81"/>
      <c r="G251" s="153"/>
      <c r="H251" s="79"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257</v>
      </c>
      <c r="C252" s="187">
        <v>0</v>
      </c>
      <c r="D252" s="75"/>
      <c r="E252" s="75"/>
      <c r="F252" s="75"/>
      <c r="G252" s="151"/>
      <c r="H252" s="73"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258</v>
      </c>
      <c r="C253" s="182">
        <v>0</v>
      </c>
      <c r="D253" s="183">
        <v>0</v>
      </c>
      <c r="E253" s="183">
        <v>0</v>
      </c>
      <c r="F253" s="183">
        <v>0</v>
      </c>
      <c r="G253" s="213">
        <v>0</v>
      </c>
      <c r="H253" s="185">
        <v>0</v>
      </c>
      <c r="I253" s="183">
        <v>0</v>
      </c>
      <c r="J253" s="183">
        <v>0</v>
      </c>
      <c r="K253" s="183">
        <v>0</v>
      </c>
      <c r="L253" s="146">
        <v>0</v>
      </c>
    </row>
    <row r="254" spans="1:12" ht="24">
      <c r="A254" s="214">
        <v>7710</v>
      </c>
      <c r="B254" s="106" t="s">
        <v>259</v>
      </c>
      <c r="C254" s="178">
        <v>0</v>
      </c>
      <c r="D254" s="148">
        <v>0</v>
      </c>
      <c r="E254" s="148">
        <v>0</v>
      </c>
      <c r="F254" s="148">
        <v>0</v>
      </c>
      <c r="G254" s="149">
        <v>0</v>
      </c>
      <c r="H254" s="113">
        <v>0</v>
      </c>
      <c r="I254" s="148">
        <v>0</v>
      </c>
      <c r="J254" s="148">
        <v>0</v>
      </c>
      <c r="K254" s="148">
        <v>0</v>
      </c>
      <c r="L254" s="150">
        <v>0</v>
      </c>
    </row>
    <row r="255" spans="1:12" ht="36">
      <c r="A255" s="209">
        <v>7711</v>
      </c>
      <c r="B255" s="78" t="s">
        <v>260</v>
      </c>
      <c r="C255" s="177">
        <v>0</v>
      </c>
      <c r="D255" s="81"/>
      <c r="E255" s="81"/>
      <c r="F255" s="81"/>
      <c r="G255" s="153"/>
      <c r="H255" s="79"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261</v>
      </c>
      <c r="C256" s="177">
        <v>0</v>
      </c>
      <c r="D256" s="81"/>
      <c r="E256" s="81"/>
      <c r="F256" s="81"/>
      <c r="G256" s="153"/>
      <c r="H256" s="79">
        <v>0</v>
      </c>
      <c r="I256" s="81"/>
      <c r="J256" s="81"/>
      <c r="K256" s="81"/>
      <c r="L256" s="154"/>
    </row>
    <row r="257" spans="1:12" ht="12">
      <c r="A257" s="215"/>
      <c r="B257" s="78" t="s">
        <v>262</v>
      </c>
      <c r="C257" s="177">
        <v>0</v>
      </c>
      <c r="D257" s="156">
        <v>0</v>
      </c>
      <c r="E257" s="156">
        <v>0</v>
      </c>
      <c r="F257" s="156">
        <v>0</v>
      </c>
      <c r="G257" s="157">
        <v>0</v>
      </c>
      <c r="H257" s="79">
        <v>0</v>
      </c>
      <c r="I257" s="156">
        <v>0</v>
      </c>
      <c r="J257" s="156">
        <v>0</v>
      </c>
      <c r="K257" s="156">
        <v>0</v>
      </c>
      <c r="L257" s="158">
        <v>0</v>
      </c>
    </row>
    <row r="258" spans="1:12" ht="12">
      <c r="A258" s="215"/>
      <c r="B258" s="52" t="s">
        <v>28</v>
      </c>
      <c r="C258" s="177">
        <v>0</v>
      </c>
      <c r="D258" s="81"/>
      <c r="E258" s="81"/>
      <c r="F258" s="81"/>
      <c r="G258" s="153"/>
      <c r="H258" s="79">
        <v>0</v>
      </c>
      <c r="I258" s="81"/>
      <c r="J258" s="81"/>
      <c r="K258" s="81"/>
      <c r="L258" s="154"/>
    </row>
    <row r="259" spans="1:12" ht="12">
      <c r="A259" s="216"/>
      <c r="B259" s="217" t="s">
        <v>29</v>
      </c>
      <c r="C259" s="187">
        <v>0</v>
      </c>
      <c r="D259" s="75"/>
      <c r="E259" s="75"/>
      <c r="F259" s="75"/>
      <c r="G259" s="151"/>
      <c r="H259" s="73">
        <v>0</v>
      </c>
      <c r="I259" s="75"/>
      <c r="J259" s="75"/>
      <c r="K259" s="75"/>
      <c r="L259" s="152"/>
    </row>
    <row r="260" spans="1:12" ht="12">
      <c r="A260" s="218"/>
      <c r="B260" s="219" t="s">
        <v>263</v>
      </c>
      <c r="C260" s="220">
        <v>209448</v>
      </c>
      <c r="D260" s="221">
        <v>209448</v>
      </c>
      <c r="E260" s="221">
        <v>0</v>
      </c>
      <c r="F260" s="221">
        <v>0</v>
      </c>
      <c r="G260" s="222">
        <v>0</v>
      </c>
      <c r="H260" s="220">
        <v>206726</v>
      </c>
      <c r="I260" s="221">
        <v>206726</v>
      </c>
      <c r="J260" s="221">
        <v>0</v>
      </c>
      <c r="K260" s="221">
        <v>0</v>
      </c>
      <c r="L260" s="146"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5" t="s">
        <v>264</v>
      </c>
      <c r="B262" s="536"/>
      <c r="C262" s="223">
        <v>0</v>
      </c>
      <c r="D262" s="224">
        <v>0</v>
      </c>
      <c r="E262" s="224">
        <v>0</v>
      </c>
      <c r="F262" s="224">
        <v>0</v>
      </c>
      <c r="G262" s="225">
        <v>0</v>
      </c>
      <c r="H262" s="226">
        <v>0</v>
      </c>
      <c r="I262" s="224">
        <v>0</v>
      </c>
      <c r="J262" s="224">
        <v>0</v>
      </c>
      <c r="K262" s="224">
        <v>0</v>
      </c>
      <c r="L262" s="227"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5" t="s">
        <v>265</v>
      </c>
      <c r="B264" s="536"/>
      <c r="C264" s="223">
        <v>0</v>
      </c>
      <c r="D264" s="224">
        <v>0</v>
      </c>
      <c r="E264" s="224">
        <v>0</v>
      </c>
      <c r="F264" s="224">
        <v>0</v>
      </c>
      <c r="G264" s="229">
        <v>0</v>
      </c>
      <c r="H264" s="226">
        <v>0</v>
      </c>
      <c r="I264" s="224">
        <v>0</v>
      </c>
      <c r="J264" s="224">
        <v>0</v>
      </c>
      <c r="K264" s="224">
        <v>0</v>
      </c>
      <c r="L264" s="227">
        <v>0</v>
      </c>
    </row>
    <row r="265" spans="1:12" s="32" customFormat="1" ht="12">
      <c r="A265" s="230" t="s">
        <v>266</v>
      </c>
      <c r="B265" s="230" t="s">
        <v>267</v>
      </c>
      <c r="C265" s="223">
        <v>0</v>
      </c>
      <c r="D265" s="224">
        <v>0</v>
      </c>
      <c r="E265" s="224">
        <v>0</v>
      </c>
      <c r="F265" s="224">
        <v>0</v>
      </c>
      <c r="G265" s="225">
        <v>0</v>
      </c>
      <c r="H265" s="226">
        <v>0</v>
      </c>
      <c r="I265" s="224">
        <v>0</v>
      </c>
      <c r="J265" s="224">
        <v>0</v>
      </c>
      <c r="K265" s="224">
        <v>0</v>
      </c>
      <c r="L265" s="227"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268</v>
      </c>
      <c r="B267" s="231" t="s">
        <v>269</v>
      </c>
      <c r="C267" s="223">
        <v>0</v>
      </c>
      <c r="D267" s="224">
        <v>0</v>
      </c>
      <c r="E267" s="224">
        <v>0</v>
      </c>
      <c r="F267" s="224">
        <v>0</v>
      </c>
      <c r="G267" s="225">
        <v>0</v>
      </c>
      <c r="H267" s="226">
        <v>0</v>
      </c>
      <c r="I267" s="224">
        <v>0</v>
      </c>
      <c r="J267" s="224">
        <v>0</v>
      </c>
      <c r="K267" s="224">
        <v>0</v>
      </c>
      <c r="L267" s="227">
        <v>0</v>
      </c>
    </row>
    <row r="268" spans="1:12" ht="12">
      <c r="A268" s="232" t="s">
        <v>270</v>
      </c>
      <c r="B268" s="112" t="s">
        <v>271</v>
      </c>
      <c r="C268" s="87">
        <v>0</v>
      </c>
      <c r="D268" s="89"/>
      <c r="E268" s="89"/>
      <c r="F268" s="89"/>
      <c r="G268" s="233"/>
      <c r="H268" s="87">
        <v>0</v>
      </c>
      <c r="I268" s="89"/>
      <c r="J268" s="89"/>
      <c r="K268" s="89"/>
      <c r="L268" s="234"/>
    </row>
    <row r="269" spans="1:12" ht="24">
      <c r="A269" s="215" t="s">
        <v>272</v>
      </c>
      <c r="B269" s="51" t="s">
        <v>273</v>
      </c>
      <c r="C269" s="79">
        <v>0</v>
      </c>
      <c r="D269" s="81"/>
      <c r="E269" s="81"/>
      <c r="F269" s="81"/>
      <c r="G269" s="153"/>
      <c r="H269" s="79">
        <v>0</v>
      </c>
      <c r="I269" s="81"/>
      <c r="J269" s="81"/>
      <c r="K269" s="81"/>
      <c r="L269" s="154"/>
    </row>
    <row r="270" spans="1:12" ht="12">
      <c r="A270" s="215" t="s">
        <v>274</v>
      </c>
      <c r="B270" s="51" t="s">
        <v>275</v>
      </c>
      <c r="C270" s="79">
        <v>0</v>
      </c>
      <c r="D270" s="81"/>
      <c r="E270" s="81"/>
      <c r="F270" s="81"/>
      <c r="G270" s="153"/>
      <c r="H270" s="79">
        <v>0</v>
      </c>
      <c r="I270" s="81"/>
      <c r="J270" s="81"/>
      <c r="K270" s="81"/>
      <c r="L270" s="154"/>
    </row>
    <row r="271" spans="1:12" ht="24">
      <c r="A271" s="215" t="s">
        <v>276</v>
      </c>
      <c r="B271" s="51" t="s">
        <v>277</v>
      </c>
      <c r="C271" s="79">
        <v>0</v>
      </c>
      <c r="D271" s="81"/>
      <c r="E271" s="81"/>
      <c r="F271" s="81"/>
      <c r="G271" s="153"/>
      <c r="H271" s="79">
        <v>0</v>
      </c>
      <c r="I271" s="81"/>
      <c r="J271" s="81"/>
      <c r="K271" s="81"/>
      <c r="L271" s="154"/>
    </row>
    <row r="272" spans="1:12" ht="12">
      <c r="A272" s="215" t="s">
        <v>278</v>
      </c>
      <c r="B272" s="51" t="s">
        <v>279</v>
      </c>
      <c r="C272" s="79">
        <v>0</v>
      </c>
      <c r="D272" s="81"/>
      <c r="E272" s="81"/>
      <c r="F272" s="81"/>
      <c r="G272" s="153"/>
      <c r="H272" s="79">
        <v>0</v>
      </c>
      <c r="I272" s="81"/>
      <c r="J272" s="81"/>
      <c r="K272" s="81"/>
      <c r="L272" s="154"/>
    </row>
    <row r="273" spans="1:12" ht="24">
      <c r="A273" s="235" t="s">
        <v>280</v>
      </c>
      <c r="B273" s="236" t="s">
        <v>281</v>
      </c>
      <c r="C273" s="237">
        <v>0</v>
      </c>
      <c r="D273" s="196"/>
      <c r="E273" s="196"/>
      <c r="F273" s="196"/>
      <c r="G273" s="197"/>
      <c r="H273" s="237"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282</v>
      </c>
      <c r="B275" s="231" t="s">
        <v>283</v>
      </c>
      <c r="C275" s="238">
        <v>0</v>
      </c>
      <c r="D275" s="239"/>
      <c r="E275" s="239"/>
      <c r="F275" s="239"/>
      <c r="G275" s="240"/>
      <c r="H275" s="238"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284</v>
      </c>
      <c r="B277" s="247" t="s">
        <v>285</v>
      </c>
      <c r="C277" s="248">
        <v>0</v>
      </c>
      <c r="D277" s="168"/>
      <c r="E277" s="168"/>
      <c r="F277" s="168"/>
      <c r="G277" s="169"/>
      <c r="H277" s="248"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286</v>
      </c>
      <c r="C280" s="7" t="s">
        <v>287</v>
      </c>
      <c r="D280" s="7"/>
      <c r="E280" s="7"/>
      <c r="F280" s="7"/>
      <c r="G280" s="7"/>
      <c r="H280" s="7" t="s">
        <v>288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289</v>
      </c>
      <c r="C282" s="7" t="s">
        <v>287</v>
      </c>
      <c r="D282" s="7"/>
      <c r="E282" s="7"/>
      <c r="F282" s="7"/>
      <c r="G282" s="7"/>
      <c r="H282" s="7" t="s">
        <v>288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Nr.03.4.1
           </oddHeader>
    <oddFooter>&amp;L&amp;"Times New Roman,Regular"&amp;8&amp;D; &amp;T&amp;R&amp;"Times New Roman,Regular"&amp;8&amp;P (&amp;N)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506" customWidth="1"/>
    <col min="2" max="2" width="28.00390625" style="506" customWidth="1"/>
    <col min="3" max="3" width="8.7109375" style="506" hidden="1" customWidth="1"/>
    <col min="4" max="4" width="9.57421875" style="506" hidden="1" customWidth="1"/>
    <col min="5" max="6" width="8.7109375" style="506" hidden="1" customWidth="1"/>
    <col min="7" max="7" width="8.28125" style="506" hidden="1" customWidth="1"/>
    <col min="8" max="11" width="8.7109375" style="506" customWidth="1"/>
    <col min="12" max="12" width="7.57421875" style="506" customWidth="1"/>
    <col min="13" max="16384" width="9.140625" style="259" customWidth="1"/>
  </cols>
  <sheetData>
    <row r="1" spans="1:12" ht="12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7"/>
      <c r="L1" s="258"/>
    </row>
    <row r="2" spans="1:12" ht="12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</row>
    <row r="3" spans="1:12" ht="18" customHeight="1">
      <c r="A3" s="543" t="s">
        <v>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5"/>
    </row>
    <row r="4" spans="1:12" ht="12">
      <c r="A4" s="263"/>
      <c r="B4" s="264"/>
      <c r="C4" s="265"/>
      <c r="D4" s="264"/>
      <c r="E4" s="264"/>
      <c r="F4" s="264"/>
      <c r="G4" s="264"/>
      <c r="H4" s="265"/>
      <c r="I4" s="264"/>
      <c r="J4" s="264"/>
      <c r="K4" s="264"/>
      <c r="L4" s="266"/>
    </row>
    <row r="5" spans="1:12" ht="12">
      <c r="A5" s="263" t="s">
        <v>1</v>
      </c>
      <c r="B5" s="267"/>
      <c r="C5" s="546" t="s">
        <v>298</v>
      </c>
      <c r="D5" s="547"/>
      <c r="E5" s="547"/>
      <c r="F5" s="547"/>
      <c r="G5" s="547"/>
      <c r="H5" s="547"/>
      <c r="I5" s="547"/>
      <c r="J5" s="547"/>
      <c r="K5" s="547"/>
      <c r="L5" s="548"/>
    </row>
    <row r="6" spans="1:12" ht="12">
      <c r="A6" s="263" t="s">
        <v>3</v>
      </c>
      <c r="B6" s="264"/>
      <c r="C6" s="549"/>
      <c r="D6" s="550"/>
      <c r="E6" s="550"/>
      <c r="F6" s="550"/>
      <c r="G6" s="550"/>
      <c r="H6" s="550"/>
      <c r="I6" s="550"/>
      <c r="J6" s="550"/>
      <c r="K6" s="550"/>
      <c r="L6" s="551"/>
    </row>
    <row r="7" spans="1:12" ht="12">
      <c r="A7" s="263" t="s">
        <v>5</v>
      </c>
      <c r="B7" s="264"/>
      <c r="C7" s="549" t="s">
        <v>296</v>
      </c>
      <c r="D7" s="550"/>
      <c r="E7" s="550"/>
      <c r="F7" s="550"/>
      <c r="G7" s="550"/>
      <c r="H7" s="550"/>
      <c r="I7" s="550"/>
      <c r="J7" s="550"/>
      <c r="K7" s="550"/>
      <c r="L7" s="551"/>
    </row>
    <row r="8" spans="1:12" ht="24" customHeight="1">
      <c r="A8" s="263" t="s">
        <v>6</v>
      </c>
      <c r="B8" s="264"/>
      <c r="C8" s="546" t="s">
        <v>315</v>
      </c>
      <c r="D8" s="547"/>
      <c r="E8" s="547"/>
      <c r="F8" s="547"/>
      <c r="G8" s="547"/>
      <c r="H8" s="547"/>
      <c r="I8" s="547"/>
      <c r="J8" s="547"/>
      <c r="K8" s="547"/>
      <c r="L8" s="548"/>
    </row>
    <row r="9" spans="1:12" ht="12">
      <c r="A9" s="268" t="s">
        <v>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6"/>
    </row>
    <row r="10" spans="1:12" ht="12">
      <c r="A10" s="263"/>
      <c r="B10" s="264" t="s">
        <v>9</v>
      </c>
      <c r="C10" s="549" t="s">
        <v>299</v>
      </c>
      <c r="D10" s="550"/>
      <c r="E10" s="550"/>
      <c r="F10" s="550"/>
      <c r="G10" s="550"/>
      <c r="H10" s="550"/>
      <c r="I10" s="550"/>
      <c r="J10" s="550"/>
      <c r="K10" s="550"/>
      <c r="L10" s="551"/>
    </row>
    <row r="11" spans="1:12" ht="12">
      <c r="A11" s="263"/>
      <c r="B11" s="264" t="s">
        <v>10</v>
      </c>
      <c r="C11" s="549"/>
      <c r="D11" s="550"/>
      <c r="E11" s="550"/>
      <c r="F11" s="550"/>
      <c r="G11" s="550"/>
      <c r="H11" s="550"/>
      <c r="I11" s="550"/>
      <c r="J11" s="550"/>
      <c r="K11" s="550"/>
      <c r="L11" s="551"/>
    </row>
    <row r="12" spans="1:12" ht="12">
      <c r="A12" s="263"/>
      <c r="B12" s="264" t="s">
        <v>11</v>
      </c>
      <c r="C12" s="549"/>
      <c r="D12" s="550"/>
      <c r="E12" s="550"/>
      <c r="F12" s="550"/>
      <c r="G12" s="550"/>
      <c r="H12" s="550"/>
      <c r="I12" s="550"/>
      <c r="J12" s="550"/>
      <c r="K12" s="550"/>
      <c r="L12" s="551"/>
    </row>
    <row r="13" spans="1:12" ht="12">
      <c r="A13" s="263"/>
      <c r="B13" s="264" t="s">
        <v>12</v>
      </c>
      <c r="C13" s="549"/>
      <c r="D13" s="550"/>
      <c r="E13" s="550"/>
      <c r="F13" s="550"/>
      <c r="G13" s="550"/>
      <c r="H13" s="550"/>
      <c r="I13" s="550"/>
      <c r="J13" s="550"/>
      <c r="K13" s="550"/>
      <c r="L13" s="551"/>
    </row>
    <row r="14" spans="1:12" ht="12.75" customHeight="1">
      <c r="A14" s="263"/>
      <c r="B14" s="264" t="s">
        <v>13</v>
      </c>
      <c r="C14" s="549"/>
      <c r="D14" s="550"/>
      <c r="E14" s="550"/>
      <c r="F14" s="550"/>
      <c r="G14" s="550"/>
      <c r="H14" s="550"/>
      <c r="I14" s="550"/>
      <c r="J14" s="550"/>
      <c r="K14" s="550"/>
      <c r="L14" s="551"/>
    </row>
    <row r="15" spans="1:12" ht="12">
      <c r="A15" s="269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1"/>
    </row>
    <row r="16" spans="1:12" s="272" customFormat="1" ht="12.75" customHeight="1">
      <c r="A16" s="552" t="s">
        <v>15</v>
      </c>
      <c r="B16" s="555" t="s">
        <v>16</v>
      </c>
      <c r="C16" s="557" t="s">
        <v>17</v>
      </c>
      <c r="D16" s="558"/>
      <c r="E16" s="558"/>
      <c r="F16" s="558"/>
      <c r="G16" s="559"/>
      <c r="H16" s="557" t="s">
        <v>18</v>
      </c>
      <c r="I16" s="558"/>
      <c r="J16" s="558"/>
      <c r="K16" s="558"/>
      <c r="L16" s="560"/>
    </row>
    <row r="17" spans="1:12" s="272" customFormat="1" ht="12.75" customHeight="1">
      <c r="A17" s="553"/>
      <c r="B17" s="556"/>
      <c r="C17" s="561" t="s">
        <v>19</v>
      </c>
      <c r="D17" s="562" t="s">
        <v>20</v>
      </c>
      <c r="E17" s="570" t="s">
        <v>21</v>
      </c>
      <c r="F17" s="564" t="s">
        <v>22</v>
      </c>
      <c r="G17" s="572" t="s">
        <v>23</v>
      </c>
      <c r="H17" s="561" t="s">
        <v>19</v>
      </c>
      <c r="I17" s="562" t="s">
        <v>20</v>
      </c>
      <c r="J17" s="570" t="s">
        <v>21</v>
      </c>
      <c r="K17" s="564" t="s">
        <v>22</v>
      </c>
      <c r="L17" s="566" t="s">
        <v>23</v>
      </c>
    </row>
    <row r="18" spans="1:12" s="274" customFormat="1" ht="61.5" customHeight="1" thickBot="1">
      <c r="A18" s="554"/>
      <c r="B18" s="556"/>
      <c r="C18" s="561"/>
      <c r="D18" s="563"/>
      <c r="E18" s="571"/>
      <c r="F18" s="565"/>
      <c r="G18" s="572"/>
      <c r="H18" s="573"/>
      <c r="I18" s="574"/>
      <c r="J18" s="575"/>
      <c r="K18" s="565"/>
      <c r="L18" s="567"/>
    </row>
    <row r="19" spans="1:12" s="274" customFormat="1" ht="9.75" customHeight="1" thickTop="1">
      <c r="A19" s="275" t="s">
        <v>24</v>
      </c>
      <c r="B19" s="275">
        <v>2</v>
      </c>
      <c r="C19" s="276">
        <v>3</v>
      </c>
      <c r="D19" s="277">
        <v>4</v>
      </c>
      <c r="E19" s="277">
        <v>5</v>
      </c>
      <c r="F19" s="277">
        <v>6</v>
      </c>
      <c r="G19" s="278">
        <v>7</v>
      </c>
      <c r="H19" s="276">
        <v>3</v>
      </c>
      <c r="I19" s="277">
        <v>4</v>
      </c>
      <c r="J19" s="277">
        <v>5</v>
      </c>
      <c r="K19" s="277">
        <v>6</v>
      </c>
      <c r="L19" s="279">
        <v>7</v>
      </c>
    </row>
    <row r="20" spans="1:12" s="286" customFormat="1" ht="12">
      <c r="A20" s="280"/>
      <c r="B20" s="281" t="s">
        <v>25</v>
      </c>
      <c r="C20" s="282"/>
      <c r="D20" s="283"/>
      <c r="E20" s="283"/>
      <c r="F20" s="283"/>
      <c r="G20" s="284"/>
      <c r="H20" s="282"/>
      <c r="I20" s="283"/>
      <c r="J20" s="283"/>
      <c r="K20" s="283"/>
      <c r="L20" s="285"/>
    </row>
    <row r="21" spans="1:12" s="286" customFormat="1" ht="32.25" customHeight="1" thickBot="1">
      <c r="A21" s="287"/>
      <c r="B21" s="288" t="s">
        <v>26</v>
      </c>
      <c r="C21" s="289">
        <f aca="true" t="shared" si="0" ref="C21:C46">SUM(D21:G21)</f>
        <v>30000</v>
      </c>
      <c r="D21" s="290">
        <f>SUM(D22,D25,D26,D42)</f>
        <v>30000</v>
      </c>
      <c r="E21" s="290">
        <f>SUM(E22,E25,E42)</f>
        <v>0</v>
      </c>
      <c r="F21" s="290">
        <f>SUM(F22,F27,F42)</f>
        <v>0</v>
      </c>
      <c r="G21" s="291">
        <f>SUM(G22,G44)</f>
        <v>0</v>
      </c>
      <c r="H21" s="289">
        <f aca="true" t="shared" si="1" ref="H21:H46">SUM(I21:L21)</f>
        <v>30000</v>
      </c>
      <c r="I21" s="290">
        <f>SUM(I22,I25,I26,I42)</f>
        <v>30000</v>
      </c>
      <c r="J21" s="290">
        <f>SUM(J22,J25,J42)</f>
        <v>0</v>
      </c>
      <c r="K21" s="290">
        <f>SUM(K22,K27,K42)</f>
        <v>0</v>
      </c>
      <c r="L21" s="292">
        <f>SUM(L22,L44)</f>
        <v>0</v>
      </c>
    </row>
    <row r="22" spans="1:12" ht="21.75" customHeight="1" thickTop="1">
      <c r="A22" s="293"/>
      <c r="B22" s="294" t="s">
        <v>27</v>
      </c>
      <c r="C22" s="295">
        <f t="shared" si="0"/>
        <v>0</v>
      </c>
      <c r="D22" s="296">
        <f>SUM(D23:D24)</f>
        <v>0</v>
      </c>
      <c r="E22" s="296">
        <f>SUM(E23:E24)</f>
        <v>0</v>
      </c>
      <c r="F22" s="296">
        <f>SUM(F23:F24)</f>
        <v>0</v>
      </c>
      <c r="G22" s="297">
        <f>SUM(G23:G24)</f>
        <v>0</v>
      </c>
      <c r="H22" s="295">
        <f t="shared" si="1"/>
        <v>0</v>
      </c>
      <c r="I22" s="296">
        <f>SUM(I23:I24)</f>
        <v>0</v>
      </c>
      <c r="J22" s="296">
        <f>SUM(J23:J24)</f>
        <v>0</v>
      </c>
      <c r="K22" s="296">
        <f>SUM(K23:K24)</f>
        <v>0</v>
      </c>
      <c r="L22" s="298">
        <f>SUM(L23:L24)</f>
        <v>0</v>
      </c>
    </row>
    <row r="23" spans="1:12" ht="12">
      <c r="A23" s="299"/>
      <c r="B23" s="300" t="s">
        <v>28</v>
      </c>
      <c r="C23" s="301">
        <f t="shared" si="0"/>
        <v>0</v>
      </c>
      <c r="D23" s="302"/>
      <c r="E23" s="302"/>
      <c r="F23" s="302"/>
      <c r="G23" s="303"/>
      <c r="H23" s="301">
        <f t="shared" si="1"/>
        <v>0</v>
      </c>
      <c r="I23" s="302"/>
      <c r="J23" s="302"/>
      <c r="K23" s="302"/>
      <c r="L23" s="304"/>
    </row>
    <row r="24" spans="1:12" ht="12">
      <c r="A24" s="305"/>
      <c r="B24" s="306" t="s">
        <v>29</v>
      </c>
      <c r="C24" s="307">
        <f t="shared" si="0"/>
        <v>0</v>
      </c>
      <c r="D24" s="308"/>
      <c r="E24" s="308"/>
      <c r="F24" s="308"/>
      <c r="G24" s="309"/>
      <c r="H24" s="307">
        <f t="shared" si="1"/>
        <v>0</v>
      </c>
      <c r="I24" s="308"/>
      <c r="J24" s="308"/>
      <c r="K24" s="308"/>
      <c r="L24" s="310"/>
    </row>
    <row r="25" spans="1:12" s="286" customFormat="1" ht="24.75" thickBot="1">
      <c r="A25" s="311">
        <v>21700</v>
      </c>
      <c r="B25" s="311" t="s">
        <v>30</v>
      </c>
      <c r="C25" s="312">
        <f t="shared" si="0"/>
        <v>30000</v>
      </c>
      <c r="D25" s="313">
        <v>30000</v>
      </c>
      <c r="E25" s="313"/>
      <c r="F25" s="314" t="s">
        <v>31</v>
      </c>
      <c r="G25" s="315" t="s">
        <v>31</v>
      </c>
      <c r="H25" s="312">
        <f t="shared" si="1"/>
        <v>30000</v>
      </c>
      <c r="I25" s="313">
        <v>30000</v>
      </c>
      <c r="J25" s="313"/>
      <c r="K25" s="314" t="s">
        <v>31</v>
      </c>
      <c r="L25" s="316" t="s">
        <v>31</v>
      </c>
    </row>
    <row r="26" spans="1:12" s="286" customFormat="1" ht="24.75" thickTop="1">
      <c r="A26" s="317"/>
      <c r="B26" s="317" t="s">
        <v>32</v>
      </c>
      <c r="C26" s="318">
        <f t="shared" si="0"/>
        <v>0</v>
      </c>
      <c r="D26" s="319"/>
      <c r="E26" s="320" t="s">
        <v>31</v>
      </c>
      <c r="F26" s="320" t="s">
        <v>31</v>
      </c>
      <c r="G26" s="321" t="s">
        <v>31</v>
      </c>
      <c r="H26" s="318">
        <f t="shared" si="1"/>
        <v>0</v>
      </c>
      <c r="I26" s="322"/>
      <c r="J26" s="320" t="s">
        <v>31</v>
      </c>
      <c r="K26" s="320" t="s">
        <v>31</v>
      </c>
      <c r="L26" s="323" t="s">
        <v>31</v>
      </c>
    </row>
    <row r="27" spans="1:12" s="286" customFormat="1" ht="36">
      <c r="A27" s="317">
        <v>21300</v>
      </c>
      <c r="B27" s="317" t="s">
        <v>33</v>
      </c>
      <c r="C27" s="318">
        <f t="shared" si="0"/>
        <v>0</v>
      </c>
      <c r="D27" s="320" t="s">
        <v>31</v>
      </c>
      <c r="E27" s="320" t="s">
        <v>31</v>
      </c>
      <c r="F27" s="324">
        <f>SUM(F28,F32,F34,F37)</f>
        <v>0</v>
      </c>
      <c r="G27" s="321" t="s">
        <v>31</v>
      </c>
      <c r="H27" s="318">
        <f t="shared" si="1"/>
        <v>0</v>
      </c>
      <c r="I27" s="320" t="s">
        <v>31</v>
      </c>
      <c r="J27" s="320" t="s">
        <v>31</v>
      </c>
      <c r="K27" s="324">
        <f>SUM(K28,K32,K34,K37)</f>
        <v>0</v>
      </c>
      <c r="L27" s="323" t="s">
        <v>31</v>
      </c>
    </row>
    <row r="28" spans="1:12" s="286" customFormat="1" ht="24">
      <c r="A28" s="325">
        <v>21350</v>
      </c>
      <c r="B28" s="317" t="s">
        <v>34</v>
      </c>
      <c r="C28" s="318">
        <f t="shared" si="0"/>
        <v>0</v>
      </c>
      <c r="D28" s="320" t="s">
        <v>31</v>
      </c>
      <c r="E28" s="320" t="s">
        <v>31</v>
      </c>
      <c r="F28" s="324">
        <f>SUM(F29:F31)</f>
        <v>0</v>
      </c>
      <c r="G28" s="321" t="s">
        <v>31</v>
      </c>
      <c r="H28" s="318">
        <f t="shared" si="1"/>
        <v>0</v>
      </c>
      <c r="I28" s="320" t="s">
        <v>31</v>
      </c>
      <c r="J28" s="320" t="s">
        <v>31</v>
      </c>
      <c r="K28" s="324">
        <f>SUM(K29:K31)</f>
        <v>0</v>
      </c>
      <c r="L28" s="323" t="s">
        <v>31</v>
      </c>
    </row>
    <row r="29" spans="1:12" ht="12">
      <c r="A29" s="299">
        <v>21351</v>
      </c>
      <c r="B29" s="326" t="s">
        <v>35</v>
      </c>
      <c r="C29" s="327">
        <f t="shared" si="0"/>
        <v>0</v>
      </c>
      <c r="D29" s="328" t="s">
        <v>31</v>
      </c>
      <c r="E29" s="328" t="s">
        <v>31</v>
      </c>
      <c r="F29" s="329"/>
      <c r="G29" s="330" t="s">
        <v>31</v>
      </c>
      <c r="H29" s="327">
        <f t="shared" si="1"/>
        <v>0</v>
      </c>
      <c r="I29" s="328" t="s">
        <v>31</v>
      </c>
      <c r="J29" s="328" t="s">
        <v>31</v>
      </c>
      <c r="K29" s="329"/>
      <c r="L29" s="331" t="s">
        <v>31</v>
      </c>
    </row>
    <row r="30" spans="1:12" ht="12">
      <c r="A30" s="305">
        <v>21352</v>
      </c>
      <c r="B30" s="332" t="s">
        <v>36</v>
      </c>
      <c r="C30" s="333">
        <f t="shared" si="0"/>
        <v>0</v>
      </c>
      <c r="D30" s="334" t="s">
        <v>31</v>
      </c>
      <c r="E30" s="334" t="s">
        <v>31</v>
      </c>
      <c r="F30" s="335"/>
      <c r="G30" s="336" t="s">
        <v>31</v>
      </c>
      <c r="H30" s="333">
        <f t="shared" si="1"/>
        <v>0</v>
      </c>
      <c r="I30" s="334" t="s">
        <v>31</v>
      </c>
      <c r="J30" s="334" t="s">
        <v>31</v>
      </c>
      <c r="K30" s="335"/>
      <c r="L30" s="337" t="s">
        <v>31</v>
      </c>
    </row>
    <row r="31" spans="1:14" ht="24">
      <c r="A31" s="305">
        <v>21359</v>
      </c>
      <c r="B31" s="332" t="s">
        <v>37</v>
      </c>
      <c r="C31" s="333">
        <f t="shared" si="0"/>
        <v>0</v>
      </c>
      <c r="D31" s="334" t="s">
        <v>31</v>
      </c>
      <c r="E31" s="334" t="s">
        <v>31</v>
      </c>
      <c r="F31" s="335"/>
      <c r="G31" s="336" t="s">
        <v>31</v>
      </c>
      <c r="H31" s="333">
        <f t="shared" si="1"/>
        <v>0</v>
      </c>
      <c r="I31" s="334" t="s">
        <v>31</v>
      </c>
      <c r="J31" s="334" t="s">
        <v>31</v>
      </c>
      <c r="K31" s="335"/>
      <c r="L31" s="337" t="s">
        <v>31</v>
      </c>
      <c r="N31" s="338"/>
    </row>
    <row r="32" spans="1:12" s="286" customFormat="1" ht="36">
      <c r="A32" s="325">
        <v>21370</v>
      </c>
      <c r="B32" s="317" t="s">
        <v>38</v>
      </c>
      <c r="C32" s="318">
        <f t="shared" si="0"/>
        <v>0</v>
      </c>
      <c r="D32" s="320" t="s">
        <v>31</v>
      </c>
      <c r="E32" s="320" t="s">
        <v>31</v>
      </c>
      <c r="F32" s="324">
        <f>SUM(F33)</f>
        <v>0</v>
      </c>
      <c r="G32" s="321" t="s">
        <v>31</v>
      </c>
      <c r="H32" s="318">
        <f t="shared" si="1"/>
        <v>0</v>
      </c>
      <c r="I32" s="320" t="s">
        <v>31</v>
      </c>
      <c r="J32" s="320" t="s">
        <v>31</v>
      </c>
      <c r="K32" s="324">
        <f>SUM(K33)</f>
        <v>0</v>
      </c>
      <c r="L32" s="323" t="s">
        <v>31</v>
      </c>
    </row>
    <row r="33" spans="1:12" ht="36">
      <c r="A33" s="339">
        <v>21379</v>
      </c>
      <c r="B33" s="340" t="s">
        <v>39</v>
      </c>
      <c r="C33" s="341">
        <f t="shared" si="0"/>
        <v>0</v>
      </c>
      <c r="D33" s="342" t="s">
        <v>31</v>
      </c>
      <c r="E33" s="342" t="s">
        <v>31</v>
      </c>
      <c r="F33" s="343"/>
      <c r="G33" s="344" t="s">
        <v>31</v>
      </c>
      <c r="H33" s="341">
        <f t="shared" si="1"/>
        <v>0</v>
      </c>
      <c r="I33" s="342" t="s">
        <v>31</v>
      </c>
      <c r="J33" s="342" t="s">
        <v>31</v>
      </c>
      <c r="K33" s="343"/>
      <c r="L33" s="345" t="s">
        <v>31</v>
      </c>
    </row>
    <row r="34" spans="1:12" s="286" customFormat="1" ht="12">
      <c r="A34" s="325">
        <v>21380</v>
      </c>
      <c r="B34" s="317" t="s">
        <v>40</v>
      </c>
      <c r="C34" s="318">
        <f t="shared" si="0"/>
        <v>0</v>
      </c>
      <c r="D34" s="320" t="s">
        <v>31</v>
      </c>
      <c r="E34" s="320" t="s">
        <v>31</v>
      </c>
      <c r="F34" s="324">
        <f>SUM(F35:F36)</f>
        <v>0</v>
      </c>
      <c r="G34" s="321" t="s">
        <v>31</v>
      </c>
      <c r="H34" s="318">
        <f t="shared" si="1"/>
        <v>0</v>
      </c>
      <c r="I34" s="320" t="s">
        <v>31</v>
      </c>
      <c r="J34" s="320" t="s">
        <v>31</v>
      </c>
      <c r="K34" s="324">
        <f>SUM(K35:K36)</f>
        <v>0</v>
      </c>
      <c r="L34" s="323" t="s">
        <v>31</v>
      </c>
    </row>
    <row r="35" spans="1:12" ht="12">
      <c r="A35" s="300">
        <v>21381</v>
      </c>
      <c r="B35" s="326" t="s">
        <v>41</v>
      </c>
      <c r="C35" s="327">
        <f t="shared" si="0"/>
        <v>0</v>
      </c>
      <c r="D35" s="328" t="s">
        <v>31</v>
      </c>
      <c r="E35" s="328" t="s">
        <v>31</v>
      </c>
      <c r="F35" s="329"/>
      <c r="G35" s="330" t="s">
        <v>31</v>
      </c>
      <c r="H35" s="327">
        <f t="shared" si="1"/>
        <v>0</v>
      </c>
      <c r="I35" s="328" t="s">
        <v>31</v>
      </c>
      <c r="J35" s="328" t="s">
        <v>31</v>
      </c>
      <c r="K35" s="329"/>
      <c r="L35" s="331" t="s">
        <v>31</v>
      </c>
    </row>
    <row r="36" spans="1:12" ht="24">
      <c r="A36" s="306">
        <v>21383</v>
      </c>
      <c r="B36" s="332" t="s">
        <v>42</v>
      </c>
      <c r="C36" s="333">
        <f t="shared" si="0"/>
        <v>0</v>
      </c>
      <c r="D36" s="334" t="s">
        <v>31</v>
      </c>
      <c r="E36" s="334" t="s">
        <v>31</v>
      </c>
      <c r="F36" s="335"/>
      <c r="G36" s="336" t="s">
        <v>31</v>
      </c>
      <c r="H36" s="333">
        <f t="shared" si="1"/>
        <v>0</v>
      </c>
      <c r="I36" s="334" t="s">
        <v>31</v>
      </c>
      <c r="J36" s="334" t="s">
        <v>31</v>
      </c>
      <c r="K36" s="335"/>
      <c r="L36" s="337" t="s">
        <v>31</v>
      </c>
    </row>
    <row r="37" spans="1:12" s="286" customFormat="1" ht="24">
      <c r="A37" s="325">
        <v>21390</v>
      </c>
      <c r="B37" s="317" t="s">
        <v>43</v>
      </c>
      <c r="C37" s="318">
        <f t="shared" si="0"/>
        <v>0</v>
      </c>
      <c r="D37" s="320" t="s">
        <v>31</v>
      </c>
      <c r="E37" s="320" t="s">
        <v>31</v>
      </c>
      <c r="F37" s="324">
        <f>SUM(F38:F41)</f>
        <v>0</v>
      </c>
      <c r="G37" s="321" t="s">
        <v>31</v>
      </c>
      <c r="H37" s="318">
        <f t="shared" si="1"/>
        <v>0</v>
      </c>
      <c r="I37" s="320" t="s">
        <v>31</v>
      </c>
      <c r="J37" s="320" t="s">
        <v>31</v>
      </c>
      <c r="K37" s="324">
        <f>SUM(K38:K41)</f>
        <v>0</v>
      </c>
      <c r="L37" s="323" t="s">
        <v>31</v>
      </c>
    </row>
    <row r="38" spans="1:12" ht="24">
      <c r="A38" s="300">
        <v>21391</v>
      </c>
      <c r="B38" s="326" t="s">
        <v>44</v>
      </c>
      <c r="C38" s="327">
        <f t="shared" si="0"/>
        <v>0</v>
      </c>
      <c r="D38" s="328" t="s">
        <v>31</v>
      </c>
      <c r="E38" s="328" t="s">
        <v>31</v>
      </c>
      <c r="F38" s="329"/>
      <c r="G38" s="330" t="s">
        <v>31</v>
      </c>
      <c r="H38" s="327">
        <f t="shared" si="1"/>
        <v>0</v>
      </c>
      <c r="I38" s="328" t="s">
        <v>31</v>
      </c>
      <c r="J38" s="328" t="s">
        <v>31</v>
      </c>
      <c r="K38" s="329"/>
      <c r="L38" s="331" t="s">
        <v>31</v>
      </c>
    </row>
    <row r="39" spans="1:12" ht="12">
      <c r="A39" s="306">
        <v>21393</v>
      </c>
      <c r="B39" s="332" t="s">
        <v>45</v>
      </c>
      <c r="C39" s="333">
        <f t="shared" si="0"/>
        <v>0</v>
      </c>
      <c r="D39" s="334" t="s">
        <v>31</v>
      </c>
      <c r="E39" s="334" t="s">
        <v>31</v>
      </c>
      <c r="F39" s="335"/>
      <c r="G39" s="336" t="s">
        <v>31</v>
      </c>
      <c r="H39" s="333">
        <f t="shared" si="1"/>
        <v>0</v>
      </c>
      <c r="I39" s="334" t="s">
        <v>31</v>
      </c>
      <c r="J39" s="334" t="s">
        <v>31</v>
      </c>
      <c r="K39" s="335"/>
      <c r="L39" s="337" t="s">
        <v>31</v>
      </c>
    </row>
    <row r="40" spans="1:12" ht="12">
      <c r="A40" s="306">
        <v>21395</v>
      </c>
      <c r="B40" s="332" t="s">
        <v>46</v>
      </c>
      <c r="C40" s="333">
        <f t="shared" si="0"/>
        <v>0</v>
      </c>
      <c r="D40" s="334" t="s">
        <v>31</v>
      </c>
      <c r="E40" s="334" t="s">
        <v>31</v>
      </c>
      <c r="F40" s="335"/>
      <c r="G40" s="336" t="s">
        <v>31</v>
      </c>
      <c r="H40" s="333">
        <f t="shared" si="1"/>
        <v>0</v>
      </c>
      <c r="I40" s="334" t="s">
        <v>31</v>
      </c>
      <c r="J40" s="334" t="s">
        <v>31</v>
      </c>
      <c r="K40" s="335"/>
      <c r="L40" s="337" t="s">
        <v>31</v>
      </c>
    </row>
    <row r="41" spans="1:12" ht="24">
      <c r="A41" s="306">
        <v>21399</v>
      </c>
      <c r="B41" s="332" t="s">
        <v>47</v>
      </c>
      <c r="C41" s="333">
        <f t="shared" si="0"/>
        <v>0</v>
      </c>
      <c r="D41" s="334" t="s">
        <v>31</v>
      </c>
      <c r="E41" s="334" t="s">
        <v>31</v>
      </c>
      <c r="F41" s="335"/>
      <c r="G41" s="336" t="s">
        <v>31</v>
      </c>
      <c r="H41" s="333">
        <f t="shared" si="1"/>
        <v>0</v>
      </c>
      <c r="I41" s="334" t="s">
        <v>31</v>
      </c>
      <c r="J41" s="334" t="s">
        <v>31</v>
      </c>
      <c r="K41" s="335"/>
      <c r="L41" s="337" t="s">
        <v>31</v>
      </c>
    </row>
    <row r="42" spans="1:12" s="286" customFormat="1" ht="24">
      <c r="A42" s="325">
        <v>21420</v>
      </c>
      <c r="B42" s="317" t="s">
        <v>48</v>
      </c>
      <c r="C42" s="318">
        <f t="shared" si="0"/>
        <v>0</v>
      </c>
      <c r="D42" s="346">
        <f>SUM(D43)</f>
        <v>0</v>
      </c>
      <c r="E42" s="320" t="s">
        <v>31</v>
      </c>
      <c r="F42" s="320" t="s">
        <v>31</v>
      </c>
      <c r="G42" s="321" t="s">
        <v>31</v>
      </c>
      <c r="H42" s="347">
        <f t="shared" si="1"/>
        <v>0</v>
      </c>
      <c r="I42" s="346">
        <f>SUM(I43)</f>
        <v>0</v>
      </c>
      <c r="J42" s="320" t="s">
        <v>31</v>
      </c>
      <c r="K42" s="320" t="s">
        <v>31</v>
      </c>
      <c r="L42" s="323" t="s">
        <v>31</v>
      </c>
    </row>
    <row r="43" spans="1:12" ht="12">
      <c r="A43" s="348"/>
      <c r="B43" s="349"/>
      <c r="C43" s="350">
        <f t="shared" si="0"/>
        <v>0</v>
      </c>
      <c r="D43" s="351"/>
      <c r="E43" s="342" t="s">
        <v>31</v>
      </c>
      <c r="F43" s="342" t="s">
        <v>31</v>
      </c>
      <c r="G43" s="344" t="s">
        <v>31</v>
      </c>
      <c r="H43" s="350">
        <f t="shared" si="1"/>
        <v>0</v>
      </c>
      <c r="I43" s="352"/>
      <c r="J43" s="342" t="s">
        <v>31</v>
      </c>
      <c r="K43" s="342" t="s">
        <v>31</v>
      </c>
      <c r="L43" s="345" t="s">
        <v>31</v>
      </c>
    </row>
    <row r="44" spans="1:12" ht="24">
      <c r="A44" s="353" t="s">
        <v>49</v>
      </c>
      <c r="B44" s="354" t="s">
        <v>50</v>
      </c>
      <c r="C44" s="355">
        <f t="shared" si="0"/>
        <v>0</v>
      </c>
      <c r="D44" s="356" t="s">
        <v>31</v>
      </c>
      <c r="E44" s="356" t="s">
        <v>31</v>
      </c>
      <c r="F44" s="356" t="s">
        <v>31</v>
      </c>
      <c r="G44" s="357">
        <f>SUM(G45:G46)</f>
        <v>0</v>
      </c>
      <c r="H44" s="355">
        <f t="shared" si="1"/>
        <v>0</v>
      </c>
      <c r="I44" s="356" t="s">
        <v>31</v>
      </c>
      <c r="J44" s="356" t="s">
        <v>31</v>
      </c>
      <c r="K44" s="356" t="s">
        <v>31</v>
      </c>
      <c r="L44" s="358">
        <f>SUM(L45:L46)</f>
        <v>0</v>
      </c>
    </row>
    <row r="45" spans="1:12" ht="24">
      <c r="A45" s="359" t="s">
        <v>51</v>
      </c>
      <c r="B45" s="360" t="s">
        <v>52</v>
      </c>
      <c r="C45" s="361">
        <f t="shared" si="0"/>
        <v>0</v>
      </c>
      <c r="D45" s="362" t="s">
        <v>31</v>
      </c>
      <c r="E45" s="362" t="s">
        <v>31</v>
      </c>
      <c r="F45" s="362" t="s">
        <v>31</v>
      </c>
      <c r="G45" s="363"/>
      <c r="H45" s="361">
        <f t="shared" si="1"/>
        <v>0</v>
      </c>
      <c r="I45" s="362" t="s">
        <v>31</v>
      </c>
      <c r="J45" s="362" t="s">
        <v>31</v>
      </c>
      <c r="K45" s="362" t="s">
        <v>31</v>
      </c>
      <c r="L45" s="364"/>
    </row>
    <row r="46" spans="1:12" ht="24">
      <c r="A46" s="359" t="s">
        <v>53</v>
      </c>
      <c r="B46" s="360" t="s">
        <v>54</v>
      </c>
      <c r="C46" s="365">
        <f t="shared" si="0"/>
        <v>0</v>
      </c>
      <c r="D46" s="362" t="s">
        <v>31</v>
      </c>
      <c r="E46" s="362" t="s">
        <v>31</v>
      </c>
      <c r="F46" s="362" t="s">
        <v>31</v>
      </c>
      <c r="G46" s="363"/>
      <c r="H46" s="365">
        <f t="shared" si="1"/>
        <v>0</v>
      </c>
      <c r="I46" s="362" t="s">
        <v>31</v>
      </c>
      <c r="J46" s="362" t="s">
        <v>31</v>
      </c>
      <c r="K46" s="362" t="s">
        <v>31</v>
      </c>
      <c r="L46" s="364"/>
    </row>
    <row r="47" spans="1:12" ht="12">
      <c r="A47" s="366"/>
      <c r="B47" s="360"/>
      <c r="C47" s="367"/>
      <c r="D47" s="362"/>
      <c r="E47" s="362"/>
      <c r="F47" s="368"/>
      <c r="G47" s="369"/>
      <c r="H47" s="367"/>
      <c r="I47" s="362"/>
      <c r="J47" s="362"/>
      <c r="K47" s="368"/>
      <c r="L47" s="370"/>
    </row>
    <row r="48" spans="1:12" s="286" customFormat="1" ht="12">
      <c r="A48" s="371"/>
      <c r="B48" s="372" t="s">
        <v>55</v>
      </c>
      <c r="C48" s="373"/>
      <c r="D48" s="374"/>
      <c r="E48" s="374"/>
      <c r="F48" s="374"/>
      <c r="G48" s="375"/>
      <c r="H48" s="373"/>
      <c r="I48" s="374"/>
      <c r="J48" s="374"/>
      <c r="K48" s="374"/>
      <c r="L48" s="376"/>
    </row>
    <row r="49" spans="1:12" s="286" customFormat="1" ht="12.75" thickBot="1">
      <c r="A49" s="377"/>
      <c r="B49" s="287" t="s">
        <v>56</v>
      </c>
      <c r="C49" s="378">
        <f aca="true" t="shared" si="2" ref="C49:C111">SUM(D49:G49)</f>
        <v>30000</v>
      </c>
      <c r="D49" s="379">
        <f>SUM(D50,D257)</f>
        <v>30000</v>
      </c>
      <c r="E49" s="379">
        <f>SUM(E50,E257)</f>
        <v>0</v>
      </c>
      <c r="F49" s="379">
        <f>SUM(F50,F257)</f>
        <v>0</v>
      </c>
      <c r="G49" s="380">
        <f>SUM(G50,G257)</f>
        <v>0</v>
      </c>
      <c r="H49" s="378">
        <f aca="true" t="shared" si="3" ref="H49:H111">SUM(I49:L49)</f>
        <v>30000</v>
      </c>
      <c r="I49" s="379">
        <f>SUM(I50,I257)</f>
        <v>30000</v>
      </c>
      <c r="J49" s="379">
        <f>SUM(J50,J257)</f>
        <v>0</v>
      </c>
      <c r="K49" s="379">
        <f>SUM(K50,K257)</f>
        <v>0</v>
      </c>
      <c r="L49" s="381">
        <f>SUM(L50,L257)</f>
        <v>0</v>
      </c>
    </row>
    <row r="50" spans="1:12" s="286" customFormat="1" ht="36.75" thickTop="1">
      <c r="A50" s="382"/>
      <c r="B50" s="383" t="s">
        <v>57</v>
      </c>
      <c r="C50" s="384">
        <f t="shared" si="2"/>
        <v>30000</v>
      </c>
      <c r="D50" s="385">
        <f>SUM(D51,D179)</f>
        <v>30000</v>
      </c>
      <c r="E50" s="385">
        <f>SUM(E51,E179)</f>
        <v>0</v>
      </c>
      <c r="F50" s="385">
        <f>SUM(F51,F179)</f>
        <v>0</v>
      </c>
      <c r="G50" s="386">
        <f>SUM(G51,G179)</f>
        <v>0</v>
      </c>
      <c r="H50" s="384">
        <f t="shared" si="3"/>
        <v>30000</v>
      </c>
      <c r="I50" s="385">
        <f>SUM(I51,I179)</f>
        <v>30000</v>
      </c>
      <c r="J50" s="385">
        <f>SUM(J51,J179)</f>
        <v>0</v>
      </c>
      <c r="K50" s="385">
        <f>SUM(K51,K179)</f>
        <v>0</v>
      </c>
      <c r="L50" s="387">
        <f>SUM(L51,L179)</f>
        <v>0</v>
      </c>
    </row>
    <row r="51" spans="1:12" s="286" customFormat="1" ht="24">
      <c r="A51" s="388"/>
      <c r="B51" s="280" t="s">
        <v>58</v>
      </c>
      <c r="C51" s="389">
        <f t="shared" si="2"/>
        <v>30000</v>
      </c>
      <c r="D51" s="390">
        <f>SUM(D52,D74,D165,D172)</f>
        <v>30000</v>
      </c>
      <c r="E51" s="390">
        <f>SUM(E52,E74,E165,E172)</f>
        <v>0</v>
      </c>
      <c r="F51" s="390">
        <f>SUM(F52,F74,F165,F172)</f>
        <v>0</v>
      </c>
      <c r="G51" s="391">
        <f>SUM(G52,G74,G165,G172)</f>
        <v>0</v>
      </c>
      <c r="H51" s="389">
        <f t="shared" si="3"/>
        <v>30000</v>
      </c>
      <c r="I51" s="390">
        <f>SUM(I52,I74,I165,I172)</f>
        <v>30000</v>
      </c>
      <c r="J51" s="390">
        <f>SUM(J52,J74,J165,J172)</f>
        <v>0</v>
      </c>
      <c r="K51" s="390">
        <f>SUM(K52,K74,K165,K172)</f>
        <v>0</v>
      </c>
      <c r="L51" s="392">
        <f>SUM(L52,L74,L165,L172)</f>
        <v>0</v>
      </c>
    </row>
    <row r="52" spans="1:12" s="286" customFormat="1" ht="12">
      <c r="A52" s="393">
        <v>1000</v>
      </c>
      <c r="B52" s="393" t="s">
        <v>59</v>
      </c>
      <c r="C52" s="394">
        <f t="shared" si="2"/>
        <v>0</v>
      </c>
      <c r="D52" s="395">
        <f>SUM(D53,D66)</f>
        <v>0</v>
      </c>
      <c r="E52" s="395">
        <f>SUM(E53,E66)</f>
        <v>0</v>
      </c>
      <c r="F52" s="395">
        <f>SUM(F53,F66)</f>
        <v>0</v>
      </c>
      <c r="G52" s="396">
        <f>SUM(G53,G66)</f>
        <v>0</v>
      </c>
      <c r="H52" s="394">
        <f t="shared" si="3"/>
        <v>0</v>
      </c>
      <c r="I52" s="395">
        <f>SUM(I53,I66)</f>
        <v>0</v>
      </c>
      <c r="J52" s="395">
        <f>SUM(J53,J66)</f>
        <v>0</v>
      </c>
      <c r="K52" s="395">
        <f>SUM(K53,K66)</f>
        <v>0</v>
      </c>
      <c r="L52" s="397">
        <f>SUM(L53,L66)</f>
        <v>0</v>
      </c>
    </row>
    <row r="53" spans="1:12" ht="12">
      <c r="A53" s="317">
        <v>1100</v>
      </c>
      <c r="B53" s="398" t="s">
        <v>60</v>
      </c>
      <c r="C53" s="318">
        <f t="shared" si="2"/>
        <v>0</v>
      </c>
      <c r="D53" s="324">
        <f>SUM(D54,D57,D65)</f>
        <v>0</v>
      </c>
      <c r="E53" s="324">
        <f>SUM(E54,E57,E65)</f>
        <v>0</v>
      </c>
      <c r="F53" s="324">
        <f>SUM(F54,F57,F65)</f>
        <v>0</v>
      </c>
      <c r="G53" s="399">
        <f>SUM(G54,G57,G65)</f>
        <v>0</v>
      </c>
      <c r="H53" s="318">
        <f t="shared" si="3"/>
        <v>0</v>
      </c>
      <c r="I53" s="324">
        <f>SUM(I54,I57,I65)</f>
        <v>0</v>
      </c>
      <c r="J53" s="324">
        <f>SUM(J54,J57,J65)</f>
        <v>0</v>
      </c>
      <c r="K53" s="324">
        <f>SUM(K54,K57,K65)</f>
        <v>0</v>
      </c>
      <c r="L53" s="400">
        <f>SUM(L54,L57,L65)</f>
        <v>0</v>
      </c>
    </row>
    <row r="54" spans="1:12" ht="12">
      <c r="A54" s="401">
        <v>1110</v>
      </c>
      <c r="B54" s="360" t="s">
        <v>61</v>
      </c>
      <c r="C54" s="367">
        <f t="shared" si="2"/>
        <v>0</v>
      </c>
      <c r="D54" s="402">
        <f>SUM(D55:D56)</f>
        <v>0</v>
      </c>
      <c r="E54" s="402">
        <f>SUM(E55:E56)</f>
        <v>0</v>
      </c>
      <c r="F54" s="402">
        <f>SUM(F55:F56)</f>
        <v>0</v>
      </c>
      <c r="G54" s="403">
        <f>SUM(G55:G56)</f>
        <v>0</v>
      </c>
      <c r="H54" s="367">
        <f t="shared" si="3"/>
        <v>0</v>
      </c>
      <c r="I54" s="402">
        <f>SUM(I55:I56)</f>
        <v>0</v>
      </c>
      <c r="J54" s="402">
        <f>SUM(J55:J56)</f>
        <v>0</v>
      </c>
      <c r="K54" s="402">
        <f>SUM(K55:K56)</f>
        <v>0</v>
      </c>
      <c r="L54" s="404">
        <f>SUM(L55:L56)</f>
        <v>0</v>
      </c>
    </row>
    <row r="55" spans="1:12" ht="12">
      <c r="A55" s="300">
        <v>1111</v>
      </c>
      <c r="B55" s="326" t="s">
        <v>62</v>
      </c>
      <c r="C55" s="327">
        <f t="shared" si="2"/>
        <v>0</v>
      </c>
      <c r="D55" s="329"/>
      <c r="E55" s="329"/>
      <c r="F55" s="329"/>
      <c r="G55" s="405"/>
      <c r="H55" s="327">
        <f t="shared" si="3"/>
        <v>0</v>
      </c>
      <c r="I55" s="329"/>
      <c r="J55" s="329"/>
      <c r="K55" s="329"/>
      <c r="L55" s="406"/>
    </row>
    <row r="56" spans="1:12" ht="13.5" customHeight="1">
      <c r="A56" s="306">
        <v>1119</v>
      </c>
      <c r="B56" s="332" t="s">
        <v>63</v>
      </c>
      <c r="C56" s="333">
        <f t="shared" si="2"/>
        <v>0</v>
      </c>
      <c r="D56" s="335"/>
      <c r="E56" s="335"/>
      <c r="F56" s="335"/>
      <c r="G56" s="407"/>
      <c r="H56" s="333">
        <f t="shared" si="3"/>
        <v>0</v>
      </c>
      <c r="I56" s="335"/>
      <c r="J56" s="335"/>
      <c r="K56" s="335"/>
      <c r="L56" s="408"/>
    </row>
    <row r="57" spans="1:12" ht="12">
      <c r="A57" s="409">
        <v>1140</v>
      </c>
      <c r="B57" s="332" t="s">
        <v>64</v>
      </c>
      <c r="C57" s="333">
        <f t="shared" si="2"/>
        <v>0</v>
      </c>
      <c r="D57" s="410">
        <f>SUM(D58:D64)</f>
        <v>0</v>
      </c>
      <c r="E57" s="410">
        <f>SUM(E58:E64)</f>
        <v>0</v>
      </c>
      <c r="F57" s="410">
        <f>SUM(F58:F64)</f>
        <v>0</v>
      </c>
      <c r="G57" s="411">
        <f>SUM(G58:G64)</f>
        <v>0</v>
      </c>
      <c r="H57" s="333">
        <f t="shared" si="3"/>
        <v>0</v>
      </c>
      <c r="I57" s="410">
        <f>SUM(I58:I64)</f>
        <v>0</v>
      </c>
      <c r="J57" s="410">
        <f>SUM(J58:J64)</f>
        <v>0</v>
      </c>
      <c r="K57" s="410">
        <f>SUM(K58:K64)</f>
        <v>0</v>
      </c>
      <c r="L57" s="412">
        <f>SUM(L58:L64)</f>
        <v>0</v>
      </c>
    </row>
    <row r="58" spans="1:12" ht="12">
      <c r="A58" s="306">
        <v>1141</v>
      </c>
      <c r="B58" s="332" t="s">
        <v>65</v>
      </c>
      <c r="C58" s="333">
        <f t="shared" si="2"/>
        <v>0</v>
      </c>
      <c r="D58" s="335"/>
      <c r="E58" s="335"/>
      <c r="F58" s="335"/>
      <c r="G58" s="407"/>
      <c r="H58" s="333">
        <f t="shared" si="3"/>
        <v>0</v>
      </c>
      <c r="I58" s="335"/>
      <c r="J58" s="335"/>
      <c r="K58" s="335"/>
      <c r="L58" s="408"/>
    </row>
    <row r="59" spans="1:12" ht="12">
      <c r="A59" s="306">
        <v>1142</v>
      </c>
      <c r="B59" s="332" t="s">
        <v>66</v>
      </c>
      <c r="C59" s="333">
        <f t="shared" si="2"/>
        <v>0</v>
      </c>
      <c r="D59" s="335"/>
      <c r="E59" s="335"/>
      <c r="F59" s="335"/>
      <c r="G59" s="407"/>
      <c r="H59" s="333">
        <f t="shared" si="3"/>
        <v>0</v>
      </c>
      <c r="I59" s="335"/>
      <c r="J59" s="335"/>
      <c r="K59" s="335"/>
      <c r="L59" s="408"/>
    </row>
    <row r="60" spans="1:12" ht="24">
      <c r="A60" s="306">
        <v>1145</v>
      </c>
      <c r="B60" s="332" t="s">
        <v>67</v>
      </c>
      <c r="C60" s="333">
        <f t="shared" si="2"/>
        <v>0</v>
      </c>
      <c r="D60" s="335"/>
      <c r="E60" s="335"/>
      <c r="F60" s="335"/>
      <c r="G60" s="407"/>
      <c r="H60" s="333">
        <f t="shared" si="3"/>
        <v>0</v>
      </c>
      <c r="I60" s="335"/>
      <c r="J60" s="335"/>
      <c r="K60" s="335"/>
      <c r="L60" s="408"/>
    </row>
    <row r="61" spans="1:12" ht="27.75" customHeight="1">
      <c r="A61" s="306">
        <v>1146</v>
      </c>
      <c r="B61" s="332" t="s">
        <v>68</v>
      </c>
      <c r="C61" s="333">
        <f t="shared" si="2"/>
        <v>0</v>
      </c>
      <c r="D61" s="335"/>
      <c r="E61" s="335"/>
      <c r="F61" s="335"/>
      <c r="G61" s="407"/>
      <c r="H61" s="333">
        <f t="shared" si="3"/>
        <v>0</v>
      </c>
      <c r="I61" s="335"/>
      <c r="J61" s="335"/>
      <c r="K61" s="335"/>
      <c r="L61" s="408"/>
    </row>
    <row r="62" spans="1:12" ht="12">
      <c r="A62" s="306">
        <v>1147</v>
      </c>
      <c r="B62" s="332" t="s">
        <v>69</v>
      </c>
      <c r="C62" s="333">
        <f t="shared" si="2"/>
        <v>0</v>
      </c>
      <c r="D62" s="335"/>
      <c r="E62" s="335"/>
      <c r="F62" s="335"/>
      <c r="G62" s="407"/>
      <c r="H62" s="333">
        <f t="shared" si="3"/>
        <v>0</v>
      </c>
      <c r="I62" s="335"/>
      <c r="J62" s="335"/>
      <c r="K62" s="335"/>
      <c r="L62" s="408"/>
    </row>
    <row r="63" spans="1:12" ht="24">
      <c r="A63" s="306">
        <v>1148</v>
      </c>
      <c r="B63" s="332" t="s">
        <v>70</v>
      </c>
      <c r="C63" s="333">
        <f t="shared" si="2"/>
        <v>0</v>
      </c>
      <c r="D63" s="335"/>
      <c r="E63" s="335"/>
      <c r="F63" s="335"/>
      <c r="G63" s="407"/>
      <c r="H63" s="333">
        <f t="shared" si="3"/>
        <v>0</v>
      </c>
      <c r="I63" s="335"/>
      <c r="J63" s="335"/>
      <c r="K63" s="335"/>
      <c r="L63" s="408"/>
    </row>
    <row r="64" spans="1:12" ht="24">
      <c r="A64" s="306">
        <v>1149</v>
      </c>
      <c r="B64" s="332" t="s">
        <v>71</v>
      </c>
      <c r="C64" s="333">
        <f t="shared" si="2"/>
        <v>0</v>
      </c>
      <c r="D64" s="335"/>
      <c r="E64" s="335"/>
      <c r="F64" s="335"/>
      <c r="G64" s="407"/>
      <c r="H64" s="333">
        <f t="shared" si="3"/>
        <v>0</v>
      </c>
      <c r="I64" s="335"/>
      <c r="J64" s="335"/>
      <c r="K64" s="335"/>
      <c r="L64" s="408"/>
    </row>
    <row r="65" spans="1:12" ht="36">
      <c r="A65" s="401">
        <v>1150</v>
      </c>
      <c r="B65" s="360" t="s">
        <v>72</v>
      </c>
      <c r="C65" s="367">
        <f t="shared" si="2"/>
        <v>0</v>
      </c>
      <c r="D65" s="413"/>
      <c r="E65" s="413"/>
      <c r="F65" s="413"/>
      <c r="G65" s="414"/>
      <c r="H65" s="367">
        <f t="shared" si="3"/>
        <v>0</v>
      </c>
      <c r="I65" s="413"/>
      <c r="J65" s="413"/>
      <c r="K65" s="413"/>
      <c r="L65" s="415"/>
    </row>
    <row r="66" spans="1:12" ht="36">
      <c r="A66" s="317">
        <v>1200</v>
      </c>
      <c r="B66" s="398" t="s">
        <v>73</v>
      </c>
      <c r="C66" s="318">
        <f t="shared" si="2"/>
        <v>0</v>
      </c>
      <c r="D66" s="324">
        <f>SUM(D67:D68)</f>
        <v>0</v>
      </c>
      <c r="E66" s="324">
        <f>SUM(E67:E68)</f>
        <v>0</v>
      </c>
      <c r="F66" s="324">
        <f>SUM(F67:F68)</f>
        <v>0</v>
      </c>
      <c r="G66" s="416">
        <f>SUM(G67:G68)</f>
        <v>0</v>
      </c>
      <c r="H66" s="318">
        <f t="shared" si="3"/>
        <v>0</v>
      </c>
      <c r="I66" s="324">
        <f>SUM(I67:I68)</f>
        <v>0</v>
      </c>
      <c r="J66" s="324">
        <f>SUM(J67:J68)</f>
        <v>0</v>
      </c>
      <c r="K66" s="324">
        <f>SUM(K67:K68)</f>
        <v>0</v>
      </c>
      <c r="L66" s="417">
        <f>SUM(L67:L68)</f>
        <v>0</v>
      </c>
    </row>
    <row r="67" spans="1:12" ht="24">
      <c r="A67" s="273">
        <v>1210</v>
      </c>
      <c r="B67" s="326" t="s">
        <v>74</v>
      </c>
      <c r="C67" s="327">
        <f t="shared" si="2"/>
        <v>0</v>
      </c>
      <c r="D67" s="329"/>
      <c r="E67" s="329"/>
      <c r="F67" s="329"/>
      <c r="G67" s="405"/>
      <c r="H67" s="327">
        <f t="shared" si="3"/>
        <v>0</v>
      </c>
      <c r="I67" s="329"/>
      <c r="J67" s="329"/>
      <c r="K67" s="329"/>
      <c r="L67" s="406"/>
    </row>
    <row r="68" spans="1:12" ht="24">
      <c r="A68" s="409">
        <v>1220</v>
      </c>
      <c r="B68" s="332" t="s">
        <v>75</v>
      </c>
      <c r="C68" s="333">
        <f t="shared" si="2"/>
        <v>0</v>
      </c>
      <c r="D68" s="410">
        <f>SUM(D69:D73)</f>
        <v>0</v>
      </c>
      <c r="E68" s="410">
        <f>SUM(E69:E73)</f>
        <v>0</v>
      </c>
      <c r="F68" s="410">
        <f>SUM(F69:F73)</f>
        <v>0</v>
      </c>
      <c r="G68" s="411">
        <f>SUM(G69:G73)</f>
        <v>0</v>
      </c>
      <c r="H68" s="333">
        <f t="shared" si="3"/>
        <v>0</v>
      </c>
      <c r="I68" s="410">
        <f>SUM(I69:I73)</f>
        <v>0</v>
      </c>
      <c r="J68" s="410">
        <f>SUM(J69:J73)</f>
        <v>0</v>
      </c>
      <c r="K68" s="410">
        <f>SUM(K69:K73)</f>
        <v>0</v>
      </c>
      <c r="L68" s="412">
        <f>SUM(L69:L73)</f>
        <v>0</v>
      </c>
    </row>
    <row r="69" spans="1:12" ht="24">
      <c r="A69" s="306">
        <v>1221</v>
      </c>
      <c r="B69" s="332" t="s">
        <v>76</v>
      </c>
      <c r="C69" s="333">
        <f t="shared" si="2"/>
        <v>0</v>
      </c>
      <c r="D69" s="335"/>
      <c r="E69" s="335"/>
      <c r="F69" s="335"/>
      <c r="G69" s="407"/>
      <c r="H69" s="333">
        <f t="shared" si="3"/>
        <v>0</v>
      </c>
      <c r="I69" s="335"/>
      <c r="J69" s="335"/>
      <c r="K69" s="335"/>
      <c r="L69" s="408"/>
    </row>
    <row r="70" spans="1:12" ht="12">
      <c r="A70" s="306">
        <v>1223</v>
      </c>
      <c r="B70" s="332" t="s">
        <v>77</v>
      </c>
      <c r="C70" s="333">
        <f t="shared" si="2"/>
        <v>0</v>
      </c>
      <c r="D70" s="335"/>
      <c r="E70" s="335"/>
      <c r="F70" s="335"/>
      <c r="G70" s="407"/>
      <c r="H70" s="333">
        <f t="shared" si="3"/>
        <v>0</v>
      </c>
      <c r="I70" s="335"/>
      <c r="J70" s="335"/>
      <c r="K70" s="335"/>
      <c r="L70" s="408"/>
    </row>
    <row r="71" spans="1:12" ht="36">
      <c r="A71" s="306">
        <v>1227</v>
      </c>
      <c r="B71" s="332" t="s">
        <v>78</v>
      </c>
      <c r="C71" s="333">
        <f t="shared" si="2"/>
        <v>0</v>
      </c>
      <c r="D71" s="335"/>
      <c r="E71" s="335"/>
      <c r="F71" s="335"/>
      <c r="G71" s="407"/>
      <c r="H71" s="333">
        <f t="shared" si="3"/>
        <v>0</v>
      </c>
      <c r="I71" s="335"/>
      <c r="J71" s="335"/>
      <c r="K71" s="335"/>
      <c r="L71" s="408"/>
    </row>
    <row r="72" spans="1:12" ht="48">
      <c r="A72" s="306">
        <v>1228</v>
      </c>
      <c r="B72" s="332" t="s">
        <v>79</v>
      </c>
      <c r="C72" s="333">
        <f t="shared" si="2"/>
        <v>0</v>
      </c>
      <c r="D72" s="335"/>
      <c r="E72" s="335"/>
      <c r="F72" s="335"/>
      <c r="G72" s="407"/>
      <c r="H72" s="333">
        <f t="shared" si="3"/>
        <v>0</v>
      </c>
      <c r="I72" s="335"/>
      <c r="J72" s="335"/>
      <c r="K72" s="335"/>
      <c r="L72" s="408"/>
    </row>
    <row r="73" spans="1:12" ht="24">
      <c r="A73" s="300">
        <v>1229</v>
      </c>
      <c r="B73" s="326" t="s">
        <v>80</v>
      </c>
      <c r="C73" s="327">
        <f t="shared" si="2"/>
        <v>0</v>
      </c>
      <c r="D73" s="329"/>
      <c r="E73" s="329"/>
      <c r="F73" s="329"/>
      <c r="G73" s="405"/>
      <c r="H73" s="327">
        <f t="shared" si="3"/>
        <v>0</v>
      </c>
      <c r="I73" s="329"/>
      <c r="J73" s="329"/>
      <c r="K73" s="329"/>
      <c r="L73" s="406"/>
    </row>
    <row r="74" spans="1:12" ht="15" customHeight="1">
      <c r="A74" s="393">
        <v>2000</v>
      </c>
      <c r="B74" s="393" t="s">
        <v>81</v>
      </c>
      <c r="C74" s="394">
        <f t="shared" si="2"/>
        <v>30000</v>
      </c>
      <c r="D74" s="395">
        <f>SUM(D75,D82,D125,D157,D158,D164)</f>
        <v>30000</v>
      </c>
      <c r="E74" s="395">
        <f>SUM(E75,E82,E125,E157,E158,E164)</f>
        <v>0</v>
      </c>
      <c r="F74" s="395">
        <f>SUM(F75,F82,F125,F157,F158,F164)</f>
        <v>0</v>
      </c>
      <c r="G74" s="396">
        <f>SUM(G75,G82,G125,G157,G158,G164)</f>
        <v>0</v>
      </c>
      <c r="H74" s="394">
        <f t="shared" si="3"/>
        <v>30000</v>
      </c>
      <c r="I74" s="395">
        <f>SUM(I75,I82,I125,I157,I158,I164)</f>
        <v>30000</v>
      </c>
      <c r="J74" s="395">
        <f>SUM(J75,J82,J125,J157,J158,J164)</f>
        <v>0</v>
      </c>
      <c r="K74" s="395">
        <f>SUM(K75,K82,K125,K157,K158,K164)</f>
        <v>0</v>
      </c>
      <c r="L74" s="397">
        <f>SUM(L75,L82,L125,L157,L158,L164)</f>
        <v>0</v>
      </c>
    </row>
    <row r="75" spans="1:12" ht="12">
      <c r="A75" s="317">
        <v>2100</v>
      </c>
      <c r="B75" s="398" t="s">
        <v>82</v>
      </c>
      <c r="C75" s="318">
        <f t="shared" si="2"/>
        <v>0</v>
      </c>
      <c r="D75" s="324">
        <f>SUM(D76,D79)</f>
        <v>0</v>
      </c>
      <c r="E75" s="324">
        <f>SUM(E76,E79)</f>
        <v>0</v>
      </c>
      <c r="F75" s="324">
        <f>SUM(F76,F79)</f>
        <v>0</v>
      </c>
      <c r="G75" s="416">
        <f>SUM(G76,G79)</f>
        <v>0</v>
      </c>
      <c r="H75" s="318">
        <f t="shared" si="3"/>
        <v>0</v>
      </c>
      <c r="I75" s="324">
        <f>SUM(I76,I79)</f>
        <v>0</v>
      </c>
      <c r="J75" s="324">
        <f>SUM(J76,J79)</f>
        <v>0</v>
      </c>
      <c r="K75" s="324">
        <f>SUM(K76,K79)</f>
        <v>0</v>
      </c>
      <c r="L75" s="417">
        <f>SUM(L76,L79)</f>
        <v>0</v>
      </c>
    </row>
    <row r="76" spans="1:12" ht="24">
      <c r="A76" s="273">
        <v>2110</v>
      </c>
      <c r="B76" s="326" t="s">
        <v>83</v>
      </c>
      <c r="C76" s="327">
        <f t="shared" si="2"/>
        <v>0</v>
      </c>
      <c r="D76" s="418">
        <f>SUM(D77:D78)</f>
        <v>0</v>
      </c>
      <c r="E76" s="418">
        <f>SUM(E77:E78)</f>
        <v>0</v>
      </c>
      <c r="F76" s="418">
        <f>SUM(F77:F78)</f>
        <v>0</v>
      </c>
      <c r="G76" s="419">
        <f>SUM(G77:G78)</f>
        <v>0</v>
      </c>
      <c r="H76" s="327">
        <f t="shared" si="3"/>
        <v>0</v>
      </c>
      <c r="I76" s="418">
        <f>SUM(I77:I78)</f>
        <v>0</v>
      </c>
      <c r="J76" s="418">
        <f>SUM(J77:J78)</f>
        <v>0</v>
      </c>
      <c r="K76" s="418">
        <f>SUM(K77:K78)</f>
        <v>0</v>
      </c>
      <c r="L76" s="420">
        <f>SUM(L77:L78)</f>
        <v>0</v>
      </c>
    </row>
    <row r="77" spans="1:12" ht="12">
      <c r="A77" s="306">
        <v>2111</v>
      </c>
      <c r="B77" s="332" t="s">
        <v>84</v>
      </c>
      <c r="C77" s="333">
        <f t="shared" si="2"/>
        <v>0</v>
      </c>
      <c r="D77" s="335"/>
      <c r="E77" s="335"/>
      <c r="F77" s="335"/>
      <c r="G77" s="407"/>
      <c r="H77" s="333">
        <f t="shared" si="3"/>
        <v>0</v>
      </c>
      <c r="I77" s="335"/>
      <c r="J77" s="335"/>
      <c r="K77" s="335"/>
      <c r="L77" s="408"/>
    </row>
    <row r="78" spans="1:12" ht="24">
      <c r="A78" s="306">
        <v>2112</v>
      </c>
      <c r="B78" s="332" t="s">
        <v>85</v>
      </c>
      <c r="C78" s="333">
        <f t="shared" si="2"/>
        <v>0</v>
      </c>
      <c r="D78" s="335"/>
      <c r="E78" s="335"/>
      <c r="F78" s="335"/>
      <c r="G78" s="407"/>
      <c r="H78" s="333">
        <f t="shared" si="3"/>
        <v>0</v>
      </c>
      <c r="I78" s="335"/>
      <c r="J78" s="335"/>
      <c r="K78" s="335"/>
      <c r="L78" s="408"/>
    </row>
    <row r="79" spans="1:12" ht="24">
      <c r="A79" s="409">
        <v>2120</v>
      </c>
      <c r="B79" s="332" t="s">
        <v>86</v>
      </c>
      <c r="C79" s="333">
        <f t="shared" si="2"/>
        <v>0</v>
      </c>
      <c r="D79" s="410">
        <f>SUM(D80:D81)</f>
        <v>0</v>
      </c>
      <c r="E79" s="410">
        <f>SUM(E80:E81)</f>
        <v>0</v>
      </c>
      <c r="F79" s="410">
        <f>SUM(F80:F81)</f>
        <v>0</v>
      </c>
      <c r="G79" s="411">
        <f>SUM(G80:G81)</f>
        <v>0</v>
      </c>
      <c r="H79" s="333">
        <f t="shared" si="3"/>
        <v>0</v>
      </c>
      <c r="I79" s="410">
        <f>SUM(I80:I81)</f>
        <v>0</v>
      </c>
      <c r="J79" s="410">
        <f>SUM(J80:J81)</f>
        <v>0</v>
      </c>
      <c r="K79" s="410">
        <f>SUM(K80:K81)</f>
        <v>0</v>
      </c>
      <c r="L79" s="412">
        <f>SUM(L80:L81)</f>
        <v>0</v>
      </c>
    </row>
    <row r="80" spans="1:12" ht="12">
      <c r="A80" s="306">
        <v>2121</v>
      </c>
      <c r="B80" s="332" t="s">
        <v>84</v>
      </c>
      <c r="C80" s="333">
        <f t="shared" si="2"/>
        <v>0</v>
      </c>
      <c r="D80" s="335"/>
      <c r="E80" s="335"/>
      <c r="F80" s="335"/>
      <c r="G80" s="407"/>
      <c r="H80" s="333">
        <f t="shared" si="3"/>
        <v>0</v>
      </c>
      <c r="I80" s="335"/>
      <c r="J80" s="335"/>
      <c r="K80" s="335"/>
      <c r="L80" s="408"/>
    </row>
    <row r="81" spans="1:12" ht="12">
      <c r="A81" s="306">
        <v>2122</v>
      </c>
      <c r="B81" s="332" t="s">
        <v>87</v>
      </c>
      <c r="C81" s="333">
        <f t="shared" si="2"/>
        <v>0</v>
      </c>
      <c r="D81" s="335"/>
      <c r="E81" s="335"/>
      <c r="F81" s="335"/>
      <c r="G81" s="407"/>
      <c r="H81" s="333">
        <f t="shared" si="3"/>
        <v>0</v>
      </c>
      <c r="I81" s="335"/>
      <c r="J81" s="335"/>
      <c r="K81" s="335"/>
      <c r="L81" s="408"/>
    </row>
    <row r="82" spans="1:12" ht="12">
      <c r="A82" s="317">
        <v>2200</v>
      </c>
      <c r="B82" s="398" t="s">
        <v>88</v>
      </c>
      <c r="C82" s="318">
        <f t="shared" si="2"/>
        <v>30000</v>
      </c>
      <c r="D82" s="324">
        <f>SUM(D83,D88,D94,D102,D110,D114,D120)</f>
        <v>30000</v>
      </c>
      <c r="E82" s="324">
        <f>SUM(E83,E88,E94,E102,E110,E114,E120)</f>
        <v>0</v>
      </c>
      <c r="F82" s="324">
        <f>SUM(F83,F88,F94,F102,F110,F114,F120)</f>
        <v>0</v>
      </c>
      <c r="G82" s="416">
        <f>SUM(G83,G88,G94,G102,G110,G114,G120)</f>
        <v>0</v>
      </c>
      <c r="H82" s="318">
        <f t="shared" si="3"/>
        <v>30000</v>
      </c>
      <c r="I82" s="324">
        <f>SUM(I83,I88,I94,I102,I110,I114,I120)</f>
        <v>30000</v>
      </c>
      <c r="J82" s="324">
        <f>SUM(J83,J88,J94,J102,J110,J114,J120)</f>
        <v>0</v>
      </c>
      <c r="K82" s="324">
        <f>SUM(K83,K88,K94,K102,K110,K114,K120)</f>
        <v>0</v>
      </c>
      <c r="L82" s="417">
        <f>SUM(L83,L88,L94,L102,L110,L114,L120)</f>
        <v>0</v>
      </c>
    </row>
    <row r="83" spans="1:12" ht="24">
      <c r="A83" s="401">
        <v>2210</v>
      </c>
      <c r="B83" s="360" t="s">
        <v>89</v>
      </c>
      <c r="C83" s="367">
        <f t="shared" si="2"/>
        <v>0</v>
      </c>
      <c r="D83" s="402">
        <f>SUM(D84:D87)</f>
        <v>0</v>
      </c>
      <c r="E83" s="402">
        <f>SUM(E84:E87)</f>
        <v>0</v>
      </c>
      <c r="F83" s="402">
        <f>SUM(F84:F87)</f>
        <v>0</v>
      </c>
      <c r="G83" s="403">
        <f>SUM(G84:G87)</f>
        <v>0</v>
      </c>
      <c r="H83" s="367">
        <f t="shared" si="3"/>
        <v>0</v>
      </c>
      <c r="I83" s="402">
        <f>SUM(I84:I87)</f>
        <v>0</v>
      </c>
      <c r="J83" s="402">
        <f>SUM(J84:J87)</f>
        <v>0</v>
      </c>
      <c r="K83" s="402">
        <f>SUM(K84:K87)</f>
        <v>0</v>
      </c>
      <c r="L83" s="404">
        <f>SUM(L84:L87)</f>
        <v>0</v>
      </c>
    </row>
    <row r="84" spans="1:12" ht="24">
      <c r="A84" s="300">
        <v>2211</v>
      </c>
      <c r="B84" s="326" t="s">
        <v>90</v>
      </c>
      <c r="C84" s="327">
        <f t="shared" si="2"/>
        <v>0</v>
      </c>
      <c r="D84" s="329"/>
      <c r="E84" s="329"/>
      <c r="F84" s="329"/>
      <c r="G84" s="405"/>
      <c r="H84" s="327">
        <f t="shared" si="3"/>
        <v>0</v>
      </c>
      <c r="I84" s="329"/>
      <c r="J84" s="329"/>
      <c r="K84" s="329"/>
      <c r="L84" s="406"/>
    </row>
    <row r="85" spans="1:12" ht="36">
      <c r="A85" s="306">
        <v>2212</v>
      </c>
      <c r="B85" s="332" t="s">
        <v>91</v>
      </c>
      <c r="C85" s="333">
        <f t="shared" si="2"/>
        <v>0</v>
      </c>
      <c r="D85" s="335"/>
      <c r="E85" s="335"/>
      <c r="F85" s="335"/>
      <c r="G85" s="407"/>
      <c r="H85" s="333">
        <f t="shared" si="3"/>
        <v>0</v>
      </c>
      <c r="I85" s="335"/>
      <c r="J85" s="335"/>
      <c r="K85" s="335"/>
      <c r="L85" s="408"/>
    </row>
    <row r="86" spans="1:12" ht="24">
      <c r="A86" s="306">
        <v>2214</v>
      </c>
      <c r="B86" s="332" t="s">
        <v>92</v>
      </c>
      <c r="C86" s="333">
        <f t="shared" si="2"/>
        <v>0</v>
      </c>
      <c r="D86" s="335"/>
      <c r="E86" s="335"/>
      <c r="F86" s="335"/>
      <c r="G86" s="407"/>
      <c r="H86" s="333">
        <f t="shared" si="3"/>
        <v>0</v>
      </c>
      <c r="I86" s="335"/>
      <c r="J86" s="335"/>
      <c r="K86" s="335"/>
      <c r="L86" s="408"/>
    </row>
    <row r="87" spans="1:12" ht="12">
      <c r="A87" s="306">
        <v>2219</v>
      </c>
      <c r="B87" s="332" t="s">
        <v>93</v>
      </c>
      <c r="C87" s="333">
        <f t="shared" si="2"/>
        <v>0</v>
      </c>
      <c r="D87" s="335"/>
      <c r="E87" s="335"/>
      <c r="F87" s="335"/>
      <c r="G87" s="407"/>
      <c r="H87" s="333">
        <f t="shared" si="3"/>
        <v>0</v>
      </c>
      <c r="I87" s="335"/>
      <c r="J87" s="335"/>
      <c r="K87" s="335"/>
      <c r="L87" s="408"/>
    </row>
    <row r="88" spans="1:12" ht="24">
      <c r="A88" s="409">
        <v>2220</v>
      </c>
      <c r="B88" s="332" t="s">
        <v>94</v>
      </c>
      <c r="C88" s="333">
        <f t="shared" si="2"/>
        <v>0</v>
      </c>
      <c r="D88" s="410">
        <f>SUM(D89:D93)</f>
        <v>0</v>
      </c>
      <c r="E88" s="410">
        <f>SUM(E89:E93)</f>
        <v>0</v>
      </c>
      <c r="F88" s="410">
        <f>SUM(F89:F93)</f>
        <v>0</v>
      </c>
      <c r="G88" s="411">
        <f>SUM(G89:G93)</f>
        <v>0</v>
      </c>
      <c r="H88" s="333">
        <f t="shared" si="3"/>
        <v>0</v>
      </c>
      <c r="I88" s="410">
        <f>SUM(I89:I93)</f>
        <v>0</v>
      </c>
      <c r="J88" s="410">
        <f>SUM(J89:J93)</f>
        <v>0</v>
      </c>
      <c r="K88" s="410">
        <f>SUM(K89:K93)</f>
        <v>0</v>
      </c>
      <c r="L88" s="412">
        <f>SUM(L89:L93)</f>
        <v>0</v>
      </c>
    </row>
    <row r="89" spans="1:12" ht="12">
      <c r="A89" s="306">
        <v>2221</v>
      </c>
      <c r="B89" s="332" t="s">
        <v>95</v>
      </c>
      <c r="C89" s="333">
        <f t="shared" si="2"/>
        <v>0</v>
      </c>
      <c r="D89" s="335"/>
      <c r="E89" s="335"/>
      <c r="F89" s="335"/>
      <c r="G89" s="407"/>
      <c r="H89" s="333">
        <f t="shared" si="3"/>
        <v>0</v>
      </c>
      <c r="I89" s="335"/>
      <c r="J89" s="335"/>
      <c r="K89" s="335"/>
      <c r="L89" s="408"/>
    </row>
    <row r="90" spans="1:12" ht="12">
      <c r="A90" s="306">
        <v>2222</v>
      </c>
      <c r="B90" s="332" t="s">
        <v>96</v>
      </c>
      <c r="C90" s="333">
        <f t="shared" si="2"/>
        <v>0</v>
      </c>
      <c r="D90" s="335"/>
      <c r="E90" s="335"/>
      <c r="F90" s="335"/>
      <c r="G90" s="407"/>
      <c r="H90" s="333">
        <f t="shared" si="3"/>
        <v>0</v>
      </c>
      <c r="I90" s="335"/>
      <c r="J90" s="335"/>
      <c r="K90" s="335"/>
      <c r="L90" s="408"/>
    </row>
    <row r="91" spans="1:12" ht="12">
      <c r="A91" s="306">
        <v>2223</v>
      </c>
      <c r="B91" s="332" t="s">
        <v>97</v>
      </c>
      <c r="C91" s="333">
        <f t="shared" si="2"/>
        <v>0</v>
      </c>
      <c r="D91" s="335"/>
      <c r="E91" s="335"/>
      <c r="F91" s="335"/>
      <c r="G91" s="407"/>
      <c r="H91" s="333">
        <f t="shared" si="3"/>
        <v>0</v>
      </c>
      <c r="I91" s="335"/>
      <c r="J91" s="335"/>
      <c r="K91" s="335"/>
      <c r="L91" s="408"/>
    </row>
    <row r="92" spans="1:12" ht="11.25" customHeight="1">
      <c r="A92" s="306">
        <v>2224</v>
      </c>
      <c r="B92" s="332" t="s">
        <v>98</v>
      </c>
      <c r="C92" s="333">
        <f t="shared" si="2"/>
        <v>0</v>
      </c>
      <c r="D92" s="335"/>
      <c r="E92" s="335"/>
      <c r="F92" s="335"/>
      <c r="G92" s="407"/>
      <c r="H92" s="333">
        <f t="shared" si="3"/>
        <v>0</v>
      </c>
      <c r="I92" s="335"/>
      <c r="J92" s="335"/>
      <c r="K92" s="335"/>
      <c r="L92" s="408"/>
    </row>
    <row r="93" spans="1:12" ht="24">
      <c r="A93" s="306">
        <v>2229</v>
      </c>
      <c r="B93" s="332" t="s">
        <v>99</v>
      </c>
      <c r="C93" s="333">
        <f t="shared" si="2"/>
        <v>0</v>
      </c>
      <c r="D93" s="335"/>
      <c r="E93" s="335"/>
      <c r="F93" s="335"/>
      <c r="G93" s="407"/>
      <c r="H93" s="333">
        <f t="shared" si="3"/>
        <v>0</v>
      </c>
      <c r="I93" s="335"/>
      <c r="J93" s="335"/>
      <c r="K93" s="335"/>
      <c r="L93" s="408"/>
    </row>
    <row r="94" spans="1:12" ht="36">
      <c r="A94" s="409">
        <v>2230</v>
      </c>
      <c r="B94" s="332" t="s">
        <v>100</v>
      </c>
      <c r="C94" s="333">
        <f t="shared" si="2"/>
        <v>0</v>
      </c>
      <c r="D94" s="410">
        <f>SUM(D95:D101)</f>
        <v>0</v>
      </c>
      <c r="E94" s="410">
        <f>SUM(E95:E101)</f>
        <v>0</v>
      </c>
      <c r="F94" s="410">
        <f>SUM(F95:F101)</f>
        <v>0</v>
      </c>
      <c r="G94" s="411">
        <f>SUM(G95:G101)</f>
        <v>0</v>
      </c>
      <c r="H94" s="333">
        <f t="shared" si="3"/>
        <v>0</v>
      </c>
      <c r="I94" s="410">
        <f>SUM(I95:I101)</f>
        <v>0</v>
      </c>
      <c r="J94" s="410">
        <f>SUM(J95:J101)</f>
        <v>0</v>
      </c>
      <c r="K94" s="410">
        <f>SUM(K95:K101)</f>
        <v>0</v>
      </c>
      <c r="L94" s="412">
        <f>SUM(L95:L101)</f>
        <v>0</v>
      </c>
    </row>
    <row r="95" spans="1:12" ht="36">
      <c r="A95" s="306">
        <v>2231</v>
      </c>
      <c r="B95" s="332" t="s">
        <v>101</v>
      </c>
      <c r="C95" s="333">
        <f t="shared" si="2"/>
        <v>0</v>
      </c>
      <c r="D95" s="335"/>
      <c r="E95" s="335"/>
      <c r="F95" s="335"/>
      <c r="G95" s="407"/>
      <c r="H95" s="333">
        <f t="shared" si="3"/>
        <v>0</v>
      </c>
      <c r="I95" s="335"/>
      <c r="J95" s="335"/>
      <c r="K95" s="335"/>
      <c r="L95" s="408"/>
    </row>
    <row r="96" spans="1:12" ht="24">
      <c r="A96" s="306">
        <v>2232</v>
      </c>
      <c r="B96" s="332" t="s">
        <v>102</v>
      </c>
      <c r="C96" s="333">
        <f t="shared" si="2"/>
        <v>0</v>
      </c>
      <c r="D96" s="335"/>
      <c r="E96" s="335"/>
      <c r="F96" s="335"/>
      <c r="G96" s="407"/>
      <c r="H96" s="333">
        <f t="shared" si="3"/>
        <v>0</v>
      </c>
      <c r="I96" s="335"/>
      <c r="J96" s="335"/>
      <c r="K96" s="335"/>
      <c r="L96" s="408"/>
    </row>
    <row r="97" spans="1:12" ht="24">
      <c r="A97" s="300">
        <v>2233</v>
      </c>
      <c r="B97" s="326" t="s">
        <v>103</v>
      </c>
      <c r="C97" s="327">
        <f t="shared" si="2"/>
        <v>0</v>
      </c>
      <c r="D97" s="329"/>
      <c r="E97" s="329"/>
      <c r="F97" s="329"/>
      <c r="G97" s="405"/>
      <c r="H97" s="327">
        <f t="shared" si="3"/>
        <v>0</v>
      </c>
      <c r="I97" s="329"/>
      <c r="J97" s="329"/>
      <c r="K97" s="329"/>
      <c r="L97" s="406"/>
    </row>
    <row r="98" spans="1:12" ht="36">
      <c r="A98" s="306">
        <v>2234</v>
      </c>
      <c r="B98" s="332" t="s">
        <v>104</v>
      </c>
      <c r="C98" s="333">
        <f t="shared" si="2"/>
        <v>0</v>
      </c>
      <c r="D98" s="335"/>
      <c r="E98" s="335"/>
      <c r="F98" s="335"/>
      <c r="G98" s="407"/>
      <c r="H98" s="333">
        <f t="shared" si="3"/>
        <v>0</v>
      </c>
      <c r="I98" s="335"/>
      <c r="J98" s="335"/>
      <c r="K98" s="335"/>
      <c r="L98" s="408"/>
    </row>
    <row r="99" spans="1:12" ht="24">
      <c r="A99" s="306">
        <v>2235</v>
      </c>
      <c r="B99" s="332" t="s">
        <v>105</v>
      </c>
      <c r="C99" s="333">
        <f t="shared" si="2"/>
        <v>0</v>
      </c>
      <c r="D99" s="335"/>
      <c r="E99" s="335"/>
      <c r="F99" s="335"/>
      <c r="G99" s="407"/>
      <c r="H99" s="333">
        <f t="shared" si="3"/>
        <v>0</v>
      </c>
      <c r="I99" s="335"/>
      <c r="J99" s="335"/>
      <c r="K99" s="335"/>
      <c r="L99" s="408"/>
    </row>
    <row r="100" spans="1:12" ht="12">
      <c r="A100" s="306">
        <v>2236</v>
      </c>
      <c r="B100" s="332" t="s">
        <v>106</v>
      </c>
      <c r="C100" s="333">
        <f t="shared" si="2"/>
        <v>0</v>
      </c>
      <c r="D100" s="335"/>
      <c r="E100" s="335"/>
      <c r="F100" s="335"/>
      <c r="G100" s="407"/>
      <c r="H100" s="333">
        <f t="shared" si="3"/>
        <v>0</v>
      </c>
      <c r="I100" s="335"/>
      <c r="J100" s="335"/>
      <c r="K100" s="335"/>
      <c r="L100" s="408"/>
    </row>
    <row r="101" spans="1:12" ht="36">
      <c r="A101" s="306">
        <v>2239</v>
      </c>
      <c r="B101" s="332" t="s">
        <v>107</v>
      </c>
      <c r="C101" s="333">
        <f t="shared" si="2"/>
        <v>0</v>
      </c>
      <c r="D101" s="335"/>
      <c r="E101" s="335"/>
      <c r="F101" s="335"/>
      <c r="G101" s="407"/>
      <c r="H101" s="333">
        <f t="shared" si="3"/>
        <v>0</v>
      </c>
      <c r="I101" s="335"/>
      <c r="J101" s="335"/>
      <c r="K101" s="335"/>
      <c r="L101" s="408"/>
    </row>
    <row r="102" spans="1:12" ht="36">
      <c r="A102" s="409">
        <v>2240</v>
      </c>
      <c r="B102" s="332" t="s">
        <v>108</v>
      </c>
      <c r="C102" s="333">
        <f t="shared" si="2"/>
        <v>0</v>
      </c>
      <c r="D102" s="410">
        <f>SUM(D103:D109)</f>
        <v>0</v>
      </c>
      <c r="E102" s="410">
        <f>SUM(E103:E109)</f>
        <v>0</v>
      </c>
      <c r="F102" s="410">
        <f>SUM(F103:F109)</f>
        <v>0</v>
      </c>
      <c r="G102" s="411">
        <f>SUM(G103:G109)</f>
        <v>0</v>
      </c>
      <c r="H102" s="333">
        <f t="shared" si="3"/>
        <v>0</v>
      </c>
      <c r="I102" s="410">
        <f>SUM(I103:I109)</f>
        <v>0</v>
      </c>
      <c r="J102" s="410">
        <f>SUM(J103:J109)</f>
        <v>0</v>
      </c>
      <c r="K102" s="410">
        <f>SUM(K103:K109)</f>
        <v>0</v>
      </c>
      <c r="L102" s="412">
        <f>SUM(L103:L109)</f>
        <v>0</v>
      </c>
    </row>
    <row r="103" spans="1:12" ht="12">
      <c r="A103" s="306">
        <v>2241</v>
      </c>
      <c r="B103" s="332" t="s">
        <v>109</v>
      </c>
      <c r="C103" s="333">
        <f t="shared" si="2"/>
        <v>0</v>
      </c>
      <c r="D103" s="335"/>
      <c r="E103" s="335"/>
      <c r="F103" s="335"/>
      <c r="G103" s="407"/>
      <c r="H103" s="333">
        <f t="shared" si="3"/>
        <v>0</v>
      </c>
      <c r="I103" s="335"/>
      <c r="J103" s="335"/>
      <c r="K103" s="335"/>
      <c r="L103" s="408"/>
    </row>
    <row r="104" spans="1:12" ht="24">
      <c r="A104" s="306">
        <v>2242</v>
      </c>
      <c r="B104" s="332" t="s">
        <v>110</v>
      </c>
      <c r="C104" s="333">
        <f t="shared" si="2"/>
        <v>0</v>
      </c>
      <c r="D104" s="335"/>
      <c r="E104" s="335"/>
      <c r="F104" s="335"/>
      <c r="G104" s="407"/>
      <c r="H104" s="333">
        <f t="shared" si="3"/>
        <v>0</v>
      </c>
      <c r="I104" s="335"/>
      <c r="J104" s="335"/>
      <c r="K104" s="335"/>
      <c r="L104" s="408"/>
    </row>
    <row r="105" spans="1:12" ht="24">
      <c r="A105" s="306">
        <v>2243</v>
      </c>
      <c r="B105" s="332" t="s">
        <v>111</v>
      </c>
      <c r="C105" s="333">
        <f t="shared" si="2"/>
        <v>0</v>
      </c>
      <c r="D105" s="335"/>
      <c r="E105" s="335"/>
      <c r="F105" s="335"/>
      <c r="G105" s="407"/>
      <c r="H105" s="333">
        <f t="shared" si="3"/>
        <v>0</v>
      </c>
      <c r="I105" s="335"/>
      <c r="J105" s="335"/>
      <c r="K105" s="335"/>
      <c r="L105" s="408"/>
    </row>
    <row r="106" spans="1:12" ht="12">
      <c r="A106" s="306">
        <v>2244</v>
      </c>
      <c r="B106" s="332" t="s">
        <v>112</v>
      </c>
      <c r="C106" s="333">
        <f t="shared" si="2"/>
        <v>0</v>
      </c>
      <c r="D106" s="335"/>
      <c r="E106" s="335"/>
      <c r="F106" s="335"/>
      <c r="G106" s="407"/>
      <c r="H106" s="333">
        <f t="shared" si="3"/>
        <v>0</v>
      </c>
      <c r="I106" s="335"/>
      <c r="J106" s="335"/>
      <c r="K106" s="335"/>
      <c r="L106" s="408"/>
    </row>
    <row r="107" spans="1:12" ht="36.75" customHeight="1">
      <c r="A107" s="306">
        <v>2245</v>
      </c>
      <c r="B107" s="332" t="s">
        <v>113</v>
      </c>
      <c r="C107" s="333">
        <f t="shared" si="2"/>
        <v>0</v>
      </c>
      <c r="D107" s="335"/>
      <c r="E107" s="335"/>
      <c r="F107" s="335"/>
      <c r="G107" s="407"/>
      <c r="H107" s="333">
        <f t="shared" si="3"/>
        <v>0</v>
      </c>
      <c r="I107" s="335"/>
      <c r="J107" s="335"/>
      <c r="K107" s="335"/>
      <c r="L107" s="408"/>
    </row>
    <row r="108" spans="1:12" ht="12">
      <c r="A108" s="306">
        <v>2246</v>
      </c>
      <c r="B108" s="332" t="s">
        <v>114</v>
      </c>
      <c r="C108" s="333">
        <f t="shared" si="2"/>
        <v>0</v>
      </c>
      <c r="D108" s="335"/>
      <c r="E108" s="335"/>
      <c r="F108" s="335"/>
      <c r="G108" s="407"/>
      <c r="H108" s="333">
        <f t="shared" si="3"/>
        <v>0</v>
      </c>
      <c r="I108" s="335"/>
      <c r="J108" s="335"/>
      <c r="K108" s="335"/>
      <c r="L108" s="408"/>
    </row>
    <row r="109" spans="1:12" ht="24">
      <c r="A109" s="306">
        <v>2249</v>
      </c>
      <c r="B109" s="332" t="s">
        <v>115</v>
      </c>
      <c r="C109" s="333">
        <f t="shared" si="2"/>
        <v>0</v>
      </c>
      <c r="D109" s="335"/>
      <c r="E109" s="335"/>
      <c r="F109" s="335"/>
      <c r="G109" s="407"/>
      <c r="H109" s="333">
        <f t="shared" si="3"/>
        <v>0</v>
      </c>
      <c r="I109" s="335"/>
      <c r="J109" s="335"/>
      <c r="K109" s="335"/>
      <c r="L109" s="408"/>
    </row>
    <row r="110" spans="1:12" ht="12">
      <c r="A110" s="409">
        <v>2250</v>
      </c>
      <c r="B110" s="332" t="s">
        <v>116</v>
      </c>
      <c r="C110" s="333">
        <f t="shared" si="2"/>
        <v>0</v>
      </c>
      <c r="D110" s="410">
        <f>SUM(D111:D113)</f>
        <v>0</v>
      </c>
      <c r="E110" s="410">
        <f>SUM(E111:E113)</f>
        <v>0</v>
      </c>
      <c r="F110" s="410">
        <f>SUM(F111:F113)</f>
        <v>0</v>
      </c>
      <c r="G110" s="421">
        <f>SUM(G111:G113)</f>
        <v>0</v>
      </c>
      <c r="H110" s="333">
        <f t="shared" si="3"/>
        <v>0</v>
      </c>
      <c r="I110" s="410">
        <f>SUM(I111:I113)</f>
        <v>0</v>
      </c>
      <c r="J110" s="410">
        <f>SUM(J111:J113)</f>
        <v>0</v>
      </c>
      <c r="K110" s="410">
        <f>SUM(K111:K113)</f>
        <v>0</v>
      </c>
      <c r="L110" s="412">
        <f>SUM(L111:L113)</f>
        <v>0</v>
      </c>
    </row>
    <row r="111" spans="1:12" ht="12">
      <c r="A111" s="306">
        <v>2251</v>
      </c>
      <c r="B111" s="332" t="s">
        <v>117</v>
      </c>
      <c r="C111" s="333">
        <f t="shared" si="2"/>
        <v>0</v>
      </c>
      <c r="D111" s="335"/>
      <c r="E111" s="335"/>
      <c r="F111" s="335"/>
      <c r="G111" s="407"/>
      <c r="H111" s="333">
        <f t="shared" si="3"/>
        <v>0</v>
      </c>
      <c r="I111" s="335"/>
      <c r="J111" s="335"/>
      <c r="K111" s="335"/>
      <c r="L111" s="408"/>
    </row>
    <row r="112" spans="1:12" ht="24">
      <c r="A112" s="306">
        <v>2252</v>
      </c>
      <c r="B112" s="332" t="s">
        <v>118</v>
      </c>
      <c r="C112" s="333">
        <f>SUM(D112:G112)</f>
        <v>0</v>
      </c>
      <c r="D112" s="335"/>
      <c r="E112" s="335"/>
      <c r="F112" s="335"/>
      <c r="G112" s="407"/>
      <c r="H112" s="333">
        <f>SUM(I112:L112)</f>
        <v>0</v>
      </c>
      <c r="I112" s="335"/>
      <c r="J112" s="335"/>
      <c r="K112" s="335"/>
      <c r="L112" s="408"/>
    </row>
    <row r="113" spans="1:12" ht="24">
      <c r="A113" s="306">
        <v>2259</v>
      </c>
      <c r="B113" s="332" t="s">
        <v>119</v>
      </c>
      <c r="C113" s="333">
        <f>SUM(D113:G113)</f>
        <v>0</v>
      </c>
      <c r="D113" s="335"/>
      <c r="E113" s="335"/>
      <c r="F113" s="335"/>
      <c r="G113" s="407"/>
      <c r="H113" s="333">
        <f>SUM(I113:L113)</f>
        <v>0</v>
      </c>
      <c r="I113" s="335"/>
      <c r="J113" s="335"/>
      <c r="K113" s="335"/>
      <c r="L113" s="408"/>
    </row>
    <row r="114" spans="1:12" ht="12">
      <c r="A114" s="409">
        <v>2260</v>
      </c>
      <c r="B114" s="332" t="s">
        <v>120</v>
      </c>
      <c r="C114" s="333">
        <f aca="true" t="shared" si="4" ref="C114:C176">SUM(D114:G114)</f>
        <v>0</v>
      </c>
      <c r="D114" s="410">
        <f>SUM(D115:D119)</f>
        <v>0</v>
      </c>
      <c r="E114" s="410">
        <f>SUM(E115:E119)</f>
        <v>0</v>
      </c>
      <c r="F114" s="410">
        <f>SUM(F115:F119)</f>
        <v>0</v>
      </c>
      <c r="G114" s="411">
        <f>SUM(G115:G119)</f>
        <v>0</v>
      </c>
      <c r="H114" s="333">
        <f aca="true" t="shared" si="5" ref="H114:H177">SUM(I114:L114)</f>
        <v>0</v>
      </c>
      <c r="I114" s="410">
        <f>SUM(I115:I119)</f>
        <v>0</v>
      </c>
      <c r="J114" s="410">
        <f>SUM(J115:J119)</f>
        <v>0</v>
      </c>
      <c r="K114" s="410">
        <f>SUM(K115:K119)</f>
        <v>0</v>
      </c>
      <c r="L114" s="412">
        <f>SUM(L115:L119)</f>
        <v>0</v>
      </c>
    </row>
    <row r="115" spans="1:12" ht="12">
      <c r="A115" s="306">
        <v>2261</v>
      </c>
      <c r="B115" s="332" t="s">
        <v>121</v>
      </c>
      <c r="C115" s="333">
        <f t="shared" si="4"/>
        <v>0</v>
      </c>
      <c r="D115" s="335"/>
      <c r="E115" s="335"/>
      <c r="F115" s="335"/>
      <c r="G115" s="407"/>
      <c r="H115" s="333">
        <f t="shared" si="5"/>
        <v>0</v>
      </c>
      <c r="I115" s="335"/>
      <c r="J115" s="335"/>
      <c r="K115" s="335"/>
      <c r="L115" s="408"/>
    </row>
    <row r="116" spans="1:12" ht="12">
      <c r="A116" s="306">
        <v>2262</v>
      </c>
      <c r="B116" s="332" t="s">
        <v>122</v>
      </c>
      <c r="C116" s="333">
        <f t="shared" si="4"/>
        <v>0</v>
      </c>
      <c r="D116" s="335"/>
      <c r="E116" s="335"/>
      <c r="F116" s="335"/>
      <c r="G116" s="407"/>
      <c r="H116" s="333">
        <f t="shared" si="5"/>
        <v>0</v>
      </c>
      <c r="I116" s="335"/>
      <c r="J116" s="335"/>
      <c r="K116" s="335"/>
      <c r="L116" s="408"/>
    </row>
    <row r="117" spans="1:12" ht="12">
      <c r="A117" s="306">
        <v>2263</v>
      </c>
      <c r="B117" s="332" t="s">
        <v>123</v>
      </c>
      <c r="C117" s="333">
        <f t="shared" si="4"/>
        <v>0</v>
      </c>
      <c r="D117" s="335"/>
      <c r="E117" s="335"/>
      <c r="F117" s="335"/>
      <c r="G117" s="407"/>
      <c r="H117" s="333">
        <f t="shared" si="5"/>
        <v>0</v>
      </c>
      <c r="I117" s="335"/>
      <c r="J117" s="335"/>
      <c r="K117" s="335"/>
      <c r="L117" s="408"/>
    </row>
    <row r="118" spans="1:12" ht="12">
      <c r="A118" s="306">
        <v>2264</v>
      </c>
      <c r="B118" s="332" t="s">
        <v>124</v>
      </c>
      <c r="C118" s="333">
        <f t="shared" si="4"/>
        <v>0</v>
      </c>
      <c r="D118" s="335"/>
      <c r="E118" s="335"/>
      <c r="F118" s="335"/>
      <c r="G118" s="407"/>
      <c r="H118" s="333">
        <f t="shared" si="5"/>
        <v>0</v>
      </c>
      <c r="I118" s="335"/>
      <c r="J118" s="335"/>
      <c r="K118" s="335"/>
      <c r="L118" s="408"/>
    </row>
    <row r="119" spans="1:12" ht="12">
      <c r="A119" s="306">
        <v>2269</v>
      </c>
      <c r="B119" s="332" t="s">
        <v>125</v>
      </c>
      <c r="C119" s="333">
        <f t="shared" si="4"/>
        <v>0</v>
      </c>
      <c r="D119" s="335"/>
      <c r="E119" s="335"/>
      <c r="F119" s="335"/>
      <c r="G119" s="407"/>
      <c r="H119" s="333">
        <f t="shared" si="5"/>
        <v>0</v>
      </c>
      <c r="I119" s="335"/>
      <c r="J119" s="335"/>
      <c r="K119" s="335"/>
      <c r="L119" s="408"/>
    </row>
    <row r="120" spans="1:12" ht="12">
      <c r="A120" s="409">
        <v>2270</v>
      </c>
      <c r="B120" s="332" t="s">
        <v>126</v>
      </c>
      <c r="C120" s="333">
        <f t="shared" si="4"/>
        <v>30000</v>
      </c>
      <c r="D120" s="410">
        <f>SUM(D121:D124)</f>
        <v>30000</v>
      </c>
      <c r="E120" s="410">
        <f>SUM(E121:E124)</f>
        <v>0</v>
      </c>
      <c r="F120" s="410">
        <f>SUM(F121:F124)</f>
        <v>0</v>
      </c>
      <c r="G120" s="411">
        <f>SUM(G121:G124)</f>
        <v>0</v>
      </c>
      <c r="H120" s="333">
        <f t="shared" si="5"/>
        <v>30000</v>
      </c>
      <c r="I120" s="410">
        <f>SUM(I121:I124)</f>
        <v>30000</v>
      </c>
      <c r="J120" s="410">
        <f>SUM(J121:J124)</f>
        <v>0</v>
      </c>
      <c r="K120" s="410">
        <f>SUM(K121:K124)</f>
        <v>0</v>
      </c>
      <c r="L120" s="412">
        <f>SUM(L121:L124)</f>
        <v>0</v>
      </c>
    </row>
    <row r="121" spans="1:12" ht="24">
      <c r="A121" s="306">
        <v>2275</v>
      </c>
      <c r="B121" s="332" t="s">
        <v>127</v>
      </c>
      <c r="C121" s="333">
        <f t="shared" si="4"/>
        <v>0</v>
      </c>
      <c r="D121" s="335"/>
      <c r="E121" s="335"/>
      <c r="F121" s="335"/>
      <c r="G121" s="407"/>
      <c r="H121" s="333">
        <f t="shared" si="5"/>
        <v>0</v>
      </c>
      <c r="I121" s="335"/>
      <c r="J121" s="335"/>
      <c r="K121" s="335"/>
      <c r="L121" s="408"/>
    </row>
    <row r="122" spans="1:12" ht="24">
      <c r="A122" s="306">
        <v>2276</v>
      </c>
      <c r="B122" s="332" t="s">
        <v>128</v>
      </c>
      <c r="C122" s="333">
        <f t="shared" si="4"/>
        <v>0</v>
      </c>
      <c r="D122" s="335"/>
      <c r="E122" s="335"/>
      <c r="F122" s="335"/>
      <c r="G122" s="407"/>
      <c r="H122" s="333">
        <f t="shared" si="5"/>
        <v>0</v>
      </c>
      <c r="I122" s="335"/>
      <c r="J122" s="335"/>
      <c r="K122" s="335"/>
      <c r="L122" s="408"/>
    </row>
    <row r="123" spans="1:12" ht="24" customHeight="1">
      <c r="A123" s="306">
        <v>2278</v>
      </c>
      <c r="B123" s="332" t="s">
        <v>129</v>
      </c>
      <c r="C123" s="333">
        <f t="shared" si="4"/>
        <v>0</v>
      </c>
      <c r="D123" s="335"/>
      <c r="E123" s="335"/>
      <c r="F123" s="335"/>
      <c r="G123" s="407"/>
      <c r="H123" s="333">
        <f t="shared" si="5"/>
        <v>0</v>
      </c>
      <c r="I123" s="335"/>
      <c r="J123" s="335"/>
      <c r="K123" s="335"/>
      <c r="L123" s="408"/>
    </row>
    <row r="124" spans="1:12" ht="24">
      <c r="A124" s="306">
        <v>2279</v>
      </c>
      <c r="B124" s="332" t="s">
        <v>130</v>
      </c>
      <c r="C124" s="333">
        <f t="shared" si="4"/>
        <v>30000</v>
      </c>
      <c r="D124" s="335">
        <v>30000</v>
      </c>
      <c r="E124" s="335"/>
      <c r="F124" s="335"/>
      <c r="G124" s="407"/>
      <c r="H124" s="333">
        <f t="shared" si="5"/>
        <v>30000</v>
      </c>
      <c r="I124" s="335">
        <v>30000</v>
      </c>
      <c r="J124" s="335"/>
      <c r="K124" s="335"/>
      <c r="L124" s="408"/>
    </row>
    <row r="125" spans="1:12" ht="38.25" customHeight="1">
      <c r="A125" s="317">
        <v>2300</v>
      </c>
      <c r="B125" s="398" t="s">
        <v>131</v>
      </c>
      <c r="C125" s="318">
        <f t="shared" si="4"/>
        <v>0</v>
      </c>
      <c r="D125" s="324">
        <f>SUM(D126,D130,D134,D135,D138,D145,D152,D153,D156)</f>
        <v>0</v>
      </c>
      <c r="E125" s="324">
        <f>SUM(E126,E130,E134,E135,E138,E145,E152,E153,E156)</f>
        <v>0</v>
      </c>
      <c r="F125" s="324">
        <f>SUM(F126,F130,F134,F135,F138,F145,F152,F153,F156)</f>
        <v>0</v>
      </c>
      <c r="G125" s="416">
        <f>SUM(G126,G130,G134,G135,G138,G145,G152,G153,G156)</f>
        <v>0</v>
      </c>
      <c r="H125" s="318">
        <f t="shared" si="5"/>
        <v>0</v>
      </c>
      <c r="I125" s="324">
        <f>SUM(I126,I130,I134,I135,I138,I145,I152,I153,I156)</f>
        <v>0</v>
      </c>
      <c r="J125" s="324">
        <f>SUM(J126,J130,J134,J135,J138,J145,J152,J153,J156)</f>
        <v>0</v>
      </c>
      <c r="K125" s="324">
        <f>SUM(K126,K130,K134,K135,K138,K145,K152,K153,K156)</f>
        <v>0</v>
      </c>
      <c r="L125" s="417">
        <f>SUM(L126,L130,L134,L135,L138,L145,L152,L153,L156)</f>
        <v>0</v>
      </c>
    </row>
    <row r="126" spans="1:12" ht="12">
      <c r="A126" s="273">
        <v>2310</v>
      </c>
      <c r="B126" s="326" t="s">
        <v>132</v>
      </c>
      <c r="C126" s="327">
        <f t="shared" si="4"/>
        <v>0</v>
      </c>
      <c r="D126" s="418">
        <f>SUM(D127:D129)</f>
        <v>0</v>
      </c>
      <c r="E126" s="418">
        <f>SUM(E127:E129)</f>
        <v>0</v>
      </c>
      <c r="F126" s="418">
        <f>SUM(F127:F129)</f>
        <v>0</v>
      </c>
      <c r="G126" s="419">
        <f>SUM(G127:G129)</f>
        <v>0</v>
      </c>
      <c r="H126" s="327">
        <f t="shared" si="5"/>
        <v>0</v>
      </c>
      <c r="I126" s="418">
        <f>SUM(I127:I129)</f>
        <v>0</v>
      </c>
      <c r="J126" s="418">
        <f>SUM(J127:J129)</f>
        <v>0</v>
      </c>
      <c r="K126" s="418">
        <f>SUM(K127:K129)</f>
        <v>0</v>
      </c>
      <c r="L126" s="420">
        <f>SUM(L127:L129)</f>
        <v>0</v>
      </c>
    </row>
    <row r="127" spans="1:12" ht="12">
      <c r="A127" s="306">
        <v>2311</v>
      </c>
      <c r="B127" s="332" t="s">
        <v>133</v>
      </c>
      <c r="C127" s="333">
        <f t="shared" si="4"/>
        <v>0</v>
      </c>
      <c r="D127" s="335"/>
      <c r="E127" s="335"/>
      <c r="F127" s="335"/>
      <c r="G127" s="407"/>
      <c r="H127" s="333">
        <f t="shared" si="5"/>
        <v>0</v>
      </c>
      <c r="I127" s="335"/>
      <c r="J127" s="335"/>
      <c r="K127" s="335"/>
      <c r="L127" s="408"/>
    </row>
    <row r="128" spans="1:12" ht="12">
      <c r="A128" s="306">
        <v>2312</v>
      </c>
      <c r="B128" s="332" t="s">
        <v>134</v>
      </c>
      <c r="C128" s="333">
        <f t="shared" si="4"/>
        <v>0</v>
      </c>
      <c r="D128" s="335"/>
      <c r="E128" s="335"/>
      <c r="F128" s="335"/>
      <c r="G128" s="407"/>
      <c r="H128" s="333">
        <f t="shared" si="5"/>
        <v>0</v>
      </c>
      <c r="I128" s="335"/>
      <c r="J128" s="335"/>
      <c r="K128" s="335"/>
      <c r="L128" s="408"/>
    </row>
    <row r="129" spans="1:12" ht="12">
      <c r="A129" s="306">
        <v>2313</v>
      </c>
      <c r="B129" s="332" t="s">
        <v>135</v>
      </c>
      <c r="C129" s="333">
        <f t="shared" si="4"/>
        <v>0</v>
      </c>
      <c r="D129" s="335"/>
      <c r="E129" s="335"/>
      <c r="F129" s="335"/>
      <c r="G129" s="407"/>
      <c r="H129" s="333">
        <f t="shared" si="5"/>
        <v>0</v>
      </c>
      <c r="I129" s="335"/>
      <c r="J129" s="335"/>
      <c r="K129" s="335"/>
      <c r="L129" s="408"/>
    </row>
    <row r="130" spans="1:12" ht="12">
      <c r="A130" s="409">
        <v>2320</v>
      </c>
      <c r="B130" s="332" t="s">
        <v>136</v>
      </c>
      <c r="C130" s="333">
        <f t="shared" si="4"/>
        <v>0</v>
      </c>
      <c r="D130" s="410">
        <f>SUM(D131:D133)</f>
        <v>0</v>
      </c>
      <c r="E130" s="410">
        <f>SUM(E131:E133)</f>
        <v>0</v>
      </c>
      <c r="F130" s="410">
        <f>SUM(F131:F133)</f>
        <v>0</v>
      </c>
      <c r="G130" s="411">
        <f>SUM(G131:G133)</f>
        <v>0</v>
      </c>
      <c r="H130" s="333">
        <f t="shared" si="5"/>
        <v>0</v>
      </c>
      <c r="I130" s="410">
        <f>SUM(I131:I133)</f>
        <v>0</v>
      </c>
      <c r="J130" s="410">
        <f>SUM(J131:J133)</f>
        <v>0</v>
      </c>
      <c r="K130" s="410">
        <f>SUM(K131:K133)</f>
        <v>0</v>
      </c>
      <c r="L130" s="412">
        <f>SUM(L131:L133)</f>
        <v>0</v>
      </c>
    </row>
    <row r="131" spans="1:12" ht="12">
      <c r="A131" s="306">
        <v>2321</v>
      </c>
      <c r="B131" s="332" t="s">
        <v>137</v>
      </c>
      <c r="C131" s="333">
        <f t="shared" si="4"/>
        <v>0</v>
      </c>
      <c r="D131" s="335"/>
      <c r="E131" s="335"/>
      <c r="F131" s="335"/>
      <c r="G131" s="407"/>
      <c r="H131" s="333">
        <f t="shared" si="5"/>
        <v>0</v>
      </c>
      <c r="I131" s="335"/>
      <c r="J131" s="335"/>
      <c r="K131" s="335"/>
      <c r="L131" s="408"/>
    </row>
    <row r="132" spans="1:12" ht="12">
      <c r="A132" s="306">
        <v>2322</v>
      </c>
      <c r="B132" s="332" t="s">
        <v>138</v>
      </c>
      <c r="C132" s="333">
        <f t="shared" si="4"/>
        <v>0</v>
      </c>
      <c r="D132" s="335"/>
      <c r="E132" s="335"/>
      <c r="F132" s="335"/>
      <c r="G132" s="407"/>
      <c r="H132" s="333">
        <f t="shared" si="5"/>
        <v>0</v>
      </c>
      <c r="I132" s="335"/>
      <c r="J132" s="335"/>
      <c r="K132" s="335"/>
      <c r="L132" s="408"/>
    </row>
    <row r="133" spans="1:12" ht="10.5" customHeight="1">
      <c r="A133" s="306">
        <v>2329</v>
      </c>
      <c r="B133" s="332" t="s">
        <v>139</v>
      </c>
      <c r="C133" s="333">
        <f t="shared" si="4"/>
        <v>0</v>
      </c>
      <c r="D133" s="335"/>
      <c r="E133" s="335"/>
      <c r="F133" s="335"/>
      <c r="G133" s="407"/>
      <c r="H133" s="333">
        <f t="shared" si="5"/>
        <v>0</v>
      </c>
      <c r="I133" s="335"/>
      <c r="J133" s="335"/>
      <c r="K133" s="335"/>
      <c r="L133" s="408"/>
    </row>
    <row r="134" spans="1:12" ht="12">
      <c r="A134" s="409">
        <v>2330</v>
      </c>
      <c r="B134" s="332" t="s">
        <v>140</v>
      </c>
      <c r="C134" s="333">
        <f t="shared" si="4"/>
        <v>0</v>
      </c>
      <c r="D134" s="335"/>
      <c r="E134" s="335"/>
      <c r="F134" s="335"/>
      <c r="G134" s="407"/>
      <c r="H134" s="333">
        <f t="shared" si="5"/>
        <v>0</v>
      </c>
      <c r="I134" s="335"/>
      <c r="J134" s="335"/>
      <c r="K134" s="335"/>
      <c r="L134" s="408"/>
    </row>
    <row r="135" spans="1:12" ht="48">
      <c r="A135" s="409">
        <v>2340</v>
      </c>
      <c r="B135" s="332" t="s">
        <v>141</v>
      </c>
      <c r="C135" s="333">
        <f t="shared" si="4"/>
        <v>0</v>
      </c>
      <c r="D135" s="410">
        <f>SUM(D136:D137)</f>
        <v>0</v>
      </c>
      <c r="E135" s="410">
        <f>SUM(E136:E137)</f>
        <v>0</v>
      </c>
      <c r="F135" s="410">
        <f>SUM(F136:F137)</f>
        <v>0</v>
      </c>
      <c r="G135" s="411">
        <f>SUM(G136:G137)</f>
        <v>0</v>
      </c>
      <c r="H135" s="333">
        <f t="shared" si="5"/>
        <v>0</v>
      </c>
      <c r="I135" s="410">
        <f>SUM(I136:I137)</f>
        <v>0</v>
      </c>
      <c r="J135" s="410">
        <f>SUM(J136:J137)</f>
        <v>0</v>
      </c>
      <c r="K135" s="410">
        <f>SUM(K136:K137)</f>
        <v>0</v>
      </c>
      <c r="L135" s="412">
        <f>SUM(L136:L137)</f>
        <v>0</v>
      </c>
    </row>
    <row r="136" spans="1:12" ht="12">
      <c r="A136" s="306">
        <v>2341</v>
      </c>
      <c r="B136" s="332" t="s">
        <v>142</v>
      </c>
      <c r="C136" s="333">
        <f t="shared" si="4"/>
        <v>0</v>
      </c>
      <c r="D136" s="335"/>
      <c r="E136" s="335"/>
      <c r="F136" s="335"/>
      <c r="G136" s="407"/>
      <c r="H136" s="333">
        <f t="shared" si="5"/>
        <v>0</v>
      </c>
      <c r="I136" s="335"/>
      <c r="J136" s="335"/>
      <c r="K136" s="335"/>
      <c r="L136" s="408"/>
    </row>
    <row r="137" spans="1:12" ht="24">
      <c r="A137" s="306">
        <v>2344</v>
      </c>
      <c r="B137" s="332" t="s">
        <v>143</v>
      </c>
      <c r="C137" s="333">
        <f t="shared" si="4"/>
        <v>0</v>
      </c>
      <c r="D137" s="335"/>
      <c r="E137" s="335"/>
      <c r="F137" s="335"/>
      <c r="G137" s="407"/>
      <c r="H137" s="333">
        <f t="shared" si="5"/>
        <v>0</v>
      </c>
      <c r="I137" s="335"/>
      <c r="J137" s="335"/>
      <c r="K137" s="335"/>
      <c r="L137" s="408"/>
    </row>
    <row r="138" spans="1:12" ht="24">
      <c r="A138" s="401">
        <v>2350</v>
      </c>
      <c r="B138" s="360" t="s">
        <v>144</v>
      </c>
      <c r="C138" s="367">
        <f t="shared" si="4"/>
        <v>0</v>
      </c>
      <c r="D138" s="402">
        <f>SUM(D139:D144)</f>
        <v>0</v>
      </c>
      <c r="E138" s="402">
        <f>SUM(E139:E144)</f>
        <v>0</v>
      </c>
      <c r="F138" s="402">
        <f>SUM(F139:F144)</f>
        <v>0</v>
      </c>
      <c r="G138" s="403">
        <f>SUM(G139:G144)</f>
        <v>0</v>
      </c>
      <c r="H138" s="367">
        <f t="shared" si="5"/>
        <v>0</v>
      </c>
      <c r="I138" s="402">
        <f>SUM(I139:I144)</f>
        <v>0</v>
      </c>
      <c r="J138" s="402">
        <f>SUM(J139:J144)</f>
        <v>0</v>
      </c>
      <c r="K138" s="402">
        <f>SUM(K139:K144)</f>
        <v>0</v>
      </c>
      <c r="L138" s="404">
        <f>SUM(L139:L144)</f>
        <v>0</v>
      </c>
    </row>
    <row r="139" spans="1:12" ht="12">
      <c r="A139" s="300">
        <v>2351</v>
      </c>
      <c r="B139" s="326" t="s">
        <v>145</v>
      </c>
      <c r="C139" s="327">
        <f t="shared" si="4"/>
        <v>0</v>
      </c>
      <c r="D139" s="329"/>
      <c r="E139" s="329"/>
      <c r="F139" s="329"/>
      <c r="G139" s="405"/>
      <c r="H139" s="327">
        <f t="shared" si="5"/>
        <v>0</v>
      </c>
      <c r="I139" s="329"/>
      <c r="J139" s="329"/>
      <c r="K139" s="329"/>
      <c r="L139" s="406"/>
    </row>
    <row r="140" spans="1:12" ht="12">
      <c r="A140" s="306">
        <v>2352</v>
      </c>
      <c r="B140" s="332" t="s">
        <v>146</v>
      </c>
      <c r="C140" s="333">
        <f t="shared" si="4"/>
        <v>0</v>
      </c>
      <c r="D140" s="335"/>
      <c r="E140" s="335"/>
      <c r="F140" s="335"/>
      <c r="G140" s="407"/>
      <c r="H140" s="333">
        <f t="shared" si="5"/>
        <v>0</v>
      </c>
      <c r="I140" s="335"/>
      <c r="J140" s="335"/>
      <c r="K140" s="335"/>
      <c r="L140" s="408"/>
    </row>
    <row r="141" spans="1:12" ht="24">
      <c r="A141" s="306">
        <v>2353</v>
      </c>
      <c r="B141" s="332" t="s">
        <v>147</v>
      </c>
      <c r="C141" s="333">
        <f t="shared" si="4"/>
        <v>0</v>
      </c>
      <c r="D141" s="335"/>
      <c r="E141" s="335"/>
      <c r="F141" s="335"/>
      <c r="G141" s="407"/>
      <c r="H141" s="333">
        <f t="shared" si="5"/>
        <v>0</v>
      </c>
      <c r="I141" s="335"/>
      <c r="J141" s="335"/>
      <c r="K141" s="335"/>
      <c r="L141" s="408"/>
    </row>
    <row r="142" spans="1:12" ht="24">
      <c r="A142" s="306">
        <v>2354</v>
      </c>
      <c r="B142" s="332" t="s">
        <v>148</v>
      </c>
      <c r="C142" s="333">
        <f t="shared" si="4"/>
        <v>0</v>
      </c>
      <c r="D142" s="335"/>
      <c r="E142" s="335"/>
      <c r="F142" s="335"/>
      <c r="G142" s="407"/>
      <c r="H142" s="333">
        <f t="shared" si="5"/>
        <v>0</v>
      </c>
      <c r="I142" s="335"/>
      <c r="J142" s="335"/>
      <c r="K142" s="335"/>
      <c r="L142" s="408"/>
    </row>
    <row r="143" spans="1:12" ht="24">
      <c r="A143" s="306">
        <v>2355</v>
      </c>
      <c r="B143" s="332" t="s">
        <v>149</v>
      </c>
      <c r="C143" s="333">
        <f t="shared" si="4"/>
        <v>0</v>
      </c>
      <c r="D143" s="335"/>
      <c r="E143" s="335"/>
      <c r="F143" s="335"/>
      <c r="G143" s="407"/>
      <c r="H143" s="333">
        <f t="shared" si="5"/>
        <v>0</v>
      </c>
      <c r="I143" s="335"/>
      <c r="J143" s="335"/>
      <c r="K143" s="335"/>
      <c r="L143" s="408"/>
    </row>
    <row r="144" spans="1:12" ht="24">
      <c r="A144" s="306">
        <v>2359</v>
      </c>
      <c r="B144" s="332" t="s">
        <v>150</v>
      </c>
      <c r="C144" s="333">
        <f t="shared" si="4"/>
        <v>0</v>
      </c>
      <c r="D144" s="335"/>
      <c r="E144" s="335"/>
      <c r="F144" s="335"/>
      <c r="G144" s="407"/>
      <c r="H144" s="333">
        <f t="shared" si="5"/>
        <v>0</v>
      </c>
      <c r="I144" s="335"/>
      <c r="J144" s="335"/>
      <c r="K144" s="335"/>
      <c r="L144" s="408"/>
    </row>
    <row r="145" spans="1:12" ht="24.75" customHeight="1">
      <c r="A145" s="409">
        <v>2360</v>
      </c>
      <c r="B145" s="332" t="s">
        <v>151</v>
      </c>
      <c r="C145" s="333">
        <f t="shared" si="4"/>
        <v>0</v>
      </c>
      <c r="D145" s="410">
        <f>SUM(D146:D151)</f>
        <v>0</v>
      </c>
      <c r="E145" s="410">
        <f>SUM(E146:E151)</f>
        <v>0</v>
      </c>
      <c r="F145" s="410">
        <f>SUM(F146:F151)</f>
        <v>0</v>
      </c>
      <c r="G145" s="411">
        <f>SUM(G146:G151)</f>
        <v>0</v>
      </c>
      <c r="H145" s="333">
        <f t="shared" si="5"/>
        <v>0</v>
      </c>
      <c r="I145" s="410">
        <f>SUM(I146:I151)</f>
        <v>0</v>
      </c>
      <c r="J145" s="410">
        <f>SUM(J146:J151)</f>
        <v>0</v>
      </c>
      <c r="K145" s="410">
        <f>SUM(K146:K151)</f>
        <v>0</v>
      </c>
      <c r="L145" s="412">
        <f>SUM(L146:L151)</f>
        <v>0</v>
      </c>
    </row>
    <row r="146" spans="1:12" ht="12">
      <c r="A146" s="305">
        <v>2361</v>
      </c>
      <c r="B146" s="332" t="s">
        <v>152</v>
      </c>
      <c r="C146" s="333">
        <f t="shared" si="4"/>
        <v>0</v>
      </c>
      <c r="D146" s="335"/>
      <c r="E146" s="335"/>
      <c r="F146" s="335"/>
      <c r="G146" s="407"/>
      <c r="H146" s="333">
        <f t="shared" si="5"/>
        <v>0</v>
      </c>
      <c r="I146" s="335"/>
      <c r="J146" s="335"/>
      <c r="K146" s="335"/>
      <c r="L146" s="408"/>
    </row>
    <row r="147" spans="1:12" ht="24">
      <c r="A147" s="305">
        <v>2362</v>
      </c>
      <c r="B147" s="332" t="s">
        <v>153</v>
      </c>
      <c r="C147" s="333">
        <f t="shared" si="4"/>
        <v>0</v>
      </c>
      <c r="D147" s="335"/>
      <c r="E147" s="335"/>
      <c r="F147" s="335"/>
      <c r="G147" s="407"/>
      <c r="H147" s="333">
        <f t="shared" si="5"/>
        <v>0</v>
      </c>
      <c r="I147" s="335"/>
      <c r="J147" s="335"/>
      <c r="K147" s="335"/>
      <c r="L147" s="408"/>
    </row>
    <row r="148" spans="1:12" ht="12">
      <c r="A148" s="305">
        <v>2363</v>
      </c>
      <c r="B148" s="332" t="s">
        <v>154</v>
      </c>
      <c r="C148" s="333">
        <f t="shared" si="4"/>
        <v>0</v>
      </c>
      <c r="D148" s="335"/>
      <c r="E148" s="335"/>
      <c r="F148" s="335"/>
      <c r="G148" s="407"/>
      <c r="H148" s="333">
        <f t="shared" si="5"/>
        <v>0</v>
      </c>
      <c r="I148" s="335"/>
      <c r="J148" s="335"/>
      <c r="K148" s="335"/>
      <c r="L148" s="408"/>
    </row>
    <row r="149" spans="1:12" ht="12">
      <c r="A149" s="305">
        <v>2364</v>
      </c>
      <c r="B149" s="332" t="s">
        <v>155</v>
      </c>
      <c r="C149" s="333">
        <f t="shared" si="4"/>
        <v>0</v>
      </c>
      <c r="D149" s="335"/>
      <c r="E149" s="335"/>
      <c r="F149" s="335"/>
      <c r="G149" s="407"/>
      <c r="H149" s="333">
        <f t="shared" si="5"/>
        <v>0</v>
      </c>
      <c r="I149" s="335"/>
      <c r="J149" s="335"/>
      <c r="K149" s="335"/>
      <c r="L149" s="408"/>
    </row>
    <row r="150" spans="1:12" ht="12.75" customHeight="1">
      <c r="A150" s="305">
        <v>2365</v>
      </c>
      <c r="B150" s="332" t="s">
        <v>156</v>
      </c>
      <c r="C150" s="333">
        <f t="shared" si="4"/>
        <v>0</v>
      </c>
      <c r="D150" s="335"/>
      <c r="E150" s="335"/>
      <c r="F150" s="335"/>
      <c r="G150" s="407"/>
      <c r="H150" s="333">
        <f t="shared" si="5"/>
        <v>0</v>
      </c>
      <c r="I150" s="335"/>
      <c r="J150" s="335"/>
      <c r="K150" s="335"/>
      <c r="L150" s="408"/>
    </row>
    <row r="151" spans="1:12" ht="48">
      <c r="A151" s="305">
        <v>2369</v>
      </c>
      <c r="B151" s="332" t="s">
        <v>157</v>
      </c>
      <c r="C151" s="333">
        <f t="shared" si="4"/>
        <v>0</v>
      </c>
      <c r="D151" s="335"/>
      <c r="E151" s="335"/>
      <c r="F151" s="335"/>
      <c r="G151" s="407"/>
      <c r="H151" s="333">
        <f t="shared" si="5"/>
        <v>0</v>
      </c>
      <c r="I151" s="335"/>
      <c r="J151" s="335"/>
      <c r="K151" s="335"/>
      <c r="L151" s="408"/>
    </row>
    <row r="152" spans="1:12" ht="12">
      <c r="A152" s="401">
        <v>2370</v>
      </c>
      <c r="B152" s="360" t="s">
        <v>158</v>
      </c>
      <c r="C152" s="367">
        <f t="shared" si="4"/>
        <v>0</v>
      </c>
      <c r="D152" s="413"/>
      <c r="E152" s="413"/>
      <c r="F152" s="413"/>
      <c r="G152" s="414"/>
      <c r="H152" s="367">
        <f t="shared" si="5"/>
        <v>0</v>
      </c>
      <c r="I152" s="413"/>
      <c r="J152" s="413"/>
      <c r="K152" s="413"/>
      <c r="L152" s="415"/>
    </row>
    <row r="153" spans="1:12" ht="12">
      <c r="A153" s="401">
        <v>2380</v>
      </c>
      <c r="B153" s="360" t="s">
        <v>159</v>
      </c>
      <c r="C153" s="367">
        <f t="shared" si="4"/>
        <v>0</v>
      </c>
      <c r="D153" s="402">
        <f>SUM(D154:D155)</f>
        <v>0</v>
      </c>
      <c r="E153" s="402">
        <f>SUM(E154:E155)</f>
        <v>0</v>
      </c>
      <c r="F153" s="402">
        <f>SUM(F154:F155)</f>
        <v>0</v>
      </c>
      <c r="G153" s="403">
        <f>SUM(G154:G155)</f>
        <v>0</v>
      </c>
      <c r="H153" s="367">
        <f t="shared" si="5"/>
        <v>0</v>
      </c>
      <c r="I153" s="402">
        <f>SUM(I154:I155)</f>
        <v>0</v>
      </c>
      <c r="J153" s="402">
        <f>SUM(J154:J155)</f>
        <v>0</v>
      </c>
      <c r="K153" s="402">
        <f>SUM(K154:K155)</f>
        <v>0</v>
      </c>
      <c r="L153" s="404">
        <f>SUM(L154:L155)</f>
        <v>0</v>
      </c>
    </row>
    <row r="154" spans="1:12" ht="12">
      <c r="A154" s="299">
        <v>2381</v>
      </c>
      <c r="B154" s="326" t="s">
        <v>160</v>
      </c>
      <c r="C154" s="327">
        <f t="shared" si="4"/>
        <v>0</v>
      </c>
      <c r="D154" s="329"/>
      <c r="E154" s="329"/>
      <c r="F154" s="329"/>
      <c r="G154" s="405"/>
      <c r="H154" s="327">
        <f t="shared" si="5"/>
        <v>0</v>
      </c>
      <c r="I154" s="329"/>
      <c r="J154" s="329"/>
      <c r="K154" s="329"/>
      <c r="L154" s="406"/>
    </row>
    <row r="155" spans="1:12" ht="24">
      <c r="A155" s="305">
        <v>2389</v>
      </c>
      <c r="B155" s="332" t="s">
        <v>161</v>
      </c>
      <c r="C155" s="333">
        <f t="shared" si="4"/>
        <v>0</v>
      </c>
      <c r="D155" s="335"/>
      <c r="E155" s="335"/>
      <c r="F155" s="335"/>
      <c r="G155" s="407"/>
      <c r="H155" s="333">
        <f t="shared" si="5"/>
        <v>0</v>
      </c>
      <c r="I155" s="335"/>
      <c r="J155" s="335"/>
      <c r="K155" s="335"/>
      <c r="L155" s="408"/>
    </row>
    <row r="156" spans="1:12" ht="12">
      <c r="A156" s="401">
        <v>2390</v>
      </c>
      <c r="B156" s="360" t="s">
        <v>162</v>
      </c>
      <c r="C156" s="367">
        <f t="shared" si="4"/>
        <v>0</v>
      </c>
      <c r="D156" s="413"/>
      <c r="E156" s="413"/>
      <c r="F156" s="413"/>
      <c r="G156" s="414"/>
      <c r="H156" s="367">
        <f t="shared" si="5"/>
        <v>0</v>
      </c>
      <c r="I156" s="413"/>
      <c r="J156" s="413"/>
      <c r="K156" s="413"/>
      <c r="L156" s="415"/>
    </row>
    <row r="157" spans="1:12" ht="12">
      <c r="A157" s="317">
        <v>2400</v>
      </c>
      <c r="B157" s="398" t="s">
        <v>163</v>
      </c>
      <c r="C157" s="318">
        <f t="shared" si="4"/>
        <v>0</v>
      </c>
      <c r="D157" s="422"/>
      <c r="E157" s="422"/>
      <c r="F157" s="422"/>
      <c r="G157" s="423"/>
      <c r="H157" s="318">
        <f t="shared" si="5"/>
        <v>0</v>
      </c>
      <c r="I157" s="422"/>
      <c r="J157" s="422"/>
      <c r="K157" s="422"/>
      <c r="L157" s="424"/>
    </row>
    <row r="158" spans="1:12" ht="12">
      <c r="A158" s="317">
        <v>2500</v>
      </c>
      <c r="B158" s="398" t="s">
        <v>164</v>
      </c>
      <c r="C158" s="318">
        <f t="shared" si="4"/>
        <v>0</v>
      </c>
      <c r="D158" s="324">
        <f>D159</f>
        <v>0</v>
      </c>
      <c r="E158" s="324">
        <f>E159</f>
        <v>0</v>
      </c>
      <c r="F158" s="324">
        <f>F159</f>
        <v>0</v>
      </c>
      <c r="G158" s="416">
        <f>G159</f>
        <v>0</v>
      </c>
      <c r="H158" s="318">
        <f t="shared" si="5"/>
        <v>0</v>
      </c>
      <c r="I158" s="324">
        <f>I159</f>
        <v>0</v>
      </c>
      <c r="J158" s="324">
        <f>J159</f>
        <v>0</v>
      </c>
      <c r="K158" s="324">
        <f>K159</f>
        <v>0</v>
      </c>
      <c r="L158" s="417">
        <f>L159</f>
        <v>0</v>
      </c>
    </row>
    <row r="159" spans="1:12" ht="12">
      <c r="A159" s="273">
        <v>2510</v>
      </c>
      <c r="B159" s="326" t="s">
        <v>164</v>
      </c>
      <c r="C159" s="327">
        <f t="shared" si="4"/>
        <v>0</v>
      </c>
      <c r="D159" s="418">
        <f>SUM(D160:D163)</f>
        <v>0</v>
      </c>
      <c r="E159" s="418">
        <f>SUM(E160:E163)</f>
        <v>0</v>
      </c>
      <c r="F159" s="418">
        <f>SUM(F160:F163)</f>
        <v>0</v>
      </c>
      <c r="G159" s="419">
        <f>SUM(G160:G163)</f>
        <v>0</v>
      </c>
      <c r="H159" s="327">
        <f t="shared" si="5"/>
        <v>0</v>
      </c>
      <c r="I159" s="418">
        <f>SUM(I160:I163)</f>
        <v>0</v>
      </c>
      <c r="J159" s="418">
        <f>SUM(J160:J163)</f>
        <v>0</v>
      </c>
      <c r="K159" s="418">
        <f>SUM(K160:K163)</f>
        <v>0</v>
      </c>
      <c r="L159" s="420">
        <f>SUM(L160:L163)</f>
        <v>0</v>
      </c>
    </row>
    <row r="160" spans="1:12" ht="24">
      <c r="A160" s="306">
        <v>2512</v>
      </c>
      <c r="B160" s="332" t="s">
        <v>165</v>
      </c>
      <c r="C160" s="333">
        <f t="shared" si="4"/>
        <v>0</v>
      </c>
      <c r="D160" s="335"/>
      <c r="E160" s="335"/>
      <c r="F160" s="335"/>
      <c r="G160" s="407"/>
      <c r="H160" s="333">
        <f t="shared" si="5"/>
        <v>0</v>
      </c>
      <c r="I160" s="335"/>
      <c r="J160" s="335"/>
      <c r="K160" s="335"/>
      <c r="L160" s="408"/>
    </row>
    <row r="161" spans="1:12" ht="36">
      <c r="A161" s="306">
        <v>2513</v>
      </c>
      <c r="B161" s="332" t="s">
        <v>166</v>
      </c>
      <c r="C161" s="333">
        <f t="shared" si="4"/>
        <v>0</v>
      </c>
      <c r="D161" s="335"/>
      <c r="E161" s="335"/>
      <c r="F161" s="335"/>
      <c r="G161" s="407"/>
      <c r="H161" s="333">
        <f t="shared" si="5"/>
        <v>0</v>
      </c>
      <c r="I161" s="335"/>
      <c r="J161" s="335"/>
      <c r="K161" s="335"/>
      <c r="L161" s="408"/>
    </row>
    <row r="162" spans="1:12" ht="24">
      <c r="A162" s="306">
        <v>2515</v>
      </c>
      <c r="B162" s="332" t="s">
        <v>167</v>
      </c>
      <c r="C162" s="333">
        <f t="shared" si="4"/>
        <v>0</v>
      </c>
      <c r="D162" s="335"/>
      <c r="E162" s="335"/>
      <c r="F162" s="335"/>
      <c r="G162" s="407"/>
      <c r="H162" s="333">
        <f t="shared" si="5"/>
        <v>0</v>
      </c>
      <c r="I162" s="335"/>
      <c r="J162" s="335"/>
      <c r="K162" s="335"/>
      <c r="L162" s="408"/>
    </row>
    <row r="163" spans="1:12" ht="24">
      <c r="A163" s="306">
        <v>2519</v>
      </c>
      <c r="B163" s="332" t="s">
        <v>168</v>
      </c>
      <c r="C163" s="333">
        <f t="shared" si="4"/>
        <v>0</v>
      </c>
      <c r="D163" s="335"/>
      <c r="E163" s="335"/>
      <c r="F163" s="335"/>
      <c r="G163" s="407"/>
      <c r="H163" s="333">
        <f t="shared" si="5"/>
        <v>0</v>
      </c>
      <c r="I163" s="335"/>
      <c r="J163" s="335"/>
      <c r="K163" s="335"/>
      <c r="L163" s="408"/>
    </row>
    <row r="164" spans="1:12" s="425" customFormat="1" ht="48">
      <c r="A164" s="281">
        <v>2800</v>
      </c>
      <c r="B164" s="326" t="s">
        <v>169</v>
      </c>
      <c r="C164" s="327">
        <f t="shared" si="4"/>
        <v>0</v>
      </c>
      <c r="D164" s="302"/>
      <c r="E164" s="302"/>
      <c r="F164" s="302"/>
      <c r="G164" s="303"/>
      <c r="H164" s="327">
        <f t="shared" si="5"/>
        <v>0</v>
      </c>
      <c r="I164" s="302"/>
      <c r="J164" s="302"/>
      <c r="K164" s="302"/>
      <c r="L164" s="304"/>
    </row>
    <row r="165" spans="1:12" ht="12">
      <c r="A165" s="393">
        <v>3000</v>
      </c>
      <c r="B165" s="393" t="s">
        <v>170</v>
      </c>
      <c r="C165" s="394">
        <f t="shared" si="4"/>
        <v>0</v>
      </c>
      <c r="D165" s="395">
        <f>SUM(D166,D171)</f>
        <v>0</v>
      </c>
      <c r="E165" s="395">
        <f>SUM(E166,E171)</f>
        <v>0</v>
      </c>
      <c r="F165" s="395">
        <f>SUM(F166,F171)</f>
        <v>0</v>
      </c>
      <c r="G165" s="396">
        <f>SUM(G166,G171)</f>
        <v>0</v>
      </c>
      <c r="H165" s="394">
        <f t="shared" si="5"/>
        <v>0</v>
      </c>
      <c r="I165" s="395">
        <f>SUM(I166,I171)</f>
        <v>0</v>
      </c>
      <c r="J165" s="395">
        <f>SUM(J166,J171)</f>
        <v>0</v>
      </c>
      <c r="K165" s="395">
        <f>SUM(K166,K171)</f>
        <v>0</v>
      </c>
      <c r="L165" s="397">
        <f>SUM(L166,L171)</f>
        <v>0</v>
      </c>
    </row>
    <row r="166" spans="1:12" ht="36">
      <c r="A166" s="317">
        <v>3200</v>
      </c>
      <c r="B166" s="398" t="s">
        <v>171</v>
      </c>
      <c r="C166" s="318">
        <f t="shared" si="4"/>
        <v>0</v>
      </c>
      <c r="D166" s="324">
        <f>SUM(D167)</f>
        <v>0</v>
      </c>
      <c r="E166" s="324">
        <f>SUM(E167)</f>
        <v>0</v>
      </c>
      <c r="F166" s="324">
        <f>SUM(F167)</f>
        <v>0</v>
      </c>
      <c r="G166" s="416">
        <f>SUM(G167)</f>
        <v>0</v>
      </c>
      <c r="H166" s="318">
        <f t="shared" si="5"/>
        <v>0</v>
      </c>
      <c r="I166" s="324">
        <f>SUM(I167)</f>
        <v>0</v>
      </c>
      <c r="J166" s="324">
        <f>SUM(J167)</f>
        <v>0</v>
      </c>
      <c r="K166" s="324">
        <f>SUM(K167)</f>
        <v>0</v>
      </c>
      <c r="L166" s="417">
        <f>SUM(L167)</f>
        <v>0</v>
      </c>
    </row>
    <row r="167" spans="1:12" ht="36">
      <c r="A167" s="273">
        <v>3260</v>
      </c>
      <c r="B167" s="326" t="s">
        <v>172</v>
      </c>
      <c r="C167" s="327">
        <f t="shared" si="4"/>
        <v>0</v>
      </c>
      <c r="D167" s="418">
        <f>SUM(D168:D170)</f>
        <v>0</v>
      </c>
      <c r="E167" s="418">
        <f>SUM(E168:E170)</f>
        <v>0</v>
      </c>
      <c r="F167" s="418">
        <f>SUM(F168:F170)</f>
        <v>0</v>
      </c>
      <c r="G167" s="419">
        <f>SUM(G168:G169)</f>
        <v>0</v>
      </c>
      <c r="H167" s="327">
        <f t="shared" si="5"/>
        <v>0</v>
      </c>
      <c r="I167" s="418">
        <f>SUM(I168:I170)</f>
        <v>0</v>
      </c>
      <c r="J167" s="418">
        <f>SUM(J168:J170)</f>
        <v>0</v>
      </c>
      <c r="K167" s="418">
        <f>SUM(K168:K170)</f>
        <v>0</v>
      </c>
      <c r="L167" s="420">
        <f>SUM(L168:L170)</f>
        <v>0</v>
      </c>
    </row>
    <row r="168" spans="1:12" ht="24">
      <c r="A168" s="306">
        <v>3261</v>
      </c>
      <c r="B168" s="332" t="s">
        <v>173</v>
      </c>
      <c r="C168" s="333">
        <f>SUM(D168:G168)</f>
        <v>0</v>
      </c>
      <c r="D168" s="335"/>
      <c r="E168" s="335"/>
      <c r="F168" s="335"/>
      <c r="G168" s="407"/>
      <c r="H168" s="333">
        <f>SUM(I168:L168)</f>
        <v>0</v>
      </c>
      <c r="I168" s="335"/>
      <c r="J168" s="335"/>
      <c r="K168" s="335"/>
      <c r="L168" s="408"/>
    </row>
    <row r="169" spans="1:12" ht="24">
      <c r="A169" s="306">
        <v>3262</v>
      </c>
      <c r="B169" s="332" t="s">
        <v>174</v>
      </c>
      <c r="C169" s="333">
        <f>SUM(D169:G169)</f>
        <v>0</v>
      </c>
      <c r="D169" s="335"/>
      <c r="E169" s="335"/>
      <c r="F169" s="335"/>
      <c r="G169" s="407"/>
      <c r="H169" s="333">
        <f>SUM(I169:L169)</f>
        <v>0</v>
      </c>
      <c r="I169" s="335"/>
      <c r="J169" s="335"/>
      <c r="K169" s="335"/>
      <c r="L169" s="408"/>
    </row>
    <row r="170" spans="1:12" ht="24">
      <c r="A170" s="306">
        <v>3263</v>
      </c>
      <c r="B170" s="332" t="s">
        <v>175</v>
      </c>
      <c r="C170" s="333">
        <f>SUM(D170:G170)</f>
        <v>0</v>
      </c>
      <c r="D170" s="335"/>
      <c r="E170" s="335"/>
      <c r="F170" s="335"/>
      <c r="G170" s="407"/>
      <c r="H170" s="333">
        <f>SUM(I170:L170)</f>
        <v>0</v>
      </c>
      <c r="I170" s="335"/>
      <c r="J170" s="335"/>
      <c r="K170" s="335"/>
      <c r="L170" s="408"/>
    </row>
    <row r="171" spans="1:12" ht="48">
      <c r="A171" s="281">
        <v>3300</v>
      </c>
      <c r="B171" s="326" t="s">
        <v>176</v>
      </c>
      <c r="C171" s="327">
        <f t="shared" si="4"/>
        <v>0</v>
      </c>
      <c r="D171" s="329"/>
      <c r="E171" s="329"/>
      <c r="F171" s="329"/>
      <c r="G171" s="405"/>
      <c r="H171" s="327">
        <f t="shared" si="5"/>
        <v>0</v>
      </c>
      <c r="I171" s="329"/>
      <c r="J171" s="329"/>
      <c r="K171" s="329"/>
      <c r="L171" s="406"/>
    </row>
    <row r="172" spans="1:12" ht="12">
      <c r="A172" s="426">
        <v>4000</v>
      </c>
      <c r="B172" s="393" t="s">
        <v>177</v>
      </c>
      <c r="C172" s="394">
        <f t="shared" si="4"/>
        <v>0</v>
      </c>
      <c r="D172" s="395">
        <f>SUM(D173,D176)</f>
        <v>0</v>
      </c>
      <c r="E172" s="395">
        <f>SUM(E173,E176)</f>
        <v>0</v>
      </c>
      <c r="F172" s="395">
        <f>SUM(F173,F176)</f>
        <v>0</v>
      </c>
      <c r="G172" s="396">
        <f>SUM(G173,G176)</f>
        <v>0</v>
      </c>
      <c r="H172" s="394">
        <f t="shared" si="5"/>
        <v>0</v>
      </c>
      <c r="I172" s="395">
        <f>SUM(I173,I176)</f>
        <v>0</v>
      </c>
      <c r="J172" s="395">
        <f>SUM(J173,J176)</f>
        <v>0</v>
      </c>
      <c r="K172" s="395">
        <f>SUM(K173,K176)</f>
        <v>0</v>
      </c>
      <c r="L172" s="397">
        <f>SUM(L173,L176)</f>
        <v>0</v>
      </c>
    </row>
    <row r="173" spans="1:12" ht="24">
      <c r="A173" s="427">
        <v>4200</v>
      </c>
      <c r="B173" s="398" t="s">
        <v>178</v>
      </c>
      <c r="C173" s="318">
        <f>SUM(D173:G173)</f>
        <v>0</v>
      </c>
      <c r="D173" s="324">
        <f>SUM(D174,D175)</f>
        <v>0</v>
      </c>
      <c r="E173" s="324">
        <f>SUM(E174,E175)</f>
        <v>0</v>
      </c>
      <c r="F173" s="324">
        <f>SUM(F174,F175)</f>
        <v>0</v>
      </c>
      <c r="G173" s="416">
        <f>SUM(G174,G175)</f>
        <v>0</v>
      </c>
      <c r="H173" s="318">
        <f t="shared" si="5"/>
        <v>0</v>
      </c>
      <c r="I173" s="324">
        <f>SUM(I174,I175)</f>
        <v>0</v>
      </c>
      <c r="J173" s="324">
        <f>SUM(J174,J175)</f>
        <v>0</v>
      </c>
      <c r="K173" s="324">
        <f>SUM(K174,K175)</f>
        <v>0</v>
      </c>
      <c r="L173" s="417">
        <f>SUM(L174,L175)</f>
        <v>0</v>
      </c>
    </row>
    <row r="174" spans="1:12" ht="24">
      <c r="A174" s="273">
        <v>4240</v>
      </c>
      <c r="B174" s="326" t="s">
        <v>179</v>
      </c>
      <c r="C174" s="327">
        <f t="shared" si="4"/>
        <v>0</v>
      </c>
      <c r="D174" s="329"/>
      <c r="E174" s="329"/>
      <c r="F174" s="329"/>
      <c r="G174" s="405"/>
      <c r="H174" s="327">
        <f t="shared" si="5"/>
        <v>0</v>
      </c>
      <c r="I174" s="329"/>
      <c r="J174" s="329"/>
      <c r="K174" s="329"/>
      <c r="L174" s="406"/>
    </row>
    <row r="175" spans="1:12" ht="24">
      <c r="A175" s="409">
        <v>4250</v>
      </c>
      <c r="B175" s="332" t="s">
        <v>180</v>
      </c>
      <c r="C175" s="333">
        <f t="shared" si="4"/>
        <v>0</v>
      </c>
      <c r="D175" s="335"/>
      <c r="E175" s="335"/>
      <c r="F175" s="335"/>
      <c r="G175" s="407"/>
      <c r="H175" s="333">
        <f t="shared" si="5"/>
        <v>0</v>
      </c>
      <c r="I175" s="335"/>
      <c r="J175" s="335"/>
      <c r="K175" s="335"/>
      <c r="L175" s="408"/>
    </row>
    <row r="176" spans="1:12" ht="12">
      <c r="A176" s="317">
        <v>4300</v>
      </c>
      <c r="B176" s="398" t="s">
        <v>181</v>
      </c>
      <c r="C176" s="318">
        <f t="shared" si="4"/>
        <v>0</v>
      </c>
      <c r="D176" s="324">
        <f>SUM(D177)</f>
        <v>0</v>
      </c>
      <c r="E176" s="324">
        <f>SUM(E177)</f>
        <v>0</v>
      </c>
      <c r="F176" s="324">
        <f>SUM(F177)</f>
        <v>0</v>
      </c>
      <c r="G176" s="416">
        <f>SUM(G177)</f>
        <v>0</v>
      </c>
      <c r="H176" s="318">
        <f t="shared" si="5"/>
        <v>0</v>
      </c>
      <c r="I176" s="324">
        <f>SUM(I177)</f>
        <v>0</v>
      </c>
      <c r="J176" s="324">
        <f>SUM(J177)</f>
        <v>0</v>
      </c>
      <c r="K176" s="324">
        <f>SUM(K177)</f>
        <v>0</v>
      </c>
      <c r="L176" s="417">
        <f>SUM(L177)</f>
        <v>0</v>
      </c>
    </row>
    <row r="177" spans="1:12" ht="24">
      <c r="A177" s="273">
        <v>4310</v>
      </c>
      <c r="B177" s="326" t="s">
        <v>182</v>
      </c>
      <c r="C177" s="327">
        <f>SUM(D177:G177)</f>
        <v>0</v>
      </c>
      <c r="D177" s="418">
        <f>SUM(D178:D178)</f>
        <v>0</v>
      </c>
      <c r="E177" s="418">
        <f>SUM(E178:E178)</f>
        <v>0</v>
      </c>
      <c r="F177" s="418">
        <f>SUM(F178:F178)</f>
        <v>0</v>
      </c>
      <c r="G177" s="419">
        <f>SUM(G178:G178)</f>
        <v>0</v>
      </c>
      <c r="H177" s="327">
        <f t="shared" si="5"/>
        <v>0</v>
      </c>
      <c r="I177" s="418">
        <f>SUM(I178:I178)</f>
        <v>0</v>
      </c>
      <c r="J177" s="418">
        <f>SUM(J178:J178)</f>
        <v>0</v>
      </c>
      <c r="K177" s="418">
        <f>SUM(K178:K178)</f>
        <v>0</v>
      </c>
      <c r="L177" s="420">
        <f>SUM(L178:L178)</f>
        <v>0</v>
      </c>
    </row>
    <row r="178" spans="1:12" ht="48">
      <c r="A178" s="306">
        <v>4311</v>
      </c>
      <c r="B178" s="332" t="s">
        <v>183</v>
      </c>
      <c r="C178" s="333">
        <f aca="true" t="shared" si="6" ref="C178:C241">SUM(D178:G178)</f>
        <v>0</v>
      </c>
      <c r="D178" s="335"/>
      <c r="E178" s="335"/>
      <c r="F178" s="335"/>
      <c r="G178" s="407"/>
      <c r="H178" s="333">
        <f aca="true" t="shared" si="7" ref="H178:H241">SUM(I178:L178)</f>
        <v>0</v>
      </c>
      <c r="I178" s="335"/>
      <c r="J178" s="335"/>
      <c r="K178" s="335"/>
      <c r="L178" s="408"/>
    </row>
    <row r="179" spans="1:12" s="286" customFormat="1" ht="24">
      <c r="A179" s="428"/>
      <c r="B179" s="281" t="s">
        <v>184</v>
      </c>
      <c r="C179" s="389">
        <f t="shared" si="6"/>
        <v>0</v>
      </c>
      <c r="D179" s="390">
        <f>SUM(D180,D215,D240)</f>
        <v>0</v>
      </c>
      <c r="E179" s="390">
        <f>SUM(E180,E215,E240)</f>
        <v>0</v>
      </c>
      <c r="F179" s="390">
        <f>SUM(F180,F215,F240)</f>
        <v>0</v>
      </c>
      <c r="G179" s="429">
        <f>SUM(G180,G215,G240)</f>
        <v>0</v>
      </c>
      <c r="H179" s="389">
        <f t="shared" si="7"/>
        <v>0</v>
      </c>
      <c r="I179" s="390">
        <f>SUM(I180,I215,I240)</f>
        <v>0</v>
      </c>
      <c r="J179" s="390">
        <f>SUM(J180,J215,J240)</f>
        <v>0</v>
      </c>
      <c r="K179" s="390">
        <f>SUM(K180,K215,K240)</f>
        <v>0</v>
      </c>
      <c r="L179" s="430">
        <f>SUM(L180,L215,L240)</f>
        <v>0</v>
      </c>
    </row>
    <row r="180" spans="1:12" ht="12">
      <c r="A180" s="393">
        <v>5000</v>
      </c>
      <c r="B180" s="393" t="s">
        <v>185</v>
      </c>
      <c r="C180" s="394">
        <f t="shared" si="6"/>
        <v>0</v>
      </c>
      <c r="D180" s="395">
        <f>D181+D189</f>
        <v>0</v>
      </c>
      <c r="E180" s="395">
        <f>E181+E189</f>
        <v>0</v>
      </c>
      <c r="F180" s="395">
        <f>F181+F189</f>
        <v>0</v>
      </c>
      <c r="G180" s="396">
        <f>G181+G189</f>
        <v>0</v>
      </c>
      <c r="H180" s="394">
        <f t="shared" si="7"/>
        <v>0</v>
      </c>
      <c r="I180" s="395">
        <f>I181+I189</f>
        <v>0</v>
      </c>
      <c r="J180" s="395">
        <f>J181+J189</f>
        <v>0</v>
      </c>
      <c r="K180" s="395">
        <f>K181+K189</f>
        <v>0</v>
      </c>
      <c r="L180" s="397">
        <f>L181+L189</f>
        <v>0</v>
      </c>
    </row>
    <row r="181" spans="1:12" ht="12">
      <c r="A181" s="317">
        <v>5100</v>
      </c>
      <c r="B181" s="398" t="s">
        <v>186</v>
      </c>
      <c r="C181" s="318">
        <f t="shared" si="6"/>
        <v>0</v>
      </c>
      <c r="D181" s="324">
        <f>D182+D183+D186+D187+D188</f>
        <v>0</v>
      </c>
      <c r="E181" s="324">
        <f>E182+E183+E186+E187+E188</f>
        <v>0</v>
      </c>
      <c r="F181" s="324">
        <f>F182+F183+F186+F187+F188</f>
        <v>0</v>
      </c>
      <c r="G181" s="416">
        <f>G182+G183+G186+G187+G188</f>
        <v>0</v>
      </c>
      <c r="H181" s="318">
        <f t="shared" si="7"/>
        <v>0</v>
      </c>
      <c r="I181" s="324">
        <f>I182+I183+I186+I187+I188</f>
        <v>0</v>
      </c>
      <c r="J181" s="324">
        <f>J182+J183+J186+J187+J188</f>
        <v>0</v>
      </c>
      <c r="K181" s="324">
        <f>K182+K183+K186+K187+K188</f>
        <v>0</v>
      </c>
      <c r="L181" s="417">
        <f>L182+L183+L186+L187+L188</f>
        <v>0</v>
      </c>
    </row>
    <row r="182" spans="1:12" ht="12">
      <c r="A182" s="273">
        <v>5110</v>
      </c>
      <c r="B182" s="326" t="s">
        <v>187</v>
      </c>
      <c r="C182" s="327">
        <f t="shared" si="6"/>
        <v>0</v>
      </c>
      <c r="D182" s="329"/>
      <c r="E182" s="329"/>
      <c r="F182" s="329"/>
      <c r="G182" s="405"/>
      <c r="H182" s="327">
        <f t="shared" si="7"/>
        <v>0</v>
      </c>
      <c r="I182" s="329"/>
      <c r="J182" s="329"/>
      <c r="K182" s="329"/>
      <c r="L182" s="406"/>
    </row>
    <row r="183" spans="1:12" ht="24">
      <c r="A183" s="409">
        <v>5120</v>
      </c>
      <c r="B183" s="332" t="s">
        <v>188</v>
      </c>
      <c r="C183" s="333">
        <f t="shared" si="6"/>
        <v>0</v>
      </c>
      <c r="D183" s="410">
        <f>D184+D185</f>
        <v>0</v>
      </c>
      <c r="E183" s="410">
        <f>E184+E185</f>
        <v>0</v>
      </c>
      <c r="F183" s="410">
        <f>F184+F185</f>
        <v>0</v>
      </c>
      <c r="G183" s="411">
        <f>G184+G185</f>
        <v>0</v>
      </c>
      <c r="H183" s="333">
        <f t="shared" si="7"/>
        <v>0</v>
      </c>
      <c r="I183" s="410">
        <f>I184+I185</f>
        <v>0</v>
      </c>
      <c r="J183" s="410">
        <f>J184+J185</f>
        <v>0</v>
      </c>
      <c r="K183" s="410">
        <f>K184+K185</f>
        <v>0</v>
      </c>
      <c r="L183" s="412">
        <f>L184+L185</f>
        <v>0</v>
      </c>
    </row>
    <row r="184" spans="1:12" ht="12">
      <c r="A184" s="306">
        <v>5121</v>
      </c>
      <c r="B184" s="332" t="s">
        <v>189</v>
      </c>
      <c r="C184" s="333">
        <f t="shared" si="6"/>
        <v>0</v>
      </c>
      <c r="D184" s="335"/>
      <c r="E184" s="335"/>
      <c r="F184" s="335"/>
      <c r="G184" s="407"/>
      <c r="H184" s="333">
        <f t="shared" si="7"/>
        <v>0</v>
      </c>
      <c r="I184" s="335"/>
      <c r="J184" s="335"/>
      <c r="K184" s="335"/>
      <c r="L184" s="408"/>
    </row>
    <row r="185" spans="1:12" ht="24">
      <c r="A185" s="306">
        <v>5129</v>
      </c>
      <c r="B185" s="332" t="s">
        <v>190</v>
      </c>
      <c r="C185" s="333">
        <f t="shared" si="6"/>
        <v>0</v>
      </c>
      <c r="D185" s="335"/>
      <c r="E185" s="335"/>
      <c r="F185" s="335"/>
      <c r="G185" s="407"/>
      <c r="H185" s="333">
        <f t="shared" si="7"/>
        <v>0</v>
      </c>
      <c r="I185" s="335"/>
      <c r="J185" s="335"/>
      <c r="K185" s="335"/>
      <c r="L185" s="408"/>
    </row>
    <row r="186" spans="1:12" ht="12">
      <c r="A186" s="409">
        <v>5130</v>
      </c>
      <c r="B186" s="332" t="s">
        <v>191</v>
      </c>
      <c r="C186" s="333">
        <f t="shared" si="6"/>
        <v>0</v>
      </c>
      <c r="D186" s="335"/>
      <c r="E186" s="335"/>
      <c r="F186" s="335"/>
      <c r="G186" s="407"/>
      <c r="H186" s="333">
        <f t="shared" si="7"/>
        <v>0</v>
      </c>
      <c r="I186" s="335"/>
      <c r="J186" s="335"/>
      <c r="K186" s="335"/>
      <c r="L186" s="408"/>
    </row>
    <row r="187" spans="1:12" ht="12">
      <c r="A187" s="409">
        <v>5140</v>
      </c>
      <c r="B187" s="332" t="s">
        <v>192</v>
      </c>
      <c r="C187" s="333">
        <f t="shared" si="6"/>
        <v>0</v>
      </c>
      <c r="D187" s="335"/>
      <c r="E187" s="335"/>
      <c r="F187" s="335"/>
      <c r="G187" s="407"/>
      <c r="H187" s="333">
        <f t="shared" si="7"/>
        <v>0</v>
      </c>
      <c r="I187" s="335"/>
      <c r="J187" s="335"/>
      <c r="K187" s="335"/>
      <c r="L187" s="408"/>
    </row>
    <row r="188" spans="1:12" ht="24">
      <c r="A188" s="409">
        <v>5170</v>
      </c>
      <c r="B188" s="332" t="s">
        <v>193</v>
      </c>
      <c r="C188" s="333">
        <f t="shared" si="6"/>
        <v>0</v>
      </c>
      <c r="D188" s="335"/>
      <c r="E188" s="335"/>
      <c r="F188" s="335"/>
      <c r="G188" s="407"/>
      <c r="H188" s="333">
        <f t="shared" si="7"/>
        <v>0</v>
      </c>
      <c r="I188" s="335"/>
      <c r="J188" s="335"/>
      <c r="K188" s="335"/>
      <c r="L188" s="408"/>
    </row>
    <row r="189" spans="1:12" ht="12">
      <c r="A189" s="317">
        <v>5200</v>
      </c>
      <c r="B189" s="398" t="s">
        <v>194</v>
      </c>
      <c r="C189" s="318">
        <f t="shared" si="6"/>
        <v>0</v>
      </c>
      <c r="D189" s="324">
        <f>D190+D200+D201+D210+D211+D212+D214</f>
        <v>0</v>
      </c>
      <c r="E189" s="324">
        <f>E190+E200+E201+E210+E211+E212+E214</f>
        <v>0</v>
      </c>
      <c r="F189" s="324">
        <f>F190+F200+F201+F210+F211+F212+F214</f>
        <v>0</v>
      </c>
      <c r="G189" s="416">
        <f>G190+G200+G201+G210+G211+G212+G214</f>
        <v>0</v>
      </c>
      <c r="H189" s="318">
        <f t="shared" si="7"/>
        <v>0</v>
      </c>
      <c r="I189" s="324">
        <f>I190+I200+I201+I210+I211+I212+I214</f>
        <v>0</v>
      </c>
      <c r="J189" s="324">
        <f>J190+J200+J201+J210+J211+J212+J214</f>
        <v>0</v>
      </c>
      <c r="K189" s="324">
        <f>K190+K200+K201+K210+K211+K212+K214</f>
        <v>0</v>
      </c>
      <c r="L189" s="417">
        <f>L190+L200+L201+L210+L211+L212+L214</f>
        <v>0</v>
      </c>
    </row>
    <row r="190" spans="1:12" ht="12">
      <c r="A190" s="401">
        <v>5210</v>
      </c>
      <c r="B190" s="360" t="s">
        <v>195</v>
      </c>
      <c r="C190" s="367">
        <f t="shared" si="6"/>
        <v>0</v>
      </c>
      <c r="D190" s="402">
        <f>SUM(D191:D199)</f>
        <v>0</v>
      </c>
      <c r="E190" s="402">
        <f>SUM(E191:E199)</f>
        <v>0</v>
      </c>
      <c r="F190" s="402">
        <f>SUM(F191:F199)</f>
        <v>0</v>
      </c>
      <c r="G190" s="403">
        <f>SUM(G191:G199)</f>
        <v>0</v>
      </c>
      <c r="H190" s="367">
        <f t="shared" si="7"/>
        <v>0</v>
      </c>
      <c r="I190" s="402">
        <f>SUM(I191:I199)</f>
        <v>0</v>
      </c>
      <c r="J190" s="402">
        <f>SUM(J191:J199)</f>
        <v>0</v>
      </c>
      <c r="K190" s="402">
        <f>SUM(K191:K199)</f>
        <v>0</v>
      </c>
      <c r="L190" s="404">
        <f>SUM(L191:L199)</f>
        <v>0</v>
      </c>
    </row>
    <row r="191" spans="1:12" ht="12">
      <c r="A191" s="300">
        <v>5211</v>
      </c>
      <c r="B191" s="326" t="s">
        <v>196</v>
      </c>
      <c r="C191" s="327">
        <f t="shared" si="6"/>
        <v>0</v>
      </c>
      <c r="D191" s="329"/>
      <c r="E191" s="329"/>
      <c r="F191" s="329"/>
      <c r="G191" s="405"/>
      <c r="H191" s="327">
        <f t="shared" si="7"/>
        <v>0</v>
      </c>
      <c r="I191" s="329"/>
      <c r="J191" s="329"/>
      <c r="K191" s="329"/>
      <c r="L191" s="406"/>
    </row>
    <row r="192" spans="1:12" ht="12">
      <c r="A192" s="306">
        <v>5212</v>
      </c>
      <c r="B192" s="332" t="s">
        <v>197</v>
      </c>
      <c r="C192" s="333">
        <f t="shared" si="6"/>
        <v>0</v>
      </c>
      <c r="D192" s="335"/>
      <c r="E192" s="335"/>
      <c r="F192" s="335"/>
      <c r="G192" s="407"/>
      <c r="H192" s="333">
        <f t="shared" si="7"/>
        <v>0</v>
      </c>
      <c r="I192" s="335"/>
      <c r="J192" s="335"/>
      <c r="K192" s="335"/>
      <c r="L192" s="408"/>
    </row>
    <row r="193" spans="1:12" ht="12">
      <c r="A193" s="306">
        <v>5213</v>
      </c>
      <c r="B193" s="332" t="s">
        <v>198</v>
      </c>
      <c r="C193" s="333">
        <f t="shared" si="6"/>
        <v>0</v>
      </c>
      <c r="D193" s="335"/>
      <c r="E193" s="335"/>
      <c r="F193" s="335"/>
      <c r="G193" s="407"/>
      <c r="H193" s="333">
        <f t="shared" si="7"/>
        <v>0</v>
      </c>
      <c r="I193" s="335"/>
      <c r="J193" s="335"/>
      <c r="K193" s="335"/>
      <c r="L193" s="408"/>
    </row>
    <row r="194" spans="1:12" ht="12">
      <c r="A194" s="306">
        <v>5214</v>
      </c>
      <c r="B194" s="332" t="s">
        <v>199</v>
      </c>
      <c r="C194" s="333">
        <f t="shared" si="6"/>
        <v>0</v>
      </c>
      <c r="D194" s="335"/>
      <c r="E194" s="335"/>
      <c r="F194" s="335"/>
      <c r="G194" s="407"/>
      <c r="H194" s="333">
        <f t="shared" si="7"/>
        <v>0</v>
      </c>
      <c r="I194" s="335"/>
      <c r="J194" s="335"/>
      <c r="K194" s="335"/>
      <c r="L194" s="408"/>
    </row>
    <row r="195" spans="1:12" ht="12">
      <c r="A195" s="306">
        <v>5215</v>
      </c>
      <c r="B195" s="332" t="s">
        <v>200</v>
      </c>
      <c r="C195" s="333">
        <f>SUM(D195:G195)</f>
        <v>0</v>
      </c>
      <c r="D195" s="335"/>
      <c r="E195" s="335"/>
      <c r="F195" s="335"/>
      <c r="G195" s="407"/>
      <c r="H195" s="333">
        <f>SUM(I195:L195)</f>
        <v>0</v>
      </c>
      <c r="I195" s="335"/>
      <c r="J195" s="335"/>
      <c r="K195" s="335"/>
      <c r="L195" s="408"/>
    </row>
    <row r="196" spans="1:12" ht="24">
      <c r="A196" s="306">
        <v>5216</v>
      </c>
      <c r="B196" s="332" t="s">
        <v>201</v>
      </c>
      <c r="C196" s="333">
        <f t="shared" si="6"/>
        <v>0</v>
      </c>
      <c r="D196" s="335"/>
      <c r="E196" s="335"/>
      <c r="F196" s="335"/>
      <c r="G196" s="407"/>
      <c r="H196" s="333">
        <f t="shared" si="7"/>
        <v>0</v>
      </c>
      <c r="I196" s="335"/>
      <c r="J196" s="335"/>
      <c r="K196" s="335"/>
      <c r="L196" s="408"/>
    </row>
    <row r="197" spans="1:12" ht="12">
      <c r="A197" s="306">
        <v>5217</v>
      </c>
      <c r="B197" s="332" t="s">
        <v>202</v>
      </c>
      <c r="C197" s="333">
        <f t="shared" si="6"/>
        <v>0</v>
      </c>
      <c r="D197" s="335"/>
      <c r="E197" s="335"/>
      <c r="F197" s="335"/>
      <c r="G197" s="407"/>
      <c r="H197" s="333">
        <f t="shared" si="7"/>
        <v>0</v>
      </c>
      <c r="I197" s="335"/>
      <c r="J197" s="335"/>
      <c r="K197" s="335"/>
      <c r="L197" s="408"/>
    </row>
    <row r="198" spans="1:12" ht="12">
      <c r="A198" s="306">
        <v>5218</v>
      </c>
      <c r="B198" s="332" t="s">
        <v>203</v>
      </c>
      <c r="C198" s="333">
        <f t="shared" si="6"/>
        <v>0</v>
      </c>
      <c r="D198" s="335"/>
      <c r="E198" s="335"/>
      <c r="F198" s="335"/>
      <c r="G198" s="407"/>
      <c r="H198" s="333">
        <f t="shared" si="7"/>
        <v>0</v>
      </c>
      <c r="I198" s="335"/>
      <c r="J198" s="335"/>
      <c r="K198" s="335"/>
      <c r="L198" s="408"/>
    </row>
    <row r="199" spans="1:12" ht="12">
      <c r="A199" s="306">
        <v>5219</v>
      </c>
      <c r="B199" s="332" t="s">
        <v>204</v>
      </c>
      <c r="C199" s="333">
        <f t="shared" si="6"/>
        <v>0</v>
      </c>
      <c r="D199" s="335"/>
      <c r="E199" s="335"/>
      <c r="F199" s="335"/>
      <c r="G199" s="407"/>
      <c r="H199" s="333">
        <f t="shared" si="7"/>
        <v>0</v>
      </c>
      <c r="I199" s="335"/>
      <c r="J199" s="335"/>
      <c r="K199" s="335"/>
      <c r="L199" s="408"/>
    </row>
    <row r="200" spans="1:12" ht="13.5" customHeight="1">
      <c r="A200" s="409">
        <v>5220</v>
      </c>
      <c r="B200" s="332" t="s">
        <v>205</v>
      </c>
      <c r="C200" s="333">
        <f t="shared" si="6"/>
        <v>0</v>
      </c>
      <c r="D200" s="335"/>
      <c r="E200" s="335"/>
      <c r="F200" s="335"/>
      <c r="G200" s="407"/>
      <c r="H200" s="333">
        <f t="shared" si="7"/>
        <v>0</v>
      </c>
      <c r="I200" s="335"/>
      <c r="J200" s="335"/>
      <c r="K200" s="335"/>
      <c r="L200" s="408"/>
    </row>
    <row r="201" spans="1:12" ht="12">
      <c r="A201" s="409">
        <v>5230</v>
      </c>
      <c r="B201" s="332" t="s">
        <v>206</v>
      </c>
      <c r="C201" s="333">
        <f t="shared" si="6"/>
        <v>0</v>
      </c>
      <c r="D201" s="410">
        <f>SUM(D202:D209)</f>
        <v>0</v>
      </c>
      <c r="E201" s="410">
        <f>SUM(E202:E209)</f>
        <v>0</v>
      </c>
      <c r="F201" s="410">
        <f>SUM(F202:F209)</f>
        <v>0</v>
      </c>
      <c r="G201" s="411">
        <f>SUM(G202:G209)</f>
        <v>0</v>
      </c>
      <c r="H201" s="333">
        <f t="shared" si="7"/>
        <v>0</v>
      </c>
      <c r="I201" s="410">
        <f>SUM(I202:I209)</f>
        <v>0</v>
      </c>
      <c r="J201" s="410">
        <f>SUM(J202:J209)</f>
        <v>0</v>
      </c>
      <c r="K201" s="410">
        <f>SUM(K202:K209)</f>
        <v>0</v>
      </c>
      <c r="L201" s="412">
        <f>SUM(L202:L209)</f>
        <v>0</v>
      </c>
    </row>
    <row r="202" spans="1:12" ht="12">
      <c r="A202" s="306">
        <v>5231</v>
      </c>
      <c r="B202" s="332" t="s">
        <v>207</v>
      </c>
      <c r="C202" s="333">
        <f t="shared" si="6"/>
        <v>0</v>
      </c>
      <c r="D202" s="335"/>
      <c r="E202" s="335"/>
      <c r="F202" s="335"/>
      <c r="G202" s="407"/>
      <c r="H202" s="333">
        <f t="shared" si="7"/>
        <v>0</v>
      </c>
      <c r="I202" s="335"/>
      <c r="J202" s="335"/>
      <c r="K202" s="335"/>
      <c r="L202" s="408"/>
    </row>
    <row r="203" spans="1:12" ht="12">
      <c r="A203" s="306">
        <v>5232</v>
      </c>
      <c r="B203" s="332" t="s">
        <v>208</v>
      </c>
      <c r="C203" s="333">
        <f t="shared" si="6"/>
        <v>0</v>
      </c>
      <c r="D203" s="335"/>
      <c r="E203" s="335"/>
      <c r="F203" s="335"/>
      <c r="G203" s="407"/>
      <c r="H203" s="333">
        <f t="shared" si="7"/>
        <v>0</v>
      </c>
      <c r="I203" s="335"/>
      <c r="J203" s="335"/>
      <c r="K203" s="335"/>
      <c r="L203" s="408"/>
    </row>
    <row r="204" spans="1:12" ht="12">
      <c r="A204" s="306">
        <v>5233</v>
      </c>
      <c r="B204" s="332" t="s">
        <v>209</v>
      </c>
      <c r="C204" s="431">
        <f t="shared" si="6"/>
        <v>0</v>
      </c>
      <c r="D204" s="335"/>
      <c r="E204" s="335"/>
      <c r="F204" s="335"/>
      <c r="G204" s="407"/>
      <c r="H204" s="333">
        <f t="shared" si="7"/>
        <v>0</v>
      </c>
      <c r="I204" s="335"/>
      <c r="J204" s="335"/>
      <c r="K204" s="335"/>
      <c r="L204" s="408"/>
    </row>
    <row r="205" spans="1:12" ht="24">
      <c r="A205" s="306">
        <v>5234</v>
      </c>
      <c r="B205" s="332" t="s">
        <v>210</v>
      </c>
      <c r="C205" s="431">
        <f t="shared" si="6"/>
        <v>0</v>
      </c>
      <c r="D205" s="335"/>
      <c r="E205" s="335"/>
      <c r="F205" s="335"/>
      <c r="G205" s="407"/>
      <c r="H205" s="333">
        <f t="shared" si="7"/>
        <v>0</v>
      </c>
      <c r="I205" s="335"/>
      <c r="J205" s="335"/>
      <c r="K205" s="335"/>
      <c r="L205" s="408"/>
    </row>
    <row r="206" spans="1:12" ht="14.25" customHeight="1">
      <c r="A206" s="306">
        <v>5236</v>
      </c>
      <c r="B206" s="332" t="s">
        <v>211</v>
      </c>
      <c r="C206" s="431">
        <f t="shared" si="6"/>
        <v>0</v>
      </c>
      <c r="D206" s="335"/>
      <c r="E206" s="335"/>
      <c r="F206" s="335"/>
      <c r="G206" s="407"/>
      <c r="H206" s="333">
        <f t="shared" si="7"/>
        <v>0</v>
      </c>
      <c r="I206" s="335"/>
      <c r="J206" s="335"/>
      <c r="K206" s="335"/>
      <c r="L206" s="408"/>
    </row>
    <row r="207" spans="1:12" ht="14.25" customHeight="1">
      <c r="A207" s="306">
        <v>5237</v>
      </c>
      <c r="B207" s="332" t="s">
        <v>212</v>
      </c>
      <c r="C207" s="431">
        <f t="shared" si="6"/>
        <v>0</v>
      </c>
      <c r="D207" s="335"/>
      <c r="E207" s="335"/>
      <c r="F207" s="335"/>
      <c r="G207" s="407"/>
      <c r="H207" s="333">
        <f t="shared" si="7"/>
        <v>0</v>
      </c>
      <c r="I207" s="335"/>
      <c r="J207" s="335"/>
      <c r="K207" s="335"/>
      <c r="L207" s="408"/>
    </row>
    <row r="208" spans="1:12" ht="24">
      <c r="A208" s="306">
        <v>5238</v>
      </c>
      <c r="B208" s="332" t="s">
        <v>213</v>
      </c>
      <c r="C208" s="431">
        <f t="shared" si="6"/>
        <v>0</v>
      </c>
      <c r="D208" s="335"/>
      <c r="E208" s="335"/>
      <c r="F208" s="335"/>
      <c r="G208" s="407"/>
      <c r="H208" s="333">
        <f t="shared" si="7"/>
        <v>0</v>
      </c>
      <c r="I208" s="335"/>
      <c r="J208" s="335"/>
      <c r="K208" s="335"/>
      <c r="L208" s="408"/>
    </row>
    <row r="209" spans="1:12" ht="24">
      <c r="A209" s="306">
        <v>5239</v>
      </c>
      <c r="B209" s="332" t="s">
        <v>214</v>
      </c>
      <c r="C209" s="431">
        <f t="shared" si="6"/>
        <v>0</v>
      </c>
      <c r="D209" s="335"/>
      <c r="E209" s="335"/>
      <c r="F209" s="335"/>
      <c r="G209" s="407"/>
      <c r="H209" s="333">
        <f t="shared" si="7"/>
        <v>0</v>
      </c>
      <c r="I209" s="335"/>
      <c r="J209" s="335"/>
      <c r="K209" s="335"/>
      <c r="L209" s="408"/>
    </row>
    <row r="210" spans="1:12" ht="24">
      <c r="A210" s="409">
        <v>5240</v>
      </c>
      <c r="B210" s="332" t="s">
        <v>215</v>
      </c>
      <c r="C210" s="431">
        <f t="shared" si="6"/>
        <v>0</v>
      </c>
      <c r="D210" s="335"/>
      <c r="E210" s="335"/>
      <c r="F210" s="335"/>
      <c r="G210" s="407"/>
      <c r="H210" s="333">
        <f t="shared" si="7"/>
        <v>0</v>
      </c>
      <c r="I210" s="335"/>
      <c r="J210" s="335"/>
      <c r="K210" s="335"/>
      <c r="L210" s="408"/>
    </row>
    <row r="211" spans="1:12" ht="22.5" customHeight="1">
      <c r="A211" s="409">
        <v>5250</v>
      </c>
      <c r="B211" s="332" t="s">
        <v>216</v>
      </c>
      <c r="C211" s="431">
        <f t="shared" si="6"/>
        <v>0</v>
      </c>
      <c r="D211" s="335"/>
      <c r="E211" s="335"/>
      <c r="F211" s="335"/>
      <c r="G211" s="407"/>
      <c r="H211" s="333">
        <f t="shared" si="7"/>
        <v>0</v>
      </c>
      <c r="I211" s="335"/>
      <c r="J211" s="335"/>
      <c r="K211" s="335"/>
      <c r="L211" s="408"/>
    </row>
    <row r="212" spans="1:12" ht="12">
      <c r="A212" s="409">
        <v>5260</v>
      </c>
      <c r="B212" s="332" t="s">
        <v>217</v>
      </c>
      <c r="C212" s="431">
        <f t="shared" si="6"/>
        <v>0</v>
      </c>
      <c r="D212" s="410">
        <f>SUM(D213)</f>
        <v>0</v>
      </c>
      <c r="E212" s="410">
        <f>SUM(E213)</f>
        <v>0</v>
      </c>
      <c r="F212" s="410">
        <f>SUM(F213)</f>
        <v>0</v>
      </c>
      <c r="G212" s="411">
        <f>SUM(G213)</f>
        <v>0</v>
      </c>
      <c r="H212" s="333">
        <f t="shared" si="7"/>
        <v>0</v>
      </c>
      <c r="I212" s="410">
        <f>SUM(I213)</f>
        <v>0</v>
      </c>
      <c r="J212" s="410">
        <f>SUM(J213)</f>
        <v>0</v>
      </c>
      <c r="K212" s="410">
        <f>SUM(K213)</f>
        <v>0</v>
      </c>
      <c r="L212" s="412">
        <f>SUM(L213)</f>
        <v>0</v>
      </c>
    </row>
    <row r="213" spans="1:12" ht="24">
      <c r="A213" s="306">
        <v>5269</v>
      </c>
      <c r="B213" s="332" t="s">
        <v>218</v>
      </c>
      <c r="C213" s="431">
        <f t="shared" si="6"/>
        <v>0</v>
      </c>
      <c r="D213" s="335"/>
      <c r="E213" s="335"/>
      <c r="F213" s="335"/>
      <c r="G213" s="407"/>
      <c r="H213" s="333">
        <f t="shared" si="7"/>
        <v>0</v>
      </c>
      <c r="I213" s="335"/>
      <c r="J213" s="335"/>
      <c r="K213" s="335"/>
      <c r="L213" s="408"/>
    </row>
    <row r="214" spans="1:12" ht="24">
      <c r="A214" s="401">
        <v>5270</v>
      </c>
      <c r="B214" s="360" t="s">
        <v>219</v>
      </c>
      <c r="C214" s="432">
        <f t="shared" si="6"/>
        <v>0</v>
      </c>
      <c r="D214" s="413"/>
      <c r="E214" s="413"/>
      <c r="F214" s="413"/>
      <c r="G214" s="414"/>
      <c r="H214" s="367">
        <f t="shared" si="7"/>
        <v>0</v>
      </c>
      <c r="I214" s="413"/>
      <c r="J214" s="413"/>
      <c r="K214" s="413"/>
      <c r="L214" s="415"/>
    </row>
    <row r="215" spans="1:12" ht="12">
      <c r="A215" s="393">
        <v>6000</v>
      </c>
      <c r="B215" s="393" t="s">
        <v>220</v>
      </c>
      <c r="C215" s="433">
        <f t="shared" si="6"/>
        <v>0</v>
      </c>
      <c r="D215" s="395">
        <f>D216+D229+D232</f>
        <v>0</v>
      </c>
      <c r="E215" s="395">
        <f>E216+E229+E232</f>
        <v>0</v>
      </c>
      <c r="F215" s="395">
        <f>F216+F229+F232</f>
        <v>0</v>
      </c>
      <c r="G215" s="396">
        <f>G216+G229+G232</f>
        <v>0</v>
      </c>
      <c r="H215" s="394">
        <f t="shared" si="7"/>
        <v>0</v>
      </c>
      <c r="I215" s="395">
        <f>I216+I229+I232</f>
        <v>0</v>
      </c>
      <c r="J215" s="395">
        <f>J216+J229+J232</f>
        <v>0</v>
      </c>
      <c r="K215" s="395">
        <f>K216+K229+K232</f>
        <v>0</v>
      </c>
      <c r="L215" s="397">
        <f>L216+L229+L232</f>
        <v>0</v>
      </c>
    </row>
    <row r="216" spans="1:12" ht="14.25" customHeight="1">
      <c r="A216" s="434">
        <v>6200</v>
      </c>
      <c r="B216" s="435" t="s">
        <v>221</v>
      </c>
      <c r="C216" s="436">
        <f>SUM(D216:G216)</f>
        <v>0</v>
      </c>
      <c r="D216" s="437">
        <f>SUM(D217,D218,D221,D227,D228)</f>
        <v>0</v>
      </c>
      <c r="E216" s="437">
        <f>SUM(E217,E218,E221,E227,E228)</f>
        <v>0</v>
      </c>
      <c r="F216" s="437">
        <f>SUM(F217,F218,F221,F227,F228)</f>
        <v>0</v>
      </c>
      <c r="G216" s="438">
        <f>SUM(G217,G218,G221,G227,G228)</f>
        <v>0</v>
      </c>
      <c r="H216" s="439">
        <f t="shared" si="7"/>
        <v>0</v>
      </c>
      <c r="I216" s="437">
        <f>SUM(I217,I218,I221,I227,I228)</f>
        <v>0</v>
      </c>
      <c r="J216" s="437">
        <f>SUM(J217,J218,J221,J227,J228)</f>
        <v>0</v>
      </c>
      <c r="K216" s="437">
        <f>SUM(K217,K218,K221,K227,K228)</f>
        <v>0</v>
      </c>
      <c r="L216" s="440">
        <f>SUM(L217,L218,L221,L227,L228)</f>
        <v>0</v>
      </c>
    </row>
    <row r="217" spans="1:12" ht="24">
      <c r="A217" s="273">
        <v>6220</v>
      </c>
      <c r="B217" s="326" t="s">
        <v>222</v>
      </c>
      <c r="C217" s="441">
        <f t="shared" si="6"/>
        <v>0</v>
      </c>
      <c r="D217" s="329"/>
      <c r="E217" s="329"/>
      <c r="F217" s="329"/>
      <c r="G217" s="442"/>
      <c r="H217" s="443">
        <f t="shared" si="7"/>
        <v>0</v>
      </c>
      <c r="I217" s="329"/>
      <c r="J217" s="329"/>
      <c r="K217" s="329"/>
      <c r="L217" s="406"/>
    </row>
    <row r="218" spans="1:12" ht="12">
      <c r="A218" s="409">
        <v>6240</v>
      </c>
      <c r="B218" s="332" t="s">
        <v>223</v>
      </c>
      <c r="C218" s="431">
        <f>SUM(D218:G218)</f>
        <v>0</v>
      </c>
      <c r="D218" s="410">
        <f>SUM(D219:D220)</f>
        <v>0</v>
      </c>
      <c r="E218" s="410">
        <f>SUM(E219:E220)</f>
        <v>0</v>
      </c>
      <c r="F218" s="410">
        <f>SUM(F219:F220)</f>
        <v>0</v>
      </c>
      <c r="G218" s="411">
        <f>SUM(G219:G220)</f>
        <v>0</v>
      </c>
      <c r="H218" s="444">
        <f t="shared" si="7"/>
        <v>0</v>
      </c>
      <c r="I218" s="410">
        <f>SUM(I219:I220)</f>
        <v>0</v>
      </c>
      <c r="J218" s="410">
        <f>SUM(J219:J220)</f>
        <v>0</v>
      </c>
      <c r="K218" s="410">
        <f>SUM(K219:K220)</f>
        <v>0</v>
      </c>
      <c r="L218" s="412">
        <f>SUM(L219:L220)</f>
        <v>0</v>
      </c>
    </row>
    <row r="219" spans="1:12" ht="12">
      <c r="A219" s="306">
        <v>6241</v>
      </c>
      <c r="B219" s="332" t="s">
        <v>224</v>
      </c>
      <c r="C219" s="431">
        <f>SUM(D219:G219)</f>
        <v>0</v>
      </c>
      <c r="D219" s="335"/>
      <c r="E219" s="335"/>
      <c r="F219" s="335"/>
      <c r="G219" s="407"/>
      <c r="H219" s="444">
        <f>SUM(I219:L219)</f>
        <v>0</v>
      </c>
      <c r="I219" s="335"/>
      <c r="J219" s="335"/>
      <c r="K219" s="335"/>
      <c r="L219" s="408"/>
    </row>
    <row r="220" spans="1:12" ht="12">
      <c r="A220" s="306">
        <v>6242</v>
      </c>
      <c r="B220" s="332" t="s">
        <v>225</v>
      </c>
      <c r="C220" s="431">
        <f>SUM(D220:G220)</f>
        <v>0</v>
      </c>
      <c r="D220" s="335"/>
      <c r="E220" s="335"/>
      <c r="F220" s="335"/>
      <c r="G220" s="407"/>
      <c r="H220" s="444">
        <f t="shared" si="7"/>
        <v>0</v>
      </c>
      <c r="I220" s="335"/>
      <c r="J220" s="335"/>
      <c r="K220" s="335"/>
      <c r="L220" s="408"/>
    </row>
    <row r="221" spans="1:12" ht="14.25" customHeight="1">
      <c r="A221" s="409">
        <v>6250</v>
      </c>
      <c r="B221" s="332" t="s">
        <v>226</v>
      </c>
      <c r="C221" s="431">
        <f>SUM(D221:G221)</f>
        <v>0</v>
      </c>
      <c r="D221" s="410">
        <f>SUM(D222:D226)</f>
        <v>0</v>
      </c>
      <c r="E221" s="410">
        <f>SUM(E222:E226)</f>
        <v>0</v>
      </c>
      <c r="F221" s="410">
        <f>SUM(F222:F226)</f>
        <v>0</v>
      </c>
      <c r="G221" s="411">
        <f>SUM(G222:G226)</f>
        <v>0</v>
      </c>
      <c r="H221" s="444">
        <f t="shared" si="7"/>
        <v>0</v>
      </c>
      <c r="I221" s="410">
        <f>SUM(I222:I226)</f>
        <v>0</v>
      </c>
      <c r="J221" s="410">
        <f>SUM(J222:J226)</f>
        <v>0</v>
      </c>
      <c r="K221" s="410">
        <f>SUM(K222:K226)</f>
        <v>0</v>
      </c>
      <c r="L221" s="412">
        <f>SUM(L222:L226)</f>
        <v>0</v>
      </c>
    </row>
    <row r="222" spans="1:12" ht="14.25" customHeight="1">
      <c r="A222" s="306">
        <v>6252</v>
      </c>
      <c r="B222" s="332" t="s">
        <v>227</v>
      </c>
      <c r="C222" s="431">
        <f>SUM(D222:G222)</f>
        <v>0</v>
      </c>
      <c r="D222" s="335"/>
      <c r="E222" s="335"/>
      <c r="F222" s="335"/>
      <c r="G222" s="407"/>
      <c r="H222" s="444">
        <f t="shared" si="7"/>
        <v>0</v>
      </c>
      <c r="I222" s="335"/>
      <c r="J222" s="335"/>
      <c r="K222" s="335"/>
      <c r="L222" s="408"/>
    </row>
    <row r="223" spans="1:12" ht="14.25" customHeight="1">
      <c r="A223" s="306">
        <v>6253</v>
      </c>
      <c r="B223" s="332" t="s">
        <v>228</v>
      </c>
      <c r="C223" s="431">
        <f t="shared" si="6"/>
        <v>0</v>
      </c>
      <c r="D223" s="335"/>
      <c r="E223" s="335"/>
      <c r="F223" s="335"/>
      <c r="G223" s="407"/>
      <c r="H223" s="444">
        <f t="shared" si="7"/>
        <v>0</v>
      </c>
      <c r="I223" s="335"/>
      <c r="J223" s="335"/>
      <c r="K223" s="335"/>
      <c r="L223" s="408"/>
    </row>
    <row r="224" spans="1:12" ht="24">
      <c r="A224" s="306">
        <v>6254</v>
      </c>
      <c r="B224" s="332" t="s">
        <v>229</v>
      </c>
      <c r="C224" s="431">
        <f t="shared" si="6"/>
        <v>0</v>
      </c>
      <c r="D224" s="335"/>
      <c r="E224" s="335"/>
      <c r="F224" s="335"/>
      <c r="G224" s="407"/>
      <c r="H224" s="444">
        <f t="shared" si="7"/>
        <v>0</v>
      </c>
      <c r="I224" s="335"/>
      <c r="J224" s="335"/>
      <c r="K224" s="335"/>
      <c r="L224" s="408"/>
    </row>
    <row r="225" spans="1:12" ht="24">
      <c r="A225" s="306">
        <v>6255</v>
      </c>
      <c r="B225" s="332" t="s">
        <v>230</v>
      </c>
      <c r="C225" s="431">
        <f t="shared" si="6"/>
        <v>0</v>
      </c>
      <c r="D225" s="335"/>
      <c r="E225" s="335"/>
      <c r="F225" s="335"/>
      <c r="G225" s="407"/>
      <c r="H225" s="444">
        <f t="shared" si="7"/>
        <v>0</v>
      </c>
      <c r="I225" s="335"/>
      <c r="J225" s="335"/>
      <c r="K225" s="335"/>
      <c r="L225" s="408"/>
    </row>
    <row r="226" spans="1:12" ht="24">
      <c r="A226" s="306">
        <v>6259</v>
      </c>
      <c r="B226" s="332" t="s">
        <v>231</v>
      </c>
      <c r="C226" s="431">
        <f t="shared" si="6"/>
        <v>0</v>
      </c>
      <c r="D226" s="335"/>
      <c r="E226" s="335"/>
      <c r="F226" s="335"/>
      <c r="G226" s="407"/>
      <c r="H226" s="444">
        <f t="shared" si="7"/>
        <v>0</v>
      </c>
      <c r="I226" s="335"/>
      <c r="J226" s="335"/>
      <c r="K226" s="335"/>
      <c r="L226" s="408"/>
    </row>
    <row r="227" spans="1:12" ht="24">
      <c r="A227" s="409">
        <v>6260</v>
      </c>
      <c r="B227" s="332" t="s">
        <v>232</v>
      </c>
      <c r="C227" s="431">
        <f t="shared" si="6"/>
        <v>0</v>
      </c>
      <c r="D227" s="335"/>
      <c r="E227" s="335"/>
      <c r="F227" s="335"/>
      <c r="G227" s="407"/>
      <c r="H227" s="444">
        <f t="shared" si="7"/>
        <v>0</v>
      </c>
      <c r="I227" s="335"/>
      <c r="J227" s="335"/>
      <c r="K227" s="335"/>
      <c r="L227" s="408"/>
    </row>
    <row r="228" spans="1:12" ht="12">
      <c r="A228" s="409">
        <v>6270</v>
      </c>
      <c r="B228" s="332" t="s">
        <v>233</v>
      </c>
      <c r="C228" s="431">
        <f t="shared" si="6"/>
        <v>0</v>
      </c>
      <c r="D228" s="335"/>
      <c r="E228" s="335"/>
      <c r="F228" s="335"/>
      <c r="G228" s="407"/>
      <c r="H228" s="444">
        <f t="shared" si="7"/>
        <v>0</v>
      </c>
      <c r="I228" s="335"/>
      <c r="J228" s="335"/>
      <c r="K228" s="335"/>
      <c r="L228" s="408"/>
    </row>
    <row r="229" spans="1:12" ht="12">
      <c r="A229" s="317">
        <v>6300</v>
      </c>
      <c r="B229" s="398" t="s">
        <v>234</v>
      </c>
      <c r="C229" s="445">
        <f t="shared" si="6"/>
        <v>0</v>
      </c>
      <c r="D229" s="324">
        <f>SUM(D230,D231)</f>
        <v>0</v>
      </c>
      <c r="E229" s="324">
        <f>SUM(E230,E231)</f>
        <v>0</v>
      </c>
      <c r="F229" s="324">
        <f>SUM(F230,F231)</f>
        <v>0</v>
      </c>
      <c r="G229" s="399">
        <f>SUM(G230,G231)</f>
        <v>0</v>
      </c>
      <c r="H229" s="318">
        <f t="shared" si="7"/>
        <v>0</v>
      </c>
      <c r="I229" s="324">
        <f>SUM(I230,I231)</f>
        <v>0</v>
      </c>
      <c r="J229" s="324">
        <f>SUM(J230,J231)</f>
        <v>0</v>
      </c>
      <c r="K229" s="324">
        <f>SUM(K230,K231)</f>
        <v>0</v>
      </c>
      <c r="L229" s="446">
        <f>SUM(L230,L231)</f>
        <v>0</v>
      </c>
    </row>
    <row r="230" spans="1:12" ht="24">
      <c r="A230" s="447">
        <v>6330</v>
      </c>
      <c r="B230" s="448" t="s">
        <v>235</v>
      </c>
      <c r="C230" s="449">
        <f>SUM(D230:G230)</f>
        <v>0</v>
      </c>
      <c r="D230" s="450"/>
      <c r="E230" s="450"/>
      <c r="F230" s="450"/>
      <c r="G230" s="451"/>
      <c r="H230" s="452">
        <f>SUM(I230:L230)</f>
        <v>0</v>
      </c>
      <c r="I230" s="450"/>
      <c r="J230" s="450"/>
      <c r="K230" s="450"/>
      <c r="L230" s="453"/>
    </row>
    <row r="231" spans="1:12" ht="12">
      <c r="A231" s="409">
        <v>6360</v>
      </c>
      <c r="B231" s="332" t="s">
        <v>236</v>
      </c>
      <c r="C231" s="431">
        <f t="shared" si="6"/>
        <v>0</v>
      </c>
      <c r="D231" s="335"/>
      <c r="E231" s="335"/>
      <c r="F231" s="335"/>
      <c r="G231" s="407"/>
      <c r="H231" s="444">
        <f t="shared" si="7"/>
        <v>0</v>
      </c>
      <c r="I231" s="335"/>
      <c r="J231" s="335"/>
      <c r="K231" s="335"/>
      <c r="L231" s="408"/>
    </row>
    <row r="232" spans="1:12" ht="36">
      <c r="A232" s="317">
        <v>6400</v>
      </c>
      <c r="B232" s="398" t="s">
        <v>237</v>
      </c>
      <c r="C232" s="445">
        <f>SUM(D232:G232)</f>
        <v>0</v>
      </c>
      <c r="D232" s="324">
        <f>SUM(D233:D239)</f>
        <v>0</v>
      </c>
      <c r="E232" s="324">
        <f>SUM(E233:E239)</f>
        <v>0</v>
      </c>
      <c r="F232" s="324">
        <f>SUM(F233:F239)</f>
        <v>0</v>
      </c>
      <c r="G232" s="416">
        <f>SUM(G233:G239)</f>
        <v>0</v>
      </c>
      <c r="H232" s="318">
        <f>SUM(I232:L232)</f>
        <v>0</v>
      </c>
      <c r="I232" s="324">
        <f>SUM(I233:I239)</f>
        <v>0</v>
      </c>
      <c r="J232" s="324">
        <f>SUM(J233:J239)</f>
        <v>0</v>
      </c>
      <c r="K232" s="324">
        <f>SUM(K233:K239)</f>
        <v>0</v>
      </c>
      <c r="L232" s="417">
        <f>SUM(L233:L239)</f>
        <v>0</v>
      </c>
    </row>
    <row r="233" spans="1:12" ht="12">
      <c r="A233" s="273">
        <v>6410</v>
      </c>
      <c r="B233" s="326" t="s">
        <v>238</v>
      </c>
      <c r="C233" s="441">
        <f t="shared" si="6"/>
        <v>0</v>
      </c>
      <c r="D233" s="329"/>
      <c r="E233" s="329"/>
      <c r="F233" s="329"/>
      <c r="G233" s="405"/>
      <c r="H233" s="443">
        <f t="shared" si="7"/>
        <v>0</v>
      </c>
      <c r="I233" s="329"/>
      <c r="J233" s="329"/>
      <c r="K233" s="329"/>
      <c r="L233" s="406"/>
    </row>
    <row r="234" spans="1:12" ht="24">
      <c r="A234" s="409">
        <v>6420</v>
      </c>
      <c r="B234" s="332" t="s">
        <v>239</v>
      </c>
      <c r="C234" s="431">
        <f t="shared" si="6"/>
        <v>0</v>
      </c>
      <c r="D234" s="335"/>
      <c r="E234" s="335"/>
      <c r="F234" s="335"/>
      <c r="G234" s="407"/>
      <c r="H234" s="444">
        <f t="shared" si="7"/>
        <v>0</v>
      </c>
      <c r="I234" s="335"/>
      <c r="J234" s="335"/>
      <c r="K234" s="335"/>
      <c r="L234" s="408"/>
    </row>
    <row r="235" spans="1:12" ht="12">
      <c r="A235" s="409">
        <v>6430</v>
      </c>
      <c r="B235" s="332" t="s">
        <v>240</v>
      </c>
      <c r="C235" s="431">
        <f t="shared" si="6"/>
        <v>0</v>
      </c>
      <c r="D235" s="335"/>
      <c r="E235" s="335"/>
      <c r="F235" s="335"/>
      <c r="G235" s="407"/>
      <c r="H235" s="444">
        <f t="shared" si="7"/>
        <v>0</v>
      </c>
      <c r="I235" s="335"/>
      <c r="J235" s="335"/>
      <c r="K235" s="335"/>
      <c r="L235" s="408"/>
    </row>
    <row r="236" spans="1:12" ht="24">
      <c r="A236" s="409">
        <v>6440</v>
      </c>
      <c r="B236" s="332" t="s">
        <v>241</v>
      </c>
      <c r="C236" s="431">
        <f t="shared" si="6"/>
        <v>0</v>
      </c>
      <c r="D236" s="335"/>
      <c r="E236" s="335"/>
      <c r="F236" s="335"/>
      <c r="G236" s="407"/>
      <c r="H236" s="444">
        <f t="shared" si="7"/>
        <v>0</v>
      </c>
      <c r="I236" s="335"/>
      <c r="J236" s="335"/>
      <c r="K236" s="335"/>
      <c r="L236" s="408"/>
    </row>
    <row r="237" spans="1:12" ht="24">
      <c r="A237" s="409">
        <v>6450</v>
      </c>
      <c r="B237" s="332" t="s">
        <v>242</v>
      </c>
      <c r="C237" s="431">
        <f t="shared" si="6"/>
        <v>0</v>
      </c>
      <c r="D237" s="335"/>
      <c r="E237" s="335"/>
      <c r="F237" s="335"/>
      <c r="G237" s="407"/>
      <c r="H237" s="444">
        <f t="shared" si="7"/>
        <v>0</v>
      </c>
      <c r="I237" s="335"/>
      <c r="J237" s="335"/>
      <c r="K237" s="335"/>
      <c r="L237" s="408"/>
    </row>
    <row r="238" spans="1:12" ht="12">
      <c r="A238" s="409">
        <v>6460</v>
      </c>
      <c r="B238" s="332" t="s">
        <v>243</v>
      </c>
      <c r="C238" s="431">
        <f t="shared" si="6"/>
        <v>0</v>
      </c>
      <c r="D238" s="335"/>
      <c r="E238" s="335"/>
      <c r="F238" s="335"/>
      <c r="G238" s="407"/>
      <c r="H238" s="444">
        <f t="shared" si="7"/>
        <v>0</v>
      </c>
      <c r="I238" s="335"/>
      <c r="J238" s="335"/>
      <c r="K238" s="335"/>
      <c r="L238" s="408"/>
    </row>
    <row r="239" spans="1:12" ht="36">
      <c r="A239" s="409">
        <v>6470</v>
      </c>
      <c r="B239" s="332" t="s">
        <v>244</v>
      </c>
      <c r="C239" s="431">
        <f t="shared" si="6"/>
        <v>0</v>
      </c>
      <c r="D239" s="335"/>
      <c r="E239" s="335"/>
      <c r="F239" s="335"/>
      <c r="G239" s="407"/>
      <c r="H239" s="444">
        <f t="shared" si="7"/>
        <v>0</v>
      </c>
      <c r="I239" s="335"/>
      <c r="J239" s="335"/>
      <c r="K239" s="335"/>
      <c r="L239" s="408"/>
    </row>
    <row r="240" spans="1:12" ht="48">
      <c r="A240" s="454">
        <v>7000</v>
      </c>
      <c r="B240" s="454" t="s">
        <v>245</v>
      </c>
      <c r="C240" s="455">
        <f t="shared" si="6"/>
        <v>0</v>
      </c>
      <c r="D240" s="456">
        <f>SUM(D241,D247,D253)</f>
        <v>0</v>
      </c>
      <c r="E240" s="456">
        <f>SUM(E241,E247,E253)</f>
        <v>0</v>
      </c>
      <c r="F240" s="456">
        <f>SUM(F241,F247,F253)</f>
        <v>0</v>
      </c>
      <c r="G240" s="457">
        <f>SUM(G241,G247,G253)</f>
        <v>0</v>
      </c>
      <c r="H240" s="458">
        <f t="shared" si="7"/>
        <v>0</v>
      </c>
      <c r="I240" s="456">
        <f>SUM(I241,I247,I253)</f>
        <v>0</v>
      </c>
      <c r="J240" s="456">
        <f>SUM(J241,J247,J253)</f>
        <v>0</v>
      </c>
      <c r="K240" s="456">
        <f>SUM(K241,K247,K253)</f>
        <v>0</v>
      </c>
      <c r="L240" s="459">
        <f>SUM(L241,L247,L253)</f>
        <v>0</v>
      </c>
    </row>
    <row r="241" spans="1:12" ht="24">
      <c r="A241" s="460">
        <v>7200</v>
      </c>
      <c r="B241" s="398" t="s">
        <v>246</v>
      </c>
      <c r="C241" s="445">
        <f t="shared" si="6"/>
        <v>0</v>
      </c>
      <c r="D241" s="324">
        <f>SUM(D242,D243,D246)</f>
        <v>0</v>
      </c>
      <c r="E241" s="324">
        <f>SUM(E242,E243,E246)</f>
        <v>0</v>
      </c>
      <c r="F241" s="324">
        <f>SUM(F242,F243,F246)</f>
        <v>0</v>
      </c>
      <c r="G241" s="399">
        <f>SUM(G242,G243,G246)</f>
        <v>0</v>
      </c>
      <c r="H241" s="318">
        <f t="shared" si="7"/>
        <v>0</v>
      </c>
      <c r="I241" s="324">
        <f>SUM(I242,I243,I246)</f>
        <v>0</v>
      </c>
      <c r="J241" s="324">
        <f>SUM(J242,J243,J246)</f>
        <v>0</v>
      </c>
      <c r="K241" s="324">
        <f>SUM(K242,K243,K246)</f>
        <v>0</v>
      </c>
      <c r="L241" s="400">
        <f>SUM(L242,L243,L246)</f>
        <v>0</v>
      </c>
    </row>
    <row r="242" spans="1:12" ht="36">
      <c r="A242" s="461">
        <v>7210</v>
      </c>
      <c r="B242" s="326" t="s">
        <v>247</v>
      </c>
      <c r="C242" s="441">
        <f aca="true" t="shared" si="8" ref="C242:C259">SUM(D242:G242)</f>
        <v>0</v>
      </c>
      <c r="D242" s="329"/>
      <c r="E242" s="329"/>
      <c r="F242" s="329"/>
      <c r="G242" s="405"/>
      <c r="H242" s="327">
        <f aca="true" t="shared" si="9" ref="H242:H259">SUM(I242:L242)</f>
        <v>0</v>
      </c>
      <c r="I242" s="329"/>
      <c r="J242" s="329"/>
      <c r="K242" s="329"/>
      <c r="L242" s="406"/>
    </row>
    <row r="243" spans="1:12" ht="24">
      <c r="A243" s="462">
        <v>7240</v>
      </c>
      <c r="B243" s="332" t="s">
        <v>248</v>
      </c>
      <c r="C243" s="431">
        <f t="shared" si="8"/>
        <v>0</v>
      </c>
      <c r="D243" s="410">
        <f>SUM(D244:D245)</f>
        <v>0</v>
      </c>
      <c r="E243" s="410">
        <f>SUM(E244:E245)</f>
        <v>0</v>
      </c>
      <c r="F243" s="410">
        <f>SUM(F244:F245)</f>
        <v>0</v>
      </c>
      <c r="G243" s="411">
        <f>SUM(G244:G245)</f>
        <v>0</v>
      </c>
      <c r="H243" s="333">
        <f t="shared" si="9"/>
        <v>0</v>
      </c>
      <c r="I243" s="410">
        <f>SUM(I244:I245)</f>
        <v>0</v>
      </c>
      <c r="J243" s="410">
        <f>SUM(J244:J245)</f>
        <v>0</v>
      </c>
      <c r="K243" s="410">
        <f>SUM(K244:K245)</f>
        <v>0</v>
      </c>
      <c r="L243" s="412">
        <f>SUM(L244:L245)</f>
        <v>0</v>
      </c>
    </row>
    <row r="244" spans="1:12" ht="12">
      <c r="A244" s="463">
        <v>7245</v>
      </c>
      <c r="B244" s="332" t="s">
        <v>249</v>
      </c>
      <c r="C244" s="431">
        <f t="shared" si="8"/>
        <v>0</v>
      </c>
      <c r="D244" s="335"/>
      <c r="E244" s="335"/>
      <c r="F244" s="335"/>
      <c r="G244" s="407"/>
      <c r="H244" s="333">
        <f t="shared" si="9"/>
        <v>0</v>
      </c>
      <c r="I244" s="335"/>
      <c r="J244" s="335"/>
      <c r="K244" s="335"/>
      <c r="L244" s="408"/>
    </row>
    <row r="245" spans="1:12" ht="60">
      <c r="A245" s="463">
        <v>7246</v>
      </c>
      <c r="B245" s="332" t="s">
        <v>250</v>
      </c>
      <c r="C245" s="431">
        <f t="shared" si="8"/>
        <v>0</v>
      </c>
      <c r="D245" s="335"/>
      <c r="E245" s="335"/>
      <c r="F245" s="335"/>
      <c r="G245" s="407"/>
      <c r="H245" s="333">
        <f t="shared" si="9"/>
        <v>0</v>
      </c>
      <c r="I245" s="335"/>
      <c r="J245" s="335"/>
      <c r="K245" s="335"/>
      <c r="L245" s="408"/>
    </row>
    <row r="246" spans="1:12" ht="36">
      <c r="A246" s="461">
        <v>7260</v>
      </c>
      <c r="B246" s="326" t="s">
        <v>251</v>
      </c>
      <c r="C246" s="441">
        <f t="shared" si="8"/>
        <v>0</v>
      </c>
      <c r="D246" s="329"/>
      <c r="E246" s="329"/>
      <c r="F246" s="329"/>
      <c r="G246" s="405"/>
      <c r="H246" s="327">
        <f t="shared" si="9"/>
        <v>0</v>
      </c>
      <c r="I246" s="329"/>
      <c r="J246" s="329"/>
      <c r="K246" s="329"/>
      <c r="L246" s="406"/>
    </row>
    <row r="247" spans="1:12" ht="24">
      <c r="A247" s="464">
        <v>7500</v>
      </c>
      <c r="B247" s="435" t="s">
        <v>252</v>
      </c>
      <c r="C247" s="436">
        <f t="shared" si="8"/>
        <v>0</v>
      </c>
      <c r="D247" s="437">
        <f>SUM(D248)</f>
        <v>0</v>
      </c>
      <c r="E247" s="437">
        <f>SUM(E248)</f>
        <v>0</v>
      </c>
      <c r="F247" s="437">
        <f>SUM(F248)</f>
        <v>0</v>
      </c>
      <c r="G247" s="438">
        <f>SUM(G248)</f>
        <v>0</v>
      </c>
      <c r="H247" s="439">
        <f t="shared" si="9"/>
        <v>0</v>
      </c>
      <c r="I247" s="437">
        <f>SUM(I248)</f>
        <v>0</v>
      </c>
      <c r="J247" s="437">
        <f>SUM(J248)</f>
        <v>0</v>
      </c>
      <c r="K247" s="437">
        <f>SUM(K248)</f>
        <v>0</v>
      </c>
      <c r="L247" s="440">
        <f>SUM(L248)</f>
        <v>0</v>
      </c>
    </row>
    <row r="248" spans="1:12" ht="48">
      <c r="A248" s="465">
        <v>7510</v>
      </c>
      <c r="B248" s="326" t="s">
        <v>253</v>
      </c>
      <c r="C248" s="441">
        <f t="shared" si="8"/>
        <v>0</v>
      </c>
      <c r="D248" s="418">
        <f>SUM(D249:D252)</f>
        <v>0</v>
      </c>
      <c r="E248" s="418">
        <f>SUM(E249:E252)</f>
        <v>0</v>
      </c>
      <c r="F248" s="418">
        <f>SUM(F249:F252)</f>
        <v>0</v>
      </c>
      <c r="G248" s="419">
        <f>SUM(G249:G252)</f>
        <v>0</v>
      </c>
      <c r="H248" s="327">
        <f t="shared" si="9"/>
        <v>0</v>
      </c>
      <c r="I248" s="418">
        <f>SUM(I249:I252)</f>
        <v>0</v>
      </c>
      <c r="J248" s="418">
        <f>SUM(J249:J252)</f>
        <v>0</v>
      </c>
      <c r="K248" s="418">
        <f>SUM(K249:K252)</f>
        <v>0</v>
      </c>
      <c r="L248" s="420">
        <f>SUM(L249:L252)</f>
        <v>0</v>
      </c>
    </row>
    <row r="249" spans="1:12" ht="73.5" customHeight="1">
      <c r="A249" s="463">
        <v>7511</v>
      </c>
      <c r="B249" s="332" t="s">
        <v>254</v>
      </c>
      <c r="C249" s="431">
        <f t="shared" si="8"/>
        <v>0</v>
      </c>
      <c r="D249" s="335"/>
      <c r="E249" s="335"/>
      <c r="F249" s="335"/>
      <c r="G249" s="407"/>
      <c r="H249" s="333">
        <f t="shared" si="9"/>
        <v>0</v>
      </c>
      <c r="I249" s="335"/>
      <c r="J249" s="335"/>
      <c r="K249" s="335"/>
      <c r="L249" s="408"/>
    </row>
    <row r="250" spans="1:12" ht="60">
      <c r="A250" s="463">
        <v>7512</v>
      </c>
      <c r="B250" s="332" t="s">
        <v>255</v>
      </c>
      <c r="C250" s="431">
        <f t="shared" si="8"/>
        <v>0</v>
      </c>
      <c r="D250" s="335"/>
      <c r="E250" s="335"/>
      <c r="F250" s="335"/>
      <c r="G250" s="407"/>
      <c r="H250" s="333">
        <f t="shared" si="9"/>
        <v>0</v>
      </c>
      <c r="I250" s="335"/>
      <c r="J250" s="335"/>
      <c r="K250" s="335"/>
      <c r="L250" s="408"/>
    </row>
    <row r="251" spans="1:12" ht="60">
      <c r="A251" s="463">
        <v>7515</v>
      </c>
      <c r="B251" s="332" t="s">
        <v>256</v>
      </c>
      <c r="C251" s="431">
        <f t="shared" si="8"/>
        <v>0</v>
      </c>
      <c r="D251" s="335"/>
      <c r="E251" s="335"/>
      <c r="F251" s="335"/>
      <c r="G251" s="407"/>
      <c r="H251" s="333">
        <f t="shared" si="9"/>
        <v>0</v>
      </c>
      <c r="I251" s="335"/>
      <c r="J251" s="335"/>
      <c r="K251" s="335"/>
      <c r="L251" s="408"/>
    </row>
    <row r="252" spans="1:12" ht="94.5" customHeight="1">
      <c r="A252" s="466">
        <v>7516</v>
      </c>
      <c r="B252" s="326" t="s">
        <v>257</v>
      </c>
      <c r="C252" s="441">
        <f t="shared" si="8"/>
        <v>0</v>
      </c>
      <c r="D252" s="329"/>
      <c r="E252" s="329"/>
      <c r="F252" s="329"/>
      <c r="G252" s="405"/>
      <c r="H252" s="327">
        <f t="shared" si="9"/>
        <v>0</v>
      </c>
      <c r="I252" s="329"/>
      <c r="J252" s="329"/>
      <c r="K252" s="329"/>
      <c r="L252" s="406"/>
    </row>
    <row r="253" spans="1:12" ht="12">
      <c r="A253" s="460">
        <v>7700</v>
      </c>
      <c r="B253" s="435" t="s">
        <v>258</v>
      </c>
      <c r="C253" s="436">
        <f t="shared" si="8"/>
        <v>0</v>
      </c>
      <c r="D253" s="437">
        <f>SUM(D254)</f>
        <v>0</v>
      </c>
      <c r="E253" s="437">
        <f>SUM(E254)</f>
        <v>0</v>
      </c>
      <c r="F253" s="437">
        <f>SUM(F254)</f>
        <v>0</v>
      </c>
      <c r="G253" s="467">
        <f>SUM(G254)</f>
        <v>0</v>
      </c>
      <c r="H253" s="439">
        <f t="shared" si="9"/>
        <v>0</v>
      </c>
      <c r="I253" s="437">
        <f>SUM(I254)</f>
        <v>0</v>
      </c>
      <c r="J253" s="437">
        <f>SUM(J254)</f>
        <v>0</v>
      </c>
      <c r="K253" s="437">
        <f>SUM(K254)</f>
        <v>0</v>
      </c>
      <c r="L253" s="400">
        <f>SUM(L254)</f>
        <v>0</v>
      </c>
    </row>
    <row r="254" spans="1:12" ht="24">
      <c r="A254" s="468">
        <v>7710</v>
      </c>
      <c r="B254" s="360" t="s">
        <v>259</v>
      </c>
      <c r="C254" s="432">
        <f t="shared" si="8"/>
        <v>0</v>
      </c>
      <c r="D254" s="402">
        <f>SUM(D255:D256)</f>
        <v>0</v>
      </c>
      <c r="E254" s="402">
        <f>SUM(E255:E256)</f>
        <v>0</v>
      </c>
      <c r="F254" s="402">
        <f>SUM(F255:F256)</f>
        <v>0</v>
      </c>
      <c r="G254" s="403">
        <f>SUM(G255:G256)</f>
        <v>0</v>
      </c>
      <c r="H254" s="367">
        <f t="shared" si="9"/>
        <v>0</v>
      </c>
      <c r="I254" s="402">
        <f>SUM(I255:I256)</f>
        <v>0</v>
      </c>
      <c r="J254" s="402">
        <f>SUM(J255:J256)</f>
        <v>0</v>
      </c>
      <c r="K254" s="402">
        <f>SUM(K255:K256)</f>
        <v>0</v>
      </c>
      <c r="L254" s="404">
        <f>SUM(L255:L256)</f>
        <v>0</v>
      </c>
    </row>
    <row r="255" spans="1:12" ht="36">
      <c r="A255" s="463">
        <v>7711</v>
      </c>
      <c r="B255" s="332" t="s">
        <v>260</v>
      </c>
      <c r="C255" s="431">
        <f t="shared" si="8"/>
        <v>0</v>
      </c>
      <c r="D255" s="335"/>
      <c r="E255" s="335"/>
      <c r="F255" s="335"/>
      <c r="G255" s="407"/>
      <c r="H255" s="333">
        <f t="shared" si="9"/>
        <v>0</v>
      </c>
      <c r="I255" s="335"/>
      <c r="J255" s="335"/>
      <c r="K255" s="335"/>
      <c r="L255" s="408"/>
    </row>
    <row r="256" spans="1:12" ht="24">
      <c r="A256" s="463">
        <v>7712</v>
      </c>
      <c r="B256" s="332" t="s">
        <v>261</v>
      </c>
      <c r="C256" s="431">
        <f t="shared" si="8"/>
        <v>0</v>
      </c>
      <c r="D256" s="335"/>
      <c r="E256" s="335"/>
      <c r="F256" s="335"/>
      <c r="G256" s="407"/>
      <c r="H256" s="333">
        <f t="shared" si="9"/>
        <v>0</v>
      </c>
      <c r="I256" s="335"/>
      <c r="J256" s="335"/>
      <c r="K256" s="335"/>
      <c r="L256" s="408"/>
    </row>
    <row r="257" spans="1:12" ht="12">
      <c r="A257" s="469"/>
      <c r="B257" s="332" t="s">
        <v>262</v>
      </c>
      <c r="C257" s="431">
        <f t="shared" si="8"/>
        <v>0</v>
      </c>
      <c r="D257" s="410">
        <f>SUM(D258:D259)</f>
        <v>0</v>
      </c>
      <c r="E257" s="410">
        <f>SUM(E258:E259)</f>
        <v>0</v>
      </c>
      <c r="F257" s="410">
        <f>SUM(F258:F259)</f>
        <v>0</v>
      </c>
      <c r="G257" s="411">
        <f>SUM(G258:G259)</f>
        <v>0</v>
      </c>
      <c r="H257" s="333">
        <f t="shared" si="9"/>
        <v>0</v>
      </c>
      <c r="I257" s="410">
        <f>SUM(I258:I259)</f>
        <v>0</v>
      </c>
      <c r="J257" s="410">
        <f>SUM(J258:J259)</f>
        <v>0</v>
      </c>
      <c r="K257" s="410">
        <f>SUM(K258:K259)</f>
        <v>0</v>
      </c>
      <c r="L257" s="412">
        <f>SUM(L258:L259)</f>
        <v>0</v>
      </c>
    </row>
    <row r="258" spans="1:12" ht="12">
      <c r="A258" s="469"/>
      <c r="B258" s="306" t="s">
        <v>28</v>
      </c>
      <c r="C258" s="431">
        <f t="shared" si="8"/>
        <v>0</v>
      </c>
      <c r="D258" s="335"/>
      <c r="E258" s="335"/>
      <c r="F258" s="335"/>
      <c r="G258" s="407"/>
      <c r="H258" s="333">
        <f t="shared" si="9"/>
        <v>0</v>
      </c>
      <c r="I258" s="335"/>
      <c r="J258" s="335"/>
      <c r="K258" s="335"/>
      <c r="L258" s="408"/>
    </row>
    <row r="259" spans="1:12" ht="12">
      <c r="A259" s="470"/>
      <c r="B259" s="471" t="s">
        <v>29</v>
      </c>
      <c r="C259" s="441">
        <f t="shared" si="8"/>
        <v>0</v>
      </c>
      <c r="D259" s="329"/>
      <c r="E259" s="329"/>
      <c r="F259" s="329"/>
      <c r="G259" s="405"/>
      <c r="H259" s="327">
        <f t="shared" si="9"/>
        <v>0</v>
      </c>
      <c r="I259" s="329"/>
      <c r="J259" s="329"/>
      <c r="K259" s="329"/>
      <c r="L259" s="406"/>
    </row>
    <row r="260" spans="1:12" ht="12">
      <c r="A260" s="472"/>
      <c r="B260" s="473" t="s">
        <v>263</v>
      </c>
      <c r="C260" s="474">
        <f aca="true" t="shared" si="10" ref="C260:L260">SUM(C257,C240,C215,C180,C172,C165,C74,C52)</f>
        <v>30000</v>
      </c>
      <c r="D260" s="475">
        <f t="shared" si="10"/>
        <v>30000</v>
      </c>
      <c r="E260" s="475">
        <f t="shared" si="10"/>
        <v>0</v>
      </c>
      <c r="F260" s="475">
        <f t="shared" si="10"/>
        <v>0</v>
      </c>
      <c r="G260" s="476">
        <f t="shared" si="10"/>
        <v>0</v>
      </c>
      <c r="H260" s="474">
        <f t="shared" si="10"/>
        <v>30000</v>
      </c>
      <c r="I260" s="475">
        <f t="shared" si="10"/>
        <v>30000</v>
      </c>
      <c r="J260" s="475">
        <f t="shared" si="10"/>
        <v>0</v>
      </c>
      <c r="K260" s="475">
        <f t="shared" si="10"/>
        <v>0</v>
      </c>
      <c r="L260" s="400">
        <f t="shared" si="10"/>
        <v>0</v>
      </c>
    </row>
    <row r="261" spans="1:12" ht="3" customHeight="1">
      <c r="A261" s="472"/>
      <c r="B261" s="472"/>
      <c r="C261" s="439"/>
      <c r="D261" s="437"/>
      <c r="E261" s="437"/>
      <c r="F261" s="437"/>
      <c r="G261" s="438"/>
      <c r="H261" s="439"/>
      <c r="I261" s="437"/>
      <c r="J261" s="437"/>
      <c r="K261" s="437"/>
      <c r="L261" s="440"/>
    </row>
    <row r="262" spans="1:12" s="286" customFormat="1" ht="12">
      <c r="A262" s="568" t="s">
        <v>264</v>
      </c>
      <c r="B262" s="569"/>
      <c r="C262" s="477">
        <f>SUM(D262:G262)</f>
        <v>0</v>
      </c>
      <c r="D262" s="478">
        <f>SUM(D25,D26,D42)-D50</f>
        <v>0</v>
      </c>
      <c r="E262" s="478">
        <f>SUM(E25,E26,E42)-E50</f>
        <v>0</v>
      </c>
      <c r="F262" s="478">
        <f>SUM(F25,F26,F42)-F50</f>
        <v>0</v>
      </c>
      <c r="G262" s="479">
        <f>SUM(G25,G26,G42)-G50</f>
        <v>0</v>
      </c>
      <c r="H262" s="477">
        <f>SUM(I262:L262)</f>
        <v>0</v>
      </c>
      <c r="I262" s="478">
        <f>SUM(I25,I26,I42)-I50</f>
        <v>0</v>
      </c>
      <c r="J262" s="478">
        <f>SUM(J25,J26,J42)-J50</f>
        <v>0</v>
      </c>
      <c r="K262" s="478">
        <f>SUM(K25,K26,K42)-K50</f>
        <v>0</v>
      </c>
      <c r="L262" s="480">
        <f>SUM(L25,L26,L42)-L50</f>
        <v>0</v>
      </c>
    </row>
    <row r="263" spans="1:12" ht="3" customHeight="1">
      <c r="A263" s="481"/>
      <c r="B263" s="481"/>
      <c r="C263" s="439"/>
      <c r="D263" s="437"/>
      <c r="E263" s="437"/>
      <c r="F263" s="437"/>
      <c r="G263" s="438"/>
      <c r="H263" s="439"/>
      <c r="I263" s="437"/>
      <c r="J263" s="437"/>
      <c r="K263" s="437"/>
      <c r="L263" s="440"/>
    </row>
    <row r="264" spans="1:12" s="286" customFormat="1" ht="12">
      <c r="A264" s="568" t="s">
        <v>265</v>
      </c>
      <c r="B264" s="569"/>
      <c r="C264" s="477">
        <f aca="true" t="shared" si="11" ref="C264:L264">SUM(C265,C267)-C275+C277</f>
        <v>0</v>
      </c>
      <c r="D264" s="478">
        <f t="shared" si="11"/>
        <v>0</v>
      </c>
      <c r="E264" s="478">
        <f t="shared" si="11"/>
        <v>0</v>
      </c>
      <c r="F264" s="478">
        <f t="shared" si="11"/>
        <v>0</v>
      </c>
      <c r="G264" s="479">
        <f t="shared" si="11"/>
        <v>0</v>
      </c>
      <c r="H264" s="482">
        <f t="shared" si="11"/>
        <v>0</v>
      </c>
      <c r="I264" s="478">
        <f t="shared" si="11"/>
        <v>0</v>
      </c>
      <c r="J264" s="478">
        <f t="shared" si="11"/>
        <v>0</v>
      </c>
      <c r="K264" s="478">
        <f t="shared" si="11"/>
        <v>0</v>
      </c>
      <c r="L264" s="483">
        <f t="shared" si="11"/>
        <v>0</v>
      </c>
    </row>
    <row r="265" spans="1:12" s="286" customFormat="1" ht="12">
      <c r="A265" s="484" t="s">
        <v>266</v>
      </c>
      <c r="B265" s="484" t="s">
        <v>267</v>
      </c>
      <c r="C265" s="477">
        <f aca="true" t="shared" si="12" ref="C265:L265">C22-C257</f>
        <v>0</v>
      </c>
      <c r="D265" s="478">
        <f t="shared" si="12"/>
        <v>0</v>
      </c>
      <c r="E265" s="478">
        <f t="shared" si="12"/>
        <v>0</v>
      </c>
      <c r="F265" s="478">
        <f t="shared" si="12"/>
        <v>0</v>
      </c>
      <c r="G265" s="485">
        <f t="shared" si="12"/>
        <v>0</v>
      </c>
      <c r="H265" s="482">
        <f t="shared" si="12"/>
        <v>0</v>
      </c>
      <c r="I265" s="478">
        <f t="shared" si="12"/>
        <v>0</v>
      </c>
      <c r="J265" s="478">
        <f t="shared" si="12"/>
        <v>0</v>
      </c>
      <c r="K265" s="478">
        <f t="shared" si="12"/>
        <v>0</v>
      </c>
      <c r="L265" s="483">
        <f t="shared" si="12"/>
        <v>0</v>
      </c>
    </row>
    <row r="266" spans="1:12" ht="3" customHeight="1">
      <c r="A266" s="472"/>
      <c r="B266" s="472"/>
      <c r="C266" s="439"/>
      <c r="D266" s="437"/>
      <c r="E266" s="437"/>
      <c r="F266" s="437"/>
      <c r="G266" s="438"/>
      <c r="H266" s="439"/>
      <c r="I266" s="437"/>
      <c r="J266" s="437"/>
      <c r="K266" s="437"/>
      <c r="L266" s="440"/>
    </row>
    <row r="267" spans="1:12" s="286" customFormat="1" ht="12">
      <c r="A267" s="486" t="s">
        <v>268</v>
      </c>
      <c r="B267" s="486" t="s">
        <v>269</v>
      </c>
      <c r="C267" s="477">
        <f aca="true" t="shared" si="13" ref="C267:L267">SUM(C268,C270,C272)-SUM(C269,C271,C273)</f>
        <v>0</v>
      </c>
      <c r="D267" s="478">
        <f t="shared" si="13"/>
        <v>0</v>
      </c>
      <c r="E267" s="478">
        <f t="shared" si="13"/>
        <v>0</v>
      </c>
      <c r="F267" s="478">
        <f t="shared" si="13"/>
        <v>0</v>
      </c>
      <c r="G267" s="485">
        <f t="shared" si="13"/>
        <v>0</v>
      </c>
      <c r="H267" s="482">
        <f t="shared" si="13"/>
        <v>0</v>
      </c>
      <c r="I267" s="478">
        <f t="shared" si="13"/>
        <v>0</v>
      </c>
      <c r="J267" s="478">
        <f t="shared" si="13"/>
        <v>0</v>
      </c>
      <c r="K267" s="478">
        <f t="shared" si="13"/>
        <v>0</v>
      </c>
      <c r="L267" s="483">
        <f t="shared" si="13"/>
        <v>0</v>
      </c>
    </row>
    <row r="268" spans="1:12" ht="12">
      <c r="A268" s="487" t="s">
        <v>270</v>
      </c>
      <c r="B268" s="366" t="s">
        <v>271</v>
      </c>
      <c r="C268" s="341">
        <f aca="true" t="shared" si="14" ref="C268:C273">SUM(D268:G268)</f>
        <v>0</v>
      </c>
      <c r="D268" s="343"/>
      <c r="E268" s="343"/>
      <c r="F268" s="343"/>
      <c r="G268" s="488"/>
      <c r="H268" s="341">
        <f aca="true" t="shared" si="15" ref="H268:H273">SUM(I268:L268)</f>
        <v>0</v>
      </c>
      <c r="I268" s="343"/>
      <c r="J268" s="343"/>
      <c r="K268" s="343"/>
      <c r="L268" s="489"/>
    </row>
    <row r="269" spans="1:12" ht="24">
      <c r="A269" s="469" t="s">
        <v>272</v>
      </c>
      <c r="B269" s="305" t="s">
        <v>273</v>
      </c>
      <c r="C269" s="333">
        <f t="shared" si="14"/>
        <v>0</v>
      </c>
      <c r="D269" s="335"/>
      <c r="E269" s="335"/>
      <c r="F269" s="335"/>
      <c r="G269" s="407"/>
      <c r="H269" s="333">
        <f t="shared" si="15"/>
        <v>0</v>
      </c>
      <c r="I269" s="335"/>
      <c r="J269" s="335"/>
      <c r="K269" s="335"/>
      <c r="L269" s="408"/>
    </row>
    <row r="270" spans="1:12" ht="12">
      <c r="A270" s="469" t="s">
        <v>274</v>
      </c>
      <c r="B270" s="305" t="s">
        <v>275</v>
      </c>
      <c r="C270" s="333">
        <f t="shared" si="14"/>
        <v>0</v>
      </c>
      <c r="D270" s="335"/>
      <c r="E270" s="335"/>
      <c r="F270" s="335"/>
      <c r="G270" s="407"/>
      <c r="H270" s="333">
        <f t="shared" si="15"/>
        <v>0</v>
      </c>
      <c r="I270" s="335"/>
      <c r="J270" s="335"/>
      <c r="K270" s="335"/>
      <c r="L270" s="408"/>
    </row>
    <row r="271" spans="1:12" ht="24">
      <c r="A271" s="469" t="s">
        <v>276</v>
      </c>
      <c r="B271" s="305" t="s">
        <v>277</v>
      </c>
      <c r="C271" s="333">
        <f t="shared" si="14"/>
        <v>0</v>
      </c>
      <c r="D271" s="335"/>
      <c r="E271" s="335"/>
      <c r="F271" s="335"/>
      <c r="G271" s="407"/>
      <c r="H271" s="333">
        <f t="shared" si="15"/>
        <v>0</v>
      </c>
      <c r="I271" s="335"/>
      <c r="J271" s="335"/>
      <c r="K271" s="335"/>
      <c r="L271" s="408"/>
    </row>
    <row r="272" spans="1:12" ht="12">
      <c r="A272" s="469" t="s">
        <v>278</v>
      </c>
      <c r="B272" s="305" t="s">
        <v>279</v>
      </c>
      <c r="C272" s="333">
        <f t="shared" si="14"/>
        <v>0</v>
      </c>
      <c r="D272" s="335"/>
      <c r="E272" s="335"/>
      <c r="F272" s="335"/>
      <c r="G272" s="407"/>
      <c r="H272" s="333">
        <f t="shared" si="15"/>
        <v>0</v>
      </c>
      <c r="I272" s="335"/>
      <c r="J272" s="335"/>
      <c r="K272" s="335"/>
      <c r="L272" s="408"/>
    </row>
    <row r="273" spans="1:12" ht="24">
      <c r="A273" s="490" t="s">
        <v>280</v>
      </c>
      <c r="B273" s="491" t="s">
        <v>281</v>
      </c>
      <c r="C273" s="492">
        <f t="shared" si="14"/>
        <v>0</v>
      </c>
      <c r="D273" s="450"/>
      <c r="E273" s="450"/>
      <c r="F273" s="450"/>
      <c r="G273" s="451"/>
      <c r="H273" s="492">
        <f t="shared" si="15"/>
        <v>0</v>
      </c>
      <c r="I273" s="450"/>
      <c r="J273" s="450"/>
      <c r="K273" s="450"/>
      <c r="L273" s="453"/>
    </row>
    <row r="274" spans="1:12" ht="3" customHeight="1">
      <c r="A274" s="472"/>
      <c r="B274" s="472"/>
      <c r="C274" s="439"/>
      <c r="D274" s="437"/>
      <c r="E274" s="437"/>
      <c r="F274" s="437"/>
      <c r="G274" s="438"/>
      <c r="H274" s="439"/>
      <c r="I274" s="437"/>
      <c r="J274" s="437"/>
      <c r="K274" s="437"/>
      <c r="L274" s="440"/>
    </row>
    <row r="275" spans="1:12" s="286" customFormat="1" ht="12">
      <c r="A275" s="486" t="s">
        <v>282</v>
      </c>
      <c r="B275" s="486" t="s">
        <v>283</v>
      </c>
      <c r="C275" s="493">
        <f>SUM(D275:G275)</f>
        <v>0</v>
      </c>
      <c r="D275" s="494"/>
      <c r="E275" s="494"/>
      <c r="F275" s="494"/>
      <c r="G275" s="495"/>
      <c r="H275" s="493">
        <f>SUM(I275:L275)</f>
        <v>0</v>
      </c>
      <c r="I275" s="494"/>
      <c r="J275" s="494"/>
      <c r="K275" s="494"/>
      <c r="L275" s="496"/>
    </row>
    <row r="276" spans="1:12" s="286" customFormat="1" ht="3" customHeight="1">
      <c r="A276" s="497"/>
      <c r="B276" s="498"/>
      <c r="C276" s="499"/>
      <c r="D276" s="500"/>
      <c r="E276" s="500"/>
      <c r="F276" s="500"/>
      <c r="G276" s="501"/>
      <c r="H276" s="499"/>
      <c r="I276" s="500"/>
      <c r="J276" s="390"/>
      <c r="K276" s="390"/>
      <c r="L276" s="392"/>
    </row>
    <row r="277" spans="1:12" s="286" customFormat="1" ht="48">
      <c r="A277" s="497" t="s">
        <v>284</v>
      </c>
      <c r="B277" s="502" t="s">
        <v>285</v>
      </c>
      <c r="C277" s="503">
        <f>SUM(D277:G277)</f>
        <v>0</v>
      </c>
      <c r="D277" s="422"/>
      <c r="E277" s="422"/>
      <c r="F277" s="422"/>
      <c r="G277" s="423"/>
      <c r="H277" s="503">
        <f>SUM(I277:L277)</f>
        <v>0</v>
      </c>
      <c r="I277" s="422"/>
      <c r="J277" s="504"/>
      <c r="K277" s="504"/>
      <c r="L277" s="505"/>
    </row>
    <row r="278" spans="1:12" ht="12">
      <c r="A278" s="260"/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2"/>
    </row>
    <row r="279" spans="1:12" ht="12">
      <c r="A279" s="260"/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2"/>
    </row>
    <row r="280" spans="1:12" ht="12.75" customHeight="1">
      <c r="A280" s="261" t="s">
        <v>286</v>
      </c>
      <c r="C280" s="261" t="s">
        <v>287</v>
      </c>
      <c r="D280" s="261"/>
      <c r="E280" s="261"/>
      <c r="F280" s="261"/>
      <c r="G280" s="261"/>
      <c r="H280" s="261" t="s">
        <v>288</v>
      </c>
      <c r="I280" s="261"/>
      <c r="J280" s="261"/>
      <c r="K280" s="261"/>
      <c r="L280" s="262"/>
    </row>
    <row r="281" spans="1:12" ht="12">
      <c r="A281" s="260"/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  <c r="L281" s="262"/>
    </row>
    <row r="282" spans="1:12" ht="12">
      <c r="A282" s="261" t="s">
        <v>289</v>
      </c>
      <c r="C282" s="261" t="s">
        <v>287</v>
      </c>
      <c r="D282" s="261"/>
      <c r="E282" s="261"/>
      <c r="F282" s="261"/>
      <c r="G282" s="261"/>
      <c r="H282" s="261" t="s">
        <v>288</v>
      </c>
      <c r="I282" s="261"/>
      <c r="J282" s="261"/>
      <c r="K282" s="261"/>
      <c r="L282" s="262"/>
    </row>
    <row r="283" spans="1:12" ht="12">
      <c r="A283" s="260"/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2"/>
    </row>
    <row r="284" spans="1:12" ht="12.75" thickBot="1">
      <c r="A284" s="507"/>
      <c r="B284" s="508"/>
      <c r="C284" s="508"/>
      <c r="D284" s="508"/>
      <c r="E284" s="508"/>
      <c r="F284" s="508"/>
      <c r="G284" s="508"/>
      <c r="H284" s="508"/>
      <c r="I284" s="508"/>
      <c r="J284" s="508"/>
      <c r="K284" s="508"/>
      <c r="L284" s="509"/>
    </row>
    <row r="285" spans="1:12" ht="12">
      <c r="A285" s="259"/>
      <c r="B285" s="259"/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</row>
    <row r="286" spans="1:12" ht="12">
      <c r="A286" s="259"/>
      <c r="B286" s="259"/>
      <c r="C286" s="259"/>
      <c r="D286" s="259"/>
      <c r="E286" s="259"/>
      <c r="F286" s="259"/>
      <c r="G286" s="259"/>
      <c r="H286" s="259"/>
      <c r="I286" s="259"/>
      <c r="J286" s="259"/>
      <c r="K286" s="259"/>
      <c r="L286" s="259"/>
    </row>
    <row r="287" spans="1:12" ht="12">
      <c r="A287" s="259"/>
      <c r="B287" s="259"/>
      <c r="C287" s="259"/>
      <c r="D287" s="259"/>
      <c r="E287" s="259"/>
      <c r="F287" s="259"/>
      <c r="G287" s="259"/>
      <c r="H287" s="259"/>
      <c r="I287" s="259"/>
      <c r="J287" s="259"/>
      <c r="K287" s="259"/>
      <c r="L287" s="259"/>
    </row>
    <row r="288" spans="1:12" ht="12">
      <c r="A288" s="259"/>
      <c r="B288" s="259"/>
      <c r="C288" s="259"/>
      <c r="D288" s="259"/>
      <c r="E288" s="259"/>
      <c r="F288" s="259"/>
      <c r="G288" s="259"/>
      <c r="H288" s="259"/>
      <c r="I288" s="259"/>
      <c r="J288" s="259"/>
      <c r="K288" s="259"/>
      <c r="L288" s="259"/>
    </row>
    <row r="289" spans="1:12" ht="12">
      <c r="A289" s="259"/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</row>
    <row r="290" spans="1:12" ht="12">
      <c r="A290" s="259"/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</row>
    <row r="291" spans="1:12" ht="12">
      <c r="A291" s="259"/>
      <c r="B291" s="259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</row>
    <row r="292" spans="1:12" ht="12">
      <c r="A292" s="259"/>
      <c r="B292" s="259"/>
      <c r="C292" s="259"/>
      <c r="D292" s="259"/>
      <c r="E292" s="259"/>
      <c r="F292" s="259"/>
      <c r="G292" s="259"/>
      <c r="H292" s="259"/>
      <c r="I292" s="259"/>
      <c r="J292" s="259"/>
      <c r="K292" s="259"/>
      <c r="L292" s="259"/>
    </row>
    <row r="293" spans="1:12" ht="12">
      <c r="A293" s="259"/>
      <c r="B293" s="259"/>
      <c r="C293" s="259"/>
      <c r="D293" s="259"/>
      <c r="E293" s="259"/>
      <c r="F293" s="259"/>
      <c r="G293" s="259"/>
      <c r="H293" s="259"/>
      <c r="I293" s="259"/>
      <c r="J293" s="259"/>
      <c r="K293" s="259"/>
      <c r="L293" s="259"/>
    </row>
    <row r="294" spans="1:12" ht="12">
      <c r="A294" s="259"/>
      <c r="B294" s="259"/>
      <c r="C294" s="259"/>
      <c r="D294" s="259"/>
      <c r="E294" s="259"/>
      <c r="F294" s="259"/>
      <c r="G294" s="259"/>
      <c r="H294" s="259"/>
      <c r="I294" s="259"/>
      <c r="J294" s="259"/>
      <c r="K294" s="259"/>
      <c r="L294" s="259"/>
    </row>
    <row r="295" spans="1:12" ht="12">
      <c r="A295" s="259"/>
      <c r="B295" s="259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</row>
    <row r="296" spans="1:12" ht="12">
      <c r="A296" s="259"/>
      <c r="B296" s="259"/>
      <c r="C296" s="259"/>
      <c r="D296" s="259"/>
      <c r="E296" s="259"/>
      <c r="F296" s="259"/>
      <c r="G296" s="259"/>
      <c r="H296" s="259"/>
      <c r="I296" s="259"/>
      <c r="J296" s="259"/>
      <c r="K296" s="259"/>
      <c r="L296" s="259"/>
    </row>
    <row r="297" spans="1:12" ht="12">
      <c r="A297" s="259"/>
      <c r="B297" s="259"/>
      <c r="C297" s="259"/>
      <c r="D297" s="259"/>
      <c r="E297" s="259"/>
      <c r="F297" s="259"/>
      <c r="G297" s="259"/>
      <c r="H297" s="259"/>
      <c r="I297" s="259"/>
      <c r="J297" s="259"/>
      <c r="K297" s="259"/>
      <c r="L297" s="259"/>
    </row>
    <row r="298" spans="1:12" ht="12">
      <c r="A298" s="259"/>
      <c r="B298" s="259"/>
      <c r="C298" s="259"/>
      <c r="D298" s="259"/>
      <c r="E298" s="259"/>
      <c r="F298" s="259"/>
      <c r="G298" s="259"/>
      <c r="H298" s="259"/>
      <c r="I298" s="259"/>
      <c r="J298" s="259"/>
      <c r="K298" s="259"/>
      <c r="L298" s="259"/>
    </row>
    <row r="299" spans="1:12" ht="12">
      <c r="A299" s="259"/>
      <c r="B299" s="259"/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</row>
    <row r="300" spans="1:12" ht="12">
      <c r="A300" s="259"/>
      <c r="B300" s="259"/>
      <c r="C300" s="259"/>
      <c r="D300" s="259"/>
      <c r="E300" s="259"/>
      <c r="F300" s="259"/>
      <c r="G300" s="259"/>
      <c r="H300" s="259"/>
      <c r="I300" s="259"/>
      <c r="J300" s="259"/>
      <c r="K300" s="259"/>
      <c r="L300" s="259"/>
    </row>
    <row r="301" spans="1:12" ht="12">
      <c r="A301" s="259"/>
      <c r="B301" s="259"/>
      <c r="C301" s="259"/>
      <c r="D301" s="259"/>
      <c r="E301" s="259"/>
      <c r="F301" s="259"/>
      <c r="G301" s="259"/>
      <c r="H301" s="259"/>
      <c r="I301" s="259"/>
      <c r="J301" s="259"/>
      <c r="K301" s="259"/>
      <c r="L301" s="259"/>
    </row>
    <row r="302" spans="1:12" ht="12">
      <c r="A302" s="259"/>
      <c r="B302" s="259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</row>
    <row r="303" spans="1:12" ht="12">
      <c r="A303" s="259"/>
      <c r="B303" s="259"/>
      <c r="C303" s="259"/>
      <c r="D303" s="259"/>
      <c r="E303" s="259"/>
      <c r="F303" s="259"/>
      <c r="G303" s="259"/>
      <c r="H303" s="259"/>
      <c r="I303" s="259"/>
      <c r="J303" s="259"/>
      <c r="K303" s="259"/>
      <c r="L303" s="259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Nr.03.5.1
           </oddHeader>
    <oddFooter>&amp;L&amp;"Times New Roman,Regular"&amp;8&amp;D; &amp;T&amp;R&amp;"Times New Roman,Regular"&amp;8&amp;P (&amp;N)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kristine.maurina</cp:lastModifiedBy>
  <cp:lastPrinted>2011-01-17T07:48:29Z</cp:lastPrinted>
  <dcterms:created xsi:type="dcterms:W3CDTF">2011-01-17T07:41:41Z</dcterms:created>
  <dcterms:modified xsi:type="dcterms:W3CDTF">2011-01-25T14:20:54Z</dcterms:modified>
  <cp:category/>
  <cp:version/>
  <cp:contentType/>
  <cp:contentStatus/>
</cp:coreProperties>
</file>