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9020" windowHeight="11640"/>
  </bookViews>
  <sheets>
    <sheet name="03.1.1." sheetId="5" r:id="rId1"/>
    <sheet name="03.1.2." sheetId="4" r:id="rId2"/>
    <sheet name="03.2.1." sheetId="6" r:id="rId3"/>
    <sheet name="03.3.1." sheetId="9" r:id="rId4"/>
    <sheet name="03.4.1." sheetId="8" r:id="rId5"/>
    <sheet name="Sheet1" sheetId="1" r:id="rId6"/>
    <sheet name="Sheet2" sheetId="2" r:id="rId7"/>
    <sheet name="Sheet3" sheetId="3" r:id="rId8"/>
  </sheets>
  <definedNames>
    <definedName name="_xlnm.Print_Titles" localSheetId="0">'03.1.1.'!$19:$19</definedName>
    <definedName name="_xlnm.Print_Titles" localSheetId="1">'03.1.2.'!$19:$19</definedName>
    <definedName name="_xlnm.Print_Titles" localSheetId="2">'03.2.1.'!$19:$19</definedName>
    <definedName name="_xlnm.Print_Titles" localSheetId="3">'03.3.1.'!$19:$19</definedName>
    <definedName name="_xlnm.Print_Titles" localSheetId="4">'03.4.1.'!$19:$19</definedName>
  </definedNames>
  <calcPr calcId="145621"/>
</workbook>
</file>

<file path=xl/calcChain.xml><?xml version="1.0" encoding="utf-8"?>
<calcChain xmlns="http://schemas.openxmlformats.org/spreadsheetml/2006/main">
  <c r="H315" i="9" l="1"/>
  <c r="C315" i="9"/>
  <c r="H313" i="9"/>
  <c r="C313" i="9"/>
  <c r="H311" i="9"/>
  <c r="C311" i="9"/>
  <c r="H310" i="9"/>
  <c r="C310" i="9"/>
  <c r="H309" i="9"/>
  <c r="C309" i="9"/>
  <c r="H308" i="9"/>
  <c r="C308" i="9"/>
  <c r="H307" i="9"/>
  <c r="C307" i="9"/>
  <c r="H306" i="9"/>
  <c r="C306" i="9"/>
  <c r="L305" i="9"/>
  <c r="K305" i="9"/>
  <c r="J305" i="9"/>
  <c r="I305" i="9"/>
  <c r="H305" i="9"/>
  <c r="G305" i="9"/>
  <c r="F305" i="9"/>
  <c r="E305" i="9"/>
  <c r="D305" i="9"/>
  <c r="C305" i="9"/>
  <c r="H297" i="9"/>
  <c r="C297" i="9"/>
  <c r="H296" i="9"/>
  <c r="C296" i="9"/>
  <c r="L295" i="9"/>
  <c r="L298" i="9" s="1"/>
  <c r="K295" i="9"/>
  <c r="K298" i="9" s="1"/>
  <c r="J295" i="9"/>
  <c r="J298" i="9" s="1"/>
  <c r="I295" i="9"/>
  <c r="I298" i="9" s="1"/>
  <c r="H295" i="9"/>
  <c r="G295" i="9"/>
  <c r="G298" i="9" s="1"/>
  <c r="F295" i="9"/>
  <c r="F298" i="9" s="1"/>
  <c r="E295" i="9"/>
  <c r="E298" i="9" s="1"/>
  <c r="D295" i="9"/>
  <c r="D298" i="9" s="1"/>
  <c r="H294" i="9"/>
  <c r="C294" i="9"/>
  <c r="H293" i="9"/>
  <c r="C293" i="9"/>
  <c r="H292" i="9"/>
  <c r="C292" i="9"/>
  <c r="H291" i="9"/>
  <c r="C291" i="9"/>
  <c r="L290" i="9"/>
  <c r="K290" i="9"/>
  <c r="J290" i="9"/>
  <c r="I290" i="9"/>
  <c r="H290" i="9"/>
  <c r="G290" i="9"/>
  <c r="F290" i="9"/>
  <c r="E290" i="9"/>
  <c r="D290" i="9"/>
  <c r="C290" i="9" s="1"/>
  <c r="H289" i="9"/>
  <c r="C289" i="9"/>
  <c r="H288" i="9"/>
  <c r="C288" i="9"/>
  <c r="H287" i="9"/>
  <c r="C287" i="9"/>
  <c r="L286" i="9"/>
  <c r="K286" i="9"/>
  <c r="J286" i="9"/>
  <c r="I286" i="9"/>
  <c r="H286" i="9"/>
  <c r="G286" i="9"/>
  <c r="F286" i="9"/>
  <c r="E286" i="9"/>
  <c r="D286" i="9"/>
  <c r="C286" i="9" s="1"/>
  <c r="H285" i="9"/>
  <c r="C285" i="9"/>
  <c r="L284" i="9"/>
  <c r="K284" i="9"/>
  <c r="J284" i="9"/>
  <c r="I284" i="9"/>
  <c r="H284" i="9"/>
  <c r="G284" i="9"/>
  <c r="F284" i="9"/>
  <c r="E284" i="9"/>
  <c r="D284" i="9"/>
  <c r="C284" i="9"/>
  <c r="L283" i="9"/>
  <c r="K283" i="9"/>
  <c r="J283" i="9"/>
  <c r="I283" i="9"/>
  <c r="H283" i="9" s="1"/>
  <c r="G283" i="9"/>
  <c r="F283" i="9"/>
  <c r="E283" i="9"/>
  <c r="D283" i="9"/>
  <c r="C283" i="9"/>
  <c r="H282" i="9"/>
  <c r="C282" i="9"/>
  <c r="H281" i="9"/>
  <c r="C281" i="9"/>
  <c r="H280" i="9"/>
  <c r="C280" i="9"/>
  <c r="L279" i="9"/>
  <c r="K279" i="9"/>
  <c r="J279" i="9"/>
  <c r="I279" i="9"/>
  <c r="H279" i="9" s="1"/>
  <c r="G279" i="9"/>
  <c r="F279" i="9"/>
  <c r="E279" i="9"/>
  <c r="D279" i="9"/>
  <c r="C279" i="9" s="1"/>
  <c r="H278" i="9"/>
  <c r="C278" i="9"/>
  <c r="H277" i="9"/>
  <c r="C277" i="9"/>
  <c r="H276" i="9"/>
  <c r="C276" i="9"/>
  <c r="L275" i="9"/>
  <c r="K275" i="9"/>
  <c r="J275" i="9"/>
  <c r="I275" i="9"/>
  <c r="H275" i="9"/>
  <c r="G275" i="9"/>
  <c r="F275" i="9"/>
  <c r="E275" i="9"/>
  <c r="D275" i="9"/>
  <c r="C275" i="9" s="1"/>
  <c r="L274" i="9"/>
  <c r="K274" i="9"/>
  <c r="J274" i="9"/>
  <c r="I274" i="9"/>
  <c r="H274" i="9"/>
  <c r="G274" i="9"/>
  <c r="F274" i="9"/>
  <c r="E274" i="9"/>
  <c r="D274" i="9"/>
  <c r="C274" i="9" s="1"/>
  <c r="H273" i="9"/>
  <c r="C273" i="9"/>
  <c r="H272" i="9"/>
  <c r="C272" i="9"/>
  <c r="H271" i="9"/>
  <c r="C271" i="9"/>
  <c r="L270" i="9"/>
  <c r="K270" i="9"/>
  <c r="J270" i="9"/>
  <c r="I270" i="9"/>
  <c r="H270" i="9"/>
  <c r="G270" i="9"/>
  <c r="F270" i="9"/>
  <c r="E270" i="9"/>
  <c r="D270" i="9"/>
  <c r="C270" i="9" s="1"/>
  <c r="H269" i="9"/>
  <c r="C269" i="9"/>
  <c r="H268" i="9"/>
  <c r="C268" i="9"/>
  <c r="L267" i="9"/>
  <c r="K267" i="9"/>
  <c r="J267" i="9"/>
  <c r="I267" i="9"/>
  <c r="H267" i="9"/>
  <c r="G267" i="9"/>
  <c r="F267" i="9"/>
  <c r="E267" i="9"/>
  <c r="D267" i="9"/>
  <c r="C267" i="9" s="1"/>
  <c r="L266" i="9"/>
  <c r="K266" i="9"/>
  <c r="J266" i="9"/>
  <c r="I266" i="9"/>
  <c r="H266" i="9"/>
  <c r="G266" i="9"/>
  <c r="F266" i="9"/>
  <c r="E266" i="9"/>
  <c r="D266" i="9"/>
  <c r="C266" i="9" s="1"/>
  <c r="H265" i="9"/>
  <c r="C265" i="9"/>
  <c r="H264" i="9"/>
  <c r="C264" i="9"/>
  <c r="H263" i="9"/>
  <c r="C263" i="9"/>
  <c r="L262" i="9"/>
  <c r="K262" i="9"/>
  <c r="J262" i="9"/>
  <c r="I262" i="9"/>
  <c r="H262" i="9"/>
  <c r="G262" i="9"/>
  <c r="F262" i="9"/>
  <c r="E262" i="9"/>
  <c r="D262" i="9"/>
  <c r="C262" i="9" s="1"/>
  <c r="H261" i="9"/>
  <c r="C261" i="9"/>
  <c r="H260" i="9"/>
  <c r="C260" i="9"/>
  <c r="H259" i="9"/>
  <c r="C259" i="9"/>
  <c r="L258" i="9"/>
  <c r="K258" i="9"/>
  <c r="J258" i="9"/>
  <c r="I258" i="9"/>
  <c r="H258" i="9"/>
  <c r="G258" i="9"/>
  <c r="F258" i="9"/>
  <c r="E258" i="9"/>
  <c r="D258" i="9"/>
  <c r="C258" i="9" s="1"/>
  <c r="L257" i="9"/>
  <c r="K257" i="9"/>
  <c r="J257" i="9"/>
  <c r="I257" i="9"/>
  <c r="H257" i="9"/>
  <c r="G257" i="9"/>
  <c r="F257" i="9"/>
  <c r="E257" i="9"/>
  <c r="D257" i="9"/>
  <c r="C257" i="9" s="1"/>
  <c r="H256" i="9"/>
  <c r="C256" i="9"/>
  <c r="H255" i="9"/>
  <c r="C255" i="9"/>
  <c r="H254" i="9"/>
  <c r="C254" i="9"/>
  <c r="H253" i="9"/>
  <c r="C253" i="9"/>
  <c r="H252" i="9"/>
  <c r="C252" i="9"/>
  <c r="L251" i="9"/>
  <c r="K251" i="9"/>
  <c r="J251" i="9"/>
  <c r="I251" i="9"/>
  <c r="H251" i="9" s="1"/>
  <c r="G251" i="9"/>
  <c r="F251" i="9"/>
  <c r="E251" i="9"/>
  <c r="D251" i="9"/>
  <c r="C251" i="9"/>
  <c r="L250" i="9"/>
  <c r="K250" i="9"/>
  <c r="J250" i="9"/>
  <c r="I250" i="9"/>
  <c r="H250" i="9" s="1"/>
  <c r="G250" i="9"/>
  <c r="F250" i="9"/>
  <c r="E250" i="9"/>
  <c r="D250" i="9"/>
  <c r="C250" i="9"/>
  <c r="H249" i="9"/>
  <c r="C249" i="9"/>
  <c r="H248" i="9"/>
  <c r="C248" i="9"/>
  <c r="H247" i="9"/>
  <c r="C247" i="9"/>
  <c r="H246" i="9"/>
  <c r="C246" i="9"/>
  <c r="L245" i="9"/>
  <c r="K245" i="9"/>
  <c r="J245" i="9"/>
  <c r="I245" i="9"/>
  <c r="H245" i="9" s="1"/>
  <c r="G245" i="9"/>
  <c r="F245" i="9"/>
  <c r="E245" i="9"/>
  <c r="D245" i="9"/>
  <c r="C245" i="9"/>
  <c r="H244" i="9"/>
  <c r="C244" i="9"/>
  <c r="H243" i="9"/>
  <c r="C243" i="9"/>
  <c r="H242" i="9"/>
  <c r="C242" i="9"/>
  <c r="H241" i="9"/>
  <c r="C241" i="9"/>
  <c r="H240" i="9"/>
  <c r="C240" i="9"/>
  <c r="H239" i="9"/>
  <c r="C239" i="9"/>
  <c r="H238" i="9"/>
  <c r="C238" i="9"/>
  <c r="L237" i="9"/>
  <c r="K237" i="9"/>
  <c r="J237" i="9"/>
  <c r="I237" i="9"/>
  <c r="H237" i="9" s="1"/>
  <c r="G237" i="9"/>
  <c r="F237" i="9"/>
  <c r="E237" i="9"/>
  <c r="D237" i="9"/>
  <c r="C237" i="9"/>
  <c r="H236" i="9"/>
  <c r="C236" i="9"/>
  <c r="H235" i="9"/>
  <c r="C235" i="9"/>
  <c r="L234" i="9"/>
  <c r="K234" i="9"/>
  <c r="J234" i="9"/>
  <c r="I234" i="9"/>
  <c r="H234" i="9" s="1"/>
  <c r="G234" i="9"/>
  <c r="F234" i="9"/>
  <c r="E234" i="9"/>
  <c r="D234" i="9"/>
  <c r="C234" i="9"/>
  <c r="H233" i="9"/>
  <c r="C233" i="9"/>
  <c r="L232" i="9"/>
  <c r="K232" i="9"/>
  <c r="J232" i="9"/>
  <c r="I232" i="9"/>
  <c r="H232" i="9" s="1"/>
  <c r="G232" i="9"/>
  <c r="F232" i="9"/>
  <c r="E232" i="9"/>
  <c r="D232" i="9"/>
  <c r="C232" i="9" s="1"/>
  <c r="L231" i="9"/>
  <c r="K231" i="9"/>
  <c r="J231" i="9"/>
  <c r="I231" i="9"/>
  <c r="H231" i="9"/>
  <c r="G231" i="9"/>
  <c r="F231" i="9"/>
  <c r="E231" i="9"/>
  <c r="D231" i="9"/>
  <c r="C231" i="9" s="1"/>
  <c r="H230" i="9"/>
  <c r="C230" i="9"/>
  <c r="L229" i="9"/>
  <c r="K229" i="9"/>
  <c r="J229" i="9"/>
  <c r="I229" i="9"/>
  <c r="H229" i="9"/>
  <c r="G229" i="9"/>
  <c r="F229" i="9"/>
  <c r="E229" i="9"/>
  <c r="D229" i="9"/>
  <c r="C229" i="9" s="1"/>
  <c r="H228" i="9"/>
  <c r="C228" i="9"/>
  <c r="L227" i="9"/>
  <c r="K227" i="9"/>
  <c r="J227" i="9"/>
  <c r="I227" i="9"/>
  <c r="H227" i="9"/>
  <c r="G227" i="9"/>
  <c r="F227" i="9"/>
  <c r="E227" i="9"/>
  <c r="D227" i="9"/>
  <c r="C227" i="9" s="1"/>
  <c r="H226" i="9"/>
  <c r="C226" i="9"/>
  <c r="H225" i="9"/>
  <c r="C225" i="9"/>
  <c r="L224" i="9"/>
  <c r="K224" i="9"/>
  <c r="J224" i="9"/>
  <c r="I224" i="9"/>
  <c r="H224" i="9"/>
  <c r="G224" i="9"/>
  <c r="F224" i="9"/>
  <c r="E224" i="9"/>
  <c r="D224" i="9"/>
  <c r="C224" i="9" s="1"/>
  <c r="H223" i="9"/>
  <c r="C223" i="9"/>
  <c r="H222" i="9"/>
  <c r="C222" i="9"/>
  <c r="H221" i="9"/>
  <c r="C221" i="9"/>
  <c r="H220" i="9"/>
  <c r="C220" i="9"/>
  <c r="H219" i="9"/>
  <c r="C219" i="9"/>
  <c r="H218" i="9"/>
  <c r="C218" i="9"/>
  <c r="H217" i="9"/>
  <c r="C217" i="9"/>
  <c r="H216" i="9"/>
  <c r="C216" i="9"/>
  <c r="H215" i="9"/>
  <c r="C215" i="9"/>
  <c r="H214" i="9"/>
  <c r="C214" i="9"/>
  <c r="L213" i="9"/>
  <c r="K213" i="9"/>
  <c r="J213" i="9"/>
  <c r="I213" i="9"/>
  <c r="H213" i="9"/>
  <c r="G213" i="9"/>
  <c r="F213" i="9"/>
  <c r="E213" i="9"/>
  <c r="D213" i="9"/>
  <c r="C213" i="9" s="1"/>
  <c r="H212" i="9"/>
  <c r="C212" i="9"/>
  <c r="H211" i="9"/>
  <c r="C211" i="9"/>
  <c r="H210" i="9"/>
  <c r="C210" i="9"/>
  <c r="H209" i="9"/>
  <c r="C209" i="9"/>
  <c r="H208" i="9"/>
  <c r="C208" i="9"/>
  <c r="H207" i="9"/>
  <c r="C207" i="9"/>
  <c r="H206" i="9"/>
  <c r="C206" i="9"/>
  <c r="H205" i="9"/>
  <c r="C205" i="9"/>
  <c r="H204" i="9"/>
  <c r="C204" i="9"/>
  <c r="H203" i="9"/>
  <c r="C203" i="9"/>
  <c r="L202" i="9"/>
  <c r="K202" i="9"/>
  <c r="J202" i="9"/>
  <c r="I202" i="9"/>
  <c r="H202" i="9"/>
  <c r="G202" i="9"/>
  <c r="F202" i="9"/>
  <c r="E202" i="9"/>
  <c r="D202" i="9"/>
  <c r="C202" i="9" s="1"/>
  <c r="L201" i="9"/>
  <c r="K201" i="9"/>
  <c r="J201" i="9"/>
  <c r="I201" i="9"/>
  <c r="H201" i="9"/>
  <c r="G201" i="9"/>
  <c r="F201" i="9"/>
  <c r="E201" i="9"/>
  <c r="D201" i="9"/>
  <c r="C201" i="9"/>
  <c r="H200" i="9"/>
  <c r="C200" i="9"/>
  <c r="H199" i="9"/>
  <c r="C199" i="9"/>
  <c r="H198" i="9"/>
  <c r="C198" i="9"/>
  <c r="H197" i="9"/>
  <c r="C197" i="9"/>
  <c r="H196" i="9"/>
  <c r="C196" i="9"/>
  <c r="L195" i="9"/>
  <c r="K195" i="9"/>
  <c r="J195" i="9"/>
  <c r="I195" i="9"/>
  <c r="H195" i="9" s="1"/>
  <c r="G195" i="9"/>
  <c r="F195" i="9"/>
  <c r="E195" i="9"/>
  <c r="D195" i="9"/>
  <c r="C195" i="9"/>
  <c r="H194" i="9"/>
  <c r="C194" i="9"/>
  <c r="L193" i="9"/>
  <c r="K193" i="9"/>
  <c r="J193" i="9"/>
  <c r="I193" i="9"/>
  <c r="H193" i="9" s="1"/>
  <c r="G193" i="9"/>
  <c r="F193" i="9"/>
  <c r="E193" i="9"/>
  <c r="D193" i="9"/>
  <c r="C193" i="9"/>
  <c r="L192" i="9"/>
  <c r="K192" i="9"/>
  <c r="J192" i="9"/>
  <c r="I192" i="9"/>
  <c r="H192" i="9" s="1"/>
  <c r="G192" i="9"/>
  <c r="F192" i="9"/>
  <c r="E192" i="9"/>
  <c r="D192" i="9"/>
  <c r="C192" i="9"/>
  <c r="L191" i="9"/>
  <c r="K191" i="9"/>
  <c r="J191" i="9"/>
  <c r="I191" i="9"/>
  <c r="H191" i="9" s="1"/>
  <c r="G191" i="9"/>
  <c r="F191" i="9"/>
  <c r="E191" i="9"/>
  <c r="D191" i="9"/>
  <c r="C191" i="9"/>
  <c r="H190" i="9"/>
  <c r="C190" i="9"/>
  <c r="L189" i="9"/>
  <c r="K189" i="9"/>
  <c r="J189" i="9"/>
  <c r="I189" i="9"/>
  <c r="H189" i="9" s="1"/>
  <c r="G189" i="9"/>
  <c r="F189" i="9"/>
  <c r="E189" i="9"/>
  <c r="D189" i="9"/>
  <c r="C189" i="9"/>
  <c r="L188" i="9"/>
  <c r="K188" i="9"/>
  <c r="J188" i="9"/>
  <c r="I188" i="9"/>
  <c r="H188" i="9" s="1"/>
  <c r="G188" i="9"/>
  <c r="F188" i="9"/>
  <c r="E188" i="9"/>
  <c r="D188" i="9"/>
  <c r="C188" i="9"/>
  <c r="H187" i="9"/>
  <c r="C187" i="9"/>
  <c r="H186" i="9"/>
  <c r="C186" i="9"/>
  <c r="L185" i="9"/>
  <c r="K185" i="9"/>
  <c r="J185" i="9"/>
  <c r="I185" i="9"/>
  <c r="H185" i="9" s="1"/>
  <c r="G185" i="9"/>
  <c r="F185" i="9"/>
  <c r="E185" i="9"/>
  <c r="D185" i="9"/>
  <c r="C185" i="9"/>
  <c r="L184" i="9"/>
  <c r="K184" i="9"/>
  <c r="J184" i="9"/>
  <c r="I184" i="9"/>
  <c r="H184" i="9" s="1"/>
  <c r="G184" i="9"/>
  <c r="F184" i="9"/>
  <c r="E184" i="9"/>
  <c r="D184" i="9"/>
  <c r="C184" i="9"/>
  <c r="H183" i="9"/>
  <c r="C183" i="9"/>
  <c r="H182" i="9"/>
  <c r="C182" i="9"/>
  <c r="L181" i="9"/>
  <c r="K181" i="9"/>
  <c r="J181" i="9"/>
  <c r="I181" i="9"/>
  <c r="H181" i="9" s="1"/>
  <c r="G181" i="9"/>
  <c r="F181" i="9"/>
  <c r="E181" i="9"/>
  <c r="D181" i="9"/>
  <c r="C181" i="9"/>
  <c r="H180" i="9"/>
  <c r="C180" i="9"/>
  <c r="H179" i="9"/>
  <c r="C179" i="9"/>
  <c r="H178" i="9"/>
  <c r="C178" i="9"/>
  <c r="H177" i="9"/>
  <c r="C177" i="9"/>
  <c r="L176" i="9"/>
  <c r="K176" i="9"/>
  <c r="J176" i="9"/>
  <c r="I176" i="9"/>
  <c r="H176" i="9" s="1"/>
  <c r="G176" i="9"/>
  <c r="F176" i="9"/>
  <c r="E176" i="9"/>
  <c r="D176" i="9"/>
  <c r="C176" i="9"/>
  <c r="H175" i="9"/>
  <c r="C175" i="9"/>
  <c r="H174" i="9"/>
  <c r="C174" i="9"/>
  <c r="H173" i="9"/>
  <c r="C173" i="9"/>
  <c r="L172" i="9"/>
  <c r="K172" i="9"/>
  <c r="J172" i="9"/>
  <c r="I172" i="9"/>
  <c r="H172" i="9" s="1"/>
  <c r="G172" i="9"/>
  <c r="F172" i="9"/>
  <c r="E172" i="9"/>
  <c r="D172" i="9"/>
  <c r="C172" i="9"/>
  <c r="L171" i="9"/>
  <c r="K171" i="9"/>
  <c r="J171" i="9"/>
  <c r="I171" i="9"/>
  <c r="H171" i="9"/>
  <c r="G171" i="9"/>
  <c r="F171" i="9"/>
  <c r="E171" i="9"/>
  <c r="D171" i="9"/>
  <c r="C171" i="9" s="1"/>
  <c r="L170" i="9"/>
  <c r="K170" i="9"/>
  <c r="J170" i="9"/>
  <c r="I170" i="9"/>
  <c r="H170" i="9"/>
  <c r="G170" i="9"/>
  <c r="F170" i="9"/>
  <c r="E170" i="9"/>
  <c r="D170" i="9"/>
  <c r="C170" i="9" s="1"/>
  <c r="H169" i="9"/>
  <c r="C169" i="9"/>
  <c r="H168" i="9"/>
  <c r="C168" i="9"/>
  <c r="H167" i="9"/>
  <c r="C167" i="9"/>
  <c r="H166" i="9"/>
  <c r="C166" i="9"/>
  <c r="H165" i="9"/>
  <c r="C165" i="9"/>
  <c r="H164" i="9"/>
  <c r="C164" i="9"/>
  <c r="L163" i="9"/>
  <c r="K163" i="9"/>
  <c r="J163" i="9"/>
  <c r="I163" i="9"/>
  <c r="H163" i="9"/>
  <c r="G163" i="9"/>
  <c r="F163" i="9"/>
  <c r="E163" i="9"/>
  <c r="D163" i="9"/>
  <c r="C163" i="9" s="1"/>
  <c r="L162" i="9"/>
  <c r="K162" i="9"/>
  <c r="J162" i="9"/>
  <c r="I162" i="9"/>
  <c r="H162" i="9"/>
  <c r="G162" i="9"/>
  <c r="F162" i="9"/>
  <c r="E162" i="9"/>
  <c r="D162" i="9"/>
  <c r="C162" i="9" s="1"/>
  <c r="H161" i="9"/>
  <c r="C161" i="9"/>
  <c r="H160" i="9"/>
  <c r="C160" i="9"/>
  <c r="H159" i="9"/>
  <c r="C159" i="9"/>
  <c r="H158" i="9"/>
  <c r="C158" i="9"/>
  <c r="L157" i="9"/>
  <c r="K157" i="9"/>
  <c r="J157" i="9"/>
  <c r="I157" i="9"/>
  <c r="H157" i="9"/>
  <c r="G157" i="9"/>
  <c r="F157" i="9"/>
  <c r="E157" i="9"/>
  <c r="D157" i="9"/>
  <c r="C157" i="9" s="1"/>
  <c r="H156" i="9"/>
  <c r="C156" i="9"/>
  <c r="H155" i="9"/>
  <c r="C155" i="9"/>
  <c r="H154" i="9"/>
  <c r="C154" i="9"/>
  <c r="H153" i="9"/>
  <c r="C153" i="9"/>
  <c r="H152" i="9"/>
  <c r="C152" i="9"/>
  <c r="H151" i="9"/>
  <c r="C151" i="9"/>
  <c r="H150" i="9"/>
  <c r="C150" i="9"/>
  <c r="H149" i="9"/>
  <c r="C149" i="9"/>
  <c r="L148" i="9"/>
  <c r="K148" i="9"/>
  <c r="J148" i="9"/>
  <c r="I148" i="9"/>
  <c r="H148" i="9"/>
  <c r="G148" i="9"/>
  <c r="F148" i="9"/>
  <c r="E148" i="9"/>
  <c r="D148" i="9"/>
  <c r="C148" i="9" s="1"/>
  <c r="H147" i="9"/>
  <c r="C147" i="9"/>
  <c r="H146" i="9"/>
  <c r="C146" i="9"/>
  <c r="H145" i="9"/>
  <c r="C145" i="9"/>
  <c r="H144" i="9"/>
  <c r="C144" i="9"/>
  <c r="H143" i="9"/>
  <c r="C143" i="9"/>
  <c r="H142" i="9"/>
  <c r="C142" i="9"/>
  <c r="L141" i="9"/>
  <c r="K141" i="9"/>
  <c r="J141" i="9"/>
  <c r="I141" i="9"/>
  <c r="H141" i="9"/>
  <c r="G141" i="9"/>
  <c r="F141" i="9"/>
  <c r="E141" i="9"/>
  <c r="D141" i="9"/>
  <c r="C141" i="9" s="1"/>
  <c r="H140" i="9"/>
  <c r="C140" i="9"/>
  <c r="H139" i="9"/>
  <c r="C139" i="9"/>
  <c r="L138" i="9"/>
  <c r="K138" i="9"/>
  <c r="J138" i="9"/>
  <c r="I138" i="9"/>
  <c r="H138" i="9"/>
  <c r="G138" i="9"/>
  <c r="F138" i="9"/>
  <c r="E138" i="9"/>
  <c r="D138" i="9"/>
  <c r="C138" i="9" s="1"/>
  <c r="H137" i="9"/>
  <c r="C137" i="9"/>
  <c r="H136" i="9"/>
  <c r="C136" i="9"/>
  <c r="H135" i="9"/>
  <c r="C135" i="9"/>
  <c r="H134" i="9"/>
  <c r="C134" i="9"/>
  <c r="L133" i="9"/>
  <c r="K133" i="9"/>
  <c r="J133" i="9"/>
  <c r="I133" i="9"/>
  <c r="H133" i="9"/>
  <c r="G133" i="9"/>
  <c r="F133" i="9"/>
  <c r="E133" i="9"/>
  <c r="D133" i="9"/>
  <c r="C133" i="9" s="1"/>
  <c r="H132" i="9"/>
  <c r="C132" i="9"/>
  <c r="I131" i="9"/>
  <c r="H131" i="9" s="1"/>
  <c r="D131" i="9"/>
  <c r="C131" i="9" s="1"/>
  <c r="H130" i="9"/>
  <c r="C130" i="9"/>
  <c r="L129" i="9"/>
  <c r="K129" i="9"/>
  <c r="J129" i="9"/>
  <c r="I129" i="9"/>
  <c r="H129" i="9"/>
  <c r="G129" i="9"/>
  <c r="F129" i="9"/>
  <c r="E129" i="9"/>
  <c r="D129" i="9"/>
  <c r="C129" i="9" s="1"/>
  <c r="L128" i="9"/>
  <c r="K128" i="9"/>
  <c r="J128" i="9"/>
  <c r="I128" i="9"/>
  <c r="H128" i="9" s="1"/>
  <c r="G128" i="9"/>
  <c r="F128" i="9"/>
  <c r="E128" i="9"/>
  <c r="D128" i="9"/>
  <c r="C128" i="9"/>
  <c r="H127" i="9"/>
  <c r="C127" i="9"/>
  <c r="L126" i="9"/>
  <c r="K126" i="9"/>
  <c r="J126" i="9"/>
  <c r="I126" i="9"/>
  <c r="H126" i="9"/>
  <c r="G126" i="9"/>
  <c r="F126" i="9"/>
  <c r="E126" i="9"/>
  <c r="D126" i="9"/>
  <c r="C126" i="9"/>
  <c r="H125" i="9"/>
  <c r="C125" i="9"/>
  <c r="H124" i="9"/>
  <c r="C124" i="9"/>
  <c r="H123" i="9"/>
  <c r="C123" i="9"/>
  <c r="H122" i="9"/>
  <c r="C122" i="9"/>
  <c r="H121" i="9"/>
  <c r="C121" i="9"/>
  <c r="L120" i="9"/>
  <c r="K120" i="9"/>
  <c r="J120" i="9"/>
  <c r="I120" i="9"/>
  <c r="H120" i="9" s="1"/>
  <c r="G120" i="9"/>
  <c r="F120" i="9"/>
  <c r="E120" i="9"/>
  <c r="D120" i="9"/>
  <c r="C120" i="9"/>
  <c r="H119" i="9"/>
  <c r="C119" i="9"/>
  <c r="H118" i="9"/>
  <c r="C118" i="9"/>
  <c r="H117" i="9"/>
  <c r="C117" i="9"/>
  <c r="H116" i="9"/>
  <c r="C116" i="9"/>
  <c r="H115" i="9"/>
  <c r="C115" i="9"/>
  <c r="L114" i="9"/>
  <c r="K114" i="9"/>
  <c r="J114" i="9"/>
  <c r="I114" i="9"/>
  <c r="H114" i="9" s="1"/>
  <c r="G114" i="9"/>
  <c r="F114" i="9"/>
  <c r="E114" i="9"/>
  <c r="D114" i="9"/>
  <c r="C114" i="9"/>
  <c r="H113" i="9"/>
  <c r="C113" i="9"/>
  <c r="H112" i="9"/>
  <c r="C112" i="9"/>
  <c r="H111" i="9"/>
  <c r="C111" i="9"/>
  <c r="L110" i="9"/>
  <c r="K110" i="9"/>
  <c r="J110" i="9"/>
  <c r="I110" i="9"/>
  <c r="H110" i="9" s="1"/>
  <c r="G110" i="9"/>
  <c r="F110" i="9"/>
  <c r="E110" i="9"/>
  <c r="D110" i="9"/>
  <c r="C110" i="9"/>
  <c r="H109" i="9"/>
  <c r="C109" i="9"/>
  <c r="H108" i="9"/>
  <c r="C108" i="9"/>
  <c r="H107" i="9"/>
  <c r="C107" i="9"/>
  <c r="H106" i="9"/>
  <c r="C106" i="9"/>
  <c r="H105" i="9"/>
  <c r="C105" i="9"/>
  <c r="H104" i="9"/>
  <c r="C104" i="9"/>
  <c r="H103" i="9"/>
  <c r="C103" i="9"/>
  <c r="H102" i="9"/>
  <c r="C102" i="9"/>
  <c r="L101" i="9"/>
  <c r="K101" i="9"/>
  <c r="J101" i="9"/>
  <c r="I101" i="9"/>
  <c r="H101" i="9" s="1"/>
  <c r="G101" i="9"/>
  <c r="F101" i="9"/>
  <c r="E101" i="9"/>
  <c r="D101" i="9"/>
  <c r="C101" i="9"/>
  <c r="H100" i="9"/>
  <c r="C100" i="9"/>
  <c r="H99" i="9"/>
  <c r="C99" i="9"/>
  <c r="H98" i="9"/>
  <c r="C98" i="9"/>
  <c r="H97" i="9"/>
  <c r="C97" i="9"/>
  <c r="H96" i="9"/>
  <c r="C96" i="9"/>
  <c r="H95" i="9"/>
  <c r="C95" i="9"/>
  <c r="H94" i="9"/>
  <c r="C94" i="9"/>
  <c r="L93" i="9"/>
  <c r="K93" i="9"/>
  <c r="J93" i="9"/>
  <c r="I93" i="9"/>
  <c r="H93" i="9" s="1"/>
  <c r="G93" i="9"/>
  <c r="F93" i="9"/>
  <c r="E93" i="9"/>
  <c r="D93" i="9"/>
  <c r="C93" i="9"/>
  <c r="H92" i="9"/>
  <c r="C92" i="9"/>
  <c r="H91" i="9"/>
  <c r="C91" i="9"/>
  <c r="K90" i="9"/>
  <c r="I90" i="9"/>
  <c r="H90" i="9" s="1"/>
  <c r="C90" i="9"/>
  <c r="H89" i="9"/>
  <c r="C89" i="9"/>
  <c r="H88" i="9"/>
  <c r="C88" i="9"/>
  <c r="L87" i="9"/>
  <c r="K87" i="9"/>
  <c r="J87" i="9"/>
  <c r="I87" i="9"/>
  <c r="H87" i="9" s="1"/>
  <c r="G87" i="9"/>
  <c r="F87" i="9"/>
  <c r="E87" i="9"/>
  <c r="D87" i="9"/>
  <c r="C87" i="9"/>
  <c r="H86" i="9"/>
  <c r="C86" i="9"/>
  <c r="H85" i="9"/>
  <c r="C85" i="9"/>
  <c r="H84" i="9"/>
  <c r="C84" i="9"/>
  <c r="H83" i="9"/>
  <c r="C83" i="9"/>
  <c r="L82" i="9"/>
  <c r="K82" i="9"/>
  <c r="J82" i="9"/>
  <c r="I82" i="9"/>
  <c r="H82" i="9" s="1"/>
  <c r="G82" i="9"/>
  <c r="F82" i="9"/>
  <c r="E82" i="9"/>
  <c r="D82" i="9"/>
  <c r="C82" i="9"/>
  <c r="L81" i="9"/>
  <c r="K81" i="9"/>
  <c r="J81" i="9"/>
  <c r="I81" i="9"/>
  <c r="H81" i="9"/>
  <c r="G81" i="9"/>
  <c r="F81" i="9"/>
  <c r="E81" i="9"/>
  <c r="D81" i="9"/>
  <c r="C81" i="9" s="1"/>
  <c r="H80" i="9"/>
  <c r="C80" i="9"/>
  <c r="H79" i="9"/>
  <c r="C79" i="9"/>
  <c r="L78" i="9"/>
  <c r="K78" i="9"/>
  <c r="J78" i="9"/>
  <c r="I78" i="9"/>
  <c r="H78" i="9"/>
  <c r="G78" i="9"/>
  <c r="F78" i="9"/>
  <c r="E78" i="9"/>
  <c r="D78" i="9"/>
  <c r="C78" i="9" s="1"/>
  <c r="H77" i="9"/>
  <c r="C77" i="9"/>
  <c r="H76" i="9"/>
  <c r="C76" i="9"/>
  <c r="L75" i="9"/>
  <c r="K75" i="9"/>
  <c r="J75" i="9"/>
  <c r="I75" i="9"/>
  <c r="H75" i="9"/>
  <c r="G75" i="9"/>
  <c r="F75" i="9"/>
  <c r="E75" i="9"/>
  <c r="D75" i="9"/>
  <c r="C75" i="9" s="1"/>
  <c r="L74" i="9"/>
  <c r="K74" i="9"/>
  <c r="J74" i="9"/>
  <c r="I74" i="9"/>
  <c r="H74" i="9"/>
  <c r="G74" i="9"/>
  <c r="F74" i="9"/>
  <c r="E74" i="9"/>
  <c r="D74" i="9"/>
  <c r="C74" i="9" s="1"/>
  <c r="L73" i="9"/>
  <c r="K73" i="9"/>
  <c r="J73" i="9"/>
  <c r="I73" i="9"/>
  <c r="H73" i="9"/>
  <c r="G73" i="9"/>
  <c r="F73" i="9"/>
  <c r="E73" i="9"/>
  <c r="D73" i="9"/>
  <c r="C73" i="9" s="1"/>
  <c r="H72" i="9"/>
  <c r="C72" i="9"/>
  <c r="H71" i="9"/>
  <c r="C71" i="9"/>
  <c r="H70" i="9"/>
  <c r="C70" i="9"/>
  <c r="I69" i="9"/>
  <c r="H69" i="9" s="1"/>
  <c r="C69" i="9"/>
  <c r="L68" i="9"/>
  <c r="K68" i="9"/>
  <c r="J68" i="9"/>
  <c r="I68" i="9"/>
  <c r="H68" i="9" s="1"/>
  <c r="G68" i="9"/>
  <c r="F68" i="9"/>
  <c r="E68" i="9"/>
  <c r="D68" i="9"/>
  <c r="C68" i="9"/>
  <c r="I67" i="9"/>
  <c r="H67" i="9"/>
  <c r="C67" i="9"/>
  <c r="L66" i="9"/>
  <c r="K66" i="9"/>
  <c r="J66" i="9"/>
  <c r="I66" i="9"/>
  <c r="H66" i="9"/>
  <c r="G66" i="9"/>
  <c r="F66" i="9"/>
  <c r="E66" i="9"/>
  <c r="D66" i="9"/>
  <c r="C66" i="9" s="1"/>
  <c r="H65" i="9"/>
  <c r="C65" i="9"/>
  <c r="H64" i="9"/>
  <c r="C64" i="9"/>
  <c r="H63" i="9"/>
  <c r="C63" i="9"/>
  <c r="K62" i="9"/>
  <c r="I62" i="9"/>
  <c r="H62" i="9"/>
  <c r="C62" i="9"/>
  <c r="H61" i="9"/>
  <c r="C61" i="9"/>
  <c r="H60" i="9"/>
  <c r="C60" i="9"/>
  <c r="K59" i="9"/>
  <c r="I59" i="9"/>
  <c r="H59" i="9"/>
  <c r="C59" i="9"/>
  <c r="H58" i="9"/>
  <c r="C58" i="9"/>
  <c r="L57" i="9"/>
  <c r="K57" i="9"/>
  <c r="J57" i="9"/>
  <c r="I57" i="9"/>
  <c r="H57" i="9"/>
  <c r="G57" i="9"/>
  <c r="F57" i="9"/>
  <c r="E57" i="9"/>
  <c r="D57" i="9"/>
  <c r="C57" i="9" s="1"/>
  <c r="I56" i="9"/>
  <c r="H56" i="9" s="1"/>
  <c r="C56" i="9"/>
  <c r="H55" i="9"/>
  <c r="C55" i="9"/>
  <c r="L54" i="9"/>
  <c r="K54" i="9"/>
  <c r="J54" i="9"/>
  <c r="I54" i="9"/>
  <c r="H54" i="9" s="1"/>
  <c r="G54" i="9"/>
  <c r="F54" i="9"/>
  <c r="E54" i="9"/>
  <c r="D54" i="9"/>
  <c r="C54" i="9"/>
  <c r="L53" i="9"/>
  <c r="K53" i="9"/>
  <c r="J53" i="9"/>
  <c r="I53" i="9"/>
  <c r="H53" i="9" s="1"/>
  <c r="G53" i="9"/>
  <c r="F53" i="9"/>
  <c r="E53" i="9"/>
  <c r="D53" i="9"/>
  <c r="C53" i="9"/>
  <c r="L52" i="9"/>
  <c r="K52" i="9"/>
  <c r="J52" i="9"/>
  <c r="I52" i="9"/>
  <c r="H52" i="9" s="1"/>
  <c r="G52" i="9"/>
  <c r="F52" i="9"/>
  <c r="E52" i="9"/>
  <c r="D52" i="9"/>
  <c r="C52" i="9"/>
  <c r="L51" i="9"/>
  <c r="K51" i="9"/>
  <c r="J51" i="9"/>
  <c r="I51" i="9"/>
  <c r="H51" i="9"/>
  <c r="G51" i="9"/>
  <c r="F51" i="9"/>
  <c r="E51" i="9"/>
  <c r="D51" i="9"/>
  <c r="C51" i="9" s="1"/>
  <c r="L50" i="9"/>
  <c r="L300" i="9" s="1"/>
  <c r="K50" i="9"/>
  <c r="J50" i="9"/>
  <c r="J300" i="9" s="1"/>
  <c r="I50" i="9"/>
  <c r="I300" i="9" s="1"/>
  <c r="G50" i="9"/>
  <c r="F50" i="9"/>
  <c r="E50" i="9"/>
  <c r="E300" i="9" s="1"/>
  <c r="D50" i="9"/>
  <c r="D300" i="9" s="1"/>
  <c r="L49" i="9"/>
  <c r="K49" i="9"/>
  <c r="J49" i="9"/>
  <c r="I49" i="9"/>
  <c r="H49" i="9"/>
  <c r="G49" i="9"/>
  <c r="F49" i="9"/>
  <c r="E49" i="9"/>
  <c r="D49" i="9"/>
  <c r="C49" i="9" s="1"/>
  <c r="H46" i="9"/>
  <c r="C46" i="9"/>
  <c r="H45" i="9"/>
  <c r="C45" i="9"/>
  <c r="L44" i="9"/>
  <c r="H44" i="9" s="1"/>
  <c r="G44" i="9"/>
  <c r="C44" i="9" s="1"/>
  <c r="H43" i="9"/>
  <c r="C43" i="9"/>
  <c r="I42" i="9"/>
  <c r="H42" i="9" s="1"/>
  <c r="D42" i="9"/>
  <c r="C42" i="9"/>
  <c r="H41" i="9"/>
  <c r="C41" i="9"/>
  <c r="H40" i="9"/>
  <c r="C40" i="9"/>
  <c r="H39" i="9"/>
  <c r="C39" i="9"/>
  <c r="H38" i="9"/>
  <c r="C38" i="9"/>
  <c r="K37" i="9"/>
  <c r="H37" i="9" s="1"/>
  <c r="F37" i="9"/>
  <c r="C37" i="9"/>
  <c r="H36" i="9"/>
  <c r="C36" i="9"/>
  <c r="H35" i="9"/>
  <c r="C35" i="9"/>
  <c r="K34" i="9"/>
  <c r="H34" i="9"/>
  <c r="F34" i="9"/>
  <c r="C34" i="9"/>
  <c r="H33" i="9"/>
  <c r="C33" i="9"/>
  <c r="K32" i="9"/>
  <c r="H32" i="9"/>
  <c r="F32" i="9"/>
  <c r="C32" i="9"/>
  <c r="H31" i="9"/>
  <c r="C31" i="9"/>
  <c r="H30" i="9"/>
  <c r="C30" i="9"/>
  <c r="H29" i="9"/>
  <c r="C29" i="9"/>
  <c r="K28" i="9"/>
  <c r="H28" i="9"/>
  <c r="F28" i="9"/>
  <c r="C28" i="9"/>
  <c r="K27" i="9"/>
  <c r="K300" i="9" s="1"/>
  <c r="H27" i="9"/>
  <c r="F27" i="9"/>
  <c r="F300" i="9" s="1"/>
  <c r="H26" i="9"/>
  <c r="C26" i="9"/>
  <c r="I25" i="9"/>
  <c r="H25" i="9" s="1"/>
  <c r="D25" i="9"/>
  <c r="C25" i="9" s="1"/>
  <c r="H24" i="9"/>
  <c r="C24" i="9"/>
  <c r="H23" i="9"/>
  <c r="C23" i="9"/>
  <c r="L22" i="9"/>
  <c r="L303" i="9" s="1"/>
  <c r="L302" i="9" s="1"/>
  <c r="K22" i="9"/>
  <c r="K303" i="9" s="1"/>
  <c r="K302" i="9" s="1"/>
  <c r="J22" i="9"/>
  <c r="J303" i="9" s="1"/>
  <c r="J302" i="9" s="1"/>
  <c r="I22" i="9"/>
  <c r="I303" i="9" s="1"/>
  <c r="I302" i="9" s="1"/>
  <c r="H22" i="9"/>
  <c r="H303" i="9" s="1"/>
  <c r="H302" i="9" s="1"/>
  <c r="G22" i="9"/>
  <c r="G303" i="9" s="1"/>
  <c r="G302" i="9" s="1"/>
  <c r="F22" i="9"/>
  <c r="F303" i="9" s="1"/>
  <c r="F302" i="9" s="1"/>
  <c r="E22" i="9"/>
  <c r="E303" i="9" s="1"/>
  <c r="E302" i="9" s="1"/>
  <c r="D22" i="9"/>
  <c r="D303" i="9" s="1"/>
  <c r="D302" i="9" s="1"/>
  <c r="L21" i="9"/>
  <c r="K21" i="9"/>
  <c r="J21" i="9"/>
  <c r="I21" i="9"/>
  <c r="H21" i="9"/>
  <c r="G21" i="9"/>
  <c r="F21" i="9"/>
  <c r="E21" i="9"/>
  <c r="D21" i="9"/>
  <c r="C21" i="9" s="1"/>
  <c r="H300" i="9" l="1"/>
  <c r="H298" i="9"/>
  <c r="H50" i="9"/>
  <c r="C295" i="9"/>
  <c r="C298" i="9" s="1"/>
  <c r="G300" i="9"/>
  <c r="C300" i="9" s="1"/>
  <c r="C22" i="9"/>
  <c r="C303" i="9" s="1"/>
  <c r="C302" i="9" s="1"/>
  <c r="C27" i="9"/>
  <c r="C50" i="9"/>
  <c r="H310" i="8" l="1"/>
  <c r="C310" i="8"/>
  <c r="H308" i="8"/>
  <c r="C308" i="8"/>
  <c r="H306" i="8"/>
  <c r="C306" i="8"/>
  <c r="H305" i="8"/>
  <c r="C305" i="8"/>
  <c r="H304" i="8"/>
  <c r="C304" i="8"/>
  <c r="H303" i="8"/>
  <c r="C303" i="8"/>
  <c r="H302" i="8"/>
  <c r="C302" i="8"/>
  <c r="H301" i="8"/>
  <c r="C301" i="8"/>
  <c r="L300" i="8"/>
  <c r="K300" i="8"/>
  <c r="J300" i="8"/>
  <c r="I300" i="8"/>
  <c r="H300" i="8"/>
  <c r="G300" i="8"/>
  <c r="F300" i="8"/>
  <c r="E300" i="8"/>
  <c r="D300" i="8"/>
  <c r="C300" i="8"/>
  <c r="H292" i="8"/>
  <c r="C292" i="8"/>
  <c r="H291" i="8"/>
  <c r="C291" i="8"/>
  <c r="L290" i="8"/>
  <c r="L293" i="8" s="1"/>
  <c r="K290" i="8"/>
  <c r="K293" i="8" s="1"/>
  <c r="J290" i="8"/>
  <c r="J293" i="8" s="1"/>
  <c r="I290" i="8"/>
  <c r="H290" i="8" s="1"/>
  <c r="G290" i="8"/>
  <c r="G293" i="8" s="1"/>
  <c r="F290" i="8"/>
  <c r="F293" i="8" s="1"/>
  <c r="E290" i="8"/>
  <c r="E293" i="8" s="1"/>
  <c r="D290" i="8"/>
  <c r="D293" i="8" s="1"/>
  <c r="C290" i="8"/>
  <c r="H289" i="8"/>
  <c r="C289" i="8"/>
  <c r="H288" i="8"/>
  <c r="C288" i="8"/>
  <c r="H287" i="8"/>
  <c r="C287" i="8"/>
  <c r="H286" i="8"/>
  <c r="C286" i="8"/>
  <c r="L285" i="8"/>
  <c r="K285" i="8"/>
  <c r="J285" i="8"/>
  <c r="I285" i="8"/>
  <c r="H285" i="8" s="1"/>
  <c r="G285" i="8"/>
  <c r="F285" i="8"/>
  <c r="E285" i="8"/>
  <c r="D285" i="8"/>
  <c r="C285" i="8"/>
  <c r="H284" i="8"/>
  <c r="C284" i="8"/>
  <c r="H283" i="8"/>
  <c r="C283" i="8"/>
  <c r="H282" i="8"/>
  <c r="C282" i="8"/>
  <c r="L281" i="8"/>
  <c r="K281" i="8"/>
  <c r="J281" i="8"/>
  <c r="I281" i="8"/>
  <c r="H281" i="8" s="1"/>
  <c r="G281" i="8"/>
  <c r="F281" i="8"/>
  <c r="E281" i="8"/>
  <c r="D281" i="8"/>
  <c r="C281" i="8"/>
  <c r="H280" i="8"/>
  <c r="C280" i="8"/>
  <c r="L279" i="8"/>
  <c r="K279" i="8"/>
  <c r="J279" i="8"/>
  <c r="I279" i="8"/>
  <c r="H279" i="8" s="1"/>
  <c r="G279" i="8"/>
  <c r="F279" i="8"/>
  <c r="E279" i="8"/>
  <c r="D279" i="8"/>
  <c r="C279" i="8"/>
  <c r="L278" i="8"/>
  <c r="K278" i="8"/>
  <c r="J278" i="8"/>
  <c r="I278" i="8"/>
  <c r="H278" i="8" s="1"/>
  <c r="G278" i="8"/>
  <c r="F278" i="8"/>
  <c r="E278" i="8"/>
  <c r="D278" i="8"/>
  <c r="C278" i="8"/>
  <c r="H277" i="8"/>
  <c r="C277" i="8"/>
  <c r="H276" i="8"/>
  <c r="C276" i="8"/>
  <c r="H275" i="8"/>
  <c r="C275" i="8"/>
  <c r="L274" i="8"/>
  <c r="K274" i="8"/>
  <c r="J274" i="8"/>
  <c r="I274" i="8"/>
  <c r="H274" i="8" s="1"/>
  <c r="G274" i="8"/>
  <c r="F274" i="8"/>
  <c r="E274" i="8"/>
  <c r="D274" i="8"/>
  <c r="C274" i="8"/>
  <c r="H273" i="8"/>
  <c r="C273" i="8"/>
  <c r="H272" i="8"/>
  <c r="C272" i="8"/>
  <c r="L271" i="8"/>
  <c r="K271" i="8"/>
  <c r="J271" i="8"/>
  <c r="I271" i="8"/>
  <c r="H271" i="8" s="1"/>
  <c r="G271" i="8"/>
  <c r="F271" i="8"/>
  <c r="E271" i="8"/>
  <c r="D271" i="8"/>
  <c r="C271" i="8"/>
  <c r="L270" i="8"/>
  <c r="K270" i="8"/>
  <c r="J270" i="8"/>
  <c r="I270" i="8"/>
  <c r="H270" i="8" s="1"/>
  <c r="G270" i="8"/>
  <c r="F270" i="8"/>
  <c r="E270" i="8"/>
  <c r="D270" i="8"/>
  <c r="C270" i="8"/>
  <c r="H269" i="8"/>
  <c r="C269" i="8"/>
  <c r="H268" i="8"/>
  <c r="C268" i="8"/>
  <c r="H267" i="8"/>
  <c r="C267" i="8"/>
  <c r="L266" i="8"/>
  <c r="K266" i="8"/>
  <c r="J266" i="8"/>
  <c r="I266" i="8"/>
  <c r="H266" i="8" s="1"/>
  <c r="G266" i="8"/>
  <c r="F266" i="8"/>
  <c r="E266" i="8"/>
  <c r="D266" i="8"/>
  <c r="C266" i="8"/>
  <c r="H265" i="8"/>
  <c r="C265" i="8"/>
  <c r="H264" i="8"/>
  <c r="C264" i="8"/>
  <c r="L263" i="8"/>
  <c r="K263" i="8"/>
  <c r="J263" i="8"/>
  <c r="I263" i="8"/>
  <c r="H263" i="8" s="1"/>
  <c r="G263" i="8"/>
  <c r="F263" i="8"/>
  <c r="E263" i="8"/>
  <c r="D263" i="8"/>
  <c r="C263" i="8" s="1"/>
  <c r="L262" i="8"/>
  <c r="K262" i="8"/>
  <c r="J262" i="8"/>
  <c r="I262" i="8"/>
  <c r="H262" i="8"/>
  <c r="G262" i="8"/>
  <c r="F262" i="8"/>
  <c r="E262" i="8"/>
  <c r="D262" i="8"/>
  <c r="C262" i="8" s="1"/>
  <c r="H261" i="8"/>
  <c r="C261" i="8"/>
  <c r="H260" i="8"/>
  <c r="C260" i="8"/>
  <c r="H259" i="8"/>
  <c r="C259" i="8"/>
  <c r="L258" i="8"/>
  <c r="K258" i="8"/>
  <c r="J258" i="8"/>
  <c r="I258" i="8"/>
  <c r="H258" i="8"/>
  <c r="G258" i="8"/>
  <c r="F258" i="8"/>
  <c r="E258" i="8"/>
  <c r="D258" i="8"/>
  <c r="C258" i="8" s="1"/>
  <c r="H257" i="8"/>
  <c r="C257" i="8"/>
  <c r="H256" i="8"/>
  <c r="C256" i="8"/>
  <c r="H255" i="8"/>
  <c r="C255" i="8"/>
  <c r="L254" i="8"/>
  <c r="K254" i="8"/>
  <c r="J254" i="8"/>
  <c r="I254" i="8"/>
  <c r="H254" i="8"/>
  <c r="G254" i="8"/>
  <c r="F254" i="8"/>
  <c r="E254" i="8"/>
  <c r="D254" i="8"/>
  <c r="C254" i="8" s="1"/>
  <c r="L253" i="8"/>
  <c r="K253" i="8"/>
  <c r="J253" i="8"/>
  <c r="I253" i="8"/>
  <c r="H253" i="8"/>
  <c r="G253" i="8"/>
  <c r="F253" i="8"/>
  <c r="E253" i="8"/>
  <c r="D253" i="8"/>
  <c r="C253" i="8" s="1"/>
  <c r="H252" i="8"/>
  <c r="C252" i="8"/>
  <c r="H251" i="8"/>
  <c r="C251" i="8"/>
  <c r="H250" i="8"/>
  <c r="C250" i="8"/>
  <c r="H249" i="8"/>
  <c r="C249" i="8"/>
  <c r="H248" i="8"/>
  <c r="C248" i="8"/>
  <c r="L247" i="8"/>
  <c r="K247" i="8"/>
  <c r="J247" i="8"/>
  <c r="I247" i="8"/>
  <c r="H247" i="8"/>
  <c r="G247" i="8"/>
  <c r="F247" i="8"/>
  <c r="E247" i="8"/>
  <c r="D247" i="8"/>
  <c r="C247" i="8" s="1"/>
  <c r="L246" i="8"/>
  <c r="K246" i="8"/>
  <c r="J246" i="8"/>
  <c r="I246" i="8"/>
  <c r="H246" i="8"/>
  <c r="G246" i="8"/>
  <c r="F246" i="8"/>
  <c r="E246" i="8"/>
  <c r="D246" i="8"/>
  <c r="C246" i="8" s="1"/>
  <c r="H245" i="8"/>
  <c r="C245" i="8"/>
  <c r="H244" i="8"/>
  <c r="C244" i="8"/>
  <c r="H243" i="8"/>
  <c r="C243" i="8"/>
  <c r="H242" i="8"/>
  <c r="C242" i="8"/>
  <c r="L241" i="8"/>
  <c r="K241" i="8"/>
  <c r="J241" i="8"/>
  <c r="I241" i="8"/>
  <c r="H241" i="8"/>
  <c r="G241" i="8"/>
  <c r="F241" i="8"/>
  <c r="E241" i="8"/>
  <c r="D241" i="8"/>
  <c r="C241" i="8" s="1"/>
  <c r="H240" i="8"/>
  <c r="C240" i="8"/>
  <c r="H239" i="8"/>
  <c r="C239" i="8"/>
  <c r="H238" i="8"/>
  <c r="C238" i="8"/>
  <c r="H237" i="8"/>
  <c r="C237" i="8"/>
  <c r="H236" i="8"/>
  <c r="C236" i="8"/>
  <c r="H235" i="8"/>
  <c r="C235" i="8"/>
  <c r="H234" i="8"/>
  <c r="C234" i="8"/>
  <c r="L233" i="8"/>
  <c r="K233" i="8"/>
  <c r="J233" i="8"/>
  <c r="I233" i="8"/>
  <c r="H233" i="8"/>
  <c r="G233" i="8"/>
  <c r="F233" i="8"/>
  <c r="E233" i="8"/>
  <c r="D233" i="8"/>
  <c r="C233" i="8" s="1"/>
  <c r="H232" i="8"/>
  <c r="C232" i="8"/>
  <c r="H231" i="8"/>
  <c r="C231" i="8"/>
  <c r="L230" i="8"/>
  <c r="K230" i="8"/>
  <c r="J230" i="8"/>
  <c r="I230" i="8"/>
  <c r="H230" i="8"/>
  <c r="G230" i="8"/>
  <c r="F230" i="8"/>
  <c r="E230" i="8"/>
  <c r="D230" i="8"/>
  <c r="C230" i="8" s="1"/>
  <c r="H229" i="8"/>
  <c r="C229" i="8"/>
  <c r="L228" i="8"/>
  <c r="K228" i="8"/>
  <c r="J228" i="8"/>
  <c r="I228" i="8"/>
  <c r="H228" i="8"/>
  <c r="G228" i="8"/>
  <c r="F228" i="8"/>
  <c r="E228" i="8"/>
  <c r="D228" i="8"/>
  <c r="C228" i="8"/>
  <c r="L227" i="8"/>
  <c r="K227" i="8"/>
  <c r="J227" i="8"/>
  <c r="I227" i="8"/>
  <c r="H227" i="8" s="1"/>
  <c r="G227" i="8"/>
  <c r="F227" i="8"/>
  <c r="E227" i="8"/>
  <c r="D227" i="8"/>
  <c r="C227" i="8"/>
  <c r="H226" i="8"/>
  <c r="C226" i="8"/>
  <c r="H225" i="8"/>
  <c r="C225" i="8"/>
  <c r="H224" i="8"/>
  <c r="C224" i="8"/>
  <c r="L223" i="8"/>
  <c r="K223" i="8"/>
  <c r="J223" i="8"/>
  <c r="I223" i="8"/>
  <c r="H223" i="8" s="1"/>
  <c r="G223" i="8"/>
  <c r="F223" i="8"/>
  <c r="E223" i="8"/>
  <c r="D223" i="8"/>
  <c r="C223" i="8"/>
  <c r="H222" i="8"/>
  <c r="C222" i="8"/>
  <c r="H221" i="8"/>
  <c r="C221" i="8"/>
  <c r="H220" i="8"/>
  <c r="C220" i="8"/>
  <c r="H219" i="8"/>
  <c r="C219" i="8"/>
  <c r="H218" i="8"/>
  <c r="C218" i="8"/>
  <c r="H217" i="8"/>
  <c r="C217" i="8"/>
  <c r="H216" i="8"/>
  <c r="C216" i="8"/>
  <c r="H215" i="8"/>
  <c r="C215" i="8"/>
  <c r="H214" i="8"/>
  <c r="C214" i="8"/>
  <c r="H213" i="8"/>
  <c r="C213" i="8"/>
  <c r="L212" i="8"/>
  <c r="K212" i="8"/>
  <c r="J212" i="8"/>
  <c r="I212" i="8"/>
  <c r="H212" i="8" s="1"/>
  <c r="G212" i="8"/>
  <c r="F212" i="8"/>
  <c r="E212" i="8"/>
  <c r="D212" i="8"/>
  <c r="C212" i="8"/>
  <c r="H211" i="8"/>
  <c r="C211" i="8"/>
  <c r="H210" i="8"/>
  <c r="C210" i="8"/>
  <c r="H209" i="8"/>
  <c r="C209" i="8"/>
  <c r="H208" i="8"/>
  <c r="C208" i="8"/>
  <c r="H207" i="8"/>
  <c r="C207" i="8"/>
  <c r="H206" i="8"/>
  <c r="C206" i="8"/>
  <c r="H205" i="8"/>
  <c r="C205" i="8"/>
  <c r="H204" i="8"/>
  <c r="C204" i="8"/>
  <c r="H203" i="8"/>
  <c r="C203" i="8"/>
  <c r="H202" i="8"/>
  <c r="C202" i="8"/>
  <c r="L201" i="8"/>
  <c r="K201" i="8"/>
  <c r="J201" i="8"/>
  <c r="I201" i="8"/>
  <c r="H201" i="8" s="1"/>
  <c r="G201" i="8"/>
  <c r="F201" i="8"/>
  <c r="E201" i="8"/>
  <c r="D201" i="8"/>
  <c r="C201" i="8"/>
  <c r="L200" i="8"/>
  <c r="K200" i="8"/>
  <c r="J200" i="8"/>
  <c r="I200" i="8"/>
  <c r="H200" i="8"/>
  <c r="G200" i="8"/>
  <c r="F200" i="8"/>
  <c r="E200" i="8"/>
  <c r="D200" i="8"/>
  <c r="C200" i="8" s="1"/>
  <c r="H199" i="8"/>
  <c r="C199" i="8"/>
  <c r="H198" i="8"/>
  <c r="C198" i="8"/>
  <c r="H197" i="8"/>
  <c r="C197" i="8"/>
  <c r="H196" i="8"/>
  <c r="C196" i="8"/>
  <c r="H195" i="8"/>
  <c r="C195" i="8"/>
  <c r="L194" i="8"/>
  <c r="K194" i="8"/>
  <c r="J194" i="8"/>
  <c r="I194" i="8"/>
  <c r="H194" i="8"/>
  <c r="G194" i="8"/>
  <c r="F194" i="8"/>
  <c r="E194" i="8"/>
  <c r="D194" i="8"/>
  <c r="C194" i="8" s="1"/>
  <c r="H193" i="8"/>
  <c r="C193" i="8"/>
  <c r="L192" i="8"/>
  <c r="K192" i="8"/>
  <c r="J192" i="8"/>
  <c r="I192" i="8"/>
  <c r="H192" i="8"/>
  <c r="G192" i="8"/>
  <c r="F192" i="8"/>
  <c r="E192" i="8"/>
  <c r="D192" i="8"/>
  <c r="C192" i="8" s="1"/>
  <c r="L191" i="8"/>
  <c r="K191" i="8"/>
  <c r="J191" i="8"/>
  <c r="I191" i="8"/>
  <c r="H191" i="8"/>
  <c r="G191" i="8"/>
  <c r="F191" i="8"/>
  <c r="E191" i="8"/>
  <c r="D191" i="8"/>
  <c r="C191" i="8" s="1"/>
  <c r="L190" i="8"/>
  <c r="K190" i="8"/>
  <c r="J190" i="8"/>
  <c r="I190" i="8"/>
  <c r="H190" i="8"/>
  <c r="G190" i="8"/>
  <c r="F190" i="8"/>
  <c r="E190" i="8"/>
  <c r="D190" i="8"/>
  <c r="C190" i="8" s="1"/>
  <c r="H189" i="8"/>
  <c r="C189" i="8"/>
  <c r="L188" i="8"/>
  <c r="K188" i="8"/>
  <c r="J188" i="8"/>
  <c r="I188" i="8"/>
  <c r="H188" i="8"/>
  <c r="G188" i="8"/>
  <c r="F188" i="8"/>
  <c r="E188" i="8"/>
  <c r="D188" i="8"/>
  <c r="C188" i="8" s="1"/>
  <c r="L187" i="8"/>
  <c r="K187" i="8"/>
  <c r="J187" i="8"/>
  <c r="I187" i="8"/>
  <c r="H187" i="8"/>
  <c r="G187" i="8"/>
  <c r="F187" i="8"/>
  <c r="E187" i="8"/>
  <c r="D187" i="8"/>
  <c r="C187" i="8" s="1"/>
  <c r="H186" i="8"/>
  <c r="C186" i="8"/>
  <c r="H185" i="8"/>
  <c r="C185" i="8"/>
  <c r="L184" i="8"/>
  <c r="K184" i="8"/>
  <c r="J184" i="8"/>
  <c r="I184" i="8"/>
  <c r="H184" i="8"/>
  <c r="G184" i="8"/>
  <c r="F184" i="8"/>
  <c r="E184" i="8"/>
  <c r="D184" i="8"/>
  <c r="C184" i="8" s="1"/>
  <c r="L183" i="8"/>
  <c r="K183" i="8"/>
  <c r="J183" i="8"/>
  <c r="I183" i="8"/>
  <c r="H183" i="8"/>
  <c r="G183" i="8"/>
  <c r="F183" i="8"/>
  <c r="E183" i="8"/>
  <c r="D183" i="8"/>
  <c r="C183" i="8" s="1"/>
  <c r="H182" i="8"/>
  <c r="C182" i="8"/>
  <c r="H181" i="8"/>
  <c r="C181" i="8"/>
  <c r="L180" i="8"/>
  <c r="K180" i="8"/>
  <c r="J180" i="8"/>
  <c r="I180" i="8"/>
  <c r="H180" i="8"/>
  <c r="G180" i="8"/>
  <c r="F180" i="8"/>
  <c r="E180" i="8"/>
  <c r="D180" i="8"/>
  <c r="C180" i="8" s="1"/>
  <c r="H179" i="8"/>
  <c r="C179" i="8"/>
  <c r="H178" i="8"/>
  <c r="C178" i="8"/>
  <c r="H177" i="8"/>
  <c r="C177" i="8"/>
  <c r="H176" i="8"/>
  <c r="C176" i="8"/>
  <c r="H175" i="8"/>
  <c r="C175" i="8"/>
  <c r="L174" i="8"/>
  <c r="K174" i="8"/>
  <c r="J174" i="8"/>
  <c r="I174" i="8"/>
  <c r="H174" i="8"/>
  <c r="G174" i="8"/>
  <c r="F174" i="8"/>
  <c r="E174" i="8"/>
  <c r="D174" i="8"/>
  <c r="C174" i="8" s="1"/>
  <c r="H173" i="8"/>
  <c r="C173" i="8"/>
  <c r="H172" i="8"/>
  <c r="C172" i="8"/>
  <c r="H171" i="8"/>
  <c r="C171" i="8"/>
  <c r="L170" i="8"/>
  <c r="K170" i="8"/>
  <c r="J170" i="8"/>
  <c r="I170" i="8"/>
  <c r="H170" i="8"/>
  <c r="G170" i="8"/>
  <c r="F170" i="8"/>
  <c r="E170" i="8"/>
  <c r="D170" i="8"/>
  <c r="C170" i="8" s="1"/>
  <c r="L169" i="8"/>
  <c r="K169" i="8"/>
  <c r="J169" i="8"/>
  <c r="I169" i="8"/>
  <c r="H169" i="8"/>
  <c r="G169" i="8"/>
  <c r="F169" i="8"/>
  <c r="E169" i="8"/>
  <c r="D169" i="8"/>
  <c r="C169" i="8" s="1"/>
  <c r="L168" i="8"/>
  <c r="K168" i="8"/>
  <c r="J168" i="8"/>
  <c r="I168" i="8"/>
  <c r="H168" i="8" s="1"/>
  <c r="G168" i="8"/>
  <c r="F168" i="8"/>
  <c r="E168" i="8"/>
  <c r="D168" i="8"/>
  <c r="C168" i="8"/>
  <c r="H167" i="8"/>
  <c r="C167" i="8"/>
  <c r="H166" i="8"/>
  <c r="C166" i="8"/>
  <c r="H165" i="8"/>
  <c r="C165" i="8"/>
  <c r="H164" i="8"/>
  <c r="C164" i="8"/>
  <c r="H163" i="8"/>
  <c r="C163" i="8"/>
  <c r="L162" i="8"/>
  <c r="K162" i="8"/>
  <c r="J162" i="8"/>
  <c r="I162" i="8"/>
  <c r="H162" i="8" s="1"/>
  <c r="G162" i="8"/>
  <c r="F162" i="8"/>
  <c r="E162" i="8"/>
  <c r="D162" i="8"/>
  <c r="C162" i="8"/>
  <c r="L161" i="8"/>
  <c r="K161" i="8"/>
  <c r="J161" i="8"/>
  <c r="I161" i="8"/>
  <c r="H161" i="8" s="1"/>
  <c r="G161" i="8"/>
  <c r="F161" i="8"/>
  <c r="E161" i="8"/>
  <c r="D161" i="8"/>
  <c r="C161" i="8"/>
  <c r="H160" i="8"/>
  <c r="C160" i="8"/>
  <c r="H159" i="8"/>
  <c r="C159" i="8"/>
  <c r="H158" i="8"/>
  <c r="C158" i="8"/>
  <c r="H157" i="8"/>
  <c r="C157" i="8"/>
  <c r="L156" i="8"/>
  <c r="K156" i="8"/>
  <c r="J156" i="8"/>
  <c r="I156" i="8"/>
  <c r="H156" i="8" s="1"/>
  <c r="G156" i="8"/>
  <c r="F156" i="8"/>
  <c r="E156" i="8"/>
  <c r="D156" i="8"/>
  <c r="C156" i="8"/>
  <c r="H155" i="8"/>
  <c r="C155" i="8"/>
  <c r="H154" i="8"/>
  <c r="C154" i="8"/>
  <c r="H153" i="8"/>
  <c r="C153" i="8"/>
  <c r="H152" i="8"/>
  <c r="C152" i="8"/>
  <c r="H151" i="8"/>
  <c r="C151" i="8"/>
  <c r="H150" i="8"/>
  <c r="C150" i="8"/>
  <c r="H149" i="8"/>
  <c r="C149" i="8"/>
  <c r="H148" i="8"/>
  <c r="C148" i="8"/>
  <c r="L147" i="8"/>
  <c r="K147" i="8"/>
  <c r="J147" i="8"/>
  <c r="I147" i="8"/>
  <c r="H147" i="8" s="1"/>
  <c r="G147" i="8"/>
  <c r="F147" i="8"/>
  <c r="E147" i="8"/>
  <c r="D147" i="8"/>
  <c r="C147" i="8"/>
  <c r="H146" i="8"/>
  <c r="C146" i="8"/>
  <c r="H145" i="8"/>
  <c r="C145" i="8"/>
  <c r="H144" i="8"/>
  <c r="C144" i="8"/>
  <c r="H143" i="8"/>
  <c r="C143" i="8"/>
  <c r="H142" i="8"/>
  <c r="C142" i="8"/>
  <c r="H141" i="8"/>
  <c r="C141" i="8"/>
  <c r="L140" i="8"/>
  <c r="K140" i="8"/>
  <c r="J140" i="8"/>
  <c r="I140" i="8"/>
  <c r="H140" i="8" s="1"/>
  <c r="G140" i="8"/>
  <c r="F140" i="8"/>
  <c r="E140" i="8"/>
  <c r="D140" i="8"/>
  <c r="C140" i="8"/>
  <c r="H139" i="8"/>
  <c r="C139" i="8"/>
  <c r="H138" i="8"/>
  <c r="C138" i="8"/>
  <c r="L137" i="8"/>
  <c r="K137" i="8"/>
  <c r="J137" i="8"/>
  <c r="I137" i="8"/>
  <c r="H137" i="8" s="1"/>
  <c r="G137" i="8"/>
  <c r="F137" i="8"/>
  <c r="E137" i="8"/>
  <c r="D137" i="8"/>
  <c r="C137" i="8"/>
  <c r="H136" i="8"/>
  <c r="C136" i="8"/>
  <c r="H135" i="8"/>
  <c r="C135" i="8"/>
  <c r="H134" i="8"/>
  <c r="C134" i="8"/>
  <c r="H133" i="8"/>
  <c r="C133" i="8"/>
  <c r="L132" i="8"/>
  <c r="K132" i="8"/>
  <c r="J132" i="8"/>
  <c r="I132" i="8"/>
  <c r="H132" i="8" s="1"/>
  <c r="G132" i="8"/>
  <c r="F132" i="8"/>
  <c r="E132" i="8"/>
  <c r="D132" i="8"/>
  <c r="C132" i="8"/>
  <c r="H131" i="8"/>
  <c r="C131" i="8"/>
  <c r="H130" i="8"/>
  <c r="C130" i="8"/>
  <c r="H129" i="8"/>
  <c r="C129" i="8"/>
  <c r="L128" i="8"/>
  <c r="K128" i="8"/>
  <c r="J128" i="8"/>
  <c r="I128" i="8"/>
  <c r="H128" i="8" s="1"/>
  <c r="G128" i="8"/>
  <c r="F128" i="8"/>
  <c r="E128" i="8"/>
  <c r="D128" i="8"/>
  <c r="C128" i="8"/>
  <c r="L127" i="8"/>
  <c r="K127" i="8"/>
  <c r="J127" i="8"/>
  <c r="I127" i="8"/>
  <c r="H127" i="8"/>
  <c r="G127" i="8"/>
  <c r="F127" i="8"/>
  <c r="E127" i="8"/>
  <c r="D127" i="8"/>
  <c r="C127" i="8" s="1"/>
  <c r="H126" i="8"/>
  <c r="C126" i="8"/>
  <c r="L125" i="8"/>
  <c r="K125" i="8"/>
  <c r="J125" i="8"/>
  <c r="I125" i="8"/>
  <c r="H125" i="8"/>
  <c r="G125" i="8"/>
  <c r="F125" i="8"/>
  <c r="E125" i="8"/>
  <c r="D125" i="8"/>
  <c r="C125" i="8"/>
  <c r="H124" i="8"/>
  <c r="C124" i="8"/>
  <c r="H123" i="8"/>
  <c r="C123" i="8"/>
  <c r="H122" i="8"/>
  <c r="C122" i="8"/>
  <c r="H121" i="8"/>
  <c r="C121" i="8"/>
  <c r="L120" i="8"/>
  <c r="K120" i="8"/>
  <c r="J120" i="8"/>
  <c r="I120" i="8"/>
  <c r="H120" i="8"/>
  <c r="G120" i="8"/>
  <c r="F120" i="8"/>
  <c r="E120" i="8"/>
  <c r="D120" i="8"/>
  <c r="C120" i="8" s="1"/>
  <c r="H119" i="8"/>
  <c r="C119" i="8"/>
  <c r="H118" i="8"/>
  <c r="C118" i="8"/>
  <c r="H117" i="8"/>
  <c r="C117" i="8"/>
  <c r="H116" i="8"/>
  <c r="C116" i="8"/>
  <c r="H115" i="8"/>
  <c r="C115" i="8"/>
  <c r="L114" i="8"/>
  <c r="K114" i="8"/>
  <c r="J114" i="8"/>
  <c r="I114" i="8"/>
  <c r="H114" i="8"/>
  <c r="G114" i="8"/>
  <c r="F114" i="8"/>
  <c r="E114" i="8"/>
  <c r="D114" i="8"/>
  <c r="C114" i="8" s="1"/>
  <c r="H113" i="8"/>
  <c r="C113" i="8"/>
  <c r="H112" i="8"/>
  <c r="C112" i="8"/>
  <c r="H111" i="8"/>
  <c r="C111" i="8"/>
  <c r="L110" i="8"/>
  <c r="K110" i="8"/>
  <c r="J110" i="8"/>
  <c r="I110" i="8"/>
  <c r="H110" i="8"/>
  <c r="G110" i="8"/>
  <c r="F110" i="8"/>
  <c r="E110" i="8"/>
  <c r="D110" i="8"/>
  <c r="C110" i="8" s="1"/>
  <c r="H109" i="8"/>
  <c r="C109" i="8"/>
  <c r="H108" i="8"/>
  <c r="C108" i="8"/>
  <c r="H107" i="8"/>
  <c r="C107" i="8"/>
  <c r="H106" i="8"/>
  <c r="C106" i="8"/>
  <c r="H105" i="8"/>
  <c r="C105" i="8"/>
  <c r="H104" i="8"/>
  <c r="C104" i="8"/>
  <c r="H103" i="8"/>
  <c r="C103" i="8"/>
  <c r="H102" i="8"/>
  <c r="C102" i="8"/>
  <c r="L101" i="8"/>
  <c r="K101" i="8"/>
  <c r="J101" i="8"/>
  <c r="I101" i="8"/>
  <c r="H101" i="8"/>
  <c r="G101" i="8"/>
  <c r="F101" i="8"/>
  <c r="E101" i="8"/>
  <c r="D101" i="8"/>
  <c r="C101" i="8" s="1"/>
  <c r="H100" i="8"/>
  <c r="C100" i="8"/>
  <c r="H99" i="8"/>
  <c r="C99" i="8"/>
  <c r="H98" i="8"/>
  <c r="C98" i="8"/>
  <c r="H97" i="8"/>
  <c r="C97" i="8"/>
  <c r="H96" i="8"/>
  <c r="C96" i="8"/>
  <c r="H95" i="8"/>
  <c r="C95" i="8"/>
  <c r="H94" i="8"/>
  <c r="C94" i="8"/>
  <c r="L93" i="8"/>
  <c r="K93" i="8"/>
  <c r="J93" i="8"/>
  <c r="I93" i="8"/>
  <c r="H93" i="8"/>
  <c r="G93" i="8"/>
  <c r="F93" i="8"/>
  <c r="E93" i="8"/>
  <c r="D93" i="8"/>
  <c r="C93" i="8" s="1"/>
  <c r="H92" i="8"/>
  <c r="C92" i="8"/>
  <c r="H91" i="8"/>
  <c r="C91" i="8"/>
  <c r="H90" i="8"/>
  <c r="C90" i="8"/>
  <c r="H89" i="8"/>
  <c r="C89" i="8"/>
  <c r="H88" i="8"/>
  <c r="C88" i="8"/>
  <c r="L87" i="8"/>
  <c r="K87" i="8"/>
  <c r="J87" i="8"/>
  <c r="I87" i="8"/>
  <c r="H87" i="8"/>
  <c r="G87" i="8"/>
  <c r="F87" i="8"/>
  <c r="E87" i="8"/>
  <c r="D87" i="8"/>
  <c r="C87" i="8" s="1"/>
  <c r="H86" i="8"/>
  <c r="C86" i="8"/>
  <c r="H85" i="8"/>
  <c r="C85" i="8"/>
  <c r="H84" i="8"/>
  <c r="C84" i="8"/>
  <c r="H83" i="8"/>
  <c r="C83" i="8"/>
  <c r="L82" i="8"/>
  <c r="K82" i="8"/>
  <c r="J82" i="8"/>
  <c r="I82" i="8"/>
  <c r="H82" i="8"/>
  <c r="G82" i="8"/>
  <c r="F82" i="8"/>
  <c r="E82" i="8"/>
  <c r="D82" i="8"/>
  <c r="C82" i="8" s="1"/>
  <c r="L81" i="8"/>
  <c r="K81" i="8"/>
  <c r="J81" i="8"/>
  <c r="I81" i="8"/>
  <c r="H81" i="8"/>
  <c r="G81" i="8"/>
  <c r="F81" i="8"/>
  <c r="E81" i="8"/>
  <c r="D81" i="8"/>
  <c r="C81" i="8"/>
  <c r="H80" i="8"/>
  <c r="C80" i="8"/>
  <c r="H79" i="8"/>
  <c r="C79" i="8"/>
  <c r="L78" i="8"/>
  <c r="K78" i="8"/>
  <c r="J78" i="8"/>
  <c r="I78" i="8"/>
  <c r="H78" i="8" s="1"/>
  <c r="G78" i="8"/>
  <c r="F78" i="8"/>
  <c r="E78" i="8"/>
  <c r="D78" i="8"/>
  <c r="C78" i="8"/>
  <c r="H77" i="8"/>
  <c r="C77" i="8"/>
  <c r="H76" i="8"/>
  <c r="C76" i="8"/>
  <c r="L75" i="8"/>
  <c r="K75" i="8"/>
  <c r="J75" i="8"/>
  <c r="I75" i="8"/>
  <c r="H75" i="8" s="1"/>
  <c r="G75" i="8"/>
  <c r="F75" i="8"/>
  <c r="E75" i="8"/>
  <c r="D75" i="8"/>
  <c r="C75" i="8"/>
  <c r="L74" i="8"/>
  <c r="K74" i="8"/>
  <c r="J74" i="8"/>
  <c r="I74" i="8"/>
  <c r="H74" i="8" s="1"/>
  <c r="G74" i="8"/>
  <c r="F74" i="8"/>
  <c r="E74" i="8"/>
  <c r="D74" i="8"/>
  <c r="C74" i="8" s="1"/>
  <c r="L73" i="8"/>
  <c r="K73" i="8"/>
  <c r="J73" i="8"/>
  <c r="I73" i="8"/>
  <c r="H73" i="8"/>
  <c r="G73" i="8"/>
  <c r="F73" i="8"/>
  <c r="E73" i="8"/>
  <c r="D73" i="8"/>
  <c r="C73" i="8" s="1"/>
  <c r="H72" i="8"/>
  <c r="C72" i="8"/>
  <c r="H71" i="8"/>
  <c r="C71" i="8"/>
  <c r="H70" i="8"/>
  <c r="C70" i="8"/>
  <c r="H69" i="8"/>
  <c r="C69" i="8"/>
  <c r="L68" i="8"/>
  <c r="K68" i="8"/>
  <c r="J68" i="8"/>
  <c r="I68" i="8"/>
  <c r="H68" i="8"/>
  <c r="G68" i="8"/>
  <c r="F68" i="8"/>
  <c r="E68" i="8"/>
  <c r="D68" i="8"/>
  <c r="C68" i="8" s="1"/>
  <c r="H67" i="8"/>
  <c r="C67" i="8"/>
  <c r="L66" i="8"/>
  <c r="K66" i="8"/>
  <c r="J66" i="8"/>
  <c r="I66" i="8"/>
  <c r="H66" i="8"/>
  <c r="G66" i="8"/>
  <c r="F66" i="8"/>
  <c r="E66" i="8"/>
  <c r="D66" i="8"/>
  <c r="C66" i="8" s="1"/>
  <c r="H65" i="8"/>
  <c r="C65" i="8"/>
  <c r="H64" i="8"/>
  <c r="C64" i="8"/>
  <c r="H63" i="8"/>
  <c r="C63" i="8"/>
  <c r="H62" i="8"/>
  <c r="C62" i="8"/>
  <c r="H61" i="8"/>
  <c r="C61" i="8"/>
  <c r="H60" i="8"/>
  <c r="C60" i="8"/>
  <c r="H59" i="8"/>
  <c r="C59" i="8"/>
  <c r="H58" i="8"/>
  <c r="C58" i="8"/>
  <c r="L57" i="8"/>
  <c r="K57" i="8"/>
  <c r="J57" i="8"/>
  <c r="I57" i="8"/>
  <c r="H57" i="8"/>
  <c r="G57" i="8"/>
  <c r="F57" i="8"/>
  <c r="E57" i="8"/>
  <c r="D57" i="8"/>
  <c r="C57" i="8" s="1"/>
  <c r="H56" i="8"/>
  <c r="C56" i="8"/>
  <c r="H55" i="8"/>
  <c r="C55" i="8"/>
  <c r="L54" i="8"/>
  <c r="K54" i="8"/>
  <c r="J54" i="8"/>
  <c r="I54" i="8"/>
  <c r="H54" i="8"/>
  <c r="G54" i="8"/>
  <c r="F54" i="8"/>
  <c r="E54" i="8"/>
  <c r="D54" i="8"/>
  <c r="C54" i="8" s="1"/>
  <c r="L53" i="8"/>
  <c r="K53" i="8"/>
  <c r="J53" i="8"/>
  <c r="I53" i="8"/>
  <c r="H53" i="8"/>
  <c r="G53" i="8"/>
  <c r="F53" i="8"/>
  <c r="E53" i="8"/>
  <c r="D53" i="8"/>
  <c r="C53" i="8" s="1"/>
  <c r="L52" i="8"/>
  <c r="K52" i="8"/>
  <c r="J52" i="8"/>
  <c r="I52" i="8"/>
  <c r="H52" i="8"/>
  <c r="G52" i="8"/>
  <c r="F52" i="8"/>
  <c r="E52" i="8"/>
  <c r="D52" i="8"/>
  <c r="C52" i="8" s="1"/>
  <c r="L51" i="8"/>
  <c r="K51" i="8"/>
  <c r="J51" i="8"/>
  <c r="I51" i="8"/>
  <c r="H51" i="8"/>
  <c r="G51" i="8"/>
  <c r="F51" i="8"/>
  <c r="E51" i="8"/>
  <c r="D51" i="8"/>
  <c r="C51" i="8" s="1"/>
  <c r="L50" i="8"/>
  <c r="K50" i="8"/>
  <c r="J50" i="8"/>
  <c r="J295" i="8" s="1"/>
  <c r="I50" i="8"/>
  <c r="I295" i="8" s="1"/>
  <c r="H50" i="8"/>
  <c r="G50" i="8"/>
  <c r="F50" i="8"/>
  <c r="E50" i="8"/>
  <c r="E295" i="8" s="1"/>
  <c r="D50" i="8"/>
  <c r="D295" i="8" s="1"/>
  <c r="C295" i="8" s="1"/>
  <c r="L49" i="8"/>
  <c r="K49" i="8"/>
  <c r="J49" i="8"/>
  <c r="I49" i="8"/>
  <c r="H49" i="8"/>
  <c r="G49" i="8"/>
  <c r="F49" i="8"/>
  <c r="E49" i="8"/>
  <c r="D49" i="8"/>
  <c r="C49" i="8" s="1"/>
  <c r="H46" i="8"/>
  <c r="C46" i="8"/>
  <c r="H45" i="8"/>
  <c r="C45" i="8"/>
  <c r="L44" i="8"/>
  <c r="L295" i="8" s="1"/>
  <c r="G44" i="8"/>
  <c r="G295" i="8" s="1"/>
  <c r="H43" i="8"/>
  <c r="C43" i="8"/>
  <c r="I42" i="8"/>
  <c r="H42" i="8" s="1"/>
  <c r="D42" i="8"/>
  <c r="C42" i="8" s="1"/>
  <c r="H41" i="8"/>
  <c r="C41" i="8"/>
  <c r="H40" i="8"/>
  <c r="C40" i="8"/>
  <c r="H39" i="8"/>
  <c r="C39" i="8"/>
  <c r="H38" i="8"/>
  <c r="C38" i="8"/>
  <c r="K37" i="8"/>
  <c r="H37" i="8" s="1"/>
  <c r="F37" i="8"/>
  <c r="C37" i="8" s="1"/>
  <c r="H36" i="8"/>
  <c r="C36" i="8"/>
  <c r="H35" i="8"/>
  <c r="C35" i="8"/>
  <c r="K34" i="8"/>
  <c r="H34" i="8" s="1"/>
  <c r="F34" i="8"/>
  <c r="C34" i="8" s="1"/>
  <c r="H33" i="8"/>
  <c r="C33" i="8"/>
  <c r="K32" i="8"/>
  <c r="H32" i="8" s="1"/>
  <c r="F32" i="8"/>
  <c r="C32" i="8" s="1"/>
  <c r="H31" i="8"/>
  <c r="C31" i="8"/>
  <c r="H30" i="8"/>
  <c r="C30" i="8"/>
  <c r="H29" i="8"/>
  <c r="C29" i="8"/>
  <c r="K28" i="8"/>
  <c r="H28" i="8" s="1"/>
  <c r="F28" i="8"/>
  <c r="C28" i="8" s="1"/>
  <c r="K27" i="8"/>
  <c r="K295" i="8" s="1"/>
  <c r="F27" i="8"/>
  <c r="F295" i="8" s="1"/>
  <c r="H26" i="8"/>
  <c r="C26" i="8"/>
  <c r="J25" i="8"/>
  <c r="I25" i="8"/>
  <c r="H25" i="8"/>
  <c r="D25" i="8"/>
  <c r="C25" i="8"/>
  <c r="H24" i="8"/>
  <c r="C24" i="8"/>
  <c r="H23" i="8"/>
  <c r="C23" i="8"/>
  <c r="L22" i="8"/>
  <c r="L298" i="8" s="1"/>
  <c r="L297" i="8" s="1"/>
  <c r="K22" i="8"/>
  <c r="K298" i="8" s="1"/>
  <c r="K297" i="8" s="1"/>
  <c r="J22" i="8"/>
  <c r="J298" i="8" s="1"/>
  <c r="J297" i="8" s="1"/>
  <c r="I22" i="8"/>
  <c r="I298" i="8" s="1"/>
  <c r="I297" i="8" s="1"/>
  <c r="G22" i="8"/>
  <c r="G298" i="8" s="1"/>
  <c r="G297" i="8" s="1"/>
  <c r="F22" i="8"/>
  <c r="F298" i="8" s="1"/>
  <c r="F297" i="8" s="1"/>
  <c r="E22" i="8"/>
  <c r="E298" i="8" s="1"/>
  <c r="E297" i="8" s="1"/>
  <c r="D22" i="8"/>
  <c r="D298" i="8" s="1"/>
  <c r="D297" i="8" s="1"/>
  <c r="C22" i="8"/>
  <c r="C298" i="8" s="1"/>
  <c r="C297" i="8" s="1"/>
  <c r="L21" i="8"/>
  <c r="K21" i="8"/>
  <c r="J21" i="8"/>
  <c r="I21" i="8"/>
  <c r="H21" i="8" s="1"/>
  <c r="G21" i="8"/>
  <c r="F21" i="8"/>
  <c r="E21" i="8"/>
  <c r="D21" i="8"/>
  <c r="C21" i="8"/>
  <c r="H315" i="6"/>
  <c r="C315" i="6"/>
  <c r="H313" i="6"/>
  <c r="C313" i="6"/>
  <c r="H311" i="6"/>
  <c r="C311" i="6"/>
  <c r="H310" i="6"/>
  <c r="C310" i="6"/>
  <c r="H309" i="6"/>
  <c r="C309" i="6"/>
  <c r="H308" i="6"/>
  <c r="C308" i="6"/>
  <c r="H307" i="6"/>
  <c r="C307" i="6"/>
  <c r="H306" i="6"/>
  <c r="C306" i="6"/>
  <c r="L305" i="6"/>
  <c r="K305" i="6"/>
  <c r="J305" i="6"/>
  <c r="I305" i="6"/>
  <c r="H305" i="6"/>
  <c r="G305" i="6"/>
  <c r="F305" i="6"/>
  <c r="E305" i="6"/>
  <c r="D305" i="6"/>
  <c r="C305" i="6"/>
  <c r="H297" i="6"/>
  <c r="C297" i="6"/>
  <c r="H296" i="6"/>
  <c r="C296" i="6"/>
  <c r="L295" i="6"/>
  <c r="L298" i="6" s="1"/>
  <c r="K295" i="6"/>
  <c r="K298" i="6" s="1"/>
  <c r="J295" i="6"/>
  <c r="J298" i="6" s="1"/>
  <c r="I295" i="6"/>
  <c r="H295" i="6"/>
  <c r="G295" i="6"/>
  <c r="G298" i="6" s="1"/>
  <c r="F295" i="6"/>
  <c r="F298" i="6" s="1"/>
  <c r="E295" i="6"/>
  <c r="E298" i="6" s="1"/>
  <c r="D295" i="6"/>
  <c r="D298" i="6" s="1"/>
  <c r="H294" i="6"/>
  <c r="C294" i="6"/>
  <c r="H293" i="6"/>
  <c r="C293" i="6"/>
  <c r="H292" i="6"/>
  <c r="C292" i="6"/>
  <c r="H291" i="6"/>
  <c r="C291" i="6"/>
  <c r="L290" i="6"/>
  <c r="K290" i="6"/>
  <c r="J290" i="6"/>
  <c r="I290" i="6"/>
  <c r="H290" i="6"/>
  <c r="G290" i="6"/>
  <c r="F290" i="6"/>
  <c r="E290" i="6"/>
  <c r="D290" i="6"/>
  <c r="C290" i="6" s="1"/>
  <c r="H289" i="6"/>
  <c r="C289" i="6"/>
  <c r="H288" i="6"/>
  <c r="C288" i="6"/>
  <c r="H287" i="6"/>
  <c r="C287" i="6"/>
  <c r="L286" i="6"/>
  <c r="K286" i="6"/>
  <c r="J286" i="6"/>
  <c r="I286" i="6"/>
  <c r="H286" i="6"/>
  <c r="G286" i="6"/>
  <c r="F286" i="6"/>
  <c r="E286" i="6"/>
  <c r="D286" i="6"/>
  <c r="C286" i="6" s="1"/>
  <c r="H285" i="6"/>
  <c r="C285" i="6"/>
  <c r="L284" i="6"/>
  <c r="K284" i="6"/>
  <c r="J284" i="6"/>
  <c r="I284" i="6"/>
  <c r="H284" i="6"/>
  <c r="G284" i="6"/>
  <c r="F284" i="6"/>
  <c r="E284" i="6"/>
  <c r="D284" i="6"/>
  <c r="C284" i="6" s="1"/>
  <c r="L283" i="6"/>
  <c r="K283" i="6"/>
  <c r="J283" i="6"/>
  <c r="I283" i="6"/>
  <c r="H283" i="6"/>
  <c r="G283" i="6"/>
  <c r="F283" i="6"/>
  <c r="E283" i="6"/>
  <c r="D283" i="6"/>
  <c r="C283" i="6" s="1"/>
  <c r="H282" i="6"/>
  <c r="C282" i="6"/>
  <c r="H281" i="6"/>
  <c r="C281" i="6"/>
  <c r="H280" i="6"/>
  <c r="C280" i="6"/>
  <c r="L279" i="6"/>
  <c r="K279" i="6"/>
  <c r="J279" i="6"/>
  <c r="I279" i="6"/>
  <c r="H279" i="6"/>
  <c r="G279" i="6"/>
  <c r="F279" i="6"/>
  <c r="E279" i="6"/>
  <c r="D279" i="6"/>
  <c r="C279" i="6" s="1"/>
  <c r="H278" i="6"/>
  <c r="C278" i="6"/>
  <c r="H277" i="6"/>
  <c r="C277" i="6"/>
  <c r="H276" i="6"/>
  <c r="C276" i="6"/>
  <c r="L275" i="6"/>
  <c r="K275" i="6"/>
  <c r="J275" i="6"/>
  <c r="I275" i="6"/>
  <c r="H275" i="6"/>
  <c r="G275" i="6"/>
  <c r="F275" i="6"/>
  <c r="E275" i="6"/>
  <c r="D275" i="6"/>
  <c r="C275" i="6" s="1"/>
  <c r="L274" i="6"/>
  <c r="K274" i="6"/>
  <c r="J274" i="6"/>
  <c r="I274" i="6"/>
  <c r="H274" i="6"/>
  <c r="G274" i="6"/>
  <c r="F274" i="6"/>
  <c r="E274" i="6"/>
  <c r="D274" i="6"/>
  <c r="C274" i="6" s="1"/>
  <c r="H273" i="6"/>
  <c r="C273" i="6"/>
  <c r="H272" i="6"/>
  <c r="C272" i="6"/>
  <c r="H271" i="6"/>
  <c r="C271" i="6"/>
  <c r="L270" i="6"/>
  <c r="K270" i="6"/>
  <c r="J270" i="6"/>
  <c r="I270" i="6"/>
  <c r="H270" i="6"/>
  <c r="G270" i="6"/>
  <c r="F270" i="6"/>
  <c r="E270" i="6"/>
  <c r="D270" i="6"/>
  <c r="C270" i="6" s="1"/>
  <c r="H269" i="6"/>
  <c r="C269" i="6"/>
  <c r="H268" i="6"/>
  <c r="C268" i="6"/>
  <c r="L267" i="6"/>
  <c r="K267" i="6"/>
  <c r="J267" i="6"/>
  <c r="I267" i="6"/>
  <c r="H267" i="6"/>
  <c r="G267" i="6"/>
  <c r="F267" i="6"/>
  <c r="E267" i="6"/>
  <c r="D267" i="6"/>
  <c r="C267" i="6" s="1"/>
  <c r="L266" i="6"/>
  <c r="K266" i="6"/>
  <c r="J266" i="6"/>
  <c r="I266" i="6"/>
  <c r="H266" i="6"/>
  <c r="G266" i="6"/>
  <c r="F266" i="6"/>
  <c r="E266" i="6"/>
  <c r="D266" i="6"/>
  <c r="C266" i="6" s="1"/>
  <c r="H265" i="6"/>
  <c r="C265" i="6"/>
  <c r="H264" i="6"/>
  <c r="C264" i="6"/>
  <c r="H263" i="6"/>
  <c r="C263" i="6"/>
  <c r="L262" i="6"/>
  <c r="K262" i="6"/>
  <c r="J262" i="6"/>
  <c r="I262" i="6"/>
  <c r="H262" i="6"/>
  <c r="G262" i="6"/>
  <c r="F262" i="6"/>
  <c r="E262" i="6"/>
  <c r="D262" i="6"/>
  <c r="C262" i="6" s="1"/>
  <c r="H261" i="6"/>
  <c r="C261" i="6"/>
  <c r="H260" i="6"/>
  <c r="C260" i="6"/>
  <c r="H259" i="6"/>
  <c r="C259" i="6"/>
  <c r="L258" i="6"/>
  <c r="K258" i="6"/>
  <c r="J258" i="6"/>
  <c r="I258" i="6"/>
  <c r="H258" i="6"/>
  <c r="G258" i="6"/>
  <c r="F258" i="6"/>
  <c r="E258" i="6"/>
  <c r="D258" i="6"/>
  <c r="C258" i="6" s="1"/>
  <c r="L257" i="6"/>
  <c r="K257" i="6"/>
  <c r="J257" i="6"/>
  <c r="I257" i="6"/>
  <c r="H257" i="6"/>
  <c r="G257" i="6"/>
  <c r="F257" i="6"/>
  <c r="E257" i="6"/>
  <c r="D257" i="6"/>
  <c r="C257" i="6" s="1"/>
  <c r="H256" i="6"/>
  <c r="C256" i="6"/>
  <c r="H255" i="6"/>
  <c r="C255" i="6"/>
  <c r="H254" i="6"/>
  <c r="C254" i="6"/>
  <c r="H253" i="6"/>
  <c r="C253" i="6"/>
  <c r="H252" i="6"/>
  <c r="C252" i="6"/>
  <c r="L251" i="6"/>
  <c r="K251" i="6"/>
  <c r="J251" i="6"/>
  <c r="I251" i="6"/>
  <c r="H251" i="6"/>
  <c r="G251" i="6"/>
  <c r="F251" i="6"/>
  <c r="E251" i="6"/>
  <c r="D251" i="6"/>
  <c r="C251" i="6" s="1"/>
  <c r="L250" i="6"/>
  <c r="K250" i="6"/>
  <c r="J250" i="6"/>
  <c r="I250" i="6"/>
  <c r="H250" i="6"/>
  <c r="G250" i="6"/>
  <c r="F250" i="6"/>
  <c r="E250" i="6"/>
  <c r="D250" i="6"/>
  <c r="C250" i="6" s="1"/>
  <c r="H249" i="6"/>
  <c r="C249" i="6"/>
  <c r="H248" i="6"/>
  <c r="C248" i="6"/>
  <c r="H247" i="6"/>
  <c r="C247" i="6"/>
  <c r="H246" i="6"/>
  <c r="C246" i="6"/>
  <c r="L245" i="6"/>
  <c r="K245" i="6"/>
  <c r="J245" i="6"/>
  <c r="I245" i="6"/>
  <c r="H245" i="6"/>
  <c r="G245" i="6"/>
  <c r="F245" i="6"/>
  <c r="E245" i="6"/>
  <c r="D245" i="6"/>
  <c r="C245" i="6" s="1"/>
  <c r="H244" i="6"/>
  <c r="C244" i="6"/>
  <c r="H243" i="6"/>
  <c r="C243" i="6"/>
  <c r="H242" i="6"/>
  <c r="C242" i="6"/>
  <c r="H241" i="6"/>
  <c r="C241" i="6"/>
  <c r="H240" i="6"/>
  <c r="C240" i="6"/>
  <c r="H239" i="6"/>
  <c r="C239" i="6"/>
  <c r="H238" i="6"/>
  <c r="C238" i="6"/>
  <c r="L237" i="6"/>
  <c r="K237" i="6"/>
  <c r="J237" i="6"/>
  <c r="I237" i="6"/>
  <c r="H237" i="6"/>
  <c r="G237" i="6"/>
  <c r="F237" i="6"/>
  <c r="E237" i="6"/>
  <c r="D237" i="6"/>
  <c r="C237" i="6" s="1"/>
  <c r="H236" i="6"/>
  <c r="C236" i="6"/>
  <c r="H235" i="6"/>
  <c r="C235" i="6"/>
  <c r="L234" i="6"/>
  <c r="K234" i="6"/>
  <c r="J234" i="6"/>
  <c r="I234" i="6"/>
  <c r="H234" i="6"/>
  <c r="G234" i="6"/>
  <c r="F234" i="6"/>
  <c r="E234" i="6"/>
  <c r="D234" i="6"/>
  <c r="C234" i="6" s="1"/>
  <c r="H233" i="6"/>
  <c r="C233" i="6"/>
  <c r="L232" i="6"/>
  <c r="K232" i="6"/>
  <c r="J232" i="6"/>
  <c r="I232" i="6"/>
  <c r="H232" i="6"/>
  <c r="G232" i="6"/>
  <c r="F232" i="6"/>
  <c r="E232" i="6"/>
  <c r="D232" i="6"/>
  <c r="C232" i="6"/>
  <c r="L231" i="6"/>
  <c r="K231" i="6"/>
  <c r="J231" i="6"/>
  <c r="I231" i="6"/>
  <c r="H231" i="6"/>
  <c r="G231" i="6"/>
  <c r="F231" i="6"/>
  <c r="E231" i="6"/>
  <c r="D231" i="6"/>
  <c r="C231" i="6" s="1"/>
  <c r="H230" i="6"/>
  <c r="C230" i="6"/>
  <c r="L229" i="6"/>
  <c r="K229" i="6"/>
  <c r="J229" i="6"/>
  <c r="I229" i="6"/>
  <c r="H229" i="6" s="1"/>
  <c r="G229" i="6"/>
  <c r="F229" i="6"/>
  <c r="E229" i="6"/>
  <c r="D229" i="6"/>
  <c r="C229" i="6" s="1"/>
  <c r="H228" i="6"/>
  <c r="C228" i="6"/>
  <c r="L227" i="6"/>
  <c r="K227" i="6"/>
  <c r="J227" i="6"/>
  <c r="I227" i="6"/>
  <c r="H227" i="6"/>
  <c r="G227" i="6"/>
  <c r="F227" i="6"/>
  <c r="E227" i="6"/>
  <c r="D227" i="6"/>
  <c r="C227" i="6" s="1"/>
  <c r="H226" i="6"/>
  <c r="C226" i="6"/>
  <c r="H225" i="6"/>
  <c r="C225" i="6"/>
  <c r="L224" i="6"/>
  <c r="K224" i="6"/>
  <c r="J224" i="6"/>
  <c r="I224" i="6"/>
  <c r="H224" i="6"/>
  <c r="G224" i="6"/>
  <c r="F224" i="6"/>
  <c r="E224" i="6"/>
  <c r="D224" i="6"/>
  <c r="C224" i="6" s="1"/>
  <c r="H223" i="6"/>
  <c r="C223" i="6"/>
  <c r="H222" i="6"/>
  <c r="C222" i="6"/>
  <c r="H221" i="6"/>
  <c r="C221" i="6"/>
  <c r="H220" i="6"/>
  <c r="C220" i="6"/>
  <c r="H219" i="6"/>
  <c r="C219" i="6"/>
  <c r="H218" i="6"/>
  <c r="C218" i="6"/>
  <c r="H217" i="6"/>
  <c r="C217" i="6"/>
  <c r="H216" i="6"/>
  <c r="C216" i="6"/>
  <c r="H215" i="6"/>
  <c r="C215" i="6"/>
  <c r="H214" i="6"/>
  <c r="C214" i="6"/>
  <c r="L213" i="6"/>
  <c r="K213" i="6"/>
  <c r="J213" i="6"/>
  <c r="I213" i="6"/>
  <c r="H213" i="6"/>
  <c r="G213" i="6"/>
  <c r="F213" i="6"/>
  <c r="E213" i="6"/>
  <c r="D213" i="6"/>
  <c r="C213" i="6" s="1"/>
  <c r="H212" i="6"/>
  <c r="C212" i="6"/>
  <c r="H211" i="6"/>
  <c r="C211" i="6"/>
  <c r="H210" i="6"/>
  <c r="C210" i="6"/>
  <c r="H209" i="6"/>
  <c r="C209" i="6"/>
  <c r="H208" i="6"/>
  <c r="C208" i="6"/>
  <c r="H207" i="6"/>
  <c r="C207" i="6"/>
  <c r="H206" i="6"/>
  <c r="C206" i="6"/>
  <c r="H205" i="6"/>
  <c r="C205" i="6"/>
  <c r="H204" i="6"/>
  <c r="C204" i="6"/>
  <c r="H203" i="6"/>
  <c r="C203" i="6"/>
  <c r="L202" i="6"/>
  <c r="K202" i="6"/>
  <c r="J202" i="6"/>
  <c r="I202" i="6"/>
  <c r="H202" i="6"/>
  <c r="G202" i="6"/>
  <c r="F202" i="6"/>
  <c r="E202" i="6"/>
  <c r="D202" i="6"/>
  <c r="C202" i="6" s="1"/>
  <c r="L201" i="6"/>
  <c r="K201" i="6"/>
  <c r="J201" i="6"/>
  <c r="I201" i="6"/>
  <c r="H201" i="6"/>
  <c r="G201" i="6"/>
  <c r="F201" i="6"/>
  <c r="E201" i="6"/>
  <c r="D201" i="6"/>
  <c r="C201" i="6"/>
  <c r="H200" i="6"/>
  <c r="C200" i="6"/>
  <c r="H199" i="6"/>
  <c r="C199" i="6"/>
  <c r="H198" i="6"/>
  <c r="C198" i="6"/>
  <c r="H197" i="6"/>
  <c r="C197" i="6"/>
  <c r="H196" i="6"/>
  <c r="C196" i="6"/>
  <c r="L195" i="6"/>
  <c r="K195" i="6"/>
  <c r="J195" i="6"/>
  <c r="I195" i="6"/>
  <c r="H195" i="6" s="1"/>
  <c r="G195" i="6"/>
  <c r="F195" i="6"/>
  <c r="E195" i="6"/>
  <c r="D195" i="6"/>
  <c r="C195" i="6"/>
  <c r="H194" i="6"/>
  <c r="C194" i="6"/>
  <c r="L193" i="6"/>
  <c r="K193" i="6"/>
  <c r="J193" i="6"/>
  <c r="I193" i="6"/>
  <c r="H193" i="6" s="1"/>
  <c r="G193" i="6"/>
  <c r="F193" i="6"/>
  <c r="E193" i="6"/>
  <c r="D193" i="6"/>
  <c r="C193" i="6"/>
  <c r="L192" i="6"/>
  <c r="K192" i="6"/>
  <c r="J192" i="6"/>
  <c r="I192" i="6"/>
  <c r="H192" i="6" s="1"/>
  <c r="G192" i="6"/>
  <c r="F192" i="6"/>
  <c r="E192" i="6"/>
  <c r="D192" i="6"/>
  <c r="C192" i="6"/>
  <c r="L191" i="6"/>
  <c r="K191" i="6"/>
  <c r="J191" i="6"/>
  <c r="I191" i="6"/>
  <c r="H191" i="6" s="1"/>
  <c r="G191" i="6"/>
  <c r="F191" i="6"/>
  <c r="E191" i="6"/>
  <c r="D191" i="6"/>
  <c r="C191" i="6" s="1"/>
  <c r="H190" i="6"/>
  <c r="C190" i="6"/>
  <c r="L189" i="6"/>
  <c r="K189" i="6"/>
  <c r="J189" i="6"/>
  <c r="I189" i="6"/>
  <c r="H189" i="6"/>
  <c r="G189" i="6"/>
  <c r="F189" i="6"/>
  <c r="E189" i="6"/>
  <c r="D189" i="6"/>
  <c r="C189" i="6" s="1"/>
  <c r="L188" i="6"/>
  <c r="K188" i="6"/>
  <c r="J188" i="6"/>
  <c r="I188" i="6"/>
  <c r="H188" i="6"/>
  <c r="G188" i="6"/>
  <c r="F188" i="6"/>
  <c r="E188" i="6"/>
  <c r="D188" i="6"/>
  <c r="C188" i="6" s="1"/>
  <c r="H187" i="6"/>
  <c r="C187" i="6"/>
  <c r="H186" i="6"/>
  <c r="C186" i="6"/>
  <c r="L185" i="6"/>
  <c r="K185" i="6"/>
  <c r="J185" i="6"/>
  <c r="I185" i="6"/>
  <c r="H185" i="6"/>
  <c r="G185" i="6"/>
  <c r="F185" i="6"/>
  <c r="E185" i="6"/>
  <c r="D185" i="6"/>
  <c r="C185" i="6" s="1"/>
  <c r="L184" i="6"/>
  <c r="K184" i="6"/>
  <c r="J184" i="6"/>
  <c r="I184" i="6"/>
  <c r="H184" i="6"/>
  <c r="G184" i="6"/>
  <c r="F184" i="6"/>
  <c r="E184" i="6"/>
  <c r="D184" i="6"/>
  <c r="C184" i="6" s="1"/>
  <c r="H183" i="6"/>
  <c r="C183" i="6"/>
  <c r="H182" i="6"/>
  <c r="C182" i="6"/>
  <c r="L181" i="6"/>
  <c r="K181" i="6"/>
  <c r="J181" i="6"/>
  <c r="I181" i="6"/>
  <c r="H181" i="6"/>
  <c r="G181" i="6"/>
  <c r="F181" i="6"/>
  <c r="E181" i="6"/>
  <c r="D181" i="6"/>
  <c r="C181" i="6" s="1"/>
  <c r="H180" i="6"/>
  <c r="C180" i="6"/>
  <c r="H179" i="6"/>
  <c r="C179" i="6"/>
  <c r="H178" i="6"/>
  <c r="C178" i="6"/>
  <c r="H177" i="6"/>
  <c r="C177" i="6"/>
  <c r="L176" i="6"/>
  <c r="K176" i="6"/>
  <c r="J176" i="6"/>
  <c r="I176" i="6"/>
  <c r="H176" i="6"/>
  <c r="G176" i="6"/>
  <c r="F176" i="6"/>
  <c r="E176" i="6"/>
  <c r="D176" i="6"/>
  <c r="C176" i="6" s="1"/>
  <c r="H175" i="6"/>
  <c r="C175" i="6"/>
  <c r="H174" i="6"/>
  <c r="C174" i="6"/>
  <c r="H173" i="6"/>
  <c r="C173" i="6"/>
  <c r="L172" i="6"/>
  <c r="K172" i="6"/>
  <c r="J172" i="6"/>
  <c r="I172" i="6"/>
  <c r="H172" i="6"/>
  <c r="G172" i="6"/>
  <c r="F172" i="6"/>
  <c r="E172" i="6"/>
  <c r="D172" i="6"/>
  <c r="C172" i="6" s="1"/>
  <c r="L171" i="6"/>
  <c r="K171" i="6"/>
  <c r="J171" i="6"/>
  <c r="I171" i="6"/>
  <c r="H171" i="6"/>
  <c r="G171" i="6"/>
  <c r="F171" i="6"/>
  <c r="E171" i="6"/>
  <c r="D171" i="6"/>
  <c r="C171" i="6" s="1"/>
  <c r="L170" i="6"/>
  <c r="K170" i="6"/>
  <c r="J170" i="6"/>
  <c r="I170" i="6"/>
  <c r="H170" i="6"/>
  <c r="G170" i="6"/>
  <c r="F170" i="6"/>
  <c r="E170" i="6"/>
  <c r="D170" i="6"/>
  <c r="C170" i="6" s="1"/>
  <c r="H169" i="6"/>
  <c r="C169" i="6"/>
  <c r="H168" i="6"/>
  <c r="C168" i="6"/>
  <c r="H167" i="6"/>
  <c r="C167" i="6"/>
  <c r="H166" i="6"/>
  <c r="C166" i="6"/>
  <c r="H165" i="6"/>
  <c r="C165" i="6"/>
  <c r="H164" i="6"/>
  <c r="C164" i="6"/>
  <c r="L163" i="6"/>
  <c r="K163" i="6"/>
  <c r="J163" i="6"/>
  <c r="I163" i="6"/>
  <c r="H163" i="6"/>
  <c r="G163" i="6"/>
  <c r="F163" i="6"/>
  <c r="E163" i="6"/>
  <c r="D163" i="6"/>
  <c r="C163" i="6" s="1"/>
  <c r="L162" i="6"/>
  <c r="K162" i="6"/>
  <c r="J162" i="6"/>
  <c r="I162" i="6"/>
  <c r="H162" i="6"/>
  <c r="G162" i="6"/>
  <c r="F162" i="6"/>
  <c r="E162" i="6"/>
  <c r="D162" i="6"/>
  <c r="C162" i="6" s="1"/>
  <c r="H161" i="6"/>
  <c r="C161" i="6"/>
  <c r="H160" i="6"/>
  <c r="C160" i="6"/>
  <c r="H159" i="6"/>
  <c r="C159" i="6"/>
  <c r="H158" i="6"/>
  <c r="C158" i="6"/>
  <c r="L157" i="6"/>
  <c r="K157" i="6"/>
  <c r="J157" i="6"/>
  <c r="I157" i="6"/>
  <c r="H157" i="6"/>
  <c r="G157" i="6"/>
  <c r="F157" i="6"/>
  <c r="E157" i="6"/>
  <c r="D157" i="6"/>
  <c r="C157" i="6" s="1"/>
  <c r="H156" i="6"/>
  <c r="C156" i="6"/>
  <c r="H155" i="6"/>
  <c r="C155" i="6"/>
  <c r="H154" i="6"/>
  <c r="C154" i="6"/>
  <c r="H153" i="6"/>
  <c r="C153" i="6"/>
  <c r="H152" i="6"/>
  <c r="C152" i="6"/>
  <c r="H151" i="6"/>
  <c r="C151" i="6"/>
  <c r="H150" i="6"/>
  <c r="C150" i="6"/>
  <c r="H149" i="6"/>
  <c r="C149" i="6"/>
  <c r="L148" i="6"/>
  <c r="K148" i="6"/>
  <c r="J148" i="6"/>
  <c r="I148" i="6"/>
  <c r="H148" i="6"/>
  <c r="G148" i="6"/>
  <c r="F148" i="6"/>
  <c r="E148" i="6"/>
  <c r="D148" i="6"/>
  <c r="C148" i="6" s="1"/>
  <c r="H147" i="6"/>
  <c r="C147" i="6"/>
  <c r="H146" i="6"/>
  <c r="C146" i="6"/>
  <c r="H145" i="6"/>
  <c r="C145" i="6"/>
  <c r="H144" i="6"/>
  <c r="C144" i="6"/>
  <c r="H143" i="6"/>
  <c r="C143" i="6"/>
  <c r="H142" i="6"/>
  <c r="C142" i="6"/>
  <c r="L141" i="6"/>
  <c r="K141" i="6"/>
  <c r="J141" i="6"/>
  <c r="I141" i="6"/>
  <c r="H141" i="6"/>
  <c r="G141" i="6"/>
  <c r="F141" i="6"/>
  <c r="E141" i="6"/>
  <c r="D141" i="6"/>
  <c r="C141" i="6" s="1"/>
  <c r="H140" i="6"/>
  <c r="C140" i="6"/>
  <c r="H139" i="6"/>
  <c r="C139" i="6"/>
  <c r="L138" i="6"/>
  <c r="K138" i="6"/>
  <c r="J138" i="6"/>
  <c r="I138" i="6"/>
  <c r="H138" i="6"/>
  <c r="G138" i="6"/>
  <c r="F138" i="6"/>
  <c r="E138" i="6"/>
  <c r="D138" i="6"/>
  <c r="C138" i="6" s="1"/>
  <c r="H137" i="6"/>
  <c r="C137" i="6"/>
  <c r="H136" i="6"/>
  <c r="C136" i="6"/>
  <c r="H135" i="6"/>
  <c r="C135" i="6"/>
  <c r="H134" i="6"/>
  <c r="C134" i="6"/>
  <c r="L133" i="6"/>
  <c r="K133" i="6"/>
  <c r="J133" i="6"/>
  <c r="I133" i="6"/>
  <c r="H133" i="6"/>
  <c r="G133" i="6"/>
  <c r="F133" i="6"/>
  <c r="E133" i="6"/>
  <c r="D133" i="6"/>
  <c r="C133" i="6" s="1"/>
  <c r="H132" i="6"/>
  <c r="C132" i="6"/>
  <c r="H131" i="6"/>
  <c r="C131" i="6"/>
  <c r="H130" i="6"/>
  <c r="C130" i="6"/>
  <c r="L129" i="6"/>
  <c r="K129" i="6"/>
  <c r="J129" i="6"/>
  <c r="I129" i="6"/>
  <c r="H129" i="6"/>
  <c r="G129" i="6"/>
  <c r="F129" i="6"/>
  <c r="E129" i="6"/>
  <c r="D129" i="6"/>
  <c r="C129" i="6" s="1"/>
  <c r="L128" i="6"/>
  <c r="K128" i="6"/>
  <c r="J128" i="6"/>
  <c r="I128" i="6"/>
  <c r="H128" i="6"/>
  <c r="G128" i="6"/>
  <c r="F128" i="6"/>
  <c r="E128" i="6"/>
  <c r="D128" i="6"/>
  <c r="C128" i="6"/>
  <c r="H127" i="6"/>
  <c r="C127" i="6"/>
  <c r="L126" i="6"/>
  <c r="K126" i="6"/>
  <c r="J126" i="6"/>
  <c r="I126" i="6"/>
  <c r="H126" i="6"/>
  <c r="G126" i="6"/>
  <c r="F126" i="6"/>
  <c r="E126" i="6"/>
  <c r="D126" i="6"/>
  <c r="C126" i="6"/>
  <c r="H125" i="6"/>
  <c r="C125" i="6"/>
  <c r="H124" i="6"/>
  <c r="C124" i="6"/>
  <c r="H123" i="6"/>
  <c r="C123" i="6"/>
  <c r="H122" i="6"/>
  <c r="C122" i="6"/>
  <c r="H121" i="6"/>
  <c r="C121" i="6"/>
  <c r="L120" i="6"/>
  <c r="K120" i="6"/>
  <c r="J120" i="6"/>
  <c r="G120" i="6"/>
  <c r="F120" i="6"/>
  <c r="E120" i="6"/>
  <c r="D120" i="6"/>
  <c r="C120" i="6"/>
  <c r="H119" i="6"/>
  <c r="C119" i="6"/>
  <c r="H118" i="6"/>
  <c r="C118" i="6"/>
  <c r="H117" i="6"/>
  <c r="C117" i="6"/>
  <c r="H116" i="6"/>
  <c r="C116" i="6"/>
  <c r="H115" i="6"/>
  <c r="C115" i="6"/>
  <c r="L114" i="6"/>
  <c r="K114" i="6"/>
  <c r="J114" i="6"/>
  <c r="I114" i="6"/>
  <c r="H114" i="6" s="1"/>
  <c r="G114" i="6"/>
  <c r="F114" i="6"/>
  <c r="E114" i="6"/>
  <c r="D114" i="6"/>
  <c r="C114" i="6"/>
  <c r="H113" i="6"/>
  <c r="C113" i="6"/>
  <c r="H112" i="6"/>
  <c r="C112" i="6"/>
  <c r="H111" i="6"/>
  <c r="C111" i="6"/>
  <c r="L110" i="6"/>
  <c r="K110" i="6"/>
  <c r="J110" i="6"/>
  <c r="I110" i="6"/>
  <c r="H110" i="6" s="1"/>
  <c r="G110" i="6"/>
  <c r="F110" i="6"/>
  <c r="E110" i="6"/>
  <c r="D110" i="6"/>
  <c r="C110" i="6"/>
  <c r="H109" i="6"/>
  <c r="C109" i="6"/>
  <c r="H108" i="6"/>
  <c r="C108" i="6"/>
  <c r="H107" i="6"/>
  <c r="C107" i="6"/>
  <c r="H106" i="6"/>
  <c r="C106" i="6"/>
  <c r="H105" i="6"/>
  <c r="C105" i="6"/>
  <c r="H104" i="6"/>
  <c r="C104" i="6"/>
  <c r="H103" i="6"/>
  <c r="C103" i="6"/>
  <c r="H102" i="6"/>
  <c r="C102" i="6"/>
  <c r="L101" i="6"/>
  <c r="K101" i="6"/>
  <c r="J101" i="6"/>
  <c r="I101" i="6"/>
  <c r="H101" i="6" s="1"/>
  <c r="G101" i="6"/>
  <c r="F101" i="6"/>
  <c r="E101" i="6"/>
  <c r="D101" i="6"/>
  <c r="C101" i="6"/>
  <c r="H100" i="6"/>
  <c r="C100" i="6"/>
  <c r="H99" i="6"/>
  <c r="C99" i="6"/>
  <c r="H98" i="6"/>
  <c r="C98" i="6"/>
  <c r="H97" i="6"/>
  <c r="C97" i="6"/>
  <c r="H96" i="6"/>
  <c r="C96" i="6"/>
  <c r="H95" i="6"/>
  <c r="C95" i="6"/>
  <c r="H94" i="6"/>
  <c r="C94" i="6"/>
  <c r="L93" i="6"/>
  <c r="K93" i="6"/>
  <c r="J93" i="6"/>
  <c r="I93" i="6"/>
  <c r="H93" i="6" s="1"/>
  <c r="G93" i="6"/>
  <c r="F93" i="6"/>
  <c r="E93" i="6"/>
  <c r="D93" i="6"/>
  <c r="C93" i="6"/>
  <c r="H92" i="6"/>
  <c r="C92" i="6"/>
  <c r="H91" i="6"/>
  <c r="C91" i="6"/>
  <c r="H90" i="6"/>
  <c r="C90" i="6"/>
  <c r="H89" i="6"/>
  <c r="C89" i="6"/>
  <c r="H88" i="6"/>
  <c r="C88" i="6"/>
  <c r="L87" i="6"/>
  <c r="K87" i="6"/>
  <c r="J87" i="6"/>
  <c r="I87" i="6"/>
  <c r="H87" i="6" s="1"/>
  <c r="G87" i="6"/>
  <c r="F87" i="6"/>
  <c r="E87" i="6"/>
  <c r="D87" i="6"/>
  <c r="C87" i="6"/>
  <c r="H86" i="6"/>
  <c r="C86" i="6"/>
  <c r="H85" i="6"/>
  <c r="C85" i="6"/>
  <c r="H84" i="6"/>
  <c r="C84" i="6"/>
  <c r="H83" i="6"/>
  <c r="C83" i="6"/>
  <c r="L82" i="6"/>
  <c r="K82" i="6"/>
  <c r="J82" i="6"/>
  <c r="I82" i="6"/>
  <c r="H82" i="6" s="1"/>
  <c r="G82" i="6"/>
  <c r="F82" i="6"/>
  <c r="E82" i="6"/>
  <c r="D82" i="6"/>
  <c r="C82" i="6"/>
  <c r="L81" i="6"/>
  <c r="K81" i="6"/>
  <c r="J81" i="6"/>
  <c r="G81" i="6"/>
  <c r="F81" i="6"/>
  <c r="E81" i="6"/>
  <c r="D81" i="6"/>
  <c r="C81" i="6"/>
  <c r="H80" i="6"/>
  <c r="C80" i="6"/>
  <c r="H79" i="6"/>
  <c r="C79" i="6"/>
  <c r="L78" i="6"/>
  <c r="K78" i="6"/>
  <c r="J78" i="6"/>
  <c r="I78" i="6"/>
  <c r="H78" i="6" s="1"/>
  <c r="G78" i="6"/>
  <c r="F78" i="6"/>
  <c r="E78" i="6"/>
  <c r="D78" i="6"/>
  <c r="C78" i="6"/>
  <c r="H77" i="6"/>
  <c r="C77" i="6"/>
  <c r="H76" i="6"/>
  <c r="C76" i="6"/>
  <c r="L75" i="6"/>
  <c r="K75" i="6"/>
  <c r="J75" i="6"/>
  <c r="I75" i="6"/>
  <c r="H75" i="6" s="1"/>
  <c r="G75" i="6"/>
  <c r="F75" i="6"/>
  <c r="E75" i="6"/>
  <c r="D75" i="6"/>
  <c r="C75" i="6"/>
  <c r="L74" i="6"/>
  <c r="K74" i="6"/>
  <c r="J74" i="6"/>
  <c r="I74" i="6"/>
  <c r="H74" i="6" s="1"/>
  <c r="G74" i="6"/>
  <c r="F74" i="6"/>
  <c r="E74" i="6"/>
  <c r="D74" i="6"/>
  <c r="C74" i="6"/>
  <c r="L73" i="6"/>
  <c r="K73" i="6"/>
  <c r="J73" i="6"/>
  <c r="G73" i="6"/>
  <c r="F73" i="6"/>
  <c r="E73" i="6"/>
  <c r="D73" i="6"/>
  <c r="C73" i="6"/>
  <c r="H72" i="6"/>
  <c r="C72" i="6"/>
  <c r="H71" i="6"/>
  <c r="C71" i="6"/>
  <c r="H70" i="6"/>
  <c r="C70" i="6"/>
  <c r="H69" i="6"/>
  <c r="C69" i="6"/>
  <c r="L68" i="6"/>
  <c r="K68" i="6"/>
  <c r="J68" i="6"/>
  <c r="I68" i="6"/>
  <c r="H68" i="6" s="1"/>
  <c r="G68" i="6"/>
  <c r="F68" i="6"/>
  <c r="E68" i="6"/>
  <c r="D68" i="6"/>
  <c r="C68" i="6"/>
  <c r="H67" i="6"/>
  <c r="C67" i="6"/>
  <c r="L66" i="6"/>
  <c r="K66" i="6"/>
  <c r="J66" i="6"/>
  <c r="I66" i="6"/>
  <c r="H66" i="6" s="1"/>
  <c r="G66" i="6"/>
  <c r="F66" i="6"/>
  <c r="E66" i="6"/>
  <c r="D66" i="6"/>
  <c r="C66" i="6"/>
  <c r="H65" i="6"/>
  <c r="C65" i="6"/>
  <c r="H64" i="6"/>
  <c r="C64" i="6"/>
  <c r="H63" i="6"/>
  <c r="C63" i="6"/>
  <c r="H62" i="6"/>
  <c r="C62" i="6"/>
  <c r="H61" i="6"/>
  <c r="C61" i="6"/>
  <c r="H60" i="6"/>
  <c r="C60" i="6"/>
  <c r="H59" i="6"/>
  <c r="C59" i="6"/>
  <c r="H58" i="6"/>
  <c r="C58" i="6"/>
  <c r="L57" i="6"/>
  <c r="K57" i="6"/>
  <c r="J57" i="6"/>
  <c r="I57" i="6"/>
  <c r="H57" i="6" s="1"/>
  <c r="G57" i="6"/>
  <c r="F57" i="6"/>
  <c r="E57" i="6"/>
  <c r="D57" i="6"/>
  <c r="C57" i="6"/>
  <c r="H56" i="6"/>
  <c r="C56" i="6"/>
  <c r="H55" i="6"/>
  <c r="C55" i="6"/>
  <c r="L54" i="6"/>
  <c r="K54" i="6"/>
  <c r="J54" i="6"/>
  <c r="I54" i="6"/>
  <c r="H54" i="6" s="1"/>
  <c r="G54" i="6"/>
  <c r="F54" i="6"/>
  <c r="E54" i="6"/>
  <c r="D54" i="6"/>
  <c r="C54" i="6"/>
  <c r="L53" i="6"/>
  <c r="K53" i="6"/>
  <c r="J53" i="6"/>
  <c r="I53" i="6"/>
  <c r="H53" i="6" s="1"/>
  <c r="G53" i="6"/>
  <c r="F53" i="6"/>
  <c r="E53" i="6"/>
  <c r="D53" i="6"/>
  <c r="C53" i="6"/>
  <c r="L52" i="6"/>
  <c r="K52" i="6"/>
  <c r="J52" i="6"/>
  <c r="I52" i="6"/>
  <c r="H52" i="6"/>
  <c r="G52" i="6"/>
  <c r="F52" i="6"/>
  <c r="E52" i="6"/>
  <c r="D52" i="6"/>
  <c r="C52" i="6" s="1"/>
  <c r="L51" i="6"/>
  <c r="K51" i="6"/>
  <c r="J51" i="6"/>
  <c r="G51" i="6"/>
  <c r="F51" i="6"/>
  <c r="E51" i="6"/>
  <c r="D51" i="6"/>
  <c r="C51" i="6"/>
  <c r="L50" i="6"/>
  <c r="K50" i="6"/>
  <c r="J50" i="6"/>
  <c r="J300" i="6" s="1"/>
  <c r="G50" i="6"/>
  <c r="F50" i="6"/>
  <c r="E50" i="6"/>
  <c r="E300" i="6" s="1"/>
  <c r="D50" i="6"/>
  <c r="D300" i="6" s="1"/>
  <c r="C300" i="6" s="1"/>
  <c r="C50" i="6"/>
  <c r="L49" i="6"/>
  <c r="K49" i="6"/>
  <c r="J49" i="6"/>
  <c r="G49" i="6"/>
  <c r="F49" i="6"/>
  <c r="E49" i="6"/>
  <c r="D49" i="6"/>
  <c r="C49" i="6"/>
  <c r="H46" i="6"/>
  <c r="C46" i="6"/>
  <c r="H45" i="6"/>
  <c r="C45" i="6"/>
  <c r="L44" i="6"/>
  <c r="L300" i="6" s="1"/>
  <c r="H44" i="6"/>
  <c r="G44" i="6"/>
  <c r="G300" i="6" s="1"/>
  <c r="C44" i="6"/>
  <c r="H43" i="6"/>
  <c r="C43" i="6"/>
  <c r="I42" i="6"/>
  <c r="H42" i="6"/>
  <c r="D42" i="6"/>
  <c r="C42" i="6"/>
  <c r="H41" i="6"/>
  <c r="C41" i="6"/>
  <c r="H40" i="6"/>
  <c r="C40" i="6"/>
  <c r="H39" i="6"/>
  <c r="C39" i="6"/>
  <c r="H38" i="6"/>
  <c r="C38" i="6"/>
  <c r="K37" i="6"/>
  <c r="H37" i="6"/>
  <c r="F37" i="6"/>
  <c r="C37" i="6"/>
  <c r="H36" i="6"/>
  <c r="C36" i="6"/>
  <c r="H35" i="6"/>
  <c r="C35" i="6"/>
  <c r="K34" i="6"/>
  <c r="H34" i="6"/>
  <c r="F34" i="6"/>
  <c r="C34" i="6"/>
  <c r="H33" i="6"/>
  <c r="C33" i="6"/>
  <c r="K32" i="6"/>
  <c r="H32" i="6"/>
  <c r="F32" i="6"/>
  <c r="C32" i="6"/>
  <c r="H31" i="6"/>
  <c r="C31" i="6"/>
  <c r="H30" i="6"/>
  <c r="C30" i="6"/>
  <c r="H29" i="6"/>
  <c r="C29" i="6"/>
  <c r="K28" i="6"/>
  <c r="H28" i="6"/>
  <c r="F28" i="6"/>
  <c r="C28" i="6"/>
  <c r="K27" i="6"/>
  <c r="K300" i="6" s="1"/>
  <c r="H27" i="6"/>
  <c r="F27" i="6"/>
  <c r="F300" i="6" s="1"/>
  <c r="H26" i="6"/>
  <c r="C26" i="6"/>
  <c r="C25" i="6"/>
  <c r="H24" i="6"/>
  <c r="C24" i="6"/>
  <c r="H23" i="6"/>
  <c r="C23" i="6"/>
  <c r="L22" i="6"/>
  <c r="L303" i="6" s="1"/>
  <c r="L302" i="6" s="1"/>
  <c r="K22" i="6"/>
  <c r="K303" i="6" s="1"/>
  <c r="K302" i="6" s="1"/>
  <c r="J22" i="6"/>
  <c r="J303" i="6" s="1"/>
  <c r="J302" i="6" s="1"/>
  <c r="I22" i="6"/>
  <c r="H22" i="6" s="1"/>
  <c r="H303" i="6" s="1"/>
  <c r="H302" i="6" s="1"/>
  <c r="G22" i="6"/>
  <c r="G303" i="6" s="1"/>
  <c r="G302" i="6" s="1"/>
  <c r="F22" i="6"/>
  <c r="F303" i="6" s="1"/>
  <c r="F302" i="6" s="1"/>
  <c r="E22" i="6"/>
  <c r="E303" i="6" s="1"/>
  <c r="E302" i="6" s="1"/>
  <c r="D22" i="6"/>
  <c r="D303" i="6" s="1"/>
  <c r="D302" i="6" s="1"/>
  <c r="C22" i="6"/>
  <c r="L21" i="6"/>
  <c r="K21" i="6"/>
  <c r="J21" i="6"/>
  <c r="G21" i="6"/>
  <c r="F21" i="6"/>
  <c r="E21" i="6"/>
  <c r="D21" i="6"/>
  <c r="C21" i="6"/>
  <c r="H315" i="5"/>
  <c r="C315" i="5"/>
  <c r="H313" i="5"/>
  <c r="C313" i="5"/>
  <c r="H311" i="5"/>
  <c r="C311" i="5"/>
  <c r="H310" i="5"/>
  <c r="C310" i="5"/>
  <c r="H309" i="5"/>
  <c r="C309" i="5"/>
  <c r="H308" i="5"/>
  <c r="C308" i="5"/>
  <c r="H307" i="5"/>
  <c r="C307" i="5"/>
  <c r="H306" i="5"/>
  <c r="C306" i="5"/>
  <c r="L305" i="5"/>
  <c r="K305" i="5"/>
  <c r="J305" i="5"/>
  <c r="I305" i="5"/>
  <c r="H305" i="5"/>
  <c r="G305" i="5"/>
  <c r="F305" i="5"/>
  <c r="E305" i="5"/>
  <c r="D305" i="5"/>
  <c r="C305" i="5"/>
  <c r="H297" i="5"/>
  <c r="C297" i="5"/>
  <c r="H296" i="5"/>
  <c r="C296" i="5"/>
  <c r="L295" i="5"/>
  <c r="L298" i="5" s="1"/>
  <c r="K295" i="5"/>
  <c r="J295" i="5"/>
  <c r="J298" i="5" s="1"/>
  <c r="I295" i="5"/>
  <c r="H295" i="5" s="1"/>
  <c r="G295" i="5"/>
  <c r="G298" i="5" s="1"/>
  <c r="F295" i="5"/>
  <c r="F298" i="5" s="1"/>
  <c r="E295" i="5"/>
  <c r="E298" i="5" s="1"/>
  <c r="D295" i="5"/>
  <c r="D298" i="5" s="1"/>
  <c r="C295" i="5"/>
  <c r="H294" i="5"/>
  <c r="C294" i="5"/>
  <c r="H293" i="5"/>
  <c r="C293" i="5"/>
  <c r="H292" i="5"/>
  <c r="C292" i="5"/>
  <c r="H291" i="5"/>
  <c r="C291" i="5"/>
  <c r="L290" i="5"/>
  <c r="K290" i="5"/>
  <c r="J290" i="5"/>
  <c r="I290" i="5"/>
  <c r="H290" i="5" s="1"/>
  <c r="G290" i="5"/>
  <c r="F290" i="5"/>
  <c r="E290" i="5"/>
  <c r="D290" i="5"/>
  <c r="C290" i="5"/>
  <c r="H289" i="5"/>
  <c r="C289" i="5"/>
  <c r="H288" i="5"/>
  <c r="C288" i="5"/>
  <c r="H287" i="5"/>
  <c r="C287" i="5"/>
  <c r="L286" i="5"/>
  <c r="K286" i="5"/>
  <c r="J286" i="5"/>
  <c r="I286" i="5"/>
  <c r="H286" i="5" s="1"/>
  <c r="G286" i="5"/>
  <c r="F286" i="5"/>
  <c r="E286" i="5"/>
  <c r="D286" i="5"/>
  <c r="C286" i="5"/>
  <c r="H285" i="5"/>
  <c r="C285" i="5"/>
  <c r="L284" i="5"/>
  <c r="K284" i="5"/>
  <c r="J284" i="5"/>
  <c r="I284" i="5"/>
  <c r="H284" i="5" s="1"/>
  <c r="G284" i="5"/>
  <c r="F284" i="5"/>
  <c r="E284" i="5"/>
  <c r="D284" i="5"/>
  <c r="C284" i="5"/>
  <c r="L283" i="5"/>
  <c r="K283" i="5"/>
  <c r="J283" i="5"/>
  <c r="I283" i="5"/>
  <c r="H283" i="5" s="1"/>
  <c r="G283" i="5"/>
  <c r="F283" i="5"/>
  <c r="E283" i="5"/>
  <c r="D283" i="5"/>
  <c r="C283" i="5"/>
  <c r="H282" i="5"/>
  <c r="C282" i="5"/>
  <c r="H281" i="5"/>
  <c r="C281" i="5"/>
  <c r="H280" i="5"/>
  <c r="C280" i="5"/>
  <c r="L279" i="5"/>
  <c r="K279" i="5"/>
  <c r="J279" i="5"/>
  <c r="I279" i="5"/>
  <c r="H279" i="5" s="1"/>
  <c r="G279" i="5"/>
  <c r="F279" i="5"/>
  <c r="E279" i="5"/>
  <c r="D279" i="5"/>
  <c r="C279" i="5"/>
  <c r="H278" i="5"/>
  <c r="C278" i="5"/>
  <c r="H277" i="5"/>
  <c r="C277" i="5"/>
  <c r="H276" i="5"/>
  <c r="C276" i="5"/>
  <c r="L275" i="5"/>
  <c r="K275" i="5"/>
  <c r="J275" i="5"/>
  <c r="I275" i="5"/>
  <c r="H275" i="5" s="1"/>
  <c r="G275" i="5"/>
  <c r="F275" i="5"/>
  <c r="E275" i="5"/>
  <c r="D275" i="5"/>
  <c r="C275" i="5"/>
  <c r="L274" i="5"/>
  <c r="K274" i="5"/>
  <c r="J274" i="5"/>
  <c r="I274" i="5"/>
  <c r="H274" i="5" s="1"/>
  <c r="G274" i="5"/>
  <c r="F274" i="5"/>
  <c r="E274" i="5"/>
  <c r="D274" i="5"/>
  <c r="C274" i="5"/>
  <c r="H273" i="5"/>
  <c r="C273" i="5"/>
  <c r="H272" i="5"/>
  <c r="C272" i="5"/>
  <c r="H271" i="5"/>
  <c r="C271" i="5"/>
  <c r="L270" i="5"/>
  <c r="K270" i="5"/>
  <c r="J270" i="5"/>
  <c r="I270" i="5"/>
  <c r="H270" i="5" s="1"/>
  <c r="G270" i="5"/>
  <c r="F270" i="5"/>
  <c r="E270" i="5"/>
  <c r="D270" i="5"/>
  <c r="C270" i="5"/>
  <c r="H269" i="5"/>
  <c r="C269" i="5"/>
  <c r="H268" i="5"/>
  <c r="C268" i="5"/>
  <c r="L267" i="5"/>
  <c r="K267" i="5"/>
  <c r="J267" i="5"/>
  <c r="I267" i="5"/>
  <c r="H267" i="5" s="1"/>
  <c r="G267" i="5"/>
  <c r="F267" i="5"/>
  <c r="E267" i="5"/>
  <c r="D267" i="5"/>
  <c r="C267" i="5"/>
  <c r="L266" i="5"/>
  <c r="K266" i="5"/>
  <c r="J266" i="5"/>
  <c r="I266" i="5"/>
  <c r="H266" i="5"/>
  <c r="G266" i="5"/>
  <c r="F266" i="5"/>
  <c r="E266" i="5"/>
  <c r="D266" i="5"/>
  <c r="C266" i="5" s="1"/>
  <c r="H265" i="5"/>
  <c r="C265" i="5"/>
  <c r="H264" i="5"/>
  <c r="C264" i="5"/>
  <c r="H263" i="5"/>
  <c r="C263" i="5"/>
  <c r="L262" i="5"/>
  <c r="K262" i="5"/>
  <c r="J262" i="5"/>
  <c r="I262" i="5"/>
  <c r="H262" i="5"/>
  <c r="G262" i="5"/>
  <c r="F262" i="5"/>
  <c r="E262" i="5"/>
  <c r="D262" i="5"/>
  <c r="C262" i="5" s="1"/>
  <c r="H261" i="5"/>
  <c r="C261" i="5"/>
  <c r="H260" i="5"/>
  <c r="C260" i="5"/>
  <c r="H259" i="5"/>
  <c r="C259" i="5"/>
  <c r="L258" i="5"/>
  <c r="K258" i="5"/>
  <c r="J258" i="5"/>
  <c r="I258" i="5"/>
  <c r="H258" i="5"/>
  <c r="G258" i="5"/>
  <c r="F258" i="5"/>
  <c r="E258" i="5"/>
  <c r="D258" i="5"/>
  <c r="C258" i="5" s="1"/>
  <c r="L257" i="5"/>
  <c r="K257" i="5"/>
  <c r="J257" i="5"/>
  <c r="I257" i="5"/>
  <c r="H257" i="5"/>
  <c r="G257" i="5"/>
  <c r="F257" i="5"/>
  <c r="E257" i="5"/>
  <c r="D257" i="5"/>
  <c r="C257" i="5"/>
  <c r="H256" i="5"/>
  <c r="C256" i="5"/>
  <c r="H255" i="5"/>
  <c r="C255" i="5"/>
  <c r="H254" i="5"/>
  <c r="C254" i="5"/>
  <c r="H253" i="5"/>
  <c r="C253" i="5"/>
  <c r="H252" i="5"/>
  <c r="C252" i="5"/>
  <c r="L251" i="5"/>
  <c r="K251" i="5"/>
  <c r="J251" i="5"/>
  <c r="I251" i="5"/>
  <c r="H251" i="5" s="1"/>
  <c r="G251" i="5"/>
  <c r="F251" i="5"/>
  <c r="E251" i="5"/>
  <c r="D251" i="5"/>
  <c r="C251" i="5"/>
  <c r="L250" i="5"/>
  <c r="K250" i="5"/>
  <c r="J250" i="5"/>
  <c r="I250" i="5"/>
  <c r="H250" i="5" s="1"/>
  <c r="G250" i="5"/>
  <c r="F250" i="5"/>
  <c r="E250" i="5"/>
  <c r="D250" i="5"/>
  <c r="C250" i="5"/>
  <c r="H249" i="5"/>
  <c r="C249" i="5"/>
  <c r="H248" i="5"/>
  <c r="C248" i="5"/>
  <c r="H247" i="5"/>
  <c r="C247" i="5"/>
  <c r="H246" i="5"/>
  <c r="C246" i="5"/>
  <c r="L245" i="5"/>
  <c r="K245" i="5"/>
  <c r="J245" i="5"/>
  <c r="I245" i="5"/>
  <c r="H245" i="5" s="1"/>
  <c r="G245" i="5"/>
  <c r="F245" i="5"/>
  <c r="E245" i="5"/>
  <c r="D245" i="5"/>
  <c r="C245" i="5"/>
  <c r="H244" i="5"/>
  <c r="C244" i="5"/>
  <c r="H243" i="5"/>
  <c r="C243" i="5"/>
  <c r="H242" i="5"/>
  <c r="C242" i="5"/>
  <c r="H241" i="5"/>
  <c r="C241" i="5"/>
  <c r="H240" i="5"/>
  <c r="C240" i="5"/>
  <c r="H239" i="5"/>
  <c r="C239" i="5"/>
  <c r="H238" i="5"/>
  <c r="C238" i="5"/>
  <c r="L237" i="5"/>
  <c r="K237" i="5"/>
  <c r="J237" i="5"/>
  <c r="I237" i="5"/>
  <c r="H237" i="5" s="1"/>
  <c r="G237" i="5"/>
  <c r="F237" i="5"/>
  <c r="E237" i="5"/>
  <c r="D237" i="5"/>
  <c r="C237" i="5"/>
  <c r="H236" i="5"/>
  <c r="C236" i="5"/>
  <c r="H235" i="5"/>
  <c r="C235" i="5"/>
  <c r="L234" i="5"/>
  <c r="K234" i="5"/>
  <c r="J234" i="5"/>
  <c r="I234" i="5"/>
  <c r="H234" i="5" s="1"/>
  <c r="G234" i="5"/>
  <c r="F234" i="5"/>
  <c r="E234" i="5"/>
  <c r="D234" i="5"/>
  <c r="C234" i="5"/>
  <c r="H233" i="5"/>
  <c r="C233" i="5"/>
  <c r="L232" i="5"/>
  <c r="K232" i="5"/>
  <c r="J232" i="5"/>
  <c r="I232" i="5"/>
  <c r="H232" i="5" s="1"/>
  <c r="G232" i="5"/>
  <c r="F232" i="5"/>
  <c r="E232" i="5"/>
  <c r="D232" i="5"/>
  <c r="C232" i="5" s="1"/>
  <c r="L231" i="5"/>
  <c r="K231" i="5"/>
  <c r="J231" i="5"/>
  <c r="I231" i="5"/>
  <c r="H231" i="5"/>
  <c r="G231" i="5"/>
  <c r="F231" i="5"/>
  <c r="E231" i="5"/>
  <c r="D231" i="5"/>
  <c r="C231" i="5" s="1"/>
  <c r="H230" i="5"/>
  <c r="C230" i="5"/>
  <c r="L229" i="5"/>
  <c r="K229" i="5"/>
  <c r="J229" i="5"/>
  <c r="I229" i="5"/>
  <c r="H229" i="5"/>
  <c r="G229" i="5"/>
  <c r="F229" i="5"/>
  <c r="E229" i="5"/>
  <c r="D229" i="5"/>
  <c r="C229" i="5" s="1"/>
  <c r="H228" i="5"/>
  <c r="C228" i="5"/>
  <c r="L227" i="5"/>
  <c r="K227" i="5"/>
  <c r="J227" i="5"/>
  <c r="I227" i="5"/>
  <c r="H227" i="5"/>
  <c r="G227" i="5"/>
  <c r="F227" i="5"/>
  <c r="E227" i="5"/>
  <c r="D227" i="5"/>
  <c r="C227" i="5" s="1"/>
  <c r="H226" i="5"/>
  <c r="C226" i="5"/>
  <c r="H225" i="5"/>
  <c r="C225" i="5"/>
  <c r="L224" i="5"/>
  <c r="K224" i="5"/>
  <c r="J224" i="5"/>
  <c r="I224" i="5"/>
  <c r="H224" i="5"/>
  <c r="G224" i="5"/>
  <c r="F224" i="5"/>
  <c r="E224" i="5"/>
  <c r="D224" i="5"/>
  <c r="C224" i="5" s="1"/>
  <c r="H223" i="5"/>
  <c r="C223" i="5"/>
  <c r="H222" i="5"/>
  <c r="C222" i="5"/>
  <c r="H221" i="5"/>
  <c r="C221" i="5"/>
  <c r="H220" i="5"/>
  <c r="C220" i="5"/>
  <c r="H219" i="5"/>
  <c r="C219" i="5"/>
  <c r="H218" i="5"/>
  <c r="C218" i="5"/>
  <c r="H217" i="5"/>
  <c r="C217" i="5"/>
  <c r="H216" i="5"/>
  <c r="C216" i="5"/>
  <c r="K213" i="5"/>
  <c r="K201" i="5" s="1"/>
  <c r="K192" i="5" s="1"/>
  <c r="K191" i="5" s="1"/>
  <c r="D215" i="5"/>
  <c r="C215" i="5"/>
  <c r="H214" i="5"/>
  <c r="C214" i="5"/>
  <c r="L213" i="5"/>
  <c r="J213" i="5"/>
  <c r="G213" i="5"/>
  <c r="F213" i="5"/>
  <c r="E213" i="5"/>
  <c r="D213" i="5"/>
  <c r="C213" i="5"/>
  <c r="H212" i="5"/>
  <c r="C212" i="5"/>
  <c r="H211" i="5"/>
  <c r="C211" i="5"/>
  <c r="H210" i="5"/>
  <c r="C210" i="5"/>
  <c r="H209" i="5"/>
  <c r="C209" i="5"/>
  <c r="H208" i="5"/>
  <c r="C208" i="5"/>
  <c r="H207" i="5"/>
  <c r="C207" i="5"/>
  <c r="H206" i="5"/>
  <c r="C206" i="5"/>
  <c r="H205" i="5"/>
  <c r="C205" i="5"/>
  <c r="H204" i="5"/>
  <c r="C204" i="5"/>
  <c r="H203" i="5"/>
  <c r="C203" i="5"/>
  <c r="L202" i="5"/>
  <c r="K202" i="5"/>
  <c r="J202" i="5"/>
  <c r="I202" i="5"/>
  <c r="H202" i="5" s="1"/>
  <c r="G202" i="5"/>
  <c r="F202" i="5"/>
  <c r="E202" i="5"/>
  <c r="D202" i="5"/>
  <c r="C202" i="5"/>
  <c r="L201" i="5"/>
  <c r="J201" i="5"/>
  <c r="G201" i="5"/>
  <c r="F201" i="5"/>
  <c r="E201" i="5"/>
  <c r="D201" i="5"/>
  <c r="C201" i="5" s="1"/>
  <c r="H200" i="5"/>
  <c r="C200" i="5"/>
  <c r="H199" i="5"/>
  <c r="C199" i="5"/>
  <c r="H198" i="5"/>
  <c r="C198" i="5"/>
  <c r="H197" i="5"/>
  <c r="C197" i="5"/>
  <c r="H196" i="5"/>
  <c r="C196" i="5"/>
  <c r="L195" i="5"/>
  <c r="K195" i="5"/>
  <c r="J195" i="5"/>
  <c r="I195" i="5"/>
  <c r="H195" i="5"/>
  <c r="G195" i="5"/>
  <c r="F195" i="5"/>
  <c r="E195" i="5"/>
  <c r="D195" i="5"/>
  <c r="C195" i="5" s="1"/>
  <c r="H194" i="5"/>
  <c r="C194" i="5"/>
  <c r="L193" i="5"/>
  <c r="K193" i="5"/>
  <c r="J193" i="5"/>
  <c r="I193" i="5"/>
  <c r="H193" i="5"/>
  <c r="G193" i="5"/>
  <c r="F193" i="5"/>
  <c r="E193" i="5"/>
  <c r="D193" i="5"/>
  <c r="C193" i="5" s="1"/>
  <c r="L192" i="5"/>
  <c r="J192" i="5"/>
  <c r="G192" i="5"/>
  <c r="F192" i="5"/>
  <c r="E192" i="5"/>
  <c r="D192" i="5"/>
  <c r="C192" i="5" s="1"/>
  <c r="L191" i="5"/>
  <c r="J191" i="5"/>
  <c r="G191" i="5"/>
  <c r="F191" i="5"/>
  <c r="E191" i="5"/>
  <c r="D191" i="5"/>
  <c r="C191" i="5" s="1"/>
  <c r="H190" i="5"/>
  <c r="C190" i="5"/>
  <c r="L189" i="5"/>
  <c r="K189" i="5"/>
  <c r="J189" i="5"/>
  <c r="I189" i="5"/>
  <c r="H189" i="5"/>
  <c r="G189" i="5"/>
  <c r="F189" i="5"/>
  <c r="E189" i="5"/>
  <c r="D189" i="5"/>
  <c r="C189" i="5" s="1"/>
  <c r="L188" i="5"/>
  <c r="K188" i="5"/>
  <c r="J188" i="5"/>
  <c r="I188" i="5"/>
  <c r="H188" i="5"/>
  <c r="G188" i="5"/>
  <c r="F188" i="5"/>
  <c r="E188" i="5"/>
  <c r="D188" i="5"/>
  <c r="C188" i="5" s="1"/>
  <c r="H187" i="5"/>
  <c r="C187" i="5"/>
  <c r="H186" i="5"/>
  <c r="C186" i="5"/>
  <c r="L185" i="5"/>
  <c r="K185" i="5"/>
  <c r="J185" i="5"/>
  <c r="I185" i="5"/>
  <c r="H185" i="5"/>
  <c r="G185" i="5"/>
  <c r="F185" i="5"/>
  <c r="E185" i="5"/>
  <c r="D185" i="5"/>
  <c r="C185" i="5" s="1"/>
  <c r="L184" i="5"/>
  <c r="K184" i="5"/>
  <c r="J184" i="5"/>
  <c r="I184" i="5"/>
  <c r="H184" i="5"/>
  <c r="G184" i="5"/>
  <c r="F184" i="5"/>
  <c r="E184" i="5"/>
  <c r="D184" i="5"/>
  <c r="C184" i="5" s="1"/>
  <c r="H183" i="5"/>
  <c r="C183" i="5"/>
  <c r="H182" i="5"/>
  <c r="C182" i="5"/>
  <c r="L181" i="5"/>
  <c r="K181" i="5"/>
  <c r="J181" i="5"/>
  <c r="I181" i="5"/>
  <c r="H181" i="5"/>
  <c r="G181" i="5"/>
  <c r="F181" i="5"/>
  <c r="E181" i="5"/>
  <c r="D181" i="5"/>
  <c r="C181" i="5" s="1"/>
  <c r="H180" i="5"/>
  <c r="C180" i="5"/>
  <c r="H179" i="5"/>
  <c r="C179" i="5"/>
  <c r="H178" i="5"/>
  <c r="C178" i="5"/>
  <c r="H177" i="5"/>
  <c r="C177" i="5"/>
  <c r="L176" i="5"/>
  <c r="K176" i="5"/>
  <c r="J176" i="5"/>
  <c r="I176" i="5"/>
  <c r="H176" i="5"/>
  <c r="G176" i="5"/>
  <c r="F176" i="5"/>
  <c r="E176" i="5"/>
  <c r="D176" i="5"/>
  <c r="C176" i="5" s="1"/>
  <c r="H175" i="5"/>
  <c r="C175" i="5"/>
  <c r="H174" i="5"/>
  <c r="C174" i="5"/>
  <c r="H173" i="5"/>
  <c r="C173" i="5"/>
  <c r="L172" i="5"/>
  <c r="K172" i="5"/>
  <c r="J172" i="5"/>
  <c r="I172" i="5"/>
  <c r="H172" i="5"/>
  <c r="G172" i="5"/>
  <c r="F172" i="5"/>
  <c r="E172" i="5"/>
  <c r="D172" i="5"/>
  <c r="C172" i="5" s="1"/>
  <c r="L171" i="5"/>
  <c r="K171" i="5"/>
  <c r="J171" i="5"/>
  <c r="I171" i="5"/>
  <c r="H171" i="5"/>
  <c r="G171" i="5"/>
  <c r="F171" i="5"/>
  <c r="E171" i="5"/>
  <c r="D171" i="5"/>
  <c r="C171" i="5"/>
  <c r="L170" i="5"/>
  <c r="K170" i="5"/>
  <c r="J170" i="5"/>
  <c r="I170" i="5"/>
  <c r="H170" i="5" s="1"/>
  <c r="G170" i="5"/>
  <c r="F170" i="5"/>
  <c r="E170" i="5"/>
  <c r="D170" i="5"/>
  <c r="C170" i="5"/>
  <c r="H169" i="5"/>
  <c r="C169" i="5"/>
  <c r="H168" i="5"/>
  <c r="C168" i="5"/>
  <c r="H167" i="5"/>
  <c r="C167" i="5"/>
  <c r="H166" i="5"/>
  <c r="C166" i="5"/>
  <c r="H165" i="5"/>
  <c r="C165" i="5"/>
  <c r="H164" i="5"/>
  <c r="C164" i="5"/>
  <c r="L163" i="5"/>
  <c r="J163" i="5"/>
  <c r="I163" i="5"/>
  <c r="G163" i="5"/>
  <c r="F163" i="5"/>
  <c r="E163" i="5"/>
  <c r="D163" i="5"/>
  <c r="C163" i="5" s="1"/>
  <c r="L162" i="5"/>
  <c r="J162" i="5"/>
  <c r="I162" i="5"/>
  <c r="G162" i="5"/>
  <c r="F162" i="5"/>
  <c r="E162" i="5"/>
  <c r="D162" i="5"/>
  <c r="C162" i="5"/>
  <c r="H161" i="5"/>
  <c r="C161" i="5"/>
  <c r="H160" i="5"/>
  <c r="C160" i="5"/>
  <c r="H159" i="5"/>
  <c r="C159" i="5"/>
  <c r="H158" i="5"/>
  <c r="C158" i="5"/>
  <c r="L157" i="5"/>
  <c r="K157" i="5"/>
  <c r="J157" i="5"/>
  <c r="I157" i="5"/>
  <c r="H157" i="5" s="1"/>
  <c r="G157" i="5"/>
  <c r="F157" i="5"/>
  <c r="E157" i="5"/>
  <c r="D157" i="5"/>
  <c r="C157" i="5"/>
  <c r="H156" i="5"/>
  <c r="C156" i="5"/>
  <c r="H155" i="5"/>
  <c r="C155" i="5"/>
  <c r="H154" i="5"/>
  <c r="C154" i="5"/>
  <c r="H153" i="5"/>
  <c r="C153" i="5"/>
  <c r="H152" i="5"/>
  <c r="C152" i="5"/>
  <c r="H151" i="5"/>
  <c r="C151" i="5"/>
  <c r="H150" i="5"/>
  <c r="C150" i="5"/>
  <c r="H149" i="5"/>
  <c r="C149" i="5"/>
  <c r="L148" i="5"/>
  <c r="K148" i="5"/>
  <c r="J148" i="5"/>
  <c r="I148" i="5"/>
  <c r="H148" i="5" s="1"/>
  <c r="G148" i="5"/>
  <c r="F148" i="5"/>
  <c r="E148" i="5"/>
  <c r="D148" i="5"/>
  <c r="C148" i="5"/>
  <c r="H147" i="5"/>
  <c r="C147" i="5"/>
  <c r="H146" i="5"/>
  <c r="C146" i="5"/>
  <c r="H145" i="5"/>
  <c r="C145" i="5"/>
  <c r="I141" i="5"/>
  <c r="H141" i="5" s="1"/>
  <c r="D144" i="5"/>
  <c r="C144" i="5" s="1"/>
  <c r="H143" i="5"/>
  <c r="C143" i="5"/>
  <c r="H142" i="5"/>
  <c r="C142" i="5"/>
  <c r="L141" i="5"/>
  <c r="K141" i="5"/>
  <c r="J141" i="5"/>
  <c r="G141" i="5"/>
  <c r="F141" i="5"/>
  <c r="E141" i="5"/>
  <c r="D141" i="5"/>
  <c r="C141" i="5" s="1"/>
  <c r="H140" i="5"/>
  <c r="C140" i="5"/>
  <c r="H139" i="5"/>
  <c r="C139" i="5"/>
  <c r="L138" i="5"/>
  <c r="K138" i="5"/>
  <c r="J138" i="5"/>
  <c r="I138" i="5"/>
  <c r="H138" i="5"/>
  <c r="G138" i="5"/>
  <c r="F138" i="5"/>
  <c r="E138" i="5"/>
  <c r="D138" i="5"/>
  <c r="C138" i="5" s="1"/>
  <c r="H137" i="5"/>
  <c r="C137" i="5"/>
  <c r="H136" i="5"/>
  <c r="C136" i="5"/>
  <c r="H135" i="5"/>
  <c r="C135" i="5"/>
  <c r="H134" i="5"/>
  <c r="C134" i="5"/>
  <c r="L133" i="5"/>
  <c r="K133" i="5"/>
  <c r="J133" i="5"/>
  <c r="I133" i="5"/>
  <c r="H133" i="5"/>
  <c r="G133" i="5"/>
  <c r="F133" i="5"/>
  <c r="E133" i="5"/>
  <c r="D133" i="5"/>
  <c r="C133" i="5" s="1"/>
  <c r="H132" i="5"/>
  <c r="C132" i="5"/>
  <c r="H131" i="5"/>
  <c r="C131" i="5"/>
  <c r="H130" i="5"/>
  <c r="F130" i="5"/>
  <c r="D130" i="5"/>
  <c r="C130" i="5" s="1"/>
  <c r="L129" i="5"/>
  <c r="K129" i="5"/>
  <c r="K128" i="5" s="1"/>
  <c r="J129" i="5"/>
  <c r="G129" i="5"/>
  <c r="F129" i="5"/>
  <c r="E129" i="5"/>
  <c r="D129" i="5"/>
  <c r="C129" i="5" s="1"/>
  <c r="L128" i="5"/>
  <c r="J128" i="5"/>
  <c r="G128" i="5"/>
  <c r="F128" i="5"/>
  <c r="E128" i="5"/>
  <c r="D128" i="5"/>
  <c r="C128" i="5"/>
  <c r="H127" i="5"/>
  <c r="C127" i="5"/>
  <c r="L126" i="5"/>
  <c r="K126" i="5"/>
  <c r="J126" i="5"/>
  <c r="I126" i="5"/>
  <c r="H126" i="5"/>
  <c r="G126" i="5"/>
  <c r="F126" i="5"/>
  <c r="E126" i="5"/>
  <c r="D126" i="5"/>
  <c r="C126" i="5"/>
  <c r="H125" i="5"/>
  <c r="C125" i="5"/>
  <c r="H124" i="5"/>
  <c r="C124" i="5"/>
  <c r="H123" i="5"/>
  <c r="C123" i="5"/>
  <c r="H122" i="5"/>
  <c r="C122" i="5"/>
  <c r="H121" i="5"/>
  <c r="C121" i="5"/>
  <c r="L120" i="5"/>
  <c r="K120" i="5"/>
  <c r="J120" i="5"/>
  <c r="G120" i="5"/>
  <c r="F120" i="5"/>
  <c r="E120" i="5"/>
  <c r="D120" i="5"/>
  <c r="C120" i="5" s="1"/>
  <c r="H119" i="5"/>
  <c r="C119" i="5"/>
  <c r="H118" i="5"/>
  <c r="C118" i="5"/>
  <c r="H117" i="5"/>
  <c r="C117" i="5"/>
  <c r="H116" i="5"/>
  <c r="C116" i="5"/>
  <c r="H115" i="5"/>
  <c r="C115" i="5"/>
  <c r="L114" i="5"/>
  <c r="K114" i="5"/>
  <c r="J114" i="5"/>
  <c r="I114" i="5"/>
  <c r="H114" i="5"/>
  <c r="G114" i="5"/>
  <c r="F114" i="5"/>
  <c r="E114" i="5"/>
  <c r="D114" i="5"/>
  <c r="C114" i="5" s="1"/>
  <c r="H113" i="5"/>
  <c r="C113" i="5"/>
  <c r="H112" i="5"/>
  <c r="C112" i="5"/>
  <c r="H111" i="5"/>
  <c r="C111" i="5"/>
  <c r="L110" i="5"/>
  <c r="K110" i="5"/>
  <c r="J110" i="5"/>
  <c r="I110" i="5"/>
  <c r="H110" i="5"/>
  <c r="G110" i="5"/>
  <c r="F110" i="5"/>
  <c r="E110" i="5"/>
  <c r="D110" i="5"/>
  <c r="C110" i="5" s="1"/>
  <c r="H109" i="5"/>
  <c r="C109" i="5"/>
  <c r="H108" i="5"/>
  <c r="C108" i="5"/>
  <c r="H107" i="5"/>
  <c r="C107" i="5"/>
  <c r="H106" i="5"/>
  <c r="C106" i="5"/>
  <c r="H105" i="5"/>
  <c r="D105" i="5"/>
  <c r="C105" i="5" s="1"/>
  <c r="H104" i="5"/>
  <c r="D104" i="5"/>
  <c r="C104" i="5"/>
  <c r="H103" i="5"/>
  <c r="C103" i="5"/>
  <c r="H102" i="5"/>
  <c r="C102" i="5"/>
  <c r="L101" i="5"/>
  <c r="K101" i="5"/>
  <c r="J101" i="5"/>
  <c r="G101" i="5"/>
  <c r="F101" i="5"/>
  <c r="E101" i="5"/>
  <c r="D101" i="5"/>
  <c r="C101" i="5"/>
  <c r="H100" i="5"/>
  <c r="C100" i="5"/>
  <c r="H99" i="5"/>
  <c r="C99" i="5"/>
  <c r="H98" i="5"/>
  <c r="C98" i="5"/>
  <c r="H97" i="5"/>
  <c r="C97" i="5"/>
  <c r="H96" i="5"/>
  <c r="C96" i="5"/>
  <c r="H95" i="5"/>
  <c r="C95" i="5"/>
  <c r="H94" i="5"/>
  <c r="C94" i="5"/>
  <c r="L93" i="5"/>
  <c r="K93" i="5"/>
  <c r="J93" i="5"/>
  <c r="I93" i="5"/>
  <c r="H93" i="5" s="1"/>
  <c r="G93" i="5"/>
  <c r="F93" i="5"/>
  <c r="E93" i="5"/>
  <c r="D93" i="5"/>
  <c r="C93" i="5"/>
  <c r="H92" i="5"/>
  <c r="C92" i="5"/>
  <c r="H91" i="5"/>
  <c r="C91" i="5"/>
  <c r="H90" i="5"/>
  <c r="C90" i="5"/>
  <c r="H89" i="5"/>
  <c r="C89" i="5"/>
  <c r="H88" i="5"/>
  <c r="C88" i="5"/>
  <c r="L87" i="5"/>
  <c r="J87" i="5"/>
  <c r="G87" i="5"/>
  <c r="F87" i="5"/>
  <c r="E87" i="5"/>
  <c r="D87" i="5"/>
  <c r="C87" i="5"/>
  <c r="H86" i="5"/>
  <c r="C86" i="5"/>
  <c r="H85" i="5"/>
  <c r="C85" i="5"/>
  <c r="H84" i="5"/>
  <c r="C84" i="5"/>
  <c r="H83" i="5"/>
  <c r="C83" i="5"/>
  <c r="L82" i="5"/>
  <c r="K82" i="5"/>
  <c r="H82" i="5" s="1"/>
  <c r="J82" i="5"/>
  <c r="I82" i="5"/>
  <c r="G82" i="5"/>
  <c r="F82" i="5"/>
  <c r="E82" i="5"/>
  <c r="D82" i="5"/>
  <c r="C82" i="5" s="1"/>
  <c r="L81" i="5"/>
  <c r="J81" i="5"/>
  <c r="G81" i="5"/>
  <c r="F81" i="5"/>
  <c r="E81" i="5"/>
  <c r="D81" i="5"/>
  <c r="C81" i="5"/>
  <c r="H80" i="5"/>
  <c r="C80" i="5"/>
  <c r="H79" i="5"/>
  <c r="C79" i="5"/>
  <c r="L78" i="5"/>
  <c r="K78" i="5"/>
  <c r="J78" i="5"/>
  <c r="I78" i="5"/>
  <c r="H78" i="5" s="1"/>
  <c r="G78" i="5"/>
  <c r="F78" i="5"/>
  <c r="E78" i="5"/>
  <c r="D78" i="5"/>
  <c r="C78" i="5"/>
  <c r="H77" i="5"/>
  <c r="C77" i="5"/>
  <c r="H76" i="5"/>
  <c r="C76" i="5"/>
  <c r="L75" i="5"/>
  <c r="K75" i="5"/>
  <c r="J75" i="5"/>
  <c r="I75" i="5"/>
  <c r="H75" i="5" s="1"/>
  <c r="G75" i="5"/>
  <c r="F75" i="5"/>
  <c r="E75" i="5"/>
  <c r="D75" i="5"/>
  <c r="C75" i="5"/>
  <c r="L74" i="5"/>
  <c r="K74" i="5"/>
  <c r="J74" i="5"/>
  <c r="I74" i="5"/>
  <c r="H74" i="5"/>
  <c r="G74" i="5"/>
  <c r="F74" i="5"/>
  <c r="E74" i="5"/>
  <c r="D74" i="5"/>
  <c r="C74" i="5" s="1"/>
  <c r="L73" i="5"/>
  <c r="J73" i="5"/>
  <c r="G73" i="5"/>
  <c r="F73" i="5"/>
  <c r="E73" i="5"/>
  <c r="D73" i="5"/>
  <c r="C73" i="5" s="1"/>
  <c r="H72" i="5"/>
  <c r="C72" i="5"/>
  <c r="H71" i="5"/>
  <c r="C71" i="5"/>
  <c r="H70" i="5"/>
  <c r="C70" i="5"/>
  <c r="H69" i="5"/>
  <c r="C69" i="5"/>
  <c r="L68" i="5"/>
  <c r="K68" i="5"/>
  <c r="J68" i="5"/>
  <c r="I68" i="5"/>
  <c r="H68" i="5"/>
  <c r="G68" i="5"/>
  <c r="F68" i="5"/>
  <c r="E68" i="5"/>
  <c r="D68" i="5"/>
  <c r="C68" i="5" s="1"/>
  <c r="H67" i="5"/>
  <c r="C67" i="5"/>
  <c r="L66" i="5"/>
  <c r="K66" i="5"/>
  <c r="J66" i="5"/>
  <c r="G66" i="5"/>
  <c r="F66" i="5"/>
  <c r="E66" i="5"/>
  <c r="D66" i="5"/>
  <c r="C66" i="5"/>
  <c r="H65" i="5"/>
  <c r="C65" i="5"/>
  <c r="H64" i="5"/>
  <c r="C64" i="5"/>
  <c r="H63" i="5"/>
  <c r="C63" i="5"/>
  <c r="H62" i="5"/>
  <c r="C62" i="5"/>
  <c r="H61" i="5"/>
  <c r="C61" i="5"/>
  <c r="H60" i="5"/>
  <c r="C60" i="5"/>
  <c r="H59" i="5"/>
  <c r="C59" i="5"/>
  <c r="H58" i="5"/>
  <c r="C58" i="5"/>
  <c r="L57" i="5"/>
  <c r="K57" i="5"/>
  <c r="J57" i="5"/>
  <c r="G57" i="5"/>
  <c r="F57" i="5"/>
  <c r="E57" i="5"/>
  <c r="D57" i="5"/>
  <c r="C57" i="5" s="1"/>
  <c r="H56" i="5"/>
  <c r="C56" i="5"/>
  <c r="H55" i="5"/>
  <c r="C55" i="5"/>
  <c r="L54" i="5"/>
  <c r="K54" i="5"/>
  <c r="J54" i="5"/>
  <c r="I54" i="5"/>
  <c r="H54" i="5"/>
  <c r="G54" i="5"/>
  <c r="F54" i="5"/>
  <c r="E54" i="5"/>
  <c r="D54" i="5"/>
  <c r="C54" i="5" s="1"/>
  <c r="L53" i="5"/>
  <c r="K53" i="5"/>
  <c r="J53" i="5"/>
  <c r="G53" i="5"/>
  <c r="F53" i="5"/>
  <c r="E53" i="5"/>
  <c r="D53" i="5"/>
  <c r="C53" i="5"/>
  <c r="L52" i="5"/>
  <c r="K52" i="5"/>
  <c r="J52" i="5"/>
  <c r="G52" i="5"/>
  <c r="F52" i="5"/>
  <c r="E52" i="5"/>
  <c r="D52" i="5"/>
  <c r="C52" i="5"/>
  <c r="L51" i="5"/>
  <c r="J51" i="5"/>
  <c r="G51" i="5"/>
  <c r="F51" i="5"/>
  <c r="E51" i="5"/>
  <c r="D51" i="5"/>
  <c r="C51" i="5"/>
  <c r="L50" i="5"/>
  <c r="L300" i="5" s="1"/>
  <c r="J50" i="5"/>
  <c r="J300" i="5" s="1"/>
  <c r="G50" i="5"/>
  <c r="F50" i="5"/>
  <c r="E50" i="5"/>
  <c r="E300" i="5" s="1"/>
  <c r="D50" i="5"/>
  <c r="D300" i="5" s="1"/>
  <c r="C50" i="5"/>
  <c r="L49" i="5"/>
  <c r="J49" i="5"/>
  <c r="G49" i="5"/>
  <c r="F49" i="5"/>
  <c r="E49" i="5"/>
  <c r="D49" i="5"/>
  <c r="C49" i="5"/>
  <c r="H46" i="5"/>
  <c r="C46" i="5"/>
  <c r="H45" i="5"/>
  <c r="C45" i="5"/>
  <c r="L44" i="5"/>
  <c r="H44" i="5"/>
  <c r="G44" i="5"/>
  <c r="G300" i="5" s="1"/>
  <c r="C44" i="5"/>
  <c r="H43" i="5"/>
  <c r="C43" i="5"/>
  <c r="I42" i="5"/>
  <c r="H42" i="5"/>
  <c r="D42" i="5"/>
  <c r="C42" i="5"/>
  <c r="H41" i="5"/>
  <c r="C41" i="5"/>
  <c r="H40" i="5"/>
  <c r="C40" i="5"/>
  <c r="H39" i="5"/>
  <c r="C39" i="5"/>
  <c r="H38" i="5"/>
  <c r="C38" i="5"/>
  <c r="K37" i="5"/>
  <c r="H37" i="5"/>
  <c r="F37" i="5"/>
  <c r="C37" i="5"/>
  <c r="H36" i="5"/>
  <c r="C36" i="5"/>
  <c r="H35" i="5"/>
  <c r="C35" i="5"/>
  <c r="K34" i="5"/>
  <c r="H34" i="5"/>
  <c r="F34" i="5"/>
  <c r="C34" i="5"/>
  <c r="H33" i="5"/>
  <c r="C33" i="5"/>
  <c r="K32" i="5"/>
  <c r="H32" i="5"/>
  <c r="F32" i="5"/>
  <c r="C32" i="5"/>
  <c r="H31" i="5"/>
  <c r="C31" i="5"/>
  <c r="H30" i="5"/>
  <c r="C30" i="5"/>
  <c r="H29" i="5"/>
  <c r="C29" i="5"/>
  <c r="K28" i="5"/>
  <c r="H28" i="5"/>
  <c r="F28" i="5"/>
  <c r="C28" i="5"/>
  <c r="K27" i="5"/>
  <c r="H27" i="5"/>
  <c r="F27" i="5"/>
  <c r="F300" i="5" s="1"/>
  <c r="H26" i="5"/>
  <c r="C26" i="5"/>
  <c r="J25" i="5"/>
  <c r="C25" i="5"/>
  <c r="H24" i="5"/>
  <c r="C24" i="5"/>
  <c r="H23" i="5"/>
  <c r="C23" i="5"/>
  <c r="L22" i="5"/>
  <c r="L303" i="5" s="1"/>
  <c r="L302" i="5" s="1"/>
  <c r="K22" i="5"/>
  <c r="K303" i="5" s="1"/>
  <c r="K302" i="5" s="1"/>
  <c r="J22" i="5"/>
  <c r="J303" i="5" s="1"/>
  <c r="J302" i="5" s="1"/>
  <c r="I22" i="5"/>
  <c r="I303" i="5" s="1"/>
  <c r="I302" i="5" s="1"/>
  <c r="H22" i="5"/>
  <c r="H303" i="5" s="1"/>
  <c r="H302" i="5" s="1"/>
  <c r="G22" i="5"/>
  <c r="G303" i="5" s="1"/>
  <c r="G302" i="5" s="1"/>
  <c r="F22" i="5"/>
  <c r="F303" i="5" s="1"/>
  <c r="F302" i="5" s="1"/>
  <c r="E22" i="5"/>
  <c r="E303" i="5" s="1"/>
  <c r="E302" i="5" s="1"/>
  <c r="D22" i="5"/>
  <c r="D303" i="5" s="1"/>
  <c r="D302" i="5" s="1"/>
  <c r="L21" i="5"/>
  <c r="K21" i="5"/>
  <c r="J21" i="5"/>
  <c r="G21" i="5"/>
  <c r="F21" i="5"/>
  <c r="E21" i="5"/>
  <c r="D21" i="5"/>
  <c r="C21" i="5" s="1"/>
  <c r="H315" i="4"/>
  <c r="C315" i="4"/>
  <c r="H313" i="4"/>
  <c r="C313" i="4"/>
  <c r="H311" i="4"/>
  <c r="C311" i="4"/>
  <c r="H310" i="4"/>
  <c r="C310" i="4"/>
  <c r="H309" i="4"/>
  <c r="C309" i="4"/>
  <c r="H308" i="4"/>
  <c r="C308" i="4"/>
  <c r="H307" i="4"/>
  <c r="C307" i="4"/>
  <c r="H306" i="4"/>
  <c r="C306" i="4"/>
  <c r="L305" i="4"/>
  <c r="K305" i="4"/>
  <c r="J305" i="4"/>
  <c r="I305" i="4"/>
  <c r="H305" i="4"/>
  <c r="G305" i="4"/>
  <c r="F305" i="4"/>
  <c r="E305" i="4"/>
  <c r="D305" i="4"/>
  <c r="C305" i="4"/>
  <c r="H297" i="4"/>
  <c r="C297" i="4"/>
  <c r="H296" i="4"/>
  <c r="C296" i="4"/>
  <c r="L295" i="4"/>
  <c r="L298" i="4" s="1"/>
  <c r="K295" i="4"/>
  <c r="K298" i="4" s="1"/>
  <c r="J295" i="4"/>
  <c r="J298" i="4" s="1"/>
  <c r="I295" i="4"/>
  <c r="I298" i="4" s="1"/>
  <c r="G295" i="4"/>
  <c r="G298" i="4" s="1"/>
  <c r="F295" i="4"/>
  <c r="F298" i="4" s="1"/>
  <c r="E295" i="4"/>
  <c r="E298" i="4" s="1"/>
  <c r="D295" i="4"/>
  <c r="D298" i="4" s="1"/>
  <c r="C295" i="4"/>
  <c r="H294" i="4"/>
  <c r="C294" i="4"/>
  <c r="H293" i="4"/>
  <c r="C293" i="4"/>
  <c r="H292" i="4"/>
  <c r="C292" i="4"/>
  <c r="H291" i="4"/>
  <c r="C291" i="4"/>
  <c r="L290" i="4"/>
  <c r="K290" i="4"/>
  <c r="J290" i="4"/>
  <c r="I290" i="4"/>
  <c r="H290" i="4" s="1"/>
  <c r="G290" i="4"/>
  <c r="F290" i="4"/>
  <c r="E290" i="4"/>
  <c r="D290" i="4"/>
  <c r="C290" i="4"/>
  <c r="H289" i="4"/>
  <c r="C289" i="4"/>
  <c r="H288" i="4"/>
  <c r="C288" i="4"/>
  <c r="H287" i="4"/>
  <c r="C287" i="4"/>
  <c r="L286" i="4"/>
  <c r="K286" i="4"/>
  <c r="J286" i="4"/>
  <c r="I286" i="4"/>
  <c r="H286" i="4" s="1"/>
  <c r="G286" i="4"/>
  <c r="F286" i="4"/>
  <c r="E286" i="4"/>
  <c r="D286" i="4"/>
  <c r="C286" i="4"/>
  <c r="H285" i="4"/>
  <c r="C285" i="4"/>
  <c r="L284" i="4"/>
  <c r="K284" i="4"/>
  <c r="J284" i="4"/>
  <c r="I284" i="4"/>
  <c r="H284" i="4" s="1"/>
  <c r="G284" i="4"/>
  <c r="F284" i="4"/>
  <c r="E284" i="4"/>
  <c r="D284" i="4"/>
  <c r="C284" i="4"/>
  <c r="L283" i="4"/>
  <c r="K283" i="4"/>
  <c r="J283" i="4"/>
  <c r="I283" i="4"/>
  <c r="H283" i="4" s="1"/>
  <c r="G283" i="4"/>
  <c r="F283" i="4"/>
  <c r="E283" i="4"/>
  <c r="D283" i="4"/>
  <c r="C283" i="4"/>
  <c r="H282" i="4"/>
  <c r="C282" i="4"/>
  <c r="H281" i="4"/>
  <c r="C281" i="4"/>
  <c r="H280" i="4"/>
  <c r="C280" i="4"/>
  <c r="L279" i="4"/>
  <c r="K279" i="4"/>
  <c r="J279" i="4"/>
  <c r="I279" i="4"/>
  <c r="H279" i="4" s="1"/>
  <c r="G279" i="4"/>
  <c r="F279" i="4"/>
  <c r="E279" i="4"/>
  <c r="D279" i="4"/>
  <c r="C279" i="4"/>
  <c r="H278" i="4"/>
  <c r="C278" i="4"/>
  <c r="H277" i="4"/>
  <c r="C277" i="4"/>
  <c r="H276" i="4"/>
  <c r="C276" i="4"/>
  <c r="L275" i="4"/>
  <c r="K275" i="4"/>
  <c r="J275" i="4"/>
  <c r="I275" i="4"/>
  <c r="H275" i="4" s="1"/>
  <c r="G275" i="4"/>
  <c r="F275" i="4"/>
  <c r="E275" i="4"/>
  <c r="D275" i="4"/>
  <c r="C275" i="4"/>
  <c r="L274" i="4"/>
  <c r="K274" i="4"/>
  <c r="J274" i="4"/>
  <c r="I274" i="4"/>
  <c r="H274" i="4" s="1"/>
  <c r="G274" i="4"/>
  <c r="F274" i="4"/>
  <c r="E274" i="4"/>
  <c r="D274" i="4"/>
  <c r="C274" i="4"/>
  <c r="H273" i="4"/>
  <c r="C273" i="4"/>
  <c r="H272" i="4"/>
  <c r="C272" i="4"/>
  <c r="H271" i="4"/>
  <c r="C271" i="4"/>
  <c r="L270" i="4"/>
  <c r="K270" i="4"/>
  <c r="J270" i="4"/>
  <c r="I270" i="4"/>
  <c r="H270" i="4" s="1"/>
  <c r="G270" i="4"/>
  <c r="F270" i="4"/>
  <c r="E270" i="4"/>
  <c r="D270" i="4"/>
  <c r="C270" i="4"/>
  <c r="H269" i="4"/>
  <c r="C269" i="4"/>
  <c r="H268" i="4"/>
  <c r="C268" i="4"/>
  <c r="L267" i="4"/>
  <c r="K267" i="4"/>
  <c r="J267" i="4"/>
  <c r="I267" i="4"/>
  <c r="H267" i="4" s="1"/>
  <c r="G267" i="4"/>
  <c r="F267" i="4"/>
  <c r="E267" i="4"/>
  <c r="D267" i="4"/>
  <c r="C267" i="4"/>
  <c r="L266" i="4"/>
  <c r="K266" i="4"/>
  <c r="J266" i="4"/>
  <c r="I266" i="4"/>
  <c r="H266" i="4" s="1"/>
  <c r="G266" i="4"/>
  <c r="F266" i="4"/>
  <c r="E266" i="4"/>
  <c r="D266" i="4"/>
  <c r="C266" i="4"/>
  <c r="H265" i="4"/>
  <c r="C265" i="4"/>
  <c r="H264" i="4"/>
  <c r="C264" i="4"/>
  <c r="H263" i="4"/>
  <c r="C263" i="4"/>
  <c r="L262" i="4"/>
  <c r="K262" i="4"/>
  <c r="J262" i="4"/>
  <c r="I262" i="4"/>
  <c r="H262" i="4" s="1"/>
  <c r="G262" i="4"/>
  <c r="F262" i="4"/>
  <c r="E262" i="4"/>
  <c r="D262" i="4"/>
  <c r="C262" i="4"/>
  <c r="H261" i="4"/>
  <c r="C261" i="4"/>
  <c r="H260" i="4"/>
  <c r="C260" i="4"/>
  <c r="H259" i="4"/>
  <c r="C259" i="4"/>
  <c r="L258" i="4"/>
  <c r="K258" i="4"/>
  <c r="J258" i="4"/>
  <c r="I258" i="4"/>
  <c r="H258" i="4" s="1"/>
  <c r="G258" i="4"/>
  <c r="F258" i="4"/>
  <c r="E258" i="4"/>
  <c r="D258" i="4"/>
  <c r="C258" i="4"/>
  <c r="L257" i="4"/>
  <c r="K257" i="4"/>
  <c r="J257" i="4"/>
  <c r="I257" i="4"/>
  <c r="H257" i="4" s="1"/>
  <c r="G257" i="4"/>
  <c r="F257" i="4"/>
  <c r="E257" i="4"/>
  <c r="D257" i="4"/>
  <c r="C257" i="4"/>
  <c r="H256" i="4"/>
  <c r="C256" i="4"/>
  <c r="H255" i="4"/>
  <c r="C255" i="4"/>
  <c r="H254" i="4"/>
  <c r="C254" i="4"/>
  <c r="H253" i="4"/>
  <c r="C253" i="4"/>
  <c r="H252" i="4"/>
  <c r="C252" i="4"/>
  <c r="L251" i="4"/>
  <c r="K251" i="4"/>
  <c r="J251" i="4"/>
  <c r="I251" i="4"/>
  <c r="H251" i="4" s="1"/>
  <c r="G251" i="4"/>
  <c r="F251" i="4"/>
  <c r="E251" i="4"/>
  <c r="D251" i="4"/>
  <c r="C251" i="4"/>
  <c r="L250" i="4"/>
  <c r="K250" i="4"/>
  <c r="J250" i="4"/>
  <c r="I250" i="4"/>
  <c r="H250" i="4" s="1"/>
  <c r="G250" i="4"/>
  <c r="F250" i="4"/>
  <c r="E250" i="4"/>
  <c r="D250" i="4"/>
  <c r="C250" i="4"/>
  <c r="H249" i="4"/>
  <c r="C249" i="4"/>
  <c r="H248" i="4"/>
  <c r="C248" i="4"/>
  <c r="H247" i="4"/>
  <c r="C247" i="4"/>
  <c r="H246" i="4"/>
  <c r="C246" i="4"/>
  <c r="L245" i="4"/>
  <c r="K245" i="4"/>
  <c r="J245" i="4"/>
  <c r="I245" i="4"/>
  <c r="H245" i="4" s="1"/>
  <c r="G245" i="4"/>
  <c r="F245" i="4"/>
  <c r="E245" i="4"/>
  <c r="D245" i="4"/>
  <c r="C245" i="4"/>
  <c r="H244" i="4"/>
  <c r="C244" i="4"/>
  <c r="H243" i="4"/>
  <c r="C243" i="4"/>
  <c r="H242" i="4"/>
  <c r="C242" i="4"/>
  <c r="H241" i="4"/>
  <c r="C241" i="4"/>
  <c r="H240" i="4"/>
  <c r="C240" i="4"/>
  <c r="H239" i="4"/>
  <c r="C239" i="4"/>
  <c r="H238" i="4"/>
  <c r="C238" i="4"/>
  <c r="L237" i="4"/>
  <c r="K237" i="4"/>
  <c r="J237" i="4"/>
  <c r="I237" i="4"/>
  <c r="H237" i="4" s="1"/>
  <c r="G237" i="4"/>
  <c r="F237" i="4"/>
  <c r="E237" i="4"/>
  <c r="D237" i="4"/>
  <c r="C237" i="4"/>
  <c r="H236" i="4"/>
  <c r="C236" i="4"/>
  <c r="H235" i="4"/>
  <c r="C235" i="4"/>
  <c r="L234" i="4"/>
  <c r="K234" i="4"/>
  <c r="J234" i="4"/>
  <c r="I234" i="4"/>
  <c r="H234" i="4" s="1"/>
  <c r="G234" i="4"/>
  <c r="F234" i="4"/>
  <c r="E234" i="4"/>
  <c r="D234" i="4"/>
  <c r="C234" i="4"/>
  <c r="H233" i="4"/>
  <c r="C233" i="4"/>
  <c r="L232" i="4"/>
  <c r="K232" i="4"/>
  <c r="J232" i="4"/>
  <c r="I232" i="4"/>
  <c r="H232" i="4" s="1"/>
  <c r="G232" i="4"/>
  <c r="F232" i="4"/>
  <c r="E232" i="4"/>
  <c r="D232" i="4"/>
  <c r="C232" i="4" s="1"/>
  <c r="L231" i="4"/>
  <c r="K231" i="4"/>
  <c r="J231" i="4"/>
  <c r="I231" i="4"/>
  <c r="H231" i="4"/>
  <c r="G231" i="4"/>
  <c r="F231" i="4"/>
  <c r="E231" i="4"/>
  <c r="D231" i="4"/>
  <c r="C231" i="4" s="1"/>
  <c r="H230" i="4"/>
  <c r="C230" i="4"/>
  <c r="L229" i="4"/>
  <c r="K229" i="4"/>
  <c r="J229" i="4"/>
  <c r="I229" i="4"/>
  <c r="H229" i="4"/>
  <c r="G229" i="4"/>
  <c r="F229" i="4"/>
  <c r="E229" i="4"/>
  <c r="D229" i="4"/>
  <c r="C229" i="4" s="1"/>
  <c r="H228" i="4"/>
  <c r="C228" i="4"/>
  <c r="L227" i="4"/>
  <c r="K227" i="4"/>
  <c r="J227" i="4"/>
  <c r="I227" i="4"/>
  <c r="H227" i="4"/>
  <c r="G227" i="4"/>
  <c r="F227" i="4"/>
  <c r="E227" i="4"/>
  <c r="D227" i="4"/>
  <c r="C227" i="4" s="1"/>
  <c r="H226" i="4"/>
  <c r="C226" i="4"/>
  <c r="H225" i="4"/>
  <c r="C225" i="4"/>
  <c r="L224" i="4"/>
  <c r="K224" i="4"/>
  <c r="J224" i="4"/>
  <c r="I224" i="4"/>
  <c r="H224" i="4"/>
  <c r="G224" i="4"/>
  <c r="F224" i="4"/>
  <c r="E224" i="4"/>
  <c r="D224" i="4"/>
  <c r="C224" i="4" s="1"/>
  <c r="H223" i="4"/>
  <c r="C223" i="4"/>
  <c r="H222" i="4"/>
  <c r="C222" i="4"/>
  <c r="H221" i="4"/>
  <c r="C221" i="4"/>
  <c r="H220" i="4"/>
  <c r="C220" i="4"/>
  <c r="H219" i="4"/>
  <c r="C219" i="4"/>
  <c r="H218" i="4"/>
  <c r="C218" i="4"/>
  <c r="H217" i="4"/>
  <c r="C217" i="4"/>
  <c r="H216" i="4"/>
  <c r="C216" i="4"/>
  <c r="H215" i="4"/>
  <c r="C215" i="4"/>
  <c r="H214" i="4"/>
  <c r="C214" i="4"/>
  <c r="L213" i="4"/>
  <c r="K213" i="4"/>
  <c r="J213" i="4"/>
  <c r="I213" i="4"/>
  <c r="H213" i="4"/>
  <c r="G213" i="4"/>
  <c r="F213" i="4"/>
  <c r="E213" i="4"/>
  <c r="D213" i="4"/>
  <c r="C213" i="4" s="1"/>
  <c r="H212" i="4"/>
  <c r="C212" i="4"/>
  <c r="H211" i="4"/>
  <c r="C211" i="4"/>
  <c r="H210" i="4"/>
  <c r="C210" i="4"/>
  <c r="H209" i="4"/>
  <c r="C209" i="4"/>
  <c r="H208" i="4"/>
  <c r="C208" i="4"/>
  <c r="H207" i="4"/>
  <c r="C207" i="4"/>
  <c r="H206" i="4"/>
  <c r="C206" i="4"/>
  <c r="H205" i="4"/>
  <c r="C205" i="4"/>
  <c r="H204" i="4"/>
  <c r="C204" i="4"/>
  <c r="H203" i="4"/>
  <c r="C203" i="4"/>
  <c r="L202" i="4"/>
  <c r="K202" i="4"/>
  <c r="J202" i="4"/>
  <c r="I202" i="4"/>
  <c r="H202" i="4"/>
  <c r="G202" i="4"/>
  <c r="F202" i="4"/>
  <c r="E202" i="4"/>
  <c r="D202" i="4"/>
  <c r="C202" i="4" s="1"/>
  <c r="L201" i="4"/>
  <c r="K201" i="4"/>
  <c r="J201" i="4"/>
  <c r="I201" i="4"/>
  <c r="H201" i="4"/>
  <c r="G201" i="4"/>
  <c r="F201" i="4"/>
  <c r="E201" i="4"/>
  <c r="D201" i="4"/>
  <c r="C201" i="4" s="1"/>
  <c r="H200" i="4"/>
  <c r="C200" i="4"/>
  <c r="H199" i="4"/>
  <c r="C199" i="4"/>
  <c r="H198" i="4"/>
  <c r="C198" i="4"/>
  <c r="H197" i="4"/>
  <c r="C197" i="4"/>
  <c r="H196" i="4"/>
  <c r="C196" i="4"/>
  <c r="L195" i="4"/>
  <c r="K195" i="4"/>
  <c r="J195" i="4"/>
  <c r="I195" i="4"/>
  <c r="H195" i="4"/>
  <c r="G195" i="4"/>
  <c r="F195" i="4"/>
  <c r="E195" i="4"/>
  <c r="D195" i="4"/>
  <c r="C195" i="4" s="1"/>
  <c r="H194" i="4"/>
  <c r="C194" i="4"/>
  <c r="L193" i="4"/>
  <c r="K193" i="4"/>
  <c r="J193" i="4"/>
  <c r="I193" i="4"/>
  <c r="H193" i="4"/>
  <c r="G193" i="4"/>
  <c r="F193" i="4"/>
  <c r="E193" i="4"/>
  <c r="D193" i="4"/>
  <c r="C193" i="4" s="1"/>
  <c r="L192" i="4"/>
  <c r="K192" i="4"/>
  <c r="J192" i="4"/>
  <c r="I192" i="4"/>
  <c r="H192" i="4"/>
  <c r="G192" i="4"/>
  <c r="F192" i="4"/>
  <c r="E192" i="4"/>
  <c r="D192" i="4"/>
  <c r="C192" i="4" s="1"/>
  <c r="L191" i="4"/>
  <c r="K191" i="4"/>
  <c r="J191" i="4"/>
  <c r="I191" i="4"/>
  <c r="H191" i="4"/>
  <c r="G191" i="4"/>
  <c r="F191" i="4"/>
  <c r="E191" i="4"/>
  <c r="D191" i="4"/>
  <c r="C191" i="4" s="1"/>
  <c r="H190" i="4"/>
  <c r="C190" i="4"/>
  <c r="L189" i="4"/>
  <c r="K189" i="4"/>
  <c r="J189" i="4"/>
  <c r="I189" i="4"/>
  <c r="H189" i="4"/>
  <c r="G189" i="4"/>
  <c r="F189" i="4"/>
  <c r="E189" i="4"/>
  <c r="D189" i="4"/>
  <c r="C189" i="4" s="1"/>
  <c r="L188" i="4"/>
  <c r="K188" i="4"/>
  <c r="J188" i="4"/>
  <c r="I188" i="4"/>
  <c r="H188" i="4"/>
  <c r="G188" i="4"/>
  <c r="F188" i="4"/>
  <c r="E188" i="4"/>
  <c r="D188" i="4"/>
  <c r="C188" i="4" s="1"/>
  <c r="H187" i="4"/>
  <c r="C187" i="4"/>
  <c r="H186" i="4"/>
  <c r="C186" i="4"/>
  <c r="L185" i="4"/>
  <c r="K185" i="4"/>
  <c r="J185" i="4"/>
  <c r="I185" i="4"/>
  <c r="H185" i="4"/>
  <c r="G185" i="4"/>
  <c r="F185" i="4"/>
  <c r="E185" i="4"/>
  <c r="D185" i="4"/>
  <c r="C185" i="4" s="1"/>
  <c r="L184" i="4"/>
  <c r="K184" i="4"/>
  <c r="J184" i="4"/>
  <c r="I184" i="4"/>
  <c r="H184" i="4"/>
  <c r="G184" i="4"/>
  <c r="F184" i="4"/>
  <c r="E184" i="4"/>
  <c r="D184" i="4"/>
  <c r="C184" i="4"/>
  <c r="H183" i="4"/>
  <c r="C183" i="4"/>
  <c r="H182" i="4"/>
  <c r="C182" i="4"/>
  <c r="L181" i="4"/>
  <c r="K181" i="4"/>
  <c r="J181" i="4"/>
  <c r="I181" i="4"/>
  <c r="H181" i="4" s="1"/>
  <c r="G181" i="4"/>
  <c r="F181" i="4"/>
  <c r="E181" i="4"/>
  <c r="D181" i="4"/>
  <c r="C181" i="4"/>
  <c r="H180" i="4"/>
  <c r="C180" i="4"/>
  <c r="H179" i="4"/>
  <c r="C179" i="4"/>
  <c r="H178" i="4"/>
  <c r="C178" i="4"/>
  <c r="H177" i="4"/>
  <c r="C177" i="4"/>
  <c r="L176" i="4"/>
  <c r="K176" i="4"/>
  <c r="J176" i="4"/>
  <c r="I176" i="4"/>
  <c r="H176" i="4"/>
  <c r="G176" i="4"/>
  <c r="F176" i="4"/>
  <c r="E176" i="4"/>
  <c r="D176" i="4"/>
  <c r="C176" i="4" s="1"/>
  <c r="H175" i="4"/>
  <c r="C175" i="4"/>
  <c r="H174" i="4"/>
  <c r="C174" i="4"/>
  <c r="H173" i="4"/>
  <c r="C173" i="4"/>
  <c r="L172" i="4"/>
  <c r="K172" i="4"/>
  <c r="J172" i="4"/>
  <c r="I172" i="4"/>
  <c r="H172" i="4"/>
  <c r="G172" i="4"/>
  <c r="F172" i="4"/>
  <c r="E172" i="4"/>
  <c r="D172" i="4"/>
  <c r="C172" i="4" s="1"/>
  <c r="L171" i="4"/>
  <c r="K171" i="4"/>
  <c r="J171" i="4"/>
  <c r="I171" i="4"/>
  <c r="H171" i="4"/>
  <c r="G171" i="4"/>
  <c r="F171" i="4"/>
  <c r="E171" i="4"/>
  <c r="D171" i="4"/>
  <c r="C171" i="4" s="1"/>
  <c r="L170" i="4"/>
  <c r="K170" i="4"/>
  <c r="J170" i="4"/>
  <c r="I170" i="4"/>
  <c r="H170" i="4"/>
  <c r="G170" i="4"/>
  <c r="F170" i="4"/>
  <c r="E170" i="4"/>
  <c r="D170" i="4"/>
  <c r="C170" i="4" s="1"/>
  <c r="H169" i="4"/>
  <c r="C169" i="4"/>
  <c r="H168" i="4"/>
  <c r="C168" i="4"/>
  <c r="H167" i="4"/>
  <c r="C167" i="4"/>
  <c r="H166" i="4"/>
  <c r="C166" i="4"/>
  <c r="H165" i="4"/>
  <c r="C165" i="4"/>
  <c r="H164" i="4"/>
  <c r="C164" i="4"/>
  <c r="L163" i="4"/>
  <c r="K163" i="4"/>
  <c r="J163" i="4"/>
  <c r="I163" i="4"/>
  <c r="H163" i="4"/>
  <c r="G163" i="4"/>
  <c r="F163" i="4"/>
  <c r="E163" i="4"/>
  <c r="D163" i="4"/>
  <c r="C163" i="4" s="1"/>
  <c r="L162" i="4"/>
  <c r="K162" i="4"/>
  <c r="J162" i="4"/>
  <c r="I162" i="4"/>
  <c r="H162" i="4"/>
  <c r="G162" i="4"/>
  <c r="F162" i="4"/>
  <c r="E162" i="4"/>
  <c r="D162" i="4"/>
  <c r="C162" i="4" s="1"/>
  <c r="H161" i="4"/>
  <c r="C161" i="4"/>
  <c r="H160" i="4"/>
  <c r="C160" i="4"/>
  <c r="H159" i="4"/>
  <c r="C159" i="4"/>
  <c r="H158" i="4"/>
  <c r="C158" i="4"/>
  <c r="L157" i="4"/>
  <c r="K157" i="4"/>
  <c r="J157" i="4"/>
  <c r="I157" i="4"/>
  <c r="H157" i="4"/>
  <c r="G157" i="4"/>
  <c r="F157" i="4"/>
  <c r="E157" i="4"/>
  <c r="D157" i="4"/>
  <c r="C157" i="4" s="1"/>
  <c r="H156" i="4"/>
  <c r="C156" i="4"/>
  <c r="H155" i="4"/>
  <c r="C155" i="4"/>
  <c r="H154" i="4"/>
  <c r="C154" i="4"/>
  <c r="H153" i="4"/>
  <c r="C153" i="4"/>
  <c r="H152" i="4"/>
  <c r="C152" i="4"/>
  <c r="H151" i="4"/>
  <c r="C151" i="4"/>
  <c r="H150" i="4"/>
  <c r="C150" i="4"/>
  <c r="H149" i="4"/>
  <c r="C149" i="4"/>
  <c r="L148" i="4"/>
  <c r="K148" i="4"/>
  <c r="J148" i="4"/>
  <c r="I148" i="4"/>
  <c r="H148" i="4"/>
  <c r="G148" i="4"/>
  <c r="F148" i="4"/>
  <c r="E148" i="4"/>
  <c r="D148" i="4"/>
  <c r="C148" i="4" s="1"/>
  <c r="H147" i="4"/>
  <c r="C147" i="4"/>
  <c r="H146" i="4"/>
  <c r="C146" i="4"/>
  <c r="H145" i="4"/>
  <c r="C145" i="4"/>
  <c r="H144" i="4"/>
  <c r="C144" i="4"/>
  <c r="H143" i="4"/>
  <c r="C143" i="4"/>
  <c r="H142" i="4"/>
  <c r="C142" i="4"/>
  <c r="L141" i="4"/>
  <c r="K141" i="4"/>
  <c r="J141" i="4"/>
  <c r="I141" i="4"/>
  <c r="H141" i="4"/>
  <c r="G141" i="4"/>
  <c r="F141" i="4"/>
  <c r="E141" i="4"/>
  <c r="D141" i="4"/>
  <c r="C141" i="4" s="1"/>
  <c r="H140" i="4"/>
  <c r="C140" i="4"/>
  <c r="H139" i="4"/>
  <c r="C139" i="4"/>
  <c r="L138" i="4"/>
  <c r="K138" i="4"/>
  <c r="J138" i="4"/>
  <c r="I138" i="4"/>
  <c r="H138" i="4"/>
  <c r="G138" i="4"/>
  <c r="F138" i="4"/>
  <c r="E138" i="4"/>
  <c r="D138" i="4"/>
  <c r="C138" i="4" s="1"/>
  <c r="H137" i="4"/>
  <c r="C137" i="4"/>
  <c r="H136" i="4"/>
  <c r="C136" i="4"/>
  <c r="H135" i="4"/>
  <c r="C135" i="4"/>
  <c r="H134" i="4"/>
  <c r="C134" i="4"/>
  <c r="L133" i="4"/>
  <c r="K133" i="4"/>
  <c r="J133" i="4"/>
  <c r="I133" i="4"/>
  <c r="H133" i="4"/>
  <c r="G133" i="4"/>
  <c r="F133" i="4"/>
  <c r="E133" i="4"/>
  <c r="D133" i="4"/>
  <c r="C133" i="4" s="1"/>
  <c r="H132" i="4"/>
  <c r="C132" i="4"/>
  <c r="H131" i="4"/>
  <c r="C131" i="4"/>
  <c r="H130" i="4"/>
  <c r="C130" i="4"/>
  <c r="L129" i="4"/>
  <c r="K129" i="4"/>
  <c r="J129" i="4"/>
  <c r="I129" i="4"/>
  <c r="H129" i="4"/>
  <c r="G129" i="4"/>
  <c r="F129" i="4"/>
  <c r="E129" i="4"/>
  <c r="D129" i="4"/>
  <c r="C129" i="4" s="1"/>
  <c r="L128" i="4"/>
  <c r="K128" i="4"/>
  <c r="J128" i="4"/>
  <c r="I128" i="4"/>
  <c r="H128" i="4"/>
  <c r="G128" i="4"/>
  <c r="F128" i="4"/>
  <c r="E128" i="4"/>
  <c r="D128" i="4"/>
  <c r="C128" i="4"/>
  <c r="H127" i="4"/>
  <c r="C127" i="4"/>
  <c r="L126" i="4"/>
  <c r="K126" i="4"/>
  <c r="J126" i="4"/>
  <c r="I126" i="4"/>
  <c r="H126" i="4"/>
  <c r="G126" i="4"/>
  <c r="F126" i="4"/>
  <c r="E126" i="4"/>
  <c r="D126" i="4"/>
  <c r="C126" i="4"/>
  <c r="H125" i="4"/>
  <c r="C125" i="4"/>
  <c r="H124" i="4"/>
  <c r="C124" i="4"/>
  <c r="H123" i="4"/>
  <c r="C123" i="4"/>
  <c r="H122" i="4"/>
  <c r="C122" i="4"/>
  <c r="H121" i="4"/>
  <c r="C121" i="4"/>
  <c r="L120" i="4"/>
  <c r="K120" i="4"/>
  <c r="J120" i="4"/>
  <c r="I120" i="4"/>
  <c r="H120" i="4" s="1"/>
  <c r="G120" i="4"/>
  <c r="F120" i="4"/>
  <c r="E120" i="4"/>
  <c r="D120" i="4"/>
  <c r="C120" i="4"/>
  <c r="H119" i="4"/>
  <c r="C119" i="4"/>
  <c r="H118" i="4"/>
  <c r="C118" i="4"/>
  <c r="H117" i="4"/>
  <c r="C117" i="4"/>
  <c r="H116" i="4"/>
  <c r="C116" i="4"/>
  <c r="H115" i="4"/>
  <c r="C115" i="4"/>
  <c r="L114" i="4"/>
  <c r="K114" i="4"/>
  <c r="J114" i="4"/>
  <c r="I114" i="4"/>
  <c r="H114" i="4" s="1"/>
  <c r="G114" i="4"/>
  <c r="F114" i="4"/>
  <c r="E114" i="4"/>
  <c r="D114" i="4"/>
  <c r="C114" i="4"/>
  <c r="H113" i="4"/>
  <c r="C113" i="4"/>
  <c r="H112" i="4"/>
  <c r="C112" i="4"/>
  <c r="H111" i="4"/>
  <c r="C111" i="4"/>
  <c r="L110" i="4"/>
  <c r="K110" i="4"/>
  <c r="J110" i="4"/>
  <c r="I110" i="4"/>
  <c r="H110" i="4" s="1"/>
  <c r="G110" i="4"/>
  <c r="F110" i="4"/>
  <c r="E110" i="4"/>
  <c r="D110" i="4"/>
  <c r="C110" i="4"/>
  <c r="H109" i="4"/>
  <c r="C109" i="4"/>
  <c r="H108" i="4"/>
  <c r="C108" i="4"/>
  <c r="H107" i="4"/>
  <c r="C107" i="4"/>
  <c r="H106" i="4"/>
  <c r="C106" i="4"/>
  <c r="H105" i="4"/>
  <c r="C105" i="4"/>
  <c r="H104" i="4"/>
  <c r="C104" i="4"/>
  <c r="H103" i="4"/>
  <c r="C103" i="4"/>
  <c r="H102" i="4"/>
  <c r="C102" i="4"/>
  <c r="L101" i="4"/>
  <c r="K101" i="4"/>
  <c r="J101" i="4"/>
  <c r="I101" i="4"/>
  <c r="H101" i="4" s="1"/>
  <c r="G101" i="4"/>
  <c r="F101" i="4"/>
  <c r="E101" i="4"/>
  <c r="D101" i="4"/>
  <c r="C101" i="4"/>
  <c r="H100" i="4"/>
  <c r="C100" i="4"/>
  <c r="H99" i="4"/>
  <c r="C99" i="4"/>
  <c r="H98" i="4"/>
  <c r="C98" i="4"/>
  <c r="H97" i="4"/>
  <c r="C97" i="4"/>
  <c r="H96" i="4"/>
  <c r="C96" i="4"/>
  <c r="H95" i="4"/>
  <c r="C95" i="4"/>
  <c r="H94" i="4"/>
  <c r="C94" i="4"/>
  <c r="L93" i="4"/>
  <c r="K93" i="4"/>
  <c r="J93" i="4"/>
  <c r="I93" i="4"/>
  <c r="H93" i="4" s="1"/>
  <c r="G93" i="4"/>
  <c r="F93" i="4"/>
  <c r="E93" i="4"/>
  <c r="D93" i="4"/>
  <c r="C93" i="4"/>
  <c r="H92" i="4"/>
  <c r="C92" i="4"/>
  <c r="H91" i="4"/>
  <c r="C91" i="4"/>
  <c r="H90" i="4"/>
  <c r="C90" i="4"/>
  <c r="H89" i="4"/>
  <c r="C89" i="4"/>
  <c r="H88" i="4"/>
  <c r="C88" i="4"/>
  <c r="L87" i="4"/>
  <c r="K87" i="4"/>
  <c r="J87" i="4"/>
  <c r="I87" i="4"/>
  <c r="H87" i="4" s="1"/>
  <c r="G87" i="4"/>
  <c r="F87" i="4"/>
  <c r="E87" i="4"/>
  <c r="D87" i="4"/>
  <c r="C87" i="4"/>
  <c r="H86" i="4"/>
  <c r="C86" i="4"/>
  <c r="H85" i="4"/>
  <c r="C85" i="4"/>
  <c r="H84" i="4"/>
  <c r="C84" i="4"/>
  <c r="H83" i="4"/>
  <c r="C83" i="4"/>
  <c r="L82" i="4"/>
  <c r="K82" i="4"/>
  <c r="J82" i="4"/>
  <c r="I82" i="4"/>
  <c r="H82" i="4" s="1"/>
  <c r="G82" i="4"/>
  <c r="F82" i="4"/>
  <c r="E82" i="4"/>
  <c r="D82" i="4"/>
  <c r="C82" i="4"/>
  <c r="L81" i="4"/>
  <c r="K81" i="4"/>
  <c r="J81" i="4"/>
  <c r="I81" i="4"/>
  <c r="H81" i="4"/>
  <c r="G81" i="4"/>
  <c r="F81" i="4"/>
  <c r="E81" i="4"/>
  <c r="D81" i="4"/>
  <c r="C81" i="4" s="1"/>
  <c r="H80" i="4"/>
  <c r="C80" i="4"/>
  <c r="H79" i="4"/>
  <c r="C79" i="4"/>
  <c r="L78" i="4"/>
  <c r="K78" i="4"/>
  <c r="J78" i="4"/>
  <c r="I78" i="4"/>
  <c r="H78" i="4"/>
  <c r="G78" i="4"/>
  <c r="F78" i="4"/>
  <c r="E78" i="4"/>
  <c r="D78" i="4"/>
  <c r="C78" i="4" s="1"/>
  <c r="H77" i="4"/>
  <c r="C77" i="4"/>
  <c r="H76" i="4"/>
  <c r="C76" i="4"/>
  <c r="L75" i="4"/>
  <c r="K75" i="4"/>
  <c r="J75" i="4"/>
  <c r="I75" i="4"/>
  <c r="H75" i="4"/>
  <c r="G75" i="4"/>
  <c r="F75" i="4"/>
  <c r="E75" i="4"/>
  <c r="D75" i="4"/>
  <c r="C75" i="4" s="1"/>
  <c r="L74" i="4"/>
  <c r="K74" i="4"/>
  <c r="J74" i="4"/>
  <c r="I74" i="4"/>
  <c r="H74" i="4"/>
  <c r="G74" i="4"/>
  <c r="F74" i="4"/>
  <c r="E74" i="4"/>
  <c r="D74" i="4"/>
  <c r="C74" i="4" s="1"/>
  <c r="L73" i="4"/>
  <c r="K73" i="4"/>
  <c r="J73" i="4"/>
  <c r="I73" i="4"/>
  <c r="H73" i="4"/>
  <c r="G73" i="4"/>
  <c r="F73" i="4"/>
  <c r="E73" i="4"/>
  <c r="D73" i="4"/>
  <c r="C73" i="4"/>
  <c r="H72" i="4"/>
  <c r="C72" i="4"/>
  <c r="I71" i="4"/>
  <c r="H71" i="4"/>
  <c r="C71" i="4"/>
  <c r="H70" i="4"/>
  <c r="C70" i="4"/>
  <c r="H69" i="4"/>
  <c r="C69" i="4"/>
  <c r="L68" i="4"/>
  <c r="K68" i="4"/>
  <c r="J68" i="4"/>
  <c r="I68" i="4"/>
  <c r="H68" i="4"/>
  <c r="G68" i="4"/>
  <c r="F68" i="4"/>
  <c r="E68" i="4"/>
  <c r="D68" i="4"/>
  <c r="C68" i="4" s="1"/>
  <c r="H67" i="4"/>
  <c r="C67" i="4"/>
  <c r="L66" i="4"/>
  <c r="K66" i="4"/>
  <c r="J66" i="4"/>
  <c r="I66" i="4"/>
  <c r="H66" i="4"/>
  <c r="G66" i="4"/>
  <c r="F66" i="4"/>
  <c r="E66" i="4"/>
  <c r="D66" i="4"/>
  <c r="C66" i="4" s="1"/>
  <c r="H65" i="4"/>
  <c r="C65" i="4"/>
  <c r="H64" i="4"/>
  <c r="C64" i="4"/>
  <c r="H63" i="4"/>
  <c r="C63" i="4"/>
  <c r="H62" i="4"/>
  <c r="C62" i="4"/>
  <c r="H61" i="4"/>
  <c r="C61" i="4"/>
  <c r="H60" i="4"/>
  <c r="C60" i="4"/>
  <c r="H59" i="4"/>
  <c r="C59" i="4"/>
  <c r="H58" i="4"/>
  <c r="C58" i="4"/>
  <c r="L57" i="4"/>
  <c r="K57" i="4"/>
  <c r="J57" i="4"/>
  <c r="I57" i="4"/>
  <c r="H57" i="4"/>
  <c r="G57" i="4"/>
  <c r="F57" i="4"/>
  <c r="E57" i="4"/>
  <c r="D57" i="4"/>
  <c r="C57" i="4" s="1"/>
  <c r="H56" i="4"/>
  <c r="C56" i="4"/>
  <c r="H55" i="4"/>
  <c r="C55" i="4"/>
  <c r="L54" i="4"/>
  <c r="K54" i="4"/>
  <c r="J54" i="4"/>
  <c r="I54" i="4"/>
  <c r="H54" i="4"/>
  <c r="G54" i="4"/>
  <c r="F54" i="4"/>
  <c r="E54" i="4"/>
  <c r="D54" i="4"/>
  <c r="C54" i="4" s="1"/>
  <c r="L53" i="4"/>
  <c r="K53" i="4"/>
  <c r="J53" i="4"/>
  <c r="I53" i="4"/>
  <c r="H53" i="4"/>
  <c r="G53" i="4"/>
  <c r="F53" i="4"/>
  <c r="E53" i="4"/>
  <c r="D53" i="4"/>
  <c r="C53" i="4" s="1"/>
  <c r="L52" i="4"/>
  <c r="K52" i="4"/>
  <c r="J52" i="4"/>
  <c r="I52" i="4"/>
  <c r="H52" i="4"/>
  <c r="G52" i="4"/>
  <c r="F52" i="4"/>
  <c r="E52" i="4"/>
  <c r="D52" i="4"/>
  <c r="C52" i="4" s="1"/>
  <c r="L51" i="4"/>
  <c r="K51" i="4"/>
  <c r="J51" i="4"/>
  <c r="I51" i="4"/>
  <c r="H51" i="4"/>
  <c r="G51" i="4"/>
  <c r="F51" i="4"/>
  <c r="E51" i="4"/>
  <c r="D51" i="4"/>
  <c r="C51" i="4" s="1"/>
  <c r="L50" i="4"/>
  <c r="K50" i="4"/>
  <c r="J50" i="4"/>
  <c r="J300" i="4" s="1"/>
  <c r="I50" i="4"/>
  <c r="I300" i="4" s="1"/>
  <c r="H300" i="4" s="1"/>
  <c r="H50" i="4"/>
  <c r="G50" i="4"/>
  <c r="F50" i="4"/>
  <c r="E50" i="4"/>
  <c r="E300" i="4" s="1"/>
  <c r="D50" i="4"/>
  <c r="D300" i="4" s="1"/>
  <c r="L49" i="4"/>
  <c r="K49" i="4"/>
  <c r="J49" i="4"/>
  <c r="I49" i="4"/>
  <c r="H49" i="4"/>
  <c r="G49" i="4"/>
  <c r="F49" i="4"/>
  <c r="E49" i="4"/>
  <c r="D49" i="4"/>
  <c r="C49" i="4" s="1"/>
  <c r="H46" i="4"/>
  <c r="C46" i="4"/>
  <c r="H45" i="4"/>
  <c r="C45" i="4"/>
  <c r="L44" i="4"/>
  <c r="L300" i="4" s="1"/>
  <c r="G44" i="4"/>
  <c r="G300" i="4" s="1"/>
  <c r="H43" i="4"/>
  <c r="C43" i="4"/>
  <c r="I42" i="4"/>
  <c r="H42" i="4" s="1"/>
  <c r="D42" i="4"/>
  <c r="C42" i="4" s="1"/>
  <c r="H41" i="4"/>
  <c r="C41" i="4"/>
  <c r="H40" i="4"/>
  <c r="C40" i="4"/>
  <c r="H39" i="4"/>
  <c r="C39" i="4"/>
  <c r="H38" i="4"/>
  <c r="C38" i="4"/>
  <c r="K37" i="4"/>
  <c r="H37" i="4" s="1"/>
  <c r="F37" i="4"/>
  <c r="C37" i="4" s="1"/>
  <c r="H36" i="4"/>
  <c r="C36" i="4"/>
  <c r="H35" i="4"/>
  <c r="C35" i="4"/>
  <c r="K34" i="4"/>
  <c r="H34" i="4" s="1"/>
  <c r="F34" i="4"/>
  <c r="C34" i="4" s="1"/>
  <c r="H33" i="4"/>
  <c r="C33" i="4"/>
  <c r="K32" i="4"/>
  <c r="H32" i="4" s="1"/>
  <c r="F32" i="4"/>
  <c r="C32" i="4" s="1"/>
  <c r="H31" i="4"/>
  <c r="C31" i="4"/>
  <c r="H30" i="4"/>
  <c r="C30" i="4"/>
  <c r="H29" i="4"/>
  <c r="C29" i="4"/>
  <c r="K28" i="4"/>
  <c r="H28" i="4" s="1"/>
  <c r="F28" i="4"/>
  <c r="C28" i="4" s="1"/>
  <c r="K27" i="4"/>
  <c r="K300" i="4" s="1"/>
  <c r="F27" i="4"/>
  <c r="F300" i="4" s="1"/>
  <c r="H26" i="4"/>
  <c r="C26" i="4"/>
  <c r="J25" i="4"/>
  <c r="I25" i="4"/>
  <c r="H25" i="4"/>
  <c r="C25" i="4"/>
  <c r="H24" i="4"/>
  <c r="C24" i="4"/>
  <c r="H23" i="4"/>
  <c r="C23" i="4"/>
  <c r="L22" i="4"/>
  <c r="L303" i="4" s="1"/>
  <c r="L302" i="4" s="1"/>
  <c r="K22" i="4"/>
  <c r="K303" i="4" s="1"/>
  <c r="K302" i="4" s="1"/>
  <c r="J22" i="4"/>
  <c r="J303" i="4" s="1"/>
  <c r="J302" i="4" s="1"/>
  <c r="I22" i="4"/>
  <c r="I303" i="4" s="1"/>
  <c r="I302" i="4" s="1"/>
  <c r="H22" i="4"/>
  <c r="G22" i="4"/>
  <c r="G303" i="4" s="1"/>
  <c r="G302" i="4" s="1"/>
  <c r="F22" i="4"/>
  <c r="F303" i="4" s="1"/>
  <c r="F302" i="4" s="1"/>
  <c r="E22" i="4"/>
  <c r="E303" i="4" s="1"/>
  <c r="E302" i="4" s="1"/>
  <c r="D22" i="4"/>
  <c r="D303" i="4" s="1"/>
  <c r="D302" i="4" s="1"/>
  <c r="L21" i="4"/>
  <c r="K21" i="4"/>
  <c r="J21" i="4"/>
  <c r="I21" i="4"/>
  <c r="H21" i="4"/>
  <c r="G21" i="4"/>
  <c r="F21" i="4"/>
  <c r="E21" i="4"/>
  <c r="D21" i="4"/>
  <c r="C21" i="4" s="1"/>
  <c r="I57" i="5" l="1"/>
  <c r="H57" i="5" s="1"/>
  <c r="I53" i="5"/>
  <c r="H53" i="5" s="1"/>
  <c r="I66" i="5"/>
  <c r="H66" i="5" s="1"/>
  <c r="H215" i="5"/>
  <c r="K163" i="5"/>
  <c r="H163" i="5" s="1"/>
  <c r="I52" i="5"/>
  <c r="H52" i="5" s="1"/>
  <c r="I87" i="5"/>
  <c r="K87" i="5"/>
  <c r="K81" i="5" s="1"/>
  <c r="I213" i="5"/>
  <c r="H213" i="5" s="1"/>
  <c r="I101" i="5"/>
  <c r="I120" i="5"/>
  <c r="H120" i="5" s="1"/>
  <c r="I129" i="5"/>
  <c r="H144" i="5"/>
  <c r="K162" i="5"/>
  <c r="I120" i="6"/>
  <c r="H120" i="6" s="1"/>
  <c r="I201" i="5"/>
  <c r="I81" i="6"/>
  <c r="H295" i="8"/>
  <c r="H293" i="8"/>
  <c r="C293" i="8"/>
  <c r="H22" i="8"/>
  <c r="H298" i="8" s="1"/>
  <c r="H297" i="8" s="1"/>
  <c r="C27" i="8"/>
  <c r="H27" i="8"/>
  <c r="C44" i="8"/>
  <c r="H44" i="8"/>
  <c r="C50" i="8"/>
  <c r="I293" i="8"/>
  <c r="C295" i="6"/>
  <c r="C298" i="6" s="1"/>
  <c r="I303" i="6"/>
  <c r="I302" i="6" s="1"/>
  <c r="C27" i="6"/>
  <c r="C298" i="4"/>
  <c r="C300" i="4"/>
  <c r="C22" i="4"/>
  <c r="C303" i="4" s="1"/>
  <c r="C302" i="4" s="1"/>
  <c r="C27" i="4"/>
  <c r="H27" i="4"/>
  <c r="C44" i="4"/>
  <c r="H44" i="4"/>
  <c r="C50" i="4"/>
  <c r="H295" i="4"/>
  <c r="H298" i="4" s="1"/>
  <c r="C300" i="5"/>
  <c r="H303" i="4"/>
  <c r="H302" i="4" s="1"/>
  <c r="C298" i="5"/>
  <c r="C22" i="5"/>
  <c r="C303" i="5" s="1"/>
  <c r="C302" i="5" s="1"/>
  <c r="C27" i="5"/>
  <c r="H87" i="5" l="1"/>
  <c r="K73" i="5"/>
  <c r="H162" i="5"/>
  <c r="H129" i="5"/>
  <c r="I128" i="5"/>
  <c r="H128" i="5" s="1"/>
  <c r="H101" i="5"/>
  <c r="I81" i="5"/>
  <c r="H81" i="6"/>
  <c r="I73" i="6"/>
  <c r="H201" i="5"/>
  <c r="I192" i="5"/>
  <c r="C303" i="6"/>
  <c r="C302" i="6" s="1"/>
  <c r="H81" i="5" l="1"/>
  <c r="I73" i="5"/>
  <c r="K51" i="5"/>
  <c r="K50" i="5" s="1"/>
  <c r="K298" i="5"/>
  <c r="H192" i="5"/>
  <c r="I191" i="5"/>
  <c r="I298" i="5"/>
  <c r="H73" i="6"/>
  <c r="H298" i="6" s="1"/>
  <c r="I51" i="6"/>
  <c r="I298" i="6"/>
  <c r="I51" i="5" l="1"/>
  <c r="H51" i="5" s="1"/>
  <c r="H73" i="5"/>
  <c r="H298" i="5" s="1"/>
  <c r="K49" i="5"/>
  <c r="K300" i="5"/>
  <c r="H51" i="6"/>
  <c r="I50" i="6"/>
  <c r="H191" i="5"/>
  <c r="I50" i="5"/>
  <c r="I49" i="5" l="1"/>
  <c r="H50" i="5"/>
  <c r="I49" i="6"/>
  <c r="H50" i="6"/>
  <c r="H49" i="5" l="1"/>
  <c r="I25" i="5"/>
  <c r="H49" i="6"/>
  <c r="I25" i="6"/>
  <c r="H25" i="6" l="1"/>
  <c r="I21" i="6"/>
  <c r="H21" i="6" s="1"/>
  <c r="I300" i="6"/>
  <c r="H300" i="6" s="1"/>
  <c r="H25" i="5"/>
  <c r="I21" i="5"/>
  <c r="H21" i="5" s="1"/>
  <c r="I300" i="5"/>
  <c r="H300" i="5" s="1"/>
</calcChain>
</file>

<file path=xl/sharedStrings.xml><?xml version="1.0" encoding="utf-8"?>
<sst xmlns="http://schemas.openxmlformats.org/spreadsheetml/2006/main" count="2316" uniqueCount="383">
  <si>
    <t>IEŅĒMUMU UN IZDEVUMU TĀME 2013.GADAM</t>
  </si>
  <si>
    <t>Budžeta finansēta institūcija</t>
  </si>
  <si>
    <t>Jūrmalas pilsētas dme</t>
  </si>
  <si>
    <t>Adrese</t>
  </si>
  <si>
    <t>Jomas iela 1/5, Jūrmala, LV-2015</t>
  </si>
  <si>
    <t>Funkcionālās klasifikācijas kods</t>
  </si>
  <si>
    <t>03.390</t>
  </si>
  <si>
    <t>Programma</t>
  </si>
  <si>
    <t>Iestādes uzturēšana</t>
  </si>
  <si>
    <t>Konta Nr.</t>
  </si>
  <si>
    <t>pamatbudžetam</t>
  </si>
  <si>
    <t>LV57PARX0002484572002</t>
  </si>
  <si>
    <t>Valsts budžeta transfertiem</t>
  </si>
  <si>
    <t>projektiem</t>
  </si>
  <si>
    <t>maksas pakalpojumiem</t>
  </si>
  <si>
    <t>ziedojumiem, dāvinājumiem</t>
  </si>
  <si>
    <t>Budžeta klasifikācijas                                                         kods</t>
  </si>
  <si>
    <t>Rādītāju nosaukumi</t>
  </si>
  <si>
    <t>Iestādes pieprasījums 2013.gadam</t>
  </si>
  <si>
    <t>Izdevumu tāme 2013.gadam</t>
  </si>
  <si>
    <t>Kopā</t>
  </si>
  <si>
    <t>Pamatbudžets</t>
  </si>
  <si>
    <t>Valsts budžeta transferti (mērķdotācijas)</t>
  </si>
  <si>
    <t>Maksas pakalpojumi</t>
  </si>
  <si>
    <t>Ziedojumi, dāvinājumi</t>
  </si>
  <si>
    <t>1</t>
  </si>
  <si>
    <t xml:space="preserve">  I   IEŅĒMUMI</t>
  </si>
  <si>
    <t>Ieņēmumi pavisam kopā, t.sk.:</t>
  </si>
  <si>
    <t>Atlikums gada sākumā, t.sk:</t>
  </si>
  <si>
    <t>F21010000   kasē</t>
  </si>
  <si>
    <t>F22010000 bankā</t>
  </si>
  <si>
    <t>Dotācija no vispārējiem ieņēmumiem pašvaldības budžetā</t>
  </si>
  <si>
    <t>X</t>
  </si>
  <si>
    <t>Ieņēmumi no citiem avotiem saskaņā ar noslēgtajiem līgumiem</t>
  </si>
  <si>
    <t>Ieņēmumi no budžeta iestāžu sniegtajiem maksas pakalpojumiem</t>
  </si>
  <si>
    <t>Maksa par izglītības pakalpojumiem</t>
  </si>
  <si>
    <t>Mācību maksa</t>
  </si>
  <si>
    <t>Ieņēmumi no vecāku maksām</t>
  </si>
  <si>
    <t>Pārējie ieņēmumi par izglītības pakalpojumiem</t>
  </si>
  <si>
    <t>Ieņēmumi par dokumentu izsniegšanu un kancelejas pakalpojumiem</t>
  </si>
  <si>
    <t>Ieņēmumi par pārējo dokumentu izsniegšanu un pārēejiem kancelejas pakalpojumiem</t>
  </si>
  <si>
    <t>Ieņēmumi par nomu un īri</t>
  </si>
  <si>
    <t>Ieņēmumi par nomu</t>
  </si>
  <si>
    <t>Ieņēmumi no kustamā īpašuma iznomāšanas</t>
  </si>
  <si>
    <t>Ieņēmumi par pārējiem budžeta iestāžu maksas pakalpojumiem</t>
  </si>
  <si>
    <t>Maksa par personu uzturēšanos sociālās aprūpes iestādēs</t>
  </si>
  <si>
    <t>Ieņēmumi par biļešu realizāciju</t>
  </si>
  <si>
    <t>Ieņēmumi par projektu realizāciju</t>
  </si>
  <si>
    <t>Citi ieņēmumi par maksas pakalpojumiem</t>
  </si>
  <si>
    <t>Pārējie šajā klasifikācijā iepriekš neklasificētie ieņēmumi</t>
  </si>
  <si>
    <t>Saņemtie ziedojumi un dāvinājumi</t>
  </si>
  <si>
    <t>Juridisku personu ziedojumi un dāvinājumi naudā</t>
  </si>
  <si>
    <t>Fizisko personu ziedojumi un dāvinājumi naudā</t>
  </si>
  <si>
    <t xml:space="preserve">  I I     IZDEVUMI</t>
  </si>
  <si>
    <t>Izdevumi pavisam kopā, t.sk.</t>
  </si>
  <si>
    <t>Izdevumi (uzturēšanas izdevumi+izdevumi kapitālieguldījumiem)</t>
  </si>
  <si>
    <t>Uzturēšanas izdevumi kopā (1000; 2000; 3000; 4000)</t>
  </si>
  <si>
    <t>Atlīdzība</t>
  </si>
  <si>
    <t xml:space="preserve">Atalgojums  </t>
  </si>
  <si>
    <t>Mēnešalga</t>
  </si>
  <si>
    <t>Deputātu mēnešalga</t>
  </si>
  <si>
    <t>Pārējo darbinieku mēnešalga (darba alga)</t>
  </si>
  <si>
    <t>Piemaksas un prēmijas un naudas balvas</t>
  </si>
  <si>
    <t>Piemaksa par nakts darbu</t>
  </si>
  <si>
    <t>Samaksa par virsstundu darbu un darbu svētku dienās</t>
  </si>
  <si>
    <t>Piemaksa par darbu īpašos apstākļos, speciālās piemaksas</t>
  </si>
  <si>
    <t>Piemaksa par personisko darba ieguldījumu un darba kvalitāti</t>
  </si>
  <si>
    <t>Piemaksa par papildu darbu</t>
  </si>
  <si>
    <t>Prēmijas, naudas balvas un materiālā stimulēšana</t>
  </si>
  <si>
    <t>Citas normatīvajos aktos noteiktās piemaksas, kas nav iepriekš klasificētas</t>
  </si>
  <si>
    <t>Atalgojums fiziskajām personām uz tiesiskās attiecības regulējošu dokumentu pamata</t>
  </si>
  <si>
    <t>Darba devēja valsts soc. apdroš. obl. iemaksas, sociāla rakstura pabalsti un kompensācijas</t>
  </si>
  <si>
    <t>Darba devēja valsts sociālās apdrošin. obligātās iemaksas</t>
  </si>
  <si>
    <t>Darba devēja pabalsti, kompensācijas un citi maksājumi</t>
  </si>
  <si>
    <t>Darba devēja pabalsti un kompensācijas, no kuriem aprēķina ienākuma nodokli, valsts sociālās apdrošināšanas obligātās iemaksas</t>
  </si>
  <si>
    <t>Mācību maksas kompensācija</t>
  </si>
  <si>
    <t>Darba devēja izdevumi veselības, dzīvības un nelaimes gadījumu apdrošināšanai</t>
  </si>
  <si>
    <t>Darba devēja sociālā rakstura pabalsti un kompensācijas, no kā neaprēķina ienākuma nodokli, un valsts sociālās apdrošināšanas obligātās iemaksas</t>
  </si>
  <si>
    <t>Preces un pakalpojumi</t>
  </si>
  <si>
    <t>Mācību, darba un dienesta komandējumi, dienesta, darba braucieni</t>
  </si>
  <si>
    <t>Iekšzemes mācību, darba un dienesta komandējumi, dienesta, darba braucieni</t>
  </si>
  <si>
    <t>Dienas nauda</t>
  </si>
  <si>
    <t>Pārējie komandējumu un dienesta, darba braucienu izdevumi</t>
  </si>
  <si>
    <t xml:space="preserve">Ārvalstu mācību, darba un dienesta komandējumi, dienesta, darba braucieni </t>
  </si>
  <si>
    <t>Pakalpojumi</t>
  </si>
  <si>
    <t>Pasta, telefona un citi sakaru pakalpojumi</t>
  </si>
  <si>
    <t>Valsts nozīmes datu pārraides tīkla pakalpojumi</t>
  </si>
  <si>
    <t>Telefona abonēšanas maksa, vietējo un tālsarunu apmaksa, interneta pakalpojumu sniedzēju apmaksa</t>
  </si>
  <si>
    <t>Mobilā telefona abonēšanas maksas un sarunu apmaksa</t>
  </si>
  <si>
    <t>Pārējie sakaru pakalpojumi</t>
  </si>
  <si>
    <t>Izdevumi par komunālajiem pakalpojumiem</t>
  </si>
  <si>
    <t>Izdevumi par apkuri</t>
  </si>
  <si>
    <t>Izdevumi par ūdeni un kanalizāciju</t>
  </si>
  <si>
    <t>Izdevumi par elektroenerģiju</t>
  </si>
  <si>
    <t>Izdevumi par atkritumu izvešanu</t>
  </si>
  <si>
    <t>Izdevumi par pārējiem komunālajiem pakalpojumiem</t>
  </si>
  <si>
    <t>Iestādes administratīvie izdevumi un ar iestādes darbības nodrošināšanu saistītie izdevumi</t>
  </si>
  <si>
    <t>Administratīvie izdevumi un sabiedriskās attiecības, kursu un semināru organizēšana</t>
  </si>
  <si>
    <t>Auditoru, tulku pakalpojumi, izdevumi par iestāžu pasūtītajiem pētījumiem</t>
  </si>
  <si>
    <t>Izdevumi par transporta pakalpojumiem</t>
  </si>
  <si>
    <t>Normatīvajos aktos noteiktie darba devēja veselības izdevumi darba ņēmējiem</t>
  </si>
  <si>
    <t>Semināru, kursu, kongresu un konferenču apmaksa</t>
  </si>
  <si>
    <t>Bankas komisija, pakalpojumi</t>
  </si>
  <si>
    <t xml:space="preserve">Pārējie iestādes administratīvie izdevumi </t>
  </si>
  <si>
    <t>Remontdarbi un iestāžu uzturēšanas pakalpojumi (izņemot ēku, būvju un ceļu kapitālo remontu)</t>
  </si>
  <si>
    <t>Ēku, būvju un telpu kārtējais remonts</t>
  </si>
  <si>
    <t>Transportlīdzekļu uzturēšana un remonts</t>
  </si>
  <si>
    <t>Iekārtas, inventāra un aparatūras remonts, tehniskā apkalpošana</t>
  </si>
  <si>
    <t>Ēku, būvju un telpu uzturēšana</t>
  </si>
  <si>
    <t>Autoceļu un ielu pārvaldīšana un uzturēšana</t>
  </si>
  <si>
    <t>Apdrošināšanas izdevumi</t>
  </si>
  <si>
    <t>Profesionālās darbības civiltiesiskās apdrošināšanas izdevumi</t>
  </si>
  <si>
    <t>Pārējie remontdarbu un iestāžu uzturēšanas pakalpojumi</t>
  </si>
  <si>
    <t>Informācijas tehnoloģijas pakalpojumi</t>
  </si>
  <si>
    <t>Informācijas sistēmas uzturēšana</t>
  </si>
  <si>
    <t>Informācijas sistēmas licenču nomas izdevumi</t>
  </si>
  <si>
    <t>Pārējie informācijas tehnoloģiju pakalpojumi</t>
  </si>
  <si>
    <t>Īre un noma</t>
  </si>
  <si>
    <t>Ēku, telpu īre un noma</t>
  </si>
  <si>
    <t>Transportlīdzekļu noma</t>
  </si>
  <si>
    <t>Zemes noma</t>
  </si>
  <si>
    <t>Iekārtu un inventāra īre un noma</t>
  </si>
  <si>
    <t>Pārējā noma</t>
  </si>
  <si>
    <t>Citi pakalpojumi</t>
  </si>
  <si>
    <t>Izdevumi par tiesvedības darbiem</t>
  </si>
  <si>
    <t>Pašvaldību līdzekļi neparedzētiem gadījumiem</t>
  </si>
  <si>
    <t>Izdevumi juridiskās palīdzības sniedzējiem un zvērinātiem tiesu izpildītājiem</t>
  </si>
  <si>
    <t>Iestādes iekšējo kolektīvo pasākumu organizēšanas izdevumi</t>
  </si>
  <si>
    <t>Pārējie iepriekš neklasificētie pakalpojumu veidi</t>
  </si>
  <si>
    <t>Maksājumi par sniegtajiem finanšu pakalpojumiem</t>
  </si>
  <si>
    <t>Maksājumi par pašvaldību parāda apkalpošanu</t>
  </si>
  <si>
    <t>Krājumi, materiāli, energoresursi, preces, biroja preces un inventārs, kurus neuzskaita kodā 5000</t>
  </si>
  <si>
    <t>Biroja preces un inventārs</t>
  </si>
  <si>
    <t xml:space="preserve">Biroja preces </t>
  </si>
  <si>
    <t>Inventārs</t>
  </si>
  <si>
    <t>Spectērpi</t>
  </si>
  <si>
    <t>Kurināmais un enerģētiskie  materiāli</t>
  </si>
  <si>
    <t>Kurināmais</t>
  </si>
  <si>
    <t>Degviela</t>
  </si>
  <si>
    <t>Pārējie enerģētiskie materiāli</t>
  </si>
  <si>
    <t>Materiāli un izejvielas palīgražošanai</t>
  </si>
  <si>
    <t>Zāles, ķimikālijas, laboratorijas preces, medicīniskās ierīces, med.instrumenti, laboratorijas dzīvnieki un to uzturēšana</t>
  </si>
  <si>
    <t>Zāles, ķimikālijas, laboratorijas preces</t>
  </si>
  <si>
    <t>Medicīnas instrumenti, laboratorijas dzīvnieki un to uzturēšana</t>
  </si>
  <si>
    <t>Kārtējā remonta un iestāžu uzturēšanas materiāli</t>
  </si>
  <si>
    <t>Remontmateriāli</t>
  </si>
  <si>
    <t>Saimniecības materiāli</t>
  </si>
  <si>
    <t>Elektroiekārtu remonta un uzturēšanas materiāli</t>
  </si>
  <si>
    <t>Transportlīdzekļu uzturēšana un remontmateriāli</t>
  </si>
  <si>
    <t>Datortehnikas remonta un uzturēšanas materiāli</t>
  </si>
  <si>
    <t>Pārējās kārtējo remontu materiālu izmaksas</t>
  </si>
  <si>
    <t>Valsts un pašvaldību aprūpē un apgādē esošo personu uzturēšana</t>
  </si>
  <si>
    <t>Mīkstais inventārs</t>
  </si>
  <si>
    <t>Virtuves inventārs, trauki un galda piederumi</t>
  </si>
  <si>
    <t>Ēdināšanas izdevumi</t>
  </si>
  <si>
    <t>Formas tērpi un speciālais apģērbs</t>
  </si>
  <si>
    <t>Uzturdevas kompensācija naudā</t>
  </si>
  <si>
    <t>Apdrošināšanas izdevumi veselības, dzīvības un nelaimes gadījumu apdrošināšanai</t>
  </si>
  <si>
    <t>Pārējie valsts un pašvaldību aprūpē un apgādē esošo personu uzturēšanas izdevumi, kuri nav minēti citos koda 2360 apakškodos</t>
  </si>
  <si>
    <t>Mācību līdzekļi un materiāli</t>
  </si>
  <si>
    <t>Specifiskie materiāli un inventārs</t>
  </si>
  <si>
    <t>Munīcija</t>
  </si>
  <si>
    <t>Pārējie specifiskas lietošanas materiāli un inventārs</t>
  </si>
  <si>
    <t>Pārējās preces</t>
  </si>
  <si>
    <t>Izdevumi periodikas iegādei</t>
  </si>
  <si>
    <t>Budžeta iestāžu nodokļu, nodevu un naudas sodu maksājumi</t>
  </si>
  <si>
    <t>Budžeta iestāžu nodokļu maksājumi</t>
  </si>
  <si>
    <t>Budžeta iestāžu pievienotās vērtības nodokļa maksājumi</t>
  </si>
  <si>
    <t>Budžeta iestāžu nekustamā īpašuma nodokļa (t.sk. zemes nodokļa parāda) maksājumi budžetā</t>
  </si>
  <si>
    <t>Budžeta iestāžu dabas resursu nodokļa maksājumi</t>
  </si>
  <si>
    <t>Pārējie budžeta iestāžu pārskaitītie nodokļi un nodevas</t>
  </si>
  <si>
    <t>Budžeta iestāžu naudas sodu maksājumi</t>
  </si>
  <si>
    <t>Pakalpojumi, kurus budžeta iestādes apmaksā noteikto funkciju ietvaros, kas nav iestādes administratīvie izdevumi</t>
  </si>
  <si>
    <t>Subsīdijas un dotācijas</t>
  </si>
  <si>
    <t>Subsīdijas un dotācijas komersantiem, biedrībām un nodibinājumiem, izņemot lauksaimniecības ražošanu</t>
  </si>
  <si>
    <t>Valsts un pašvaldību budžeta dotācija komersantiem, biedrībām un nodibinājumiem un fiziskām personām</t>
  </si>
  <si>
    <t>Valsts un pašvaldību budžeta dotācija valsts un pašvaldību komersantiem</t>
  </si>
  <si>
    <t xml:space="preserve">Valsts un pašvaldību budžeta dotācija komersantiem </t>
  </si>
  <si>
    <t>Valsts un pašvaldību budžeta dotācija biedrībām un nodibinājumiem</t>
  </si>
  <si>
    <t>Subsīdijas un dotācijas komersantiem, biedrībām un nodibinājumiem Eiropas Savienības politiku instrumentu un pārējās ārvalstu finanšu palīdzības līdzfinansēto projektu un (vai)pasākumu ietvaros</t>
  </si>
  <si>
    <t>Subsīdijas un dotācijas biedrībām un nodibinājumiem Eiropas Savienības politiku instrumentu un pārējās ārvalstu finanšu palīdzības līdzfinansētajiem projektiem (pasākumiem)</t>
  </si>
  <si>
    <t>Subsīdijas un dotācijas komersantiem Eiropas Savienības politiku instrumentu un pārējās ārvalstu finanšu palīdzības līdzfinansētajiem projektiem (pasākumiem)</t>
  </si>
  <si>
    <t>Atmaksa komersantiem par Eiropas Savienības politiku instrumentu un pārējās ārvalstu finanšu palīdzības projektu (pasākumu) īstenošanu</t>
  </si>
  <si>
    <t>Atmaksa biedrībām un nodibinājumiem par Eiropas Savienības politiku instrumentu un pārējās ārvalstu finanšu palīdzības projektu (pasākumu) īstenošanu</t>
  </si>
  <si>
    <t>Subsīdijas komersantiem sabiedriskā transporta pakalpojumu nodrošināšanai (par pasažieru regulārajiem pārvadājumiem)</t>
  </si>
  <si>
    <t>Produktu supsīdijas komersantiem sabiedriskā transporta pakalpojumu nodrošināšanai (par pasažieru regulārajiem pārvadājumiem)</t>
  </si>
  <si>
    <t>Citas ražošanas subsīdijas komersantiem sabiedriskā transporta pakalpojumu nodrošināšanai (par pasažieru regulārajiem pārvadājumiem)</t>
  </si>
  <si>
    <t>Procentu izdevumi</t>
  </si>
  <si>
    <t>Procentu maksājumi iekšzemes kredītiestādēm</t>
  </si>
  <si>
    <t>Budžeta aizņēmumu procenta maksājumi</t>
  </si>
  <si>
    <t>Budžeta iestāžu līzinga procentu maksājumi</t>
  </si>
  <si>
    <t>Pārējie procentu maksājumi</t>
  </si>
  <si>
    <t>Budžeta iestāžu procentu maksājumi Valsts kasei</t>
  </si>
  <si>
    <t>Pašvaldības iestāžu procenta maksājumi Valsts kasei, izņemot valsts sociālās apdrošināšanas speciālo budžetu</t>
  </si>
  <si>
    <t>Izdevumi kapitālieguldījumiem - kopā</t>
  </si>
  <si>
    <t>Pamatkapitāla veidošana</t>
  </si>
  <si>
    <t>Nemateriālie ieguldījumi</t>
  </si>
  <si>
    <t>Attīstības pasākumi un programmas</t>
  </si>
  <si>
    <t>Licences, koncesijas un patenti, preču zīmes un līdzīgas tiesības</t>
  </si>
  <si>
    <t>Datorprogrammas</t>
  </si>
  <si>
    <t>Pārējās licences, koncesijas un patenti, preču zīmes un tamlīdzīgas tiesības</t>
  </si>
  <si>
    <t>Pārējie nemateriālie ieguldījumi</t>
  </si>
  <si>
    <t>Nemateriālo ieguldījumu izveidošana</t>
  </si>
  <si>
    <t>Kapitālsabiedrību iegādes rezultātā iegūtā nemateriālā vērtība</t>
  </si>
  <si>
    <t>Pamatlīdzekļi</t>
  </si>
  <si>
    <t>Zeme, ēkas un būves</t>
  </si>
  <si>
    <t>Dzīvojamās ēkas</t>
  </si>
  <si>
    <t>Nedzīvojamās ēkas</t>
  </si>
  <si>
    <t>Transporta būves</t>
  </si>
  <si>
    <t>Zeme zem ēkām un būvēm</t>
  </si>
  <si>
    <t>Kultivētā zeme</t>
  </si>
  <si>
    <t>Atpūtai un izklaidei izmantojamā zeme</t>
  </si>
  <si>
    <t>Pārējā zeme</t>
  </si>
  <si>
    <t>Celtnes un būves</t>
  </si>
  <si>
    <t>Pārējais nekustamais īpašums</t>
  </si>
  <si>
    <t>Tehnoloģiskās iekārtas un mašīnas</t>
  </si>
  <si>
    <t>Pārējie pamatlīdzekļi</t>
  </si>
  <si>
    <t>Transportlīdzekļi</t>
  </si>
  <si>
    <t>Saimniecības pamatlīdzekļi</t>
  </si>
  <si>
    <t>Bibliotēku krājumi</t>
  </si>
  <si>
    <t>Izklaides, literārie un mākslas oriģināldarbi</t>
  </si>
  <si>
    <t>Antīkie un citi mākslas priekšmeti</t>
  </si>
  <si>
    <t>Citas vērtslietas</t>
  </si>
  <si>
    <t>Datortehnika, sakaru un cita biroja tehnika</t>
  </si>
  <si>
    <t>Pārējie iepriekš neklasificētie pamatlīdzekļi</t>
  </si>
  <si>
    <t>Pamatlīdzekļu izveidošana un nepabeigtā būvniecība</t>
  </si>
  <si>
    <t>Kapitālais remonts un rekonstrukcija</t>
  </si>
  <si>
    <t>Bioloģiskie un pazemes aktīvi</t>
  </si>
  <si>
    <t>Pārējie bioloģiskie un lauksaimniecības aktīvi</t>
  </si>
  <si>
    <t>Ilgtermiņa ieguldījumi nomātajos pamatlīdzekļos</t>
  </si>
  <si>
    <t>Izdevumi par kapitāla daļu pārdošanu un pārvērtēšanu, vērtspapīru tirdzniecību un pārvērtēšanu un kapitāla daļu iegādi</t>
  </si>
  <si>
    <t>Izdevumi par kapitāla daļu pārdošanu un vērtspapīra tirdzniecību</t>
  </si>
  <si>
    <t>Izdevumi par kapitāla daļu un vērtspapīru pārvērtēšanu un izdevumi par ieguldījumu radniecīgajās un asociētajās kapitālsabiedrībās pārvērtēšanu</t>
  </si>
  <si>
    <t>Izdevumi par kapitāla daļu un par ieguldījumu radniecīgajās un asociētajās kapitālsabiedrībās pārvērtēšanu</t>
  </si>
  <si>
    <t>Sociālie pabalsti</t>
  </si>
  <si>
    <t>Pensijas un sociālie pabalsti naudā</t>
  </si>
  <si>
    <t>Valsts sociālās apdrošināšanas pabalsti naudā</t>
  </si>
  <si>
    <t>Valsts un pašvaldību nodarbinātības pabalsti naudā</t>
  </si>
  <si>
    <t>Bezdarbnieku pabalsts</t>
  </si>
  <si>
    <t>Bezdarbnieku stipendija</t>
  </si>
  <si>
    <t>Pašvaldību sociālā palīdzība iedzīvotājiem naudā</t>
  </si>
  <si>
    <t>Pabalsti veselības aprūpei naudā</t>
  </si>
  <si>
    <t>Pabalsti ēdināšanai naudā</t>
  </si>
  <si>
    <t>Pašvaldību vienreizējie pabalsti naudā ārkārtas situācijā</t>
  </si>
  <si>
    <t>Sociālās garantijas bāreņiem un audžuģimenēm naudā</t>
  </si>
  <si>
    <t>Pārējā sociālā palīdzība  naudā</t>
  </si>
  <si>
    <t>Pabalsts garantētā minimālā ienākumu līmeņa nodrošināšanai naudā</t>
  </si>
  <si>
    <t>Dzīvokļa pabalsti naudā</t>
  </si>
  <si>
    <t>Valsts un pašvaldību budžeta maksājumi</t>
  </si>
  <si>
    <t>Stipendijas</t>
  </si>
  <si>
    <t>Transporta izdevumu kompensācijas</t>
  </si>
  <si>
    <t>Ilgstošas sociālās aprūpes un sociālās rehabilitācijas institūciju veiktie maksājumi klientiem personiskiem izdevumiem no normatīvajos aktos noteiktajiem klientu ienākumiem, kas izmaksāti no valsts budžeta līdzekļiem</t>
  </si>
  <si>
    <t>Pārējie klasifikācijā neminētie no valsts un pašvaldību budžeta veiktie maksājumi iedzīvotājiem naudā</t>
  </si>
  <si>
    <t>Sociālie pabalsti natūrā</t>
  </si>
  <si>
    <t>Pašvaldību sociālāpalīdzība iedzīvotājiem natūrā</t>
  </si>
  <si>
    <t>Pabalsti ēdināšanai natūrā</t>
  </si>
  <si>
    <t>Pašvaldības vienreizējie pabalsti natūrā ārkārtas situācijā</t>
  </si>
  <si>
    <t>Pārējā sociālāpalīdzība natūrā</t>
  </si>
  <si>
    <t>Atbalsta pasākumi un kompensācijas natūrā</t>
  </si>
  <si>
    <t>Dzīvokļa pabalsti natūrā</t>
  </si>
  <si>
    <t>Pārējie klasifikācijā neminētie maksājumi iedzīvotājiem natūrā un kompensācijas</t>
  </si>
  <si>
    <t>Pašvaldības pirktie sociālie pakalpojumi  iedzīvotājiem</t>
  </si>
  <si>
    <t>Samaksa par aprūpi mājās</t>
  </si>
  <si>
    <t>Samaksa par ilgstošas sociālās aprūpes un sociālās rehabilitācijas institūciju sniegtajiem pakalpojumiem</t>
  </si>
  <si>
    <t>Samaksa par pārējiem sociālajiem pakalpojumiem saskaņā ar pašvaldību saistošajiem noteikumiem</t>
  </si>
  <si>
    <t>Maksājumi iedzīvotājiem natūrā, naudas balvas, izdevumi pašvaldību brīvprātīgo iniciatīvu izpildei</t>
  </si>
  <si>
    <t>Maksājumi iedzīvotājiem natūrā</t>
  </si>
  <si>
    <t>Naudas balvas</t>
  </si>
  <si>
    <t>Izdevumi brīvprātīgo iniciatīvu izpildei</t>
  </si>
  <si>
    <t>Uzturēšanas izdevumu transferti, pašu resursu maksājumi, starptautiskā sadarbība</t>
  </si>
  <si>
    <t>Pašvaldību  uzturēšanas izdevumu transferti</t>
  </si>
  <si>
    <t>Pašvaldību  uzturēšanas izdevumu transferti citām pašvaldībām</t>
  </si>
  <si>
    <t>Pašvaldību uzturēšanas izdevumu transferti padotības iestādēm</t>
  </si>
  <si>
    <t>Pašvaldības  uzturēšanas izdevumu transferti uz valsts budžetu</t>
  </si>
  <si>
    <t>Pašvaldību atmaksa valsts budžetam par iepriekšējos gados saņemto, bet neizlietoto valsts budžeta transfertu uzturēšanas izdevumiem</t>
  </si>
  <si>
    <t>Pašvaldību atmaksa valsts budžetam par iepriekšējos gados saņemtajiem valsts budžeta transfertiem uzturēšanas izdevumiem Eiropas Savienības politiku instrumentu un pārējās ārvalstu finanšu palīdzības līdzfinansētajos projektos (pasākumos)</t>
  </si>
  <si>
    <t>Pašvaldības iemaksa pašvaldību finanšu izlīdzināšanas fondā</t>
  </si>
  <si>
    <t>Starptautiskā sadarbība</t>
  </si>
  <si>
    <t>Biedru naudas un dalības maksa starptautiskajās institūcijās</t>
  </si>
  <si>
    <t>Biedru naudas un dalības maksa Eiropas Savienības starptautiskajās institūcijās, izņemot kodā 7714 iekļaujamās izmaksas</t>
  </si>
  <si>
    <t>Biedru naudas un dalības maksa pārējās starptautiskajās institūcijās, izņemot kodā 7715 iekļaujamās iemaksas</t>
  </si>
  <si>
    <t>Pārējie pārskaitījumi ārvalstīm</t>
  </si>
  <si>
    <t>Dažādi izdevumi, kas  veidojas pēc uzkrāšanas principa un nav klasificēti iepriekš</t>
  </si>
  <si>
    <t>Zaudējumi no valūtas kursa svārstībām</t>
  </si>
  <si>
    <t>Izdevumi nedrošo debitoru parādu norakstīšanai un uzkrājumu veidošanai</t>
  </si>
  <si>
    <t>Pārējie iepriekš neuzskaitītie budžeta izdevumi, kas veidojas pēc uzkrāšanas principa un nav uzskaitīti citos koda 8000 apakškodos</t>
  </si>
  <si>
    <t>Kapitālo izdevumu transferti</t>
  </si>
  <si>
    <t>Pašvaldības kapitālo izdevumu transferti</t>
  </si>
  <si>
    <t>Pašvaldības kapitālo izdevumu transferti citām pašvaldībām</t>
  </si>
  <si>
    <t>Pašvaldības kapitālo izdevumu transferti starp pašvaldības budžeta veidiem</t>
  </si>
  <si>
    <t>Pašvaldību pamatbudžeta kapitālo izdevumu transferti uz pašvaldības speciālo budžetu</t>
  </si>
  <si>
    <t>Pašvaldību speciālā budžeta kapitālo izdevumu transferti uz pašvaldības pamatbudžetu</t>
  </si>
  <si>
    <t>Pašvaldību kapitālo izdevumu transferti padotības iestādēm</t>
  </si>
  <si>
    <t>Pašvaldību kapitālo izdevumu transferti uz valsts budžetu</t>
  </si>
  <si>
    <t>Pašvaldību kapitālo izdevumu transferti (izņemot atmaksas) uz valsts budžetu</t>
  </si>
  <si>
    <t>Pašvaldību atmaksa valsts budžetam par iepriekšējos gados saņemto, bet neizlietoto valsts budžeta kapitālo izdevumu transfertiem</t>
  </si>
  <si>
    <t>Pašvaldību atmaksa valsts budžetam par iepriekšējos gados saņemtajiem valsts budžeta transfertiem kapitālajiem izdevumiem Eiropas Savienības politiku instrumentu un pārējās ārvalstu finanšu palīdzības līdzfinansētajos projektos (pasākumos)</t>
  </si>
  <si>
    <t>Pašvaldību kapitālo izdevumu transferti valsts budžeta daļēji finansētām atvasinātām publiskām personām un budžeta nefinansētajām iestādēm</t>
  </si>
  <si>
    <t>Atlikums perioda beigās, t.sk</t>
  </si>
  <si>
    <t>Kontrolsumma</t>
  </si>
  <si>
    <t>Ieņēmumu pārsniegums (+) vai deficīts (-)</t>
  </si>
  <si>
    <t>Finansēšana</t>
  </si>
  <si>
    <t>F21 01 00 00</t>
  </si>
  <si>
    <t>Naudas līdzekļi</t>
  </si>
  <si>
    <t>F40 02 00 00</t>
  </si>
  <si>
    <t>Aizņēmumi</t>
  </si>
  <si>
    <t>F40 12 00 10</t>
  </si>
  <si>
    <t>Saņemtie īstermiņa aizņēmumi</t>
  </si>
  <si>
    <t>F40 12 00 20</t>
  </si>
  <si>
    <t>Saņemto īstermiņu aizņēmumu atmaksa</t>
  </si>
  <si>
    <t>F40 22 00 10</t>
  </si>
  <si>
    <t>Saņemtie vidēja termiņa aizņēmumi</t>
  </si>
  <si>
    <t>F40 22 00 20</t>
  </si>
  <si>
    <t>Saņemto vidēja termiņa aizņēmumu atmaksa</t>
  </si>
  <si>
    <t>F40 32 00 10</t>
  </si>
  <si>
    <t>Saņemtie ilgtermiņa aizņēmumi</t>
  </si>
  <si>
    <t>F40 32 00 20</t>
  </si>
  <si>
    <t>Saņemto ilgtermiņa aizņēmumu atmaksa</t>
  </si>
  <si>
    <t>F40 01 00 00</t>
  </si>
  <si>
    <t>Aizdevumi</t>
  </si>
  <si>
    <t>F55 01 00 0</t>
  </si>
  <si>
    <t>Akcijas un cita līdzdalība komersantu pašu kapitālā neskaitot kopieguldījuma fonda akcijas</t>
  </si>
  <si>
    <t>Iestādes vadītājs</t>
  </si>
  <si>
    <t>paraksts, datums</t>
  </si>
  <si>
    <t>atšifrējums</t>
  </si>
  <si>
    <t>Galvenais grāmatvedis</t>
  </si>
  <si>
    <t>03.600</t>
  </si>
  <si>
    <t>Iebraukšanas nodevas iekasēšanas nodrošinājums</t>
  </si>
  <si>
    <t>LV84PARX0002484572001</t>
  </si>
  <si>
    <t>LV81PARX0002484577002</t>
  </si>
  <si>
    <t>LV18PARX0002484576002</t>
  </si>
  <si>
    <t>Jūrmalas pilsētas Labklājības pārvalde</t>
  </si>
  <si>
    <t>Mellužu pr. 83</t>
  </si>
  <si>
    <t>LV72PARX0002484572023</t>
  </si>
  <si>
    <t>Jūrmalas pilsētas Pašvaldības policija</t>
  </si>
  <si>
    <t>Dubultu prospekts 2, Jūrmala, LV-2015</t>
  </si>
  <si>
    <t>03.110.</t>
  </si>
  <si>
    <t>Sabiedriskās kārtības nodrošināšana</t>
  </si>
  <si>
    <t>LV30PARX0002484572003</t>
  </si>
  <si>
    <t>LV54PARX0002484577003</t>
  </si>
  <si>
    <t>Pašvaldības pamatbudžets</t>
  </si>
  <si>
    <t>Atskaitījumi CSDD par apstāšanās un stāvēšanas noteikumu pārkāpumu iekasēšanas nodrošināšanu</t>
  </si>
  <si>
    <t>Piemaksas, prēmijas un naudas balvas</t>
  </si>
  <si>
    <t>Darba devēja valsts sociālās apdrošināšanas obligātās iemaksas</t>
  </si>
  <si>
    <t>Darba devēja sociāla rakstura pabalsti, kompens. u.c. maks.</t>
  </si>
  <si>
    <t>Darba devēja pabalsti un kompensācijas, no kā neaprēķina ienākuma nodokli, valsts sociālās apdrošināšanas obligātās iemaksas</t>
  </si>
  <si>
    <t xml:space="preserve">Komandējumi un dienesta braucieni </t>
  </si>
  <si>
    <t>Ārvalstu mācību, darba un dienesta komandējumi, dienesta, darba braucieni</t>
  </si>
  <si>
    <t xml:space="preserve">Telefona abonēšanas maksa, vietējo un tālsarunu apmaksa, interneta </t>
  </si>
  <si>
    <t>Pārējie iestādes administratīvie izdevumi</t>
  </si>
  <si>
    <t>Remontadarbi un iestāžu uzturēšanas pakalpojumi (izņemot ēku, būvju un ceļu kapitālo remontu)</t>
  </si>
  <si>
    <t>Budžeta iestādes nekustamā īpašuma nodokļa (t.sk. zemes nodokļa parāda) maksājumi budžetā</t>
  </si>
  <si>
    <t>Valsts un pašvaldību budžeta dotācija komersantiem, biedrībām, nodibinājumiem un fiziskām personām</t>
  </si>
  <si>
    <t>Subsīdijas un dotācijas komersantiem, biedrībām un nodibinājumiem Eiropas Savienības politiku instrumentu un pārējās ārvalstu finanšu palīdzības līdzfinansēto projektu un (vai) pasākumu ietvaros</t>
  </si>
  <si>
    <t>Atmaksa valsts budžetam no valsts budžeta iestāžu valsts budžeta līdzekļiem vai ārvalstu finanšu palīdzības līdzekļu atlikumiem par iepriekšējos budžeta periodos finansētajiem izdevumiem</t>
  </si>
  <si>
    <t>Produktu subsīdijas komersantiem sabiedriskā transporta pakalpojumu nodrošināšanai (par pasažieru regulārajiem pārvadājumiem)</t>
  </si>
  <si>
    <t>Bezdarbnieka pabalsts</t>
  </si>
  <si>
    <t>Bezdarbnieka stipendija</t>
  </si>
  <si>
    <t>Pārējā sociālā palīdzība naudā</t>
  </si>
  <si>
    <t>Dzīvokļa pabalsts naudā</t>
  </si>
  <si>
    <t xml:space="preserve">Valsts un pašvaldību budžeta maksājumi </t>
  </si>
  <si>
    <t>Pašvaldību sociālā palīdzība iedzīvotājiem natūrā</t>
  </si>
  <si>
    <t>Pašvaldību vienreizējie pabalsti natūrā ārkārtas situācijā</t>
  </si>
  <si>
    <t>Pārējā sociālā palīdzība natūrā</t>
  </si>
  <si>
    <t>Dzīvokļa pabalsts natūrā</t>
  </si>
  <si>
    <t>Pašvaldības pirktie sociālie pakalpojumi iedzīvotājiem</t>
  </si>
  <si>
    <t xml:space="preserve">Uzturēšanas izdevumu transferti, pašu resursu maksājumi, starptautiskā sadarbība </t>
  </si>
  <si>
    <t>Pašvaldību uzturēšanas izdevumu transferti</t>
  </si>
  <si>
    <t>Pašvaldību uzturēšanas izdevumu transferti citām pašvaldībām</t>
  </si>
  <si>
    <t>Pašvaldību uzturēšanas izdevumu transferti uz valsts budžetu</t>
  </si>
  <si>
    <t>Pašvaldību atmaksu valsts budžetam par iepriekšējos gados saņemtajiem, bet neizlietotajiem valsts budžeta transfertiem uzturēšanas izdevumiem, par neatbilstoši veiktajiem uzturēšanas izdevumiem Eiropas Savienības politiku instrumentu un pārējās ārvalstu finanšu palīdzības līdzfinansētajos projektos (pasākumos)</t>
  </si>
  <si>
    <t>Biedru naudas un dalības maksa Eiropas Savienības starptautiskajās institūcijās</t>
  </si>
  <si>
    <t>Biedru naudas un dalības maksa pārējās starptautiskajās institūcijās</t>
  </si>
  <si>
    <t>Dažādi izdevumi, kas veidojas pēc uzkrāšanas principa un nav klasificēti iepriekš</t>
  </si>
  <si>
    <t xml:space="preserve">Izdevumi nedrošo debitoru parādu norakstīšanai un uzkrājumu veidošanai </t>
  </si>
  <si>
    <t>Pašvaldību kapitālo izdevumu transferti</t>
  </si>
  <si>
    <t>Pašvaldību kapitālo izdevumu transferti citām pašvaldībām</t>
  </si>
  <si>
    <t xml:space="preserve">Pašvaldību kapitālo izdevumu transferti starp pašvaldības budžeta veidiem </t>
  </si>
  <si>
    <t xml:space="preserve">Pašvaldību pamatbudžeta kapitālo izdevumu transferti uz pašvaldības speciālo budžetu </t>
  </si>
  <si>
    <t xml:space="preserve">Pašvaldību speciālā budžeta kapitālo izdevumu transferti uz pašvaldības pamatbudžetu </t>
  </si>
  <si>
    <t xml:space="preserve">Pašvaldību kapitālo izdevumu transferti padotības iestādēm </t>
  </si>
  <si>
    <t xml:space="preserve">Pašvaldību atmaksa valsts budžetam par iepriekšējos gados saņemtajiem, bet neizlietotajiem valsts budžeta transfertiem kapitālajiem izdevumiem vai atmaksa par neatbilstoši veiktajiem kapitālajiem izdevumiem Eiropas Savienības politiku instrumentu un pārējās ārvalstu finanšu palīdzības līdzfinansētajos projektos (pasākumos) </t>
  </si>
  <si>
    <t>Sociālā palīdzība</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</si>
</sst>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charset val="186"/>
      <scheme val="minor"/>
    </font>
    <font>
      <sz val="10"/>
      <name val="Arial"/>
      <family val="2"/>
      <charset val="186"/>
    </font>
    <font>
      <sz val="9"/>
      <name val="Times New Roman"/>
      <family val="1"/>
      <charset val="186"/>
    </font>
    <font>
      <b/>
      <sz val="9"/>
      <name val="Times New Roman"/>
      <family val="1"/>
      <charset val="186"/>
    </font>
    <font>
      <b/>
      <u/>
      <sz val="12"/>
      <name val="Times New Roman"/>
      <family val="1"/>
      <charset val="186"/>
    </font>
    <font>
      <i/>
      <sz val="9"/>
      <name val="Times New Roman"/>
      <family val="1"/>
      <charset val="186"/>
    </font>
    <font>
      <sz val="6"/>
      <name val="Times New Roman"/>
      <family val="1"/>
      <charset val="186"/>
    </font>
    <font>
      <sz val="9"/>
      <color theme="1"/>
      <name val="Times New Roman"/>
      <family val="1"/>
      <charset val="186"/>
    </font>
    <font>
      <sz val="9"/>
      <color indexed="8"/>
      <name val="Times New Roman"/>
      <family val="1"/>
      <charset val="186"/>
    </font>
    <font>
      <b/>
      <sz val="9"/>
      <color theme="1"/>
      <name val="Times New Roman"/>
      <family val="1"/>
      <charset val="186"/>
    </font>
    <font>
      <b/>
      <sz val="9"/>
      <color indexed="8"/>
      <name val="Times New Roman"/>
      <family val="1"/>
      <charset val="186"/>
    </font>
    <font>
      <sz val="10"/>
      <name val="Arial"/>
      <charset val="186"/>
    </font>
  </fonts>
  <fills count="6">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rgb="FFFFC000"/>
        <bgColor indexed="64"/>
      </patternFill>
    </fill>
    <fill>
      <patternFill patternType="solid">
        <fgColor indexed="26"/>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right style="thin">
        <color indexed="64"/>
      </right>
      <top/>
      <bottom/>
      <diagonal/>
    </border>
    <border>
      <left style="thin">
        <color indexed="64"/>
      </left>
      <right style="thin">
        <color indexed="64"/>
      </right>
      <top/>
      <bottom style="double">
        <color indexed="64"/>
      </bottom>
      <diagonal/>
    </border>
    <border>
      <left style="hair">
        <color indexed="64"/>
      </left>
      <right style="hair">
        <color indexed="64"/>
      </right>
      <top/>
      <bottom/>
      <diagonal/>
    </border>
    <border>
      <left style="hair">
        <color indexed="64"/>
      </left>
      <right style="hair">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bottom style="double">
        <color indexed="64"/>
      </bottom>
      <diagonal/>
    </border>
    <border>
      <left style="thin">
        <color indexed="64"/>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bottom style="thin">
        <color indexed="64"/>
      </bottom>
      <diagonal/>
    </border>
    <border>
      <left style="hair">
        <color indexed="64"/>
      </left>
      <right style="medium">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style="hair">
        <color indexed="64"/>
      </top>
      <bottom/>
      <diagonal/>
    </border>
    <border>
      <left style="hair">
        <color indexed="64"/>
      </left>
      <right style="medium">
        <color indexed="64"/>
      </right>
      <top style="hair">
        <color indexed="64"/>
      </top>
      <bottom/>
      <diagonal/>
    </border>
    <border>
      <left style="thin">
        <color indexed="64"/>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right/>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indexed="64"/>
      </left>
      <right/>
      <top/>
      <bottom/>
      <diagonal/>
    </border>
    <border>
      <left style="hair">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medium">
        <color indexed="64"/>
      </right>
      <top/>
      <bottom/>
      <diagonal/>
    </border>
    <border>
      <left style="hair">
        <color indexed="64"/>
      </left>
      <right style="thin">
        <color indexed="64"/>
      </right>
      <top/>
      <bottom/>
      <diagonal/>
    </border>
    <border>
      <left style="hair">
        <color indexed="64"/>
      </left>
      <right style="thin">
        <color indexed="64"/>
      </right>
      <top style="thin">
        <color indexed="64"/>
      </top>
      <bottom style="hair">
        <color indexed="64"/>
      </bottom>
      <diagonal/>
    </border>
    <border>
      <left/>
      <right style="thin">
        <color indexed="64"/>
      </right>
      <top style="hair">
        <color indexed="64"/>
      </top>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diagonal/>
    </border>
    <border>
      <left style="hair">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22"/>
      </left>
      <right style="thin">
        <color indexed="22"/>
      </right>
      <top style="thin">
        <color indexed="22"/>
      </top>
      <bottom style="thin">
        <color indexed="22"/>
      </bottom>
      <diagonal/>
    </border>
    <border>
      <left style="hair">
        <color indexed="64"/>
      </left>
      <right style="medium">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medium">
        <color indexed="64"/>
      </right>
      <top/>
      <bottom style="hair">
        <color indexed="64"/>
      </bottom>
      <diagonal/>
    </border>
    <border>
      <left style="hair">
        <color indexed="64"/>
      </left>
      <right/>
      <top style="hair">
        <color indexed="64"/>
      </top>
      <bottom/>
      <diagonal/>
    </border>
  </borders>
  <cellStyleXfs count="5">
    <xf numFmtId="0" fontId="0" fillId="0" borderId="0"/>
    <xf numFmtId="0" fontId="1" fillId="0" borderId="0"/>
    <xf numFmtId="0" fontId="1" fillId="0" borderId="0"/>
    <xf numFmtId="0" fontId="1" fillId="5" borderId="98" applyNumberFormat="0" applyFont="0" applyAlignment="0" applyProtection="0"/>
    <xf numFmtId="0" fontId="11" fillId="0" borderId="0"/>
  </cellStyleXfs>
  <cellXfs count="981">
    <xf numFmtId="0" fontId="0" fillId="0" borderId="0" xfId="0"/>
    <xf numFmtId="0" fontId="2" fillId="2" borderId="1" xfId="1" applyFont="1" applyFill="1" applyBorder="1" applyAlignment="1" applyProtection="1">
      <alignment vertical="center"/>
    </xf>
    <xf numFmtId="0" fontId="2" fillId="2" borderId="2" xfId="1" applyFont="1" applyFill="1" applyBorder="1" applyAlignment="1" applyProtection="1">
      <alignment vertical="center"/>
    </xf>
    <xf numFmtId="0" fontId="3" fillId="2" borderId="2" xfId="1" applyFont="1" applyFill="1" applyBorder="1" applyAlignment="1" applyProtection="1">
      <alignment horizontal="left" vertical="center"/>
    </xf>
    <xf numFmtId="49" fontId="3" fillId="2" borderId="3" xfId="1" applyNumberFormat="1" applyFont="1" applyFill="1" applyBorder="1" applyAlignment="1" applyProtection="1">
      <alignment horizontal="left" vertical="center"/>
    </xf>
    <xf numFmtId="0" fontId="2" fillId="0" borderId="0" xfId="1" applyFont="1" applyFill="1" applyBorder="1" applyAlignment="1" applyProtection="1">
      <alignment vertical="center"/>
    </xf>
    <xf numFmtId="0" fontId="2" fillId="2" borderId="4" xfId="1" applyFont="1" applyFill="1" applyBorder="1" applyAlignment="1" applyProtection="1">
      <alignment vertical="center"/>
    </xf>
    <xf numFmtId="0" fontId="2" fillId="2" borderId="0" xfId="1" applyFont="1" applyFill="1" applyBorder="1" applyAlignment="1" applyProtection="1">
      <alignment vertical="center"/>
    </xf>
    <xf numFmtId="0" fontId="2" fillId="2" borderId="5" xfId="1" applyFont="1" applyFill="1" applyBorder="1" applyAlignment="1" applyProtection="1">
      <alignment vertical="center"/>
    </xf>
    <xf numFmtId="49" fontId="2"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xf>
    <xf numFmtId="49" fontId="2" fillId="2" borderId="0" xfId="1" applyNumberFormat="1" applyFont="1" applyFill="1" applyBorder="1" applyAlignment="1" applyProtection="1">
      <alignment horizontal="centerContinuous" vertical="center"/>
    </xf>
    <xf numFmtId="49" fontId="2" fillId="2" borderId="5" xfId="1" applyNumberFormat="1" applyFont="1" applyFill="1" applyBorder="1" applyAlignment="1" applyProtection="1">
      <alignment vertical="center"/>
    </xf>
    <xf numFmtId="49" fontId="3" fillId="2" borderId="0" xfId="1" applyNumberFormat="1" applyFont="1" applyFill="1" applyBorder="1" applyAlignment="1" applyProtection="1">
      <alignment vertical="center"/>
    </xf>
    <xf numFmtId="49" fontId="5" fillId="2" borderId="4" xfId="1" applyNumberFormat="1" applyFont="1" applyFill="1" applyBorder="1" applyAlignment="1" applyProtection="1">
      <alignment vertical="center"/>
    </xf>
    <xf numFmtId="49" fontId="2" fillId="2" borderId="0" xfId="1" applyNumberFormat="1" applyFont="1" applyFill="1" applyBorder="1" applyAlignment="1" applyProtection="1">
      <alignment vertical="center"/>
      <protection locked="0"/>
    </xf>
    <xf numFmtId="49" fontId="2" fillId="2" borderId="5" xfId="1" applyNumberFormat="1" applyFont="1" applyFill="1" applyBorder="1" applyAlignment="1" applyProtection="1">
      <alignment vertical="center"/>
      <protection locked="0"/>
    </xf>
    <xf numFmtId="49" fontId="2" fillId="2" borderId="9" xfId="1" applyNumberFormat="1" applyFont="1" applyFill="1" applyBorder="1" applyAlignment="1" applyProtection="1">
      <alignment vertical="center"/>
    </xf>
    <xf numFmtId="49" fontId="2" fillId="2" borderId="10" xfId="1" applyNumberFormat="1" applyFont="1" applyFill="1" applyBorder="1" applyAlignment="1" applyProtection="1">
      <alignment vertical="center"/>
    </xf>
    <xf numFmtId="49" fontId="2" fillId="2" borderId="11" xfId="1" applyNumberFormat="1" applyFont="1" applyFill="1" applyBorder="1" applyAlignment="1" applyProtection="1">
      <alignment vertical="center"/>
    </xf>
    <xf numFmtId="49" fontId="2" fillId="0" borderId="0" xfId="1" applyNumberFormat="1" applyFont="1" applyFill="1" applyBorder="1" applyAlignment="1" applyProtection="1">
      <alignment horizontal="center" vertical="center" wrapText="1"/>
    </xf>
    <xf numFmtId="0" fontId="2" fillId="0" borderId="0" xfId="1" applyFont="1" applyFill="1" applyBorder="1" applyAlignment="1" applyProtection="1">
      <alignment horizontal="center" vertical="center" textRotation="90"/>
    </xf>
    <xf numFmtId="1" fontId="6" fillId="0" borderId="25" xfId="1" applyNumberFormat="1" applyFont="1" applyFill="1" applyBorder="1" applyAlignment="1" applyProtection="1">
      <alignment horizontal="center" vertical="center"/>
    </xf>
    <xf numFmtId="1" fontId="6" fillId="0" borderId="26" xfId="1" applyNumberFormat="1" applyFont="1" applyFill="1" applyBorder="1" applyAlignment="1" applyProtection="1">
      <alignment horizontal="center" vertical="center"/>
    </xf>
    <xf numFmtId="1" fontId="6" fillId="0" borderId="27" xfId="1" applyNumberFormat="1" applyFont="1" applyFill="1" applyBorder="1" applyAlignment="1" applyProtection="1">
      <alignment horizontal="center" vertical="center"/>
    </xf>
    <xf numFmtId="1" fontId="6" fillId="0" borderId="28" xfId="1" applyNumberFormat="1" applyFont="1" applyFill="1" applyBorder="1" applyAlignment="1" applyProtection="1">
      <alignment horizontal="center" vertical="center"/>
    </xf>
    <xf numFmtId="1" fontId="6" fillId="0" borderId="29" xfId="1" applyNumberFormat="1" applyFont="1" applyFill="1" applyBorder="1" applyAlignment="1" applyProtection="1">
      <alignment horizontal="center" vertical="center"/>
    </xf>
    <xf numFmtId="0" fontId="3" fillId="0" borderId="17" xfId="1" applyFont="1" applyFill="1" applyBorder="1" applyAlignment="1" applyProtection="1">
      <alignment vertical="center" wrapText="1"/>
    </xf>
    <xf numFmtId="0" fontId="3" fillId="0" borderId="17" xfId="1" applyFont="1" applyFill="1" applyBorder="1" applyAlignment="1" applyProtection="1">
      <alignment horizontal="left" vertical="center" wrapText="1"/>
    </xf>
    <xf numFmtId="0" fontId="3" fillId="0" borderId="4" xfId="1" applyFont="1" applyFill="1" applyBorder="1" applyAlignment="1" applyProtection="1">
      <alignment vertical="center"/>
    </xf>
    <xf numFmtId="0" fontId="3" fillId="0" borderId="21" xfId="1" applyFont="1" applyFill="1" applyBorder="1" applyAlignment="1" applyProtection="1">
      <alignment vertical="center"/>
    </xf>
    <xf numFmtId="0" fontId="3" fillId="0" borderId="19" xfId="1" applyFont="1" applyFill="1" applyBorder="1" applyAlignment="1" applyProtection="1">
      <alignment vertical="center"/>
    </xf>
    <xf numFmtId="0" fontId="3" fillId="0" borderId="5" xfId="1" applyFont="1" applyFill="1" applyBorder="1" applyAlignment="1" applyProtection="1">
      <alignment vertical="center"/>
    </xf>
    <xf numFmtId="0" fontId="3" fillId="0" borderId="0" xfId="1" applyFont="1" applyFill="1" applyBorder="1" applyAlignment="1" applyProtection="1">
      <alignment vertical="center"/>
    </xf>
    <xf numFmtId="0" fontId="3" fillId="0" borderId="30" xfId="1" applyFont="1" applyFill="1" applyBorder="1" applyAlignment="1" applyProtection="1">
      <alignment vertical="center" wrapText="1"/>
    </xf>
    <xf numFmtId="0" fontId="3" fillId="0" borderId="30" xfId="1" applyFont="1" applyFill="1" applyBorder="1" applyAlignment="1" applyProtection="1">
      <alignment horizontal="left" vertical="center" wrapText="1"/>
    </xf>
    <xf numFmtId="3" fontId="3" fillId="0" borderId="31" xfId="1" applyNumberFormat="1" applyFont="1" applyFill="1" applyBorder="1" applyAlignment="1" applyProtection="1">
      <alignment horizontal="right" vertical="center"/>
    </xf>
    <xf numFmtId="3" fontId="3" fillId="0" borderId="32" xfId="1" applyNumberFormat="1" applyFont="1" applyFill="1" applyBorder="1" applyAlignment="1" applyProtection="1">
      <alignment horizontal="right" vertical="center"/>
    </xf>
    <xf numFmtId="3" fontId="3" fillId="0" borderId="33" xfId="1" applyNumberFormat="1" applyFont="1" applyFill="1" applyBorder="1" applyAlignment="1" applyProtection="1">
      <alignment horizontal="right" vertical="center"/>
    </xf>
    <xf numFmtId="3" fontId="3" fillId="0" borderId="34" xfId="1" applyNumberFormat="1" applyFont="1" applyFill="1" applyBorder="1" applyAlignment="1" applyProtection="1">
      <alignment horizontal="right" vertical="center"/>
    </xf>
    <xf numFmtId="0" fontId="2" fillId="0" borderId="25" xfId="1" applyFont="1" applyFill="1" applyBorder="1" applyAlignment="1" applyProtection="1">
      <alignment vertical="center" wrapText="1"/>
    </xf>
    <xf numFmtId="0" fontId="2" fillId="0" borderId="25" xfId="1" applyFont="1" applyFill="1" applyBorder="1" applyAlignment="1" applyProtection="1">
      <alignment horizontal="left" vertical="center" wrapText="1"/>
    </xf>
    <xf numFmtId="3" fontId="2" fillId="0" borderId="26" xfId="1" applyNumberFormat="1" applyFont="1" applyFill="1" applyBorder="1" applyAlignment="1" applyProtection="1">
      <alignment horizontal="right" vertical="center"/>
    </xf>
    <xf numFmtId="3" fontId="2" fillId="0" borderId="27" xfId="1" applyNumberFormat="1" applyFont="1" applyFill="1" applyBorder="1" applyAlignment="1" applyProtection="1">
      <alignment horizontal="right" vertical="center"/>
    </xf>
    <xf numFmtId="3" fontId="2" fillId="0" borderId="28" xfId="1" applyNumberFormat="1" applyFont="1" applyFill="1" applyBorder="1" applyAlignment="1" applyProtection="1">
      <alignment horizontal="right" vertical="center"/>
    </xf>
    <xf numFmtId="3" fontId="2" fillId="0" borderId="29" xfId="1" applyNumberFormat="1" applyFont="1" applyFill="1" applyBorder="1" applyAlignment="1" applyProtection="1">
      <alignment horizontal="right" vertical="center"/>
    </xf>
    <xf numFmtId="0" fontId="2" fillId="0" borderId="17" xfId="1" applyFont="1" applyFill="1" applyBorder="1" applyAlignment="1" applyProtection="1">
      <alignment vertical="center" wrapText="1"/>
    </xf>
    <xf numFmtId="0" fontId="2" fillId="0" borderId="17" xfId="1" applyFont="1" applyFill="1" applyBorder="1" applyAlignment="1" applyProtection="1">
      <alignment horizontal="right" vertical="center" wrapText="1"/>
    </xf>
    <xf numFmtId="3" fontId="2" fillId="0" borderId="4" xfId="1" applyNumberFormat="1" applyFont="1" applyFill="1" applyBorder="1" applyAlignment="1" applyProtection="1">
      <alignment horizontal="right" vertical="center"/>
    </xf>
    <xf numFmtId="3" fontId="2" fillId="0" borderId="21" xfId="1" applyNumberFormat="1" applyFont="1" applyFill="1" applyBorder="1" applyAlignment="1" applyProtection="1">
      <alignment horizontal="right" vertical="center"/>
      <protection locked="0"/>
    </xf>
    <xf numFmtId="3" fontId="2" fillId="0" borderId="19" xfId="1" applyNumberFormat="1" applyFont="1" applyFill="1" applyBorder="1" applyAlignment="1" applyProtection="1">
      <alignment horizontal="right" vertical="center"/>
      <protection locked="0"/>
    </xf>
    <xf numFmtId="3" fontId="2" fillId="0" borderId="5" xfId="1" applyNumberFormat="1" applyFont="1" applyFill="1" applyBorder="1" applyAlignment="1" applyProtection="1">
      <alignment horizontal="right" vertical="center"/>
      <protection locked="0"/>
    </xf>
    <xf numFmtId="0" fontId="2" fillId="0" borderId="35" xfId="1" applyFont="1" applyFill="1" applyBorder="1" applyAlignment="1" applyProtection="1">
      <alignment vertical="center" wrapText="1"/>
    </xf>
    <xf numFmtId="0" fontId="2" fillId="0" borderId="35" xfId="1" applyFont="1" applyFill="1" applyBorder="1" applyAlignment="1" applyProtection="1">
      <alignment horizontal="right" vertical="center" wrapText="1"/>
    </xf>
    <xf numFmtId="3" fontId="2" fillId="0" borderId="36" xfId="1" applyNumberFormat="1" applyFont="1" applyFill="1" applyBorder="1" applyAlignment="1" applyProtection="1">
      <alignment horizontal="right" vertical="center"/>
    </xf>
    <xf numFmtId="3" fontId="2" fillId="0" borderId="37" xfId="1" applyNumberFormat="1" applyFont="1" applyFill="1" applyBorder="1" applyAlignment="1" applyProtection="1">
      <alignment horizontal="right" vertical="center"/>
      <protection locked="0"/>
    </xf>
    <xf numFmtId="3" fontId="2" fillId="0" borderId="38" xfId="1" applyNumberFormat="1" applyFont="1" applyFill="1" applyBorder="1" applyAlignment="1" applyProtection="1">
      <alignment horizontal="right" vertical="center"/>
      <protection locked="0"/>
    </xf>
    <xf numFmtId="3" fontId="2" fillId="0" borderId="8" xfId="1" applyNumberFormat="1" applyFont="1" applyFill="1" applyBorder="1" applyAlignment="1" applyProtection="1">
      <alignment horizontal="right" vertical="center"/>
      <protection locked="0"/>
    </xf>
    <xf numFmtId="0" fontId="3" fillId="0" borderId="20" xfId="1" applyFont="1" applyFill="1" applyBorder="1" applyAlignment="1" applyProtection="1">
      <alignment horizontal="left" vertical="center" wrapText="1"/>
    </xf>
    <xf numFmtId="3" fontId="2" fillId="0" borderId="23" xfId="1" applyNumberFormat="1" applyFont="1" applyFill="1" applyBorder="1" applyAlignment="1" applyProtection="1">
      <alignment vertical="center"/>
    </xf>
    <xf numFmtId="3" fontId="2" fillId="0" borderId="22" xfId="1" applyNumberFormat="1" applyFont="1" applyFill="1" applyBorder="1" applyAlignment="1" applyProtection="1">
      <alignment vertical="center"/>
      <protection locked="0"/>
    </xf>
    <xf numFmtId="3" fontId="2" fillId="0" borderId="22" xfId="1" applyNumberFormat="1" applyFont="1" applyFill="1" applyBorder="1" applyAlignment="1" applyProtection="1">
      <alignment horizontal="center" vertical="center"/>
    </xf>
    <xf numFmtId="3" fontId="2" fillId="0" borderId="39" xfId="1" applyNumberFormat="1" applyFont="1" applyFill="1" applyBorder="1" applyAlignment="1" applyProtection="1">
      <alignment horizontal="center" vertical="center"/>
    </xf>
    <xf numFmtId="3" fontId="2" fillId="0" borderId="24" xfId="1" applyNumberFormat="1" applyFont="1" applyFill="1" applyBorder="1" applyAlignment="1" applyProtection="1">
      <alignment horizontal="center" vertical="center"/>
    </xf>
    <xf numFmtId="0" fontId="3" fillId="0" borderId="40" xfId="1" applyFont="1" applyFill="1" applyBorder="1" applyAlignment="1" applyProtection="1">
      <alignment horizontal="left" vertical="center" wrapText="1"/>
    </xf>
    <xf numFmtId="3" fontId="2" fillId="0" borderId="9" xfId="1" applyNumberFormat="1" applyFont="1" applyFill="1" applyBorder="1" applyAlignment="1" applyProtection="1">
      <alignment vertical="center"/>
    </xf>
    <xf numFmtId="3" fontId="2" fillId="0" borderId="41" xfId="1" applyNumberFormat="1" applyFont="1" applyFill="1" applyBorder="1" applyAlignment="1" applyProtection="1">
      <alignment horizontal="right" vertical="center"/>
      <protection locked="0"/>
    </xf>
    <xf numFmtId="3" fontId="2" fillId="0" borderId="41" xfId="1" applyNumberFormat="1" applyFont="1" applyFill="1" applyBorder="1" applyAlignment="1" applyProtection="1">
      <alignment horizontal="center" vertical="center"/>
    </xf>
    <xf numFmtId="3" fontId="2" fillId="0" borderId="42"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horizontal="center" vertical="center"/>
      <protection locked="0"/>
    </xf>
    <xf numFmtId="3" fontId="2" fillId="0" borderId="11"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vertical="center"/>
    </xf>
    <xf numFmtId="0" fontId="3" fillId="0" borderId="40" xfId="1" applyFont="1" applyFill="1" applyBorder="1" applyAlignment="1" applyProtection="1">
      <alignment horizontal="center" vertical="center" wrapText="1"/>
    </xf>
    <xf numFmtId="0" fontId="2" fillId="0" borderId="17" xfId="1" applyFont="1" applyFill="1" applyBorder="1" applyAlignment="1" applyProtection="1">
      <alignment horizontal="left" vertical="center" wrapText="1"/>
    </xf>
    <xf numFmtId="3" fontId="2" fillId="0" borderId="4" xfId="1" applyNumberFormat="1" applyFont="1" applyFill="1" applyBorder="1" applyAlignment="1" applyProtection="1">
      <alignment vertical="center"/>
    </xf>
    <xf numFmtId="3" fontId="2" fillId="0" borderId="21" xfId="1" applyNumberFormat="1" applyFont="1" applyFill="1" applyBorder="1" applyAlignment="1" applyProtection="1">
      <alignment horizontal="center" vertical="center"/>
    </xf>
    <xf numFmtId="3" fontId="2" fillId="0" borderId="21" xfId="1" applyNumberFormat="1" applyFont="1" applyFill="1" applyBorder="1" applyAlignment="1" applyProtection="1">
      <alignment vertical="center"/>
      <protection locked="0"/>
    </xf>
    <xf numFmtId="3" fontId="2" fillId="0" borderId="19" xfId="1" applyNumberFormat="1" applyFont="1" applyFill="1" applyBorder="1" applyAlignment="1" applyProtection="1">
      <alignment horizontal="center" vertical="center"/>
    </xf>
    <xf numFmtId="3" fontId="2" fillId="0" borderId="5" xfId="1" applyNumberFormat="1" applyFont="1" applyFill="1" applyBorder="1" applyAlignment="1" applyProtection="1">
      <alignment horizontal="center" vertical="center"/>
    </xf>
    <xf numFmtId="0" fontId="2" fillId="0" borderId="35" xfId="1" applyFont="1" applyFill="1" applyBorder="1" applyAlignment="1" applyProtection="1">
      <alignment horizontal="left" vertical="center" wrapText="1"/>
    </xf>
    <xf numFmtId="3" fontId="2" fillId="0" borderId="36" xfId="1" applyNumberFormat="1" applyFont="1" applyFill="1" applyBorder="1" applyAlignment="1" applyProtection="1">
      <alignment vertical="center"/>
    </xf>
    <xf numFmtId="3" fontId="2" fillId="0" borderId="37" xfId="1" applyNumberFormat="1" applyFont="1" applyFill="1" applyBorder="1" applyAlignment="1" applyProtection="1">
      <alignment horizontal="center" vertical="center"/>
    </xf>
    <xf numFmtId="3" fontId="2" fillId="0" borderId="37" xfId="1" applyNumberFormat="1" applyFont="1" applyFill="1" applyBorder="1" applyAlignment="1" applyProtection="1">
      <alignment vertical="center"/>
      <protection locked="0"/>
    </xf>
    <xf numFmtId="3" fontId="2" fillId="0" borderId="38" xfId="1" applyNumberFormat="1" applyFont="1" applyFill="1" applyBorder="1" applyAlignment="1" applyProtection="1">
      <alignment horizontal="center" vertical="center"/>
    </xf>
    <xf numFmtId="3" fontId="2" fillId="0" borderId="8" xfId="1" applyNumberFormat="1" applyFont="1" applyFill="1" applyBorder="1" applyAlignment="1" applyProtection="1">
      <alignment horizontal="center" vertical="center"/>
    </xf>
    <xf numFmtId="0" fontId="2" fillId="0" borderId="0" xfId="1" applyFont="1" applyFill="1" applyBorder="1" applyAlignment="1" applyProtection="1">
      <alignment vertical="center" wrapText="1"/>
    </xf>
    <xf numFmtId="0" fontId="2" fillId="0" borderId="43" xfId="1" applyFont="1" applyFill="1" applyBorder="1" applyAlignment="1" applyProtection="1">
      <alignment horizontal="right" vertical="center" wrapText="1"/>
    </xf>
    <xf numFmtId="0" fontId="2" fillId="0" borderId="43" xfId="1" applyFont="1" applyFill="1" applyBorder="1" applyAlignment="1" applyProtection="1">
      <alignment horizontal="left" vertical="center" wrapText="1"/>
    </xf>
    <xf numFmtId="3" fontId="2" fillId="0" borderId="13" xfId="1" applyNumberFormat="1" applyFont="1" applyFill="1" applyBorder="1" applyAlignment="1" applyProtection="1">
      <alignment vertical="center"/>
    </xf>
    <xf numFmtId="3" fontId="2" fillId="0" borderId="44" xfId="1" applyNumberFormat="1" applyFont="1" applyFill="1" applyBorder="1" applyAlignment="1" applyProtection="1">
      <alignment horizontal="center" vertical="center"/>
    </xf>
    <xf numFmtId="3" fontId="2" fillId="0" borderId="44" xfId="1" applyNumberFormat="1" applyFont="1" applyFill="1" applyBorder="1" applyAlignment="1" applyProtection="1">
      <alignment vertical="center"/>
      <protection locked="0"/>
    </xf>
    <xf numFmtId="3" fontId="2" fillId="0" borderId="15" xfId="1" applyNumberFormat="1" applyFont="1" applyFill="1" applyBorder="1" applyAlignment="1" applyProtection="1">
      <alignment horizontal="center" vertical="center"/>
    </xf>
    <xf numFmtId="3" fontId="2" fillId="0" borderId="16" xfId="1" applyNumberFormat="1" applyFont="1" applyFill="1" applyBorder="1" applyAlignment="1" applyProtection="1">
      <alignment horizontal="center" vertical="center"/>
    </xf>
    <xf numFmtId="3" fontId="2" fillId="0" borderId="41" xfId="1" applyNumberFormat="1" applyFont="1" applyFill="1" applyBorder="1" applyAlignment="1" applyProtection="1">
      <alignment horizontal="right" vertical="center"/>
    </xf>
    <xf numFmtId="3" fontId="2" fillId="0" borderId="9" xfId="1" applyNumberFormat="1" applyFont="1" applyFill="1" applyBorder="1" applyAlignment="1" applyProtection="1">
      <alignment horizontal="right" vertical="center"/>
    </xf>
    <xf numFmtId="0" fontId="2" fillId="0" borderId="43" xfId="1" applyFont="1" applyFill="1" applyBorder="1" applyAlignment="1" applyProtection="1">
      <alignment vertical="center" wrapText="1"/>
    </xf>
    <xf numFmtId="3" fontId="2" fillId="0" borderId="45" xfId="1" applyNumberFormat="1" applyFont="1" applyFill="1" applyBorder="1" applyAlignment="1" applyProtection="1">
      <alignment horizontal="right" vertical="center"/>
    </xf>
    <xf numFmtId="3" fontId="2" fillId="0" borderId="44" xfId="1" applyNumberFormat="1" applyFont="1" applyFill="1" applyBorder="1" applyAlignment="1" applyProtection="1">
      <alignment horizontal="right" vertical="center"/>
      <protection locked="0"/>
    </xf>
    <xf numFmtId="3" fontId="2" fillId="0" borderId="44" xfId="1" applyNumberFormat="1" applyFont="1" applyFill="1" applyBorder="1" applyAlignment="1" applyProtection="1">
      <alignment horizontal="center" vertical="center"/>
      <protection locked="0"/>
    </xf>
    <xf numFmtId="0" fontId="3" fillId="0" borderId="46" xfId="1" applyFont="1" applyFill="1" applyBorder="1" applyAlignment="1" applyProtection="1">
      <alignment horizontal="center" vertical="center" wrapText="1"/>
    </xf>
    <xf numFmtId="0" fontId="3" fillId="0" borderId="46" xfId="1" applyFont="1" applyFill="1" applyBorder="1" applyAlignment="1" applyProtection="1">
      <alignment horizontal="left" vertical="center" wrapText="1"/>
    </xf>
    <xf numFmtId="3" fontId="2" fillId="0" borderId="47" xfId="1" applyNumberFormat="1" applyFont="1" applyFill="1" applyBorder="1" applyAlignment="1" applyProtection="1">
      <alignment horizontal="right" vertical="center"/>
    </xf>
    <xf numFmtId="3" fontId="2" fillId="0" borderId="48" xfId="1" applyNumberFormat="1" applyFont="1" applyFill="1" applyBorder="1" applyAlignment="1" applyProtection="1">
      <alignment horizontal="center" vertical="center"/>
    </xf>
    <xf numFmtId="3" fontId="2" fillId="0" borderId="48" xfId="1" applyNumberFormat="1" applyFont="1" applyFill="1" applyBorder="1" applyAlignment="1" applyProtection="1">
      <alignment horizontal="right" vertical="center"/>
    </xf>
    <xf numFmtId="3" fontId="2" fillId="0" borderId="49" xfId="1" applyNumberFormat="1" applyFont="1" applyFill="1" applyBorder="1" applyAlignment="1" applyProtection="1">
      <alignment horizontal="right" vertical="center"/>
    </xf>
    <xf numFmtId="0" fontId="2" fillId="0" borderId="50" xfId="1" applyFont="1" applyFill="1" applyBorder="1" applyAlignment="1" applyProtection="1">
      <alignment horizontal="right" vertical="center" wrapText="1"/>
    </xf>
    <xf numFmtId="0" fontId="2" fillId="0" borderId="50" xfId="1" applyFont="1" applyFill="1" applyBorder="1" applyAlignment="1" applyProtection="1">
      <alignment horizontal="left" vertical="center" wrapText="1"/>
    </xf>
    <xf numFmtId="3" fontId="2" fillId="0" borderId="51" xfId="1" applyNumberFormat="1" applyFont="1" applyFill="1" applyBorder="1" applyAlignment="1" applyProtection="1">
      <alignment horizontal="right" vertical="center"/>
    </xf>
    <xf numFmtId="3" fontId="2" fillId="0" borderId="52" xfId="1" applyNumberFormat="1" applyFont="1" applyFill="1" applyBorder="1" applyAlignment="1" applyProtection="1">
      <alignment horizontal="center" vertical="center"/>
    </xf>
    <xf numFmtId="3" fontId="2" fillId="0" borderId="53" xfId="1" applyNumberFormat="1" applyFont="1" applyFill="1" applyBorder="1" applyAlignment="1" applyProtection="1">
      <alignment horizontal="right" vertical="center"/>
      <protection locked="0"/>
    </xf>
    <xf numFmtId="3" fontId="2" fillId="0" borderId="54" xfId="1" applyNumberFormat="1" applyFont="1" applyFill="1" applyBorder="1" applyAlignment="1" applyProtection="1">
      <alignment horizontal="right" vertical="center"/>
      <protection locked="0"/>
    </xf>
    <xf numFmtId="3" fontId="2" fillId="0" borderId="55" xfId="1" applyNumberFormat="1" applyFont="1" applyFill="1" applyBorder="1" applyAlignment="1" applyProtection="1">
      <alignment horizontal="right" vertical="center"/>
    </xf>
    <xf numFmtId="0" fontId="2" fillId="0" borderId="50" xfId="1" applyFont="1" applyFill="1" applyBorder="1" applyAlignment="1" applyProtection="1">
      <alignment vertical="center" wrapText="1"/>
      <protection locked="0"/>
    </xf>
    <xf numFmtId="0" fontId="2" fillId="0" borderId="50" xfId="1" applyFont="1" applyFill="1" applyBorder="1" applyAlignment="1" applyProtection="1">
      <alignment horizontal="left" vertical="center" wrapText="1"/>
      <protection locked="0"/>
    </xf>
    <xf numFmtId="3" fontId="2" fillId="0" borderId="55" xfId="1" applyNumberFormat="1" applyFont="1" applyFill="1" applyBorder="1" applyAlignment="1" applyProtection="1">
      <alignment vertical="center"/>
      <protection locked="0"/>
    </xf>
    <xf numFmtId="3" fontId="2" fillId="0" borderId="52" xfId="1" applyNumberFormat="1" applyFont="1" applyFill="1" applyBorder="1" applyAlignment="1" applyProtection="1">
      <alignment horizontal="center" vertical="center"/>
      <protection locked="0"/>
    </xf>
    <xf numFmtId="3" fontId="2" fillId="0" borderId="52" xfId="1" applyNumberFormat="1" applyFont="1" applyFill="1" applyBorder="1" applyAlignment="1" applyProtection="1">
      <alignment horizontal="right" vertical="center"/>
      <protection locked="0"/>
    </xf>
    <xf numFmtId="0" fontId="3" fillId="0" borderId="17" xfId="1" applyFont="1" applyBorder="1" applyAlignment="1" applyProtection="1">
      <alignment vertical="center" wrapText="1"/>
    </xf>
    <xf numFmtId="0" fontId="3" fillId="0" borderId="17" xfId="1" applyFont="1" applyBorder="1" applyAlignment="1" applyProtection="1">
      <alignment horizontal="left" vertical="center" wrapText="1"/>
    </xf>
    <xf numFmtId="3" fontId="3" fillId="0" borderId="4" xfId="1" applyNumberFormat="1" applyFont="1" applyBorder="1" applyAlignment="1" applyProtection="1">
      <alignment vertical="center"/>
    </xf>
    <xf numFmtId="3" fontId="3" fillId="0" borderId="21" xfId="1" applyNumberFormat="1" applyFont="1" applyBorder="1" applyAlignment="1" applyProtection="1">
      <alignment vertical="center"/>
    </xf>
    <xf numFmtId="3" fontId="3" fillId="0" borderId="19" xfId="1" applyNumberFormat="1" applyFont="1" applyBorder="1" applyAlignment="1" applyProtection="1">
      <alignment vertical="center"/>
    </xf>
    <xf numFmtId="3" fontId="3" fillId="0" borderId="5" xfId="1" applyNumberFormat="1" applyFont="1" applyBorder="1" applyAlignment="1" applyProtection="1">
      <alignment vertical="center"/>
    </xf>
    <xf numFmtId="0" fontId="3" fillId="0" borderId="30" xfId="1" applyFont="1" applyFill="1" applyBorder="1" applyAlignment="1" applyProtection="1">
      <alignment vertical="center"/>
    </xf>
    <xf numFmtId="3" fontId="3" fillId="0" borderId="31" xfId="1" applyNumberFormat="1" applyFont="1" applyFill="1" applyBorder="1" applyAlignment="1" applyProtection="1">
      <alignment vertical="center"/>
    </xf>
    <xf numFmtId="3" fontId="3" fillId="0" borderId="32" xfId="1" applyNumberFormat="1" applyFont="1" applyFill="1" applyBorder="1" applyAlignment="1" applyProtection="1">
      <alignment vertical="center"/>
    </xf>
    <xf numFmtId="3" fontId="3" fillId="0" borderId="33" xfId="1" applyNumberFormat="1" applyFont="1" applyFill="1" applyBorder="1" applyAlignment="1" applyProtection="1">
      <alignment vertical="center"/>
    </xf>
    <xf numFmtId="3" fontId="3" fillId="0" borderId="34" xfId="1" applyNumberFormat="1" applyFont="1" applyFill="1" applyBorder="1" applyAlignment="1" applyProtection="1">
      <alignment vertical="center"/>
    </xf>
    <xf numFmtId="0" fontId="3" fillId="0" borderId="56" xfId="1" applyFont="1" applyFill="1" applyBorder="1" applyAlignment="1" applyProtection="1">
      <alignment vertical="center"/>
    </xf>
    <xf numFmtId="0" fontId="3" fillId="0" borderId="56" xfId="1" applyFont="1" applyFill="1" applyBorder="1" applyAlignment="1" applyProtection="1">
      <alignment vertical="center" wrapText="1"/>
    </xf>
    <xf numFmtId="3" fontId="3" fillId="0" borderId="57" xfId="1" applyNumberFormat="1" applyFont="1" applyFill="1" applyBorder="1" applyAlignment="1" applyProtection="1">
      <alignment vertical="center"/>
    </xf>
    <xf numFmtId="3" fontId="3" fillId="0" borderId="58" xfId="1" applyNumberFormat="1" applyFont="1" applyFill="1" applyBorder="1" applyAlignment="1" applyProtection="1">
      <alignment vertical="center"/>
    </xf>
    <xf numFmtId="3" fontId="3" fillId="0" borderId="59" xfId="1" applyNumberFormat="1" applyFont="1" applyFill="1" applyBorder="1" applyAlignment="1" applyProtection="1">
      <alignment vertical="center"/>
    </xf>
    <xf numFmtId="3" fontId="3" fillId="0" borderId="60" xfId="1" applyNumberFormat="1" applyFont="1" applyFill="1" applyBorder="1" applyAlignment="1" applyProtection="1">
      <alignment vertical="center"/>
    </xf>
    <xf numFmtId="0" fontId="3" fillId="0" borderId="17" xfId="1" applyFont="1" applyFill="1" applyBorder="1" applyAlignment="1" applyProtection="1">
      <alignment vertical="center"/>
    </xf>
    <xf numFmtId="3" fontId="3" fillId="0" borderId="4" xfId="1" applyNumberFormat="1" applyFont="1" applyFill="1" applyBorder="1" applyAlignment="1" applyProtection="1">
      <alignment vertical="center"/>
    </xf>
    <xf numFmtId="3" fontId="3" fillId="0" borderId="21" xfId="1" applyNumberFormat="1" applyFont="1" applyFill="1" applyBorder="1" applyAlignment="1" applyProtection="1">
      <alignment vertical="center"/>
    </xf>
    <xf numFmtId="3" fontId="3" fillId="0" borderId="19" xfId="1" applyNumberFormat="1" applyFont="1" applyFill="1" applyBorder="1" applyAlignment="1" applyProtection="1">
      <alignment vertical="center"/>
    </xf>
    <xf numFmtId="3" fontId="3" fillId="0" borderId="5" xfId="1" applyNumberFormat="1" applyFont="1" applyFill="1" applyBorder="1" applyAlignment="1" applyProtection="1">
      <alignment vertical="center"/>
    </xf>
    <xf numFmtId="0" fontId="3" fillId="3" borderId="61" xfId="1" applyFont="1" applyFill="1" applyBorder="1" applyAlignment="1" applyProtection="1">
      <alignment horizontal="left" vertical="center" wrapText="1"/>
    </xf>
    <xf numFmtId="3" fontId="3" fillId="3" borderId="62" xfId="1" applyNumberFormat="1" applyFont="1" applyFill="1" applyBorder="1" applyAlignment="1" applyProtection="1">
      <alignment vertical="center"/>
    </xf>
    <xf numFmtId="3" fontId="3" fillId="3" borderId="63" xfId="1" applyNumberFormat="1" applyFont="1" applyFill="1" applyBorder="1" applyAlignment="1" applyProtection="1">
      <alignment vertical="center"/>
    </xf>
    <xf numFmtId="3" fontId="3" fillId="3" borderId="64" xfId="1" applyNumberFormat="1" applyFont="1" applyFill="1" applyBorder="1" applyAlignment="1" applyProtection="1">
      <alignment vertical="center"/>
    </xf>
    <xf numFmtId="3" fontId="3" fillId="3" borderId="65" xfId="1" applyNumberFormat="1" applyFont="1" applyFill="1" applyBorder="1" applyAlignment="1" applyProtection="1">
      <alignment vertical="center"/>
    </xf>
    <xf numFmtId="0" fontId="2" fillId="0" borderId="40" xfId="1" applyFont="1" applyFill="1" applyBorder="1" applyAlignment="1" applyProtection="1">
      <alignment horizontal="left" vertical="center" wrapText="1"/>
    </xf>
    <xf numFmtId="3" fontId="2" fillId="0" borderId="66" xfId="1" applyNumberFormat="1" applyFont="1" applyFill="1" applyBorder="1" applyAlignment="1" applyProtection="1">
      <alignment vertical="center"/>
    </xf>
    <xf numFmtId="3" fontId="2" fillId="0" borderId="67" xfId="1" applyNumberFormat="1" applyFont="1" applyFill="1" applyBorder="1" applyAlignment="1" applyProtection="1">
      <alignment vertical="center"/>
    </xf>
    <xf numFmtId="0" fontId="2" fillId="0" borderId="50" xfId="1" applyFont="1" applyFill="1" applyBorder="1" applyAlignment="1" applyProtection="1">
      <alignment horizontal="center" vertical="center" wrapText="1"/>
    </xf>
    <xf numFmtId="3" fontId="2" fillId="0" borderId="55" xfId="1" applyNumberFormat="1" applyFont="1" applyFill="1" applyBorder="1" applyAlignment="1" applyProtection="1">
      <alignment vertical="center"/>
    </xf>
    <xf numFmtId="3" fontId="2" fillId="0" borderId="52" xfId="1" applyNumberFormat="1" applyFont="1" applyFill="1" applyBorder="1" applyAlignment="1" applyProtection="1">
      <alignment vertical="center"/>
    </xf>
    <xf numFmtId="3" fontId="2" fillId="0" borderId="53" xfId="1" applyNumberFormat="1" applyFont="1" applyFill="1" applyBorder="1" applyAlignment="1" applyProtection="1">
      <alignment vertical="center"/>
    </xf>
    <xf numFmtId="3" fontId="2" fillId="0" borderId="54" xfId="1" applyNumberFormat="1" applyFont="1" applyFill="1" applyBorder="1" applyAlignment="1" applyProtection="1">
      <alignment vertical="center"/>
    </xf>
    <xf numFmtId="3" fontId="2" fillId="0" borderId="19" xfId="1" applyNumberFormat="1" applyFont="1" applyFill="1" applyBorder="1" applyAlignment="1" applyProtection="1">
      <alignment vertical="center"/>
      <protection locked="0"/>
    </xf>
    <xf numFmtId="3" fontId="2" fillId="0" borderId="5" xfId="1" applyNumberFormat="1" applyFont="1" applyFill="1" applyBorder="1" applyAlignment="1" applyProtection="1">
      <alignment vertical="center"/>
      <protection locked="0"/>
    </xf>
    <xf numFmtId="3" fontId="2" fillId="0" borderId="38" xfId="1" applyNumberFormat="1" applyFont="1" applyFill="1" applyBorder="1" applyAlignment="1" applyProtection="1">
      <alignment vertical="center"/>
      <protection locked="0"/>
    </xf>
    <xf numFmtId="3" fontId="2" fillId="0" borderId="8" xfId="1" applyNumberFormat="1" applyFont="1" applyFill="1" applyBorder="1" applyAlignment="1" applyProtection="1">
      <alignment vertical="center"/>
      <protection locked="0"/>
    </xf>
    <xf numFmtId="0" fontId="2" fillId="0" borderId="35" xfId="1" applyFont="1" applyFill="1" applyBorder="1" applyAlignment="1" applyProtection="1">
      <alignment horizontal="center" vertical="center" wrapText="1"/>
    </xf>
    <xf numFmtId="3" fontId="2" fillId="0" borderId="37" xfId="1" applyNumberFormat="1" applyFont="1" applyFill="1" applyBorder="1" applyAlignment="1" applyProtection="1">
      <alignment vertical="center"/>
    </xf>
    <xf numFmtId="3" fontId="2" fillId="0" borderId="38" xfId="1" applyNumberFormat="1" applyFont="1" applyFill="1" applyBorder="1" applyAlignment="1" applyProtection="1">
      <alignment vertical="center"/>
    </xf>
    <xf numFmtId="3" fontId="2" fillId="0" borderId="8" xfId="1" applyNumberFormat="1" applyFont="1" applyFill="1" applyBorder="1" applyAlignment="1" applyProtection="1">
      <alignment vertical="center"/>
    </xf>
    <xf numFmtId="3" fontId="2" fillId="0" borderId="52" xfId="1" applyNumberFormat="1" applyFont="1" applyFill="1" applyBorder="1" applyAlignment="1" applyProtection="1">
      <alignment vertical="center"/>
      <protection locked="0"/>
    </xf>
    <xf numFmtId="3" fontId="2" fillId="0" borderId="53" xfId="1" applyNumberFormat="1" applyFont="1" applyFill="1" applyBorder="1" applyAlignment="1" applyProtection="1">
      <alignment vertical="center"/>
      <protection locked="0"/>
    </xf>
    <xf numFmtId="3" fontId="2" fillId="0" borderId="54"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xf>
    <xf numFmtId="3" fontId="2" fillId="0" borderId="11" xfId="1" applyNumberFormat="1" applyFont="1" applyFill="1" applyBorder="1" applyAlignment="1" applyProtection="1">
      <alignment vertical="center"/>
    </xf>
    <xf numFmtId="0" fontId="2" fillId="0" borderId="17" xfId="1" applyFont="1" applyFill="1" applyBorder="1" applyAlignment="1" applyProtection="1">
      <alignment horizontal="center" vertical="center" wrapText="1"/>
    </xf>
    <xf numFmtId="3" fontId="2" fillId="0" borderId="21" xfId="1" applyNumberFormat="1" applyFont="1" applyFill="1" applyBorder="1" applyAlignment="1" applyProtection="1">
      <alignment vertical="center"/>
    </xf>
    <xf numFmtId="3" fontId="2" fillId="0" borderId="19" xfId="1" applyNumberFormat="1" applyFont="1" applyFill="1" applyBorder="1" applyAlignment="1" applyProtection="1">
      <alignment vertical="center"/>
    </xf>
    <xf numFmtId="3" fontId="2" fillId="0" borderId="5" xfId="1" applyNumberFormat="1" applyFont="1" applyFill="1" applyBorder="1" applyAlignment="1" applyProtection="1">
      <alignment vertical="center"/>
    </xf>
    <xf numFmtId="3" fontId="2" fillId="0" borderId="49" xfId="1" applyNumberFormat="1" applyFont="1" applyFill="1" applyBorder="1" applyAlignment="1" applyProtection="1">
      <alignment vertical="center"/>
    </xf>
    <xf numFmtId="3" fontId="2" fillId="0" borderId="68" xfId="1" applyNumberFormat="1" applyFont="1" applyFill="1" applyBorder="1" applyAlignment="1" applyProtection="1">
      <alignment vertical="center"/>
    </xf>
    <xf numFmtId="3" fontId="2" fillId="0" borderId="69" xfId="1" applyNumberFormat="1" applyFont="1" applyFill="1" applyBorder="1" applyAlignment="1" applyProtection="1">
      <alignment vertical="center"/>
    </xf>
    <xf numFmtId="3" fontId="2" fillId="0" borderId="41" xfId="1" applyNumberFormat="1" applyFont="1" applyFill="1" applyBorder="1" applyAlignment="1" applyProtection="1">
      <alignment vertical="center"/>
      <protection locked="0"/>
    </xf>
    <xf numFmtId="3" fontId="2" fillId="0" borderId="42" xfId="1" applyNumberFormat="1" applyFont="1" applyFill="1" applyBorder="1" applyAlignment="1" applyProtection="1">
      <alignment vertical="center"/>
      <protection locked="0"/>
    </xf>
    <xf numFmtId="3" fontId="2" fillId="0" borderId="11" xfId="1" applyNumberFormat="1" applyFont="1" applyFill="1" applyBorder="1" applyAlignment="1" applyProtection="1">
      <alignment vertical="center"/>
      <protection locked="0"/>
    </xf>
    <xf numFmtId="3" fontId="2" fillId="0" borderId="70" xfId="1" applyNumberFormat="1" applyFont="1" applyFill="1" applyBorder="1" applyAlignment="1" applyProtection="1">
      <alignment vertical="center"/>
    </xf>
    <xf numFmtId="0" fontId="3" fillId="0" borderId="0" xfId="1" applyFont="1" applyFill="1" applyBorder="1" applyAlignment="1" applyProtection="1">
      <alignment horizontal="left" vertical="center"/>
    </xf>
    <xf numFmtId="0" fontId="2" fillId="0" borderId="61" xfId="1" applyFont="1" applyFill="1" applyBorder="1" applyAlignment="1" applyProtection="1">
      <alignment horizontal="left" vertical="center" wrapText="1"/>
    </xf>
    <xf numFmtId="3" fontId="2" fillId="0" borderId="10" xfId="1" applyNumberFormat="1" applyFont="1" applyFill="1" applyBorder="1" applyAlignment="1" applyProtection="1">
      <alignment vertical="center"/>
    </xf>
    <xf numFmtId="3" fontId="2" fillId="0" borderId="71" xfId="1" applyNumberFormat="1" applyFont="1" applyFill="1" applyBorder="1" applyAlignment="1" applyProtection="1">
      <alignment vertical="center"/>
    </xf>
    <xf numFmtId="3" fontId="2" fillId="0" borderId="72" xfId="1" applyNumberFormat="1" applyFont="1" applyFill="1" applyBorder="1" applyAlignment="1" applyProtection="1">
      <alignment vertical="center"/>
      <protection locked="0"/>
    </xf>
    <xf numFmtId="3" fontId="2" fillId="0" borderId="7" xfId="1" applyNumberFormat="1" applyFont="1" applyFill="1" applyBorder="1" applyAlignment="1" applyProtection="1">
      <alignment vertical="center"/>
      <protection locked="0"/>
    </xf>
    <xf numFmtId="0" fontId="2" fillId="0" borderId="73" xfId="1" applyFont="1" applyFill="1" applyBorder="1" applyAlignment="1" applyProtection="1">
      <alignment horizontal="right" vertical="center" wrapText="1"/>
    </xf>
    <xf numFmtId="3" fontId="2" fillId="0" borderId="18" xfId="1" applyNumberFormat="1" applyFont="1" applyFill="1" applyBorder="1" applyAlignment="1" applyProtection="1">
      <alignment vertical="center"/>
      <protection locked="0"/>
    </xf>
    <xf numFmtId="3" fontId="2" fillId="0" borderId="74" xfId="1" applyNumberFormat="1" applyFont="1" applyFill="1" applyBorder="1" applyAlignment="1" applyProtection="1">
      <alignment vertical="center"/>
      <protection locked="0"/>
    </xf>
    <xf numFmtId="3" fontId="2" fillId="0" borderId="75" xfId="1" applyNumberFormat="1" applyFont="1" applyFill="1" applyBorder="1" applyAlignment="1" applyProtection="1">
      <alignment vertical="center"/>
      <protection locked="0"/>
    </xf>
    <xf numFmtId="0" fontId="3" fillId="0" borderId="61" xfId="1" applyFont="1" applyFill="1" applyBorder="1" applyAlignment="1" applyProtection="1">
      <alignment horizontal="left" vertical="center" wrapText="1"/>
    </xf>
    <xf numFmtId="3" fontId="2" fillId="0" borderId="62" xfId="1" applyNumberFormat="1" applyFont="1" applyFill="1" applyBorder="1" applyAlignment="1" applyProtection="1">
      <alignment vertical="center"/>
    </xf>
    <xf numFmtId="3" fontId="2" fillId="0" borderId="63" xfId="1" applyNumberFormat="1" applyFont="1" applyFill="1" applyBorder="1" applyAlignment="1" applyProtection="1">
      <alignment vertical="center"/>
      <protection locked="0"/>
    </xf>
    <xf numFmtId="3" fontId="2" fillId="0" borderId="67" xfId="1" applyNumberFormat="1" applyFont="1" applyFill="1" applyBorder="1" applyAlignment="1" applyProtection="1">
      <alignment vertical="center"/>
      <protection locked="0"/>
    </xf>
    <xf numFmtId="3" fontId="2" fillId="0" borderId="51" xfId="1" applyNumberFormat="1" applyFont="1" applyFill="1" applyBorder="1" applyAlignment="1" applyProtection="1">
      <alignment vertical="center"/>
    </xf>
    <xf numFmtId="1" fontId="3" fillId="3" borderId="61" xfId="1" applyNumberFormat="1" applyFont="1" applyFill="1" applyBorder="1" applyAlignment="1" applyProtection="1">
      <alignment horizontal="left" vertical="center" wrapText="1"/>
    </xf>
    <xf numFmtId="1" fontId="3" fillId="0" borderId="40" xfId="1" applyNumberFormat="1" applyFont="1" applyFill="1" applyBorder="1" applyAlignment="1" applyProtection="1">
      <alignment horizontal="left" vertical="center" wrapText="1"/>
    </xf>
    <xf numFmtId="0" fontId="3" fillId="0" borderId="17" xfId="1" applyFont="1" applyFill="1" applyBorder="1" applyAlignment="1" applyProtection="1">
      <alignment horizontal="center" vertical="center" wrapText="1"/>
    </xf>
    <xf numFmtId="3" fontId="3" fillId="0" borderId="49" xfId="1" applyNumberFormat="1" applyFont="1" applyFill="1" applyBorder="1" applyAlignment="1" applyProtection="1">
      <alignment vertical="center"/>
    </xf>
    <xf numFmtId="3" fontId="3" fillId="3" borderId="67" xfId="1" applyNumberFormat="1" applyFont="1" applyFill="1" applyBorder="1" applyAlignment="1" applyProtection="1">
      <alignment vertical="center"/>
    </xf>
    <xf numFmtId="3" fontId="2" fillId="0" borderId="7" xfId="1" applyNumberFormat="1" applyFont="1" applyFill="1" applyBorder="1" applyAlignment="1" applyProtection="1">
      <alignment vertical="center"/>
    </xf>
    <xf numFmtId="3" fontId="2" fillId="0" borderId="76" xfId="1" applyNumberFormat="1" applyFont="1" applyFill="1" applyBorder="1" applyAlignment="1" applyProtection="1">
      <alignment vertical="center"/>
    </xf>
    <xf numFmtId="0" fontId="2" fillId="0" borderId="46" xfId="1" applyFont="1" applyFill="1" applyBorder="1" applyAlignment="1" applyProtection="1">
      <alignment horizontal="left" vertical="center" wrapText="1"/>
    </xf>
    <xf numFmtId="3" fontId="2" fillId="0" borderId="77" xfId="1" applyNumberFormat="1" applyFont="1" applyFill="1" applyBorder="1" applyAlignment="1" applyProtection="1">
      <alignment vertical="center"/>
    </xf>
    <xf numFmtId="3" fontId="2" fillId="0" borderId="48" xfId="1" applyNumberFormat="1" applyFont="1" applyFill="1" applyBorder="1" applyAlignment="1" applyProtection="1">
      <alignment vertical="center"/>
      <protection locked="0"/>
    </xf>
    <xf numFmtId="3" fontId="2" fillId="0" borderId="78" xfId="1" applyNumberFormat="1" applyFont="1" applyFill="1" applyBorder="1" applyAlignment="1" applyProtection="1">
      <alignment vertical="center"/>
    </xf>
    <xf numFmtId="3" fontId="2" fillId="0" borderId="49" xfId="1" applyNumberFormat="1" applyFont="1" applyFill="1" applyBorder="1" applyAlignment="1" applyProtection="1">
      <alignment vertical="center"/>
      <protection locked="0"/>
    </xf>
    <xf numFmtId="3" fontId="2" fillId="0" borderId="69" xfId="1" applyNumberFormat="1" applyFont="1" applyFill="1" applyBorder="1" applyAlignment="1" applyProtection="1">
      <alignment vertical="center"/>
      <protection locked="0"/>
    </xf>
    <xf numFmtId="3" fontId="3" fillId="3" borderId="79" xfId="1" applyNumberFormat="1" applyFont="1" applyFill="1" applyBorder="1" applyAlignment="1" applyProtection="1">
      <alignment vertical="center"/>
    </xf>
    <xf numFmtId="3" fontId="2" fillId="0" borderId="79" xfId="1" applyNumberFormat="1" applyFont="1" applyFill="1" applyBorder="1" applyAlignment="1" applyProtection="1">
      <alignment vertical="center"/>
    </xf>
    <xf numFmtId="3" fontId="2" fillId="0" borderId="63" xfId="1" applyNumberFormat="1" applyFont="1" applyFill="1" applyBorder="1" applyAlignment="1" applyProtection="1">
      <alignment vertical="center"/>
    </xf>
    <xf numFmtId="3" fontId="2" fillId="0" borderId="0" xfId="1" applyNumberFormat="1" applyFont="1" applyFill="1" applyBorder="1" applyAlignment="1" applyProtection="1">
      <alignment vertical="center"/>
    </xf>
    <xf numFmtId="3" fontId="2" fillId="0" borderId="80" xfId="1" applyNumberFormat="1" applyFont="1" applyFill="1" applyBorder="1" applyAlignment="1" applyProtection="1">
      <alignment vertical="center"/>
      <protection locked="0"/>
    </xf>
    <xf numFmtId="3" fontId="2" fillId="0" borderId="81" xfId="1" applyNumberFormat="1" applyFont="1" applyFill="1" applyBorder="1" applyAlignment="1" applyProtection="1">
      <alignment vertical="center"/>
    </xf>
    <xf numFmtId="3" fontId="2" fillId="0" borderId="6" xfId="1" applyNumberFormat="1" applyFont="1" applyFill="1" applyBorder="1" applyAlignment="1" applyProtection="1">
      <alignment vertical="center"/>
    </xf>
    <xf numFmtId="3" fontId="2" fillId="0" borderId="74" xfId="1" applyNumberFormat="1" applyFont="1" applyFill="1" applyBorder="1" applyAlignment="1" applyProtection="1">
      <alignment vertical="center"/>
    </xf>
    <xf numFmtId="3" fontId="2" fillId="0" borderId="82" xfId="1" applyNumberFormat="1" applyFont="1" applyFill="1" applyBorder="1" applyAlignment="1" applyProtection="1">
      <alignment vertical="center"/>
      <protection locked="0"/>
    </xf>
    <xf numFmtId="3" fontId="2" fillId="0" borderId="83" xfId="1" applyNumberFormat="1" applyFont="1" applyFill="1" applyBorder="1" applyAlignment="1" applyProtection="1">
      <alignment vertical="center"/>
      <protection locked="0"/>
    </xf>
    <xf numFmtId="3" fontId="2" fillId="0" borderId="84" xfId="1" applyNumberFormat="1" applyFont="1" applyFill="1" applyBorder="1" applyAlignment="1" applyProtection="1">
      <alignment vertical="center"/>
    </xf>
    <xf numFmtId="3" fontId="2" fillId="0" borderId="85" xfId="1" applyNumberFormat="1" applyFont="1" applyFill="1" applyBorder="1" applyAlignment="1" applyProtection="1">
      <alignment vertical="center"/>
    </xf>
    <xf numFmtId="3" fontId="2" fillId="0" borderId="83" xfId="1" applyNumberFormat="1" applyFont="1" applyFill="1" applyBorder="1" applyAlignment="1" applyProtection="1">
      <alignment vertical="center"/>
    </xf>
    <xf numFmtId="3" fontId="2" fillId="0" borderId="86" xfId="1" applyNumberFormat="1" applyFont="1" applyFill="1" applyBorder="1" applyAlignment="1" applyProtection="1">
      <alignment vertical="center"/>
    </xf>
    <xf numFmtId="0" fontId="2" fillId="0" borderId="73" xfId="1" applyFont="1" applyFill="1" applyBorder="1" applyAlignment="1" applyProtection="1">
      <alignment horizontal="center" vertical="center" wrapText="1"/>
    </xf>
    <xf numFmtId="0" fontId="2" fillId="0" borderId="73" xfId="1" applyFont="1" applyFill="1" applyBorder="1" applyAlignment="1" applyProtection="1">
      <alignment horizontal="left" vertical="center" wrapText="1"/>
    </xf>
    <xf numFmtId="3" fontId="2" fillId="0" borderId="87" xfId="1" applyNumberFormat="1" applyFont="1" applyFill="1" applyBorder="1" applyAlignment="1" applyProtection="1">
      <alignment vertical="center"/>
      <protection locked="0"/>
    </xf>
    <xf numFmtId="3" fontId="2" fillId="0" borderId="70" xfId="1" applyNumberFormat="1" applyFont="1" applyFill="1" applyBorder="1" applyAlignment="1" applyProtection="1">
      <alignment vertical="center"/>
      <protection locked="0"/>
    </xf>
    <xf numFmtId="0" fontId="2" fillId="0" borderId="35" xfId="1" applyFont="1" applyFill="1" applyBorder="1" applyAlignment="1" applyProtection="1">
      <alignment vertical="center"/>
    </xf>
    <xf numFmtId="0" fontId="3" fillId="3" borderId="40" xfId="1" applyFont="1" applyFill="1" applyBorder="1" applyAlignment="1" applyProtection="1">
      <alignment horizontal="left" vertical="center" wrapText="1"/>
    </xf>
    <xf numFmtId="3" fontId="3" fillId="3" borderId="10" xfId="1" applyNumberFormat="1" applyFont="1" applyFill="1" applyBorder="1" applyAlignment="1" applyProtection="1">
      <alignment vertical="center"/>
    </xf>
    <xf numFmtId="3" fontId="3" fillId="3" borderId="41" xfId="1" applyNumberFormat="1" applyFont="1" applyFill="1" applyBorder="1" applyAlignment="1" applyProtection="1">
      <alignment vertical="center"/>
    </xf>
    <xf numFmtId="3" fontId="3" fillId="3" borderId="9" xfId="1" applyNumberFormat="1" applyFont="1" applyFill="1" applyBorder="1" applyAlignment="1" applyProtection="1">
      <alignment vertical="center"/>
    </xf>
    <xf numFmtId="3" fontId="3" fillId="3" borderId="49" xfId="1" applyNumberFormat="1" applyFont="1" applyFill="1" applyBorder="1" applyAlignment="1" applyProtection="1">
      <alignment vertical="center"/>
    </xf>
    <xf numFmtId="0" fontId="3" fillId="0" borderId="40" xfId="1" applyFont="1" applyFill="1" applyBorder="1" applyAlignment="1" applyProtection="1">
      <alignment horizontal="left" vertical="top" wrapText="1"/>
    </xf>
    <xf numFmtId="0" fontId="2" fillId="0" borderId="17" xfId="1" applyFont="1" applyFill="1" applyBorder="1" applyAlignment="1" applyProtection="1">
      <alignment horizontal="center" vertical="top" wrapText="1"/>
    </xf>
    <xf numFmtId="0" fontId="2" fillId="0" borderId="35" xfId="1" applyFont="1" applyFill="1" applyBorder="1" applyAlignment="1" applyProtection="1">
      <alignment horizontal="center" vertical="top" wrapText="1"/>
    </xf>
    <xf numFmtId="0" fontId="2" fillId="0" borderId="35" xfId="1" applyFont="1" applyFill="1" applyBorder="1" applyAlignment="1" applyProtection="1">
      <alignment horizontal="right" vertical="top" wrapText="1"/>
    </xf>
    <xf numFmtId="0" fontId="2" fillId="0" borderId="73" xfId="1" applyFont="1" applyFill="1" applyBorder="1" applyAlignment="1" applyProtection="1">
      <alignment horizontal="center" vertical="top" wrapText="1"/>
    </xf>
    <xf numFmtId="0" fontId="3" fillId="0" borderId="46" xfId="1" applyFont="1" applyFill="1" applyBorder="1" applyAlignment="1" applyProtection="1">
      <alignment horizontal="left" vertical="top" wrapText="1"/>
    </xf>
    <xf numFmtId="3" fontId="2" fillId="0" borderId="48" xfId="1" applyNumberFormat="1" applyFont="1" applyFill="1" applyBorder="1" applyAlignment="1" applyProtection="1">
      <alignment vertical="center"/>
    </xf>
    <xf numFmtId="0" fontId="2" fillId="0" borderId="50" xfId="1" applyFont="1" applyFill="1" applyBorder="1" applyAlignment="1" applyProtection="1">
      <alignment horizontal="center" vertical="top" wrapText="1"/>
    </xf>
    <xf numFmtId="0" fontId="2" fillId="0" borderId="73" xfId="1" applyFont="1" applyFill="1" applyBorder="1" applyAlignment="1" applyProtection="1">
      <alignment horizontal="right" vertical="top" wrapText="1"/>
    </xf>
    <xf numFmtId="3" fontId="2" fillId="0" borderId="88" xfId="1" applyNumberFormat="1" applyFont="1" applyFill="1" applyBorder="1" applyAlignment="1" applyProtection="1">
      <alignment vertical="center"/>
      <protection locked="0"/>
    </xf>
    <xf numFmtId="0" fontId="2" fillId="0" borderId="46" xfId="1" applyFont="1" applyFill="1" applyBorder="1" applyAlignment="1" applyProtection="1">
      <alignment horizontal="center" vertical="top" wrapText="1"/>
    </xf>
    <xf numFmtId="0" fontId="2" fillId="0" borderId="46" xfId="1" applyFont="1" applyBorder="1"/>
    <xf numFmtId="3" fontId="2" fillId="0" borderId="77" xfId="1" applyNumberFormat="1" applyFont="1" applyFill="1" applyBorder="1" applyAlignment="1" applyProtection="1">
      <alignment vertical="center"/>
      <protection locked="0"/>
    </xf>
    <xf numFmtId="3" fontId="2" fillId="0" borderId="89" xfId="1" applyNumberFormat="1" applyFont="1" applyFill="1" applyBorder="1" applyAlignment="1" applyProtection="1">
      <alignment vertical="center"/>
      <protection locked="0"/>
    </xf>
    <xf numFmtId="0" fontId="3" fillId="4" borderId="61" xfId="1" applyFont="1" applyFill="1" applyBorder="1" applyAlignment="1" applyProtection="1">
      <alignment horizontal="left" vertical="top" wrapText="1"/>
    </xf>
    <xf numFmtId="0" fontId="3" fillId="4" borderId="61" xfId="1" applyFont="1" applyFill="1" applyBorder="1" applyAlignment="1" applyProtection="1">
      <alignment horizontal="left" vertical="center" wrapText="1"/>
    </xf>
    <xf numFmtId="3" fontId="3" fillId="4" borderId="90" xfId="1" applyNumberFormat="1" applyFont="1" applyFill="1" applyBorder="1" applyAlignment="1" applyProtection="1">
      <alignment vertical="center"/>
    </xf>
    <xf numFmtId="3" fontId="3" fillId="4" borderId="63" xfId="1" applyNumberFormat="1" applyFont="1" applyFill="1" applyBorder="1" applyAlignment="1" applyProtection="1">
      <alignment vertical="center"/>
      <protection locked="0"/>
    </xf>
    <xf numFmtId="3" fontId="3" fillId="4" borderId="67" xfId="1" applyNumberFormat="1" applyFont="1" applyFill="1" applyBorder="1" applyAlignment="1" applyProtection="1">
      <alignment vertical="center"/>
      <protection locked="0"/>
    </xf>
    <xf numFmtId="0" fontId="2" fillId="0" borderId="50" xfId="1" applyFont="1" applyFill="1" applyBorder="1" applyAlignment="1" applyProtection="1">
      <alignment horizontal="left" vertical="top" wrapText="1"/>
    </xf>
    <xf numFmtId="0" fontId="2" fillId="0" borderId="35" xfId="1" applyFont="1" applyFill="1" applyBorder="1" applyAlignment="1" applyProtection="1">
      <alignment horizontal="left" vertical="top" wrapText="1"/>
    </xf>
    <xf numFmtId="0" fontId="2" fillId="0" borderId="73" xfId="1" applyFont="1" applyFill="1" applyBorder="1" applyAlignment="1" applyProtection="1">
      <alignment horizontal="left" vertical="top" wrapText="1"/>
    </xf>
    <xf numFmtId="3" fontId="3" fillId="4" borderId="79" xfId="1" applyNumberFormat="1" applyFont="1" applyFill="1" applyBorder="1" applyAlignment="1" applyProtection="1">
      <alignment vertical="center"/>
    </xf>
    <xf numFmtId="3" fontId="3" fillId="4" borderId="62" xfId="1" applyNumberFormat="1" applyFont="1" applyFill="1" applyBorder="1" applyAlignment="1" applyProtection="1">
      <alignment vertical="center"/>
    </xf>
    <xf numFmtId="0" fontId="2" fillId="0" borderId="61" xfId="1" applyFont="1" applyFill="1" applyBorder="1" applyAlignment="1" applyProtection="1">
      <alignment horizontal="left" vertical="top" wrapText="1"/>
    </xf>
    <xf numFmtId="0" fontId="2" fillId="0" borderId="17" xfId="1" applyFont="1" applyFill="1" applyBorder="1" applyAlignment="1" applyProtection="1">
      <alignment vertical="center"/>
    </xf>
    <xf numFmtId="0" fontId="2" fillId="0" borderId="40" xfId="1" applyFont="1" applyFill="1" applyBorder="1" applyAlignment="1" applyProtection="1">
      <alignment horizontal="right" vertical="center" wrapText="1"/>
    </xf>
    <xf numFmtId="0" fontId="2" fillId="0" borderId="61" xfId="1" applyFont="1" applyFill="1" applyBorder="1" applyAlignment="1" applyProtection="1">
      <alignment vertical="center"/>
    </xf>
    <xf numFmtId="0" fontId="2" fillId="0" borderId="12" xfId="1" applyFont="1" applyFill="1" applyBorder="1" applyAlignment="1" applyProtection="1">
      <alignment vertical="center"/>
    </xf>
    <xf numFmtId="3" fontId="2" fillId="0" borderId="91" xfId="1" applyNumberFormat="1" applyFont="1" applyFill="1" applyBorder="1" applyAlignment="1" applyProtection="1">
      <alignment vertical="center"/>
    </xf>
    <xf numFmtId="3" fontId="2" fillId="0" borderId="92" xfId="1" applyNumberFormat="1" applyFont="1" applyFill="1" applyBorder="1" applyAlignment="1" applyProtection="1">
      <alignment vertical="center"/>
    </xf>
    <xf numFmtId="3" fontId="2" fillId="0" borderId="93" xfId="1" applyNumberFormat="1" applyFont="1" applyFill="1" applyBorder="1" applyAlignment="1" applyProtection="1">
      <alignment vertical="center"/>
    </xf>
    <xf numFmtId="3" fontId="2" fillId="0" borderId="64"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xf>
    <xf numFmtId="3" fontId="3" fillId="0" borderId="79" xfId="1" applyNumberFormat="1" applyFont="1" applyFill="1" applyBorder="1" applyAlignment="1" applyProtection="1">
      <alignment vertical="center"/>
    </xf>
    <xf numFmtId="3" fontId="3" fillId="0" borderId="63" xfId="1" applyNumberFormat="1" applyFont="1" applyFill="1" applyBorder="1" applyAlignment="1" applyProtection="1">
      <alignment vertical="center"/>
    </xf>
    <xf numFmtId="3" fontId="3" fillId="0" borderId="92" xfId="1" applyNumberFormat="1" applyFont="1" applyFill="1" applyBorder="1" applyAlignment="1" applyProtection="1">
      <alignment vertical="center"/>
    </xf>
    <xf numFmtId="3" fontId="3" fillId="0" borderId="67" xfId="1" applyNumberFormat="1" applyFont="1" applyFill="1" applyBorder="1" applyAlignment="1" applyProtection="1">
      <alignment vertical="center"/>
    </xf>
    <xf numFmtId="0" fontId="2" fillId="0" borderId="61" xfId="1" applyFont="1" applyFill="1" applyBorder="1" applyAlignment="1" applyProtection="1">
      <alignment horizontal="left" vertical="center"/>
    </xf>
    <xf numFmtId="3" fontId="3" fillId="0" borderId="94" xfId="1" applyNumberFormat="1" applyFont="1" applyFill="1" applyBorder="1" applyAlignment="1" applyProtection="1">
      <alignment vertical="center"/>
    </xf>
    <xf numFmtId="3" fontId="3" fillId="0" borderId="65" xfId="1" applyNumberFormat="1" applyFont="1" applyFill="1" applyBorder="1" applyAlignment="1" applyProtection="1">
      <alignment vertical="center"/>
    </xf>
    <xf numFmtId="0" fontId="3" fillId="0" borderId="12" xfId="1" applyFont="1" applyFill="1" applyBorder="1" applyAlignment="1" applyProtection="1">
      <alignment vertical="center"/>
    </xf>
    <xf numFmtId="3" fontId="3" fillId="0" borderId="64" xfId="1" applyNumberFormat="1" applyFont="1" applyFill="1" applyBorder="1" applyAlignment="1" applyProtection="1">
      <alignment vertical="center"/>
    </xf>
    <xf numFmtId="0" fontId="3" fillId="0" borderId="61" xfId="1" applyFont="1" applyFill="1" applyBorder="1" applyAlignment="1" applyProtection="1">
      <alignment vertical="center"/>
    </xf>
    <xf numFmtId="0" fontId="2" fillId="0" borderId="50" xfId="1" applyFont="1" applyFill="1" applyBorder="1" applyAlignment="1" applyProtection="1">
      <alignment vertical="center"/>
    </xf>
    <xf numFmtId="0" fontId="2" fillId="0" borderId="50" xfId="1" applyFont="1" applyFill="1" applyBorder="1" applyAlignment="1" applyProtection="1">
      <alignment vertical="center" wrapText="1"/>
    </xf>
    <xf numFmtId="3" fontId="2" fillId="0" borderId="15" xfId="1" applyNumberFormat="1" applyFont="1" applyFill="1" applyBorder="1" applyAlignment="1" applyProtection="1">
      <alignment vertical="center"/>
      <protection locked="0"/>
    </xf>
    <xf numFmtId="3" fontId="2" fillId="0" borderId="16" xfId="1" applyNumberFormat="1" applyFont="1" applyFill="1" applyBorder="1" applyAlignment="1" applyProtection="1">
      <alignment vertical="center"/>
      <protection locked="0"/>
    </xf>
    <xf numFmtId="0" fontId="2" fillId="0" borderId="73" xfId="1" applyFont="1" applyFill="1" applyBorder="1" applyAlignment="1" applyProtection="1">
      <alignment vertical="center"/>
    </xf>
    <xf numFmtId="0" fontId="2" fillId="0" borderId="73" xfId="1" applyFont="1" applyFill="1" applyBorder="1" applyAlignment="1" applyProtection="1">
      <alignment vertical="center" wrapText="1"/>
    </xf>
    <xf numFmtId="3" fontId="3" fillId="0" borderId="62" xfId="1" applyNumberFormat="1" applyFont="1" applyFill="1" applyBorder="1" applyAlignment="1" applyProtection="1">
      <alignment vertical="center"/>
    </xf>
    <xf numFmtId="3" fontId="3" fillId="0" borderId="63" xfId="1" applyNumberFormat="1" applyFont="1" applyFill="1" applyBorder="1" applyAlignment="1" applyProtection="1">
      <alignment vertical="center"/>
      <protection locked="0"/>
    </xf>
    <xf numFmtId="3" fontId="3" fillId="0" borderId="64" xfId="1" applyNumberFormat="1" applyFont="1" applyFill="1" applyBorder="1" applyAlignment="1" applyProtection="1">
      <alignment vertical="center"/>
      <protection locked="0"/>
    </xf>
    <xf numFmtId="3" fontId="3" fillId="0" borderId="65" xfId="1" applyNumberFormat="1" applyFont="1" applyFill="1" applyBorder="1" applyAlignment="1" applyProtection="1">
      <alignment vertical="center"/>
      <protection locked="0"/>
    </xf>
    <xf numFmtId="0" fontId="3" fillId="0" borderId="9" xfId="1" applyFont="1" applyFill="1" applyBorder="1" applyAlignment="1" applyProtection="1">
      <alignment vertical="center"/>
    </xf>
    <xf numFmtId="0" fontId="3" fillId="0" borderId="10" xfId="1" applyFont="1" applyFill="1" applyBorder="1" applyAlignment="1" applyProtection="1">
      <alignment vertical="center"/>
    </xf>
    <xf numFmtId="3" fontId="3" fillId="0" borderId="10" xfId="1" applyNumberFormat="1" applyFont="1" applyFill="1" applyBorder="1" applyAlignment="1" applyProtection="1">
      <alignment vertical="center"/>
    </xf>
    <xf numFmtId="3" fontId="3" fillId="0" borderId="41" xfId="1" applyNumberFormat="1" applyFont="1" applyFill="1" applyBorder="1" applyAlignment="1" applyProtection="1">
      <alignment vertical="center"/>
    </xf>
    <xf numFmtId="3" fontId="3" fillId="0" borderId="42" xfId="1" applyNumberFormat="1" applyFont="1" applyFill="1" applyBorder="1" applyAlignment="1" applyProtection="1">
      <alignment vertical="center"/>
    </xf>
    <xf numFmtId="0" fontId="3" fillId="0" borderId="10" xfId="1" applyFont="1" applyFill="1" applyBorder="1" applyAlignment="1" applyProtection="1">
      <alignment vertical="center" wrapText="1"/>
    </xf>
    <xf numFmtId="3" fontId="3" fillId="0" borderId="9" xfId="1" applyNumberFormat="1" applyFont="1" applyFill="1" applyBorder="1" applyAlignment="1" applyProtection="1">
      <alignment vertical="center"/>
    </xf>
    <xf numFmtId="3" fontId="2" fillId="0" borderId="65" xfId="1" applyNumberFormat="1" applyFont="1" applyFill="1" applyBorder="1" applyAlignment="1" applyProtection="1">
      <alignment vertical="center"/>
      <protection locked="0"/>
    </xf>
    <xf numFmtId="0" fontId="2" fillId="0" borderId="0" xfId="1" applyFont="1" applyBorder="1" applyAlignment="1" applyProtection="1">
      <alignment vertical="center"/>
    </xf>
    <xf numFmtId="0" fontId="2" fillId="2" borderId="95" xfId="1" applyFont="1" applyFill="1" applyBorder="1" applyAlignment="1" applyProtection="1">
      <alignment vertical="center"/>
    </xf>
    <xf numFmtId="0" fontId="2" fillId="2" borderId="96" xfId="1" applyFont="1" applyFill="1" applyBorder="1" applyAlignment="1" applyProtection="1">
      <alignment vertical="center"/>
    </xf>
    <xf numFmtId="0" fontId="2" fillId="2" borderId="97" xfId="1" applyFont="1" applyFill="1" applyBorder="1" applyAlignment="1" applyProtection="1">
      <alignment vertical="center"/>
    </xf>
    <xf numFmtId="0" fontId="2" fillId="2" borderId="1" xfId="2" applyFont="1" applyFill="1" applyBorder="1" applyAlignment="1" applyProtection="1">
      <alignment vertical="center"/>
    </xf>
    <xf numFmtId="0" fontId="2" fillId="2" borderId="2" xfId="2" applyFont="1" applyFill="1" applyBorder="1" applyAlignment="1" applyProtection="1">
      <alignment vertical="center"/>
    </xf>
    <xf numFmtId="0" fontId="3" fillId="2" borderId="2" xfId="2" applyFont="1" applyFill="1" applyBorder="1" applyAlignment="1" applyProtection="1">
      <alignment horizontal="left" vertical="center"/>
    </xf>
    <xf numFmtId="49" fontId="3" fillId="2" borderId="3" xfId="2" applyNumberFormat="1" applyFont="1" applyFill="1" applyBorder="1" applyAlignment="1" applyProtection="1">
      <alignment horizontal="left" vertical="center"/>
    </xf>
    <xf numFmtId="0" fontId="2" fillId="0" borderId="0" xfId="2" applyFont="1" applyFill="1" applyBorder="1" applyAlignment="1" applyProtection="1">
      <alignment vertical="center"/>
    </xf>
    <xf numFmtId="0" fontId="2" fillId="2" borderId="4" xfId="2" applyFont="1" applyFill="1" applyBorder="1" applyAlignment="1" applyProtection="1">
      <alignment vertical="center"/>
    </xf>
    <xf numFmtId="0" fontId="2" fillId="2" borderId="0" xfId="2" applyFont="1" applyFill="1" applyBorder="1" applyAlignment="1" applyProtection="1">
      <alignment vertical="center"/>
    </xf>
    <xf numFmtId="0" fontId="2" fillId="2" borderId="5" xfId="2" applyFont="1" applyFill="1" applyBorder="1" applyAlignment="1" applyProtection="1">
      <alignment vertical="center"/>
    </xf>
    <xf numFmtId="49" fontId="2" fillId="2" borderId="4" xfId="2" applyNumberFormat="1" applyFont="1" applyFill="1" applyBorder="1" applyAlignment="1" applyProtection="1">
      <alignment vertical="center"/>
    </xf>
    <xf numFmtId="49" fontId="2" fillId="2" borderId="0" xfId="2" applyNumberFormat="1" applyFont="1" applyFill="1" applyBorder="1" applyAlignment="1" applyProtection="1">
      <alignment vertical="center"/>
    </xf>
    <xf numFmtId="49" fontId="2" fillId="2" borderId="0" xfId="2" applyNumberFormat="1" applyFont="1" applyFill="1" applyBorder="1" applyAlignment="1" applyProtection="1">
      <alignment horizontal="centerContinuous" vertical="center"/>
    </xf>
    <xf numFmtId="49" fontId="2" fillId="2" borderId="5" xfId="2" applyNumberFormat="1" applyFont="1" applyFill="1" applyBorder="1" applyAlignment="1" applyProtection="1">
      <alignment vertical="center"/>
    </xf>
    <xf numFmtId="49" fontId="3" fillId="2" borderId="0" xfId="2" applyNumberFormat="1" applyFont="1" applyFill="1" applyBorder="1" applyAlignment="1" applyProtection="1">
      <alignment vertical="center"/>
    </xf>
    <xf numFmtId="49" fontId="5" fillId="2" borderId="4" xfId="2" applyNumberFormat="1" applyFont="1" applyFill="1" applyBorder="1" applyAlignment="1" applyProtection="1">
      <alignment vertical="center"/>
    </xf>
    <xf numFmtId="49" fontId="2" fillId="2" borderId="0" xfId="2" applyNumberFormat="1" applyFont="1" applyFill="1" applyBorder="1" applyAlignment="1" applyProtection="1">
      <alignment vertical="center"/>
      <protection locked="0"/>
    </xf>
    <xf numFmtId="49" fontId="2" fillId="2" borderId="5" xfId="2" applyNumberFormat="1" applyFont="1" applyFill="1" applyBorder="1" applyAlignment="1" applyProtection="1">
      <alignment vertical="center"/>
      <protection locked="0"/>
    </xf>
    <xf numFmtId="49" fontId="2" fillId="2" borderId="9" xfId="2" applyNumberFormat="1" applyFont="1" applyFill="1" applyBorder="1" applyAlignment="1" applyProtection="1">
      <alignment vertical="center"/>
    </xf>
    <xf numFmtId="49" fontId="2" fillId="2" borderId="10" xfId="2" applyNumberFormat="1" applyFont="1" applyFill="1" applyBorder="1" applyAlignment="1" applyProtection="1">
      <alignment vertical="center"/>
    </xf>
    <xf numFmtId="49" fontId="2" fillId="2" borderId="11" xfId="2" applyNumberFormat="1" applyFont="1" applyFill="1" applyBorder="1" applyAlignment="1" applyProtection="1">
      <alignment vertical="center"/>
    </xf>
    <xf numFmtId="49" fontId="2" fillId="0" borderId="0" xfId="2" applyNumberFormat="1" applyFont="1" applyFill="1" applyBorder="1" applyAlignment="1" applyProtection="1">
      <alignment horizontal="center" vertical="center" wrapText="1"/>
    </xf>
    <xf numFmtId="0" fontId="2" fillId="0" borderId="0" xfId="2" applyFont="1" applyFill="1" applyBorder="1" applyAlignment="1" applyProtection="1">
      <alignment horizontal="center" vertical="center" textRotation="90"/>
    </xf>
    <xf numFmtId="1" fontId="6" fillId="0" borderId="25" xfId="2" applyNumberFormat="1" applyFont="1" applyFill="1" applyBorder="1" applyAlignment="1" applyProtection="1">
      <alignment horizontal="center" vertical="center"/>
    </xf>
    <xf numFmtId="1" fontId="6" fillId="0" borderId="26" xfId="2" applyNumberFormat="1" applyFont="1" applyFill="1" applyBorder="1" applyAlignment="1" applyProtection="1">
      <alignment horizontal="center" vertical="center"/>
    </xf>
    <xf numFmtId="1" fontId="6" fillId="0" borderId="27" xfId="2" applyNumberFormat="1" applyFont="1" applyFill="1" applyBorder="1" applyAlignment="1" applyProtection="1">
      <alignment horizontal="center" vertical="center"/>
    </xf>
    <xf numFmtId="1" fontId="6" fillId="0" borderId="28" xfId="2" applyNumberFormat="1" applyFont="1" applyFill="1" applyBorder="1" applyAlignment="1" applyProtection="1">
      <alignment horizontal="center" vertical="center"/>
    </xf>
    <xf numFmtId="1" fontId="6" fillId="0" borderId="29" xfId="2" applyNumberFormat="1" applyFont="1" applyFill="1" applyBorder="1" applyAlignment="1" applyProtection="1">
      <alignment horizontal="center" vertical="center"/>
    </xf>
    <xf numFmtId="0" fontId="3" fillId="0" borderId="17" xfId="2" applyFont="1" applyFill="1" applyBorder="1" applyAlignment="1" applyProtection="1">
      <alignment vertical="center" wrapText="1"/>
    </xf>
    <xf numFmtId="0" fontId="3" fillId="0" borderId="17" xfId="2" applyFont="1" applyFill="1" applyBorder="1" applyAlignment="1" applyProtection="1">
      <alignment horizontal="left" vertical="center" wrapText="1"/>
    </xf>
    <xf numFmtId="0" fontId="3" fillId="0" borderId="4" xfId="2" applyFont="1" applyFill="1" applyBorder="1" applyAlignment="1" applyProtection="1">
      <alignment vertical="center"/>
    </xf>
    <xf numFmtId="0" fontId="3" fillId="0" borderId="21" xfId="2" applyFont="1" applyFill="1" applyBorder="1" applyAlignment="1" applyProtection="1">
      <alignment vertical="center"/>
    </xf>
    <xf numFmtId="0" fontId="3" fillId="0" borderId="19" xfId="2" applyFont="1" applyFill="1" applyBorder="1" applyAlignment="1" applyProtection="1">
      <alignment vertical="center"/>
    </xf>
    <xf numFmtId="0" fontId="3" fillId="0" borderId="5" xfId="2" applyFont="1" applyFill="1" applyBorder="1" applyAlignment="1" applyProtection="1">
      <alignment vertical="center"/>
    </xf>
    <xf numFmtId="0" fontId="3" fillId="0" borderId="0" xfId="2" applyFont="1" applyFill="1" applyBorder="1" applyAlignment="1" applyProtection="1">
      <alignment vertical="center"/>
    </xf>
    <xf numFmtId="0" fontId="3" fillId="0" borderId="30" xfId="2" applyFont="1" applyFill="1" applyBorder="1" applyAlignment="1" applyProtection="1">
      <alignment vertical="center" wrapText="1"/>
    </xf>
    <xf numFmtId="0" fontId="3" fillId="0" borderId="30" xfId="2" applyFont="1" applyFill="1" applyBorder="1" applyAlignment="1" applyProtection="1">
      <alignment horizontal="left" vertical="center" wrapText="1"/>
    </xf>
    <xf numFmtId="3" fontId="3" fillId="0" borderId="31" xfId="2" applyNumberFormat="1" applyFont="1" applyFill="1" applyBorder="1" applyAlignment="1" applyProtection="1">
      <alignment horizontal="right" vertical="center"/>
    </xf>
    <xf numFmtId="3" fontId="3" fillId="0" borderId="32" xfId="2" applyNumberFormat="1" applyFont="1" applyFill="1" applyBorder="1" applyAlignment="1" applyProtection="1">
      <alignment horizontal="right" vertical="center"/>
    </xf>
    <xf numFmtId="3" fontId="3" fillId="0" borderId="33" xfId="2" applyNumberFormat="1" applyFont="1" applyFill="1" applyBorder="1" applyAlignment="1" applyProtection="1">
      <alignment horizontal="right" vertical="center"/>
    </xf>
    <xf numFmtId="3" fontId="3" fillId="0" borderId="34" xfId="2" applyNumberFormat="1" applyFont="1" applyFill="1" applyBorder="1" applyAlignment="1" applyProtection="1">
      <alignment horizontal="right" vertical="center"/>
    </xf>
    <xf numFmtId="0" fontId="2" fillId="0" borderId="25" xfId="2" applyFont="1" applyFill="1" applyBorder="1" applyAlignment="1" applyProtection="1">
      <alignment vertical="center" wrapText="1"/>
    </xf>
    <xf numFmtId="0" fontId="2" fillId="0" borderId="25" xfId="2" applyFont="1" applyFill="1" applyBorder="1" applyAlignment="1" applyProtection="1">
      <alignment horizontal="left" vertical="center" wrapText="1"/>
    </xf>
    <xf numFmtId="3" fontId="2" fillId="0" borderId="26" xfId="2" applyNumberFormat="1" applyFont="1" applyFill="1" applyBorder="1" applyAlignment="1" applyProtection="1">
      <alignment horizontal="right" vertical="center"/>
    </xf>
    <xf numFmtId="3" fontId="2" fillId="0" borderId="27" xfId="2" applyNumberFormat="1" applyFont="1" applyFill="1" applyBorder="1" applyAlignment="1" applyProtection="1">
      <alignment horizontal="right" vertical="center"/>
    </xf>
    <xf numFmtId="3" fontId="2" fillId="0" borderId="28" xfId="2" applyNumberFormat="1" applyFont="1" applyFill="1" applyBorder="1" applyAlignment="1" applyProtection="1">
      <alignment horizontal="right" vertical="center"/>
    </xf>
    <xf numFmtId="3" fontId="2" fillId="0" borderId="29" xfId="2" applyNumberFormat="1" applyFont="1" applyFill="1" applyBorder="1" applyAlignment="1" applyProtection="1">
      <alignment horizontal="right" vertical="center"/>
    </xf>
    <xf numFmtId="0" fontId="2" fillId="0" borderId="17" xfId="2" applyFont="1" applyFill="1" applyBorder="1" applyAlignment="1" applyProtection="1">
      <alignment vertical="center" wrapText="1"/>
    </xf>
    <xf numFmtId="0" fontId="2" fillId="0" borderId="17" xfId="2" applyFont="1" applyFill="1" applyBorder="1" applyAlignment="1" applyProtection="1">
      <alignment horizontal="right" vertical="center" wrapText="1"/>
    </xf>
    <xf numFmtId="3" fontId="2" fillId="0" borderId="4" xfId="2" applyNumberFormat="1" applyFont="1" applyFill="1" applyBorder="1" applyAlignment="1" applyProtection="1">
      <alignment horizontal="right" vertical="center"/>
    </xf>
    <xf numFmtId="3" fontId="2" fillId="0" borderId="21" xfId="2" applyNumberFormat="1" applyFont="1" applyFill="1" applyBorder="1" applyAlignment="1" applyProtection="1">
      <alignment horizontal="right" vertical="center"/>
      <protection locked="0"/>
    </xf>
    <xf numFmtId="3" fontId="2" fillId="0" borderId="19" xfId="2" applyNumberFormat="1" applyFont="1" applyFill="1" applyBorder="1" applyAlignment="1" applyProtection="1">
      <alignment horizontal="right" vertical="center"/>
      <protection locked="0"/>
    </xf>
    <xf numFmtId="3" fontId="2" fillId="0" borderId="5" xfId="2" applyNumberFormat="1" applyFont="1" applyFill="1" applyBorder="1" applyAlignment="1" applyProtection="1">
      <alignment horizontal="right" vertical="center"/>
      <protection locked="0"/>
    </xf>
    <xf numFmtId="0" fontId="2" fillId="0" borderId="35" xfId="2" applyFont="1" applyFill="1" applyBorder="1" applyAlignment="1" applyProtection="1">
      <alignment vertical="center" wrapText="1"/>
    </xf>
    <xf numFmtId="0" fontId="2" fillId="0" borderId="35" xfId="2" applyFont="1" applyFill="1" applyBorder="1" applyAlignment="1" applyProtection="1">
      <alignment horizontal="right" vertical="center" wrapText="1"/>
    </xf>
    <xf numFmtId="3" fontId="2" fillId="0" borderId="36" xfId="2" applyNumberFormat="1" applyFont="1" applyFill="1" applyBorder="1" applyAlignment="1" applyProtection="1">
      <alignment horizontal="right" vertical="center"/>
    </xf>
    <xf numFmtId="3" fontId="2" fillId="0" borderId="37" xfId="2" applyNumberFormat="1" applyFont="1" applyFill="1" applyBorder="1" applyAlignment="1" applyProtection="1">
      <alignment horizontal="right" vertical="center"/>
      <protection locked="0"/>
    </xf>
    <xf numFmtId="3" fontId="2" fillId="0" borderId="38" xfId="2" applyNumberFormat="1" applyFont="1" applyFill="1" applyBorder="1" applyAlignment="1" applyProtection="1">
      <alignment horizontal="right" vertical="center"/>
      <protection locked="0"/>
    </xf>
    <xf numFmtId="3" fontId="2" fillId="0" borderId="8" xfId="2" applyNumberFormat="1" applyFont="1" applyFill="1" applyBorder="1" applyAlignment="1" applyProtection="1">
      <alignment horizontal="right" vertical="center"/>
      <protection locked="0"/>
    </xf>
    <xf numFmtId="0" fontId="3" fillId="0" borderId="20" xfId="2" applyFont="1" applyFill="1" applyBorder="1" applyAlignment="1" applyProtection="1">
      <alignment horizontal="left" vertical="center" wrapText="1"/>
    </xf>
    <xf numFmtId="3" fontId="2" fillId="0" borderId="23" xfId="2" applyNumberFormat="1" applyFont="1" applyFill="1" applyBorder="1" applyAlignment="1" applyProtection="1">
      <alignment vertical="center"/>
    </xf>
    <xf numFmtId="3" fontId="2" fillId="0" borderId="22" xfId="2" applyNumberFormat="1" applyFont="1" applyFill="1" applyBorder="1" applyAlignment="1" applyProtection="1">
      <alignment vertical="center"/>
      <protection locked="0"/>
    </xf>
    <xf numFmtId="3" fontId="2" fillId="0" borderId="22" xfId="2" applyNumberFormat="1" applyFont="1" applyFill="1" applyBorder="1" applyAlignment="1" applyProtection="1">
      <alignment horizontal="center" vertical="center"/>
    </xf>
    <xf numFmtId="3" fontId="2" fillId="0" borderId="39" xfId="2" applyNumberFormat="1" applyFont="1" applyFill="1" applyBorder="1" applyAlignment="1" applyProtection="1">
      <alignment horizontal="center" vertical="center"/>
    </xf>
    <xf numFmtId="3" fontId="2" fillId="0" borderId="24" xfId="2" applyNumberFormat="1" applyFont="1" applyFill="1" applyBorder="1" applyAlignment="1" applyProtection="1">
      <alignment horizontal="center" vertical="center"/>
    </xf>
    <xf numFmtId="0" fontId="3" fillId="0" borderId="40" xfId="2" applyFont="1" applyFill="1" applyBorder="1" applyAlignment="1" applyProtection="1">
      <alignment horizontal="left" vertical="center" wrapText="1"/>
    </xf>
    <xf numFmtId="3" fontId="2" fillId="0" borderId="9" xfId="2" applyNumberFormat="1" applyFont="1" applyFill="1" applyBorder="1" applyAlignment="1" applyProtection="1">
      <alignment vertical="center"/>
    </xf>
    <xf numFmtId="3" fontId="2" fillId="0" borderId="41" xfId="2" applyNumberFormat="1" applyFont="1" applyFill="1" applyBorder="1" applyAlignment="1" applyProtection="1">
      <alignment horizontal="right" vertical="center"/>
      <protection locked="0"/>
    </xf>
    <xf numFmtId="3" fontId="2" fillId="0" borderId="41" xfId="2" applyNumberFormat="1" applyFont="1" applyFill="1" applyBorder="1" applyAlignment="1" applyProtection="1">
      <alignment horizontal="center" vertical="center"/>
    </xf>
    <xf numFmtId="3" fontId="2" fillId="0" borderId="42" xfId="2" applyNumberFormat="1" applyFont="1" applyFill="1" applyBorder="1" applyAlignment="1" applyProtection="1">
      <alignment horizontal="center" vertical="center"/>
    </xf>
    <xf numFmtId="3" fontId="2" fillId="0" borderId="41" xfId="2" applyNumberFormat="1" applyFont="1" applyFill="1" applyBorder="1" applyAlignment="1" applyProtection="1">
      <alignment horizontal="center" vertical="center"/>
      <protection locked="0"/>
    </xf>
    <xf numFmtId="3" fontId="2" fillId="0" borderId="11" xfId="2" applyNumberFormat="1" applyFont="1" applyFill="1" applyBorder="1" applyAlignment="1" applyProtection="1">
      <alignment horizontal="center" vertical="center"/>
    </xf>
    <xf numFmtId="3" fontId="2" fillId="0" borderId="41" xfId="2" applyNumberFormat="1" applyFont="1" applyFill="1" applyBorder="1" applyAlignment="1" applyProtection="1">
      <alignment vertical="center"/>
    </xf>
    <xf numFmtId="0" fontId="3" fillId="0" borderId="40" xfId="2" applyFont="1" applyFill="1" applyBorder="1" applyAlignment="1" applyProtection="1">
      <alignment horizontal="center" vertical="center" wrapText="1"/>
    </xf>
    <xf numFmtId="0" fontId="2" fillId="0" borderId="17" xfId="2" applyFont="1" applyFill="1" applyBorder="1" applyAlignment="1" applyProtection="1">
      <alignment horizontal="left" vertical="center" wrapText="1"/>
    </xf>
    <xf numFmtId="3" fontId="2" fillId="0" borderId="4" xfId="2" applyNumberFormat="1" applyFont="1" applyFill="1" applyBorder="1" applyAlignment="1" applyProtection="1">
      <alignment vertical="center"/>
    </xf>
    <xf numFmtId="3" fontId="2" fillId="0" borderId="21" xfId="2" applyNumberFormat="1" applyFont="1" applyFill="1" applyBorder="1" applyAlignment="1" applyProtection="1">
      <alignment horizontal="center" vertical="center"/>
    </xf>
    <xf numFmtId="3" fontId="2" fillId="0" borderId="21" xfId="2" applyNumberFormat="1" applyFont="1" applyFill="1" applyBorder="1" applyAlignment="1" applyProtection="1">
      <alignment vertical="center"/>
      <protection locked="0"/>
    </xf>
    <xf numFmtId="3" fontId="2" fillId="0" borderId="19" xfId="2" applyNumberFormat="1" applyFont="1" applyFill="1" applyBorder="1" applyAlignment="1" applyProtection="1">
      <alignment horizontal="center" vertical="center"/>
    </xf>
    <xf numFmtId="3" fontId="2" fillId="0" borderId="5" xfId="2" applyNumberFormat="1" applyFont="1" applyFill="1" applyBorder="1" applyAlignment="1" applyProtection="1">
      <alignment horizontal="center" vertical="center"/>
    </xf>
    <xf numFmtId="0" fontId="2" fillId="0" borderId="35" xfId="2" applyFont="1" applyFill="1" applyBorder="1" applyAlignment="1" applyProtection="1">
      <alignment horizontal="left" vertical="center" wrapText="1"/>
    </xf>
    <xf numFmtId="3" fontId="2" fillId="0" borderId="36" xfId="2" applyNumberFormat="1" applyFont="1" applyFill="1" applyBorder="1" applyAlignment="1" applyProtection="1">
      <alignment vertical="center"/>
    </xf>
    <xf numFmtId="3" fontId="2" fillId="0" borderId="37" xfId="2" applyNumberFormat="1" applyFont="1" applyFill="1" applyBorder="1" applyAlignment="1" applyProtection="1">
      <alignment horizontal="center" vertical="center"/>
    </xf>
    <xf numFmtId="3" fontId="2" fillId="0" borderId="37" xfId="2" applyNumberFormat="1" applyFont="1" applyFill="1" applyBorder="1" applyAlignment="1" applyProtection="1">
      <alignment vertical="center"/>
      <protection locked="0"/>
    </xf>
    <xf numFmtId="3" fontId="2" fillId="0" borderId="38" xfId="2" applyNumberFormat="1" applyFont="1" applyFill="1" applyBorder="1" applyAlignment="1" applyProtection="1">
      <alignment horizontal="center" vertical="center"/>
    </xf>
    <xf numFmtId="3" fontId="2" fillId="0" borderId="8" xfId="2" applyNumberFormat="1" applyFont="1" applyFill="1" applyBorder="1" applyAlignment="1" applyProtection="1">
      <alignment horizontal="center" vertical="center"/>
    </xf>
    <xf numFmtId="0" fontId="2" fillId="0" borderId="0" xfId="2" applyFont="1" applyFill="1" applyBorder="1" applyAlignment="1" applyProtection="1">
      <alignment vertical="center" wrapText="1"/>
    </xf>
    <xf numFmtId="0" fontId="2" fillId="0" borderId="43" xfId="2" applyFont="1" applyFill="1" applyBorder="1" applyAlignment="1" applyProtection="1">
      <alignment horizontal="right" vertical="center" wrapText="1"/>
    </xf>
    <xf numFmtId="0" fontId="2" fillId="0" borderId="43" xfId="2" applyFont="1" applyFill="1" applyBorder="1" applyAlignment="1" applyProtection="1">
      <alignment horizontal="left" vertical="center" wrapText="1"/>
    </xf>
    <xf numFmtId="3" fontId="2" fillId="0" borderId="13" xfId="2" applyNumberFormat="1" applyFont="1" applyFill="1" applyBorder="1" applyAlignment="1" applyProtection="1">
      <alignment vertical="center"/>
    </xf>
    <xf numFmtId="3" fontId="2" fillId="0" borderId="44" xfId="2" applyNumberFormat="1" applyFont="1" applyFill="1" applyBorder="1" applyAlignment="1" applyProtection="1">
      <alignment horizontal="center" vertical="center"/>
    </xf>
    <xf numFmtId="3" fontId="2" fillId="0" borderId="44" xfId="2" applyNumberFormat="1" applyFont="1" applyFill="1" applyBorder="1" applyAlignment="1" applyProtection="1">
      <alignment vertical="center"/>
      <protection locked="0"/>
    </xf>
    <xf numFmtId="3" fontId="2" fillId="0" borderId="15" xfId="2" applyNumberFormat="1" applyFont="1" applyFill="1" applyBorder="1" applyAlignment="1" applyProtection="1">
      <alignment horizontal="center" vertical="center"/>
    </xf>
    <xf numFmtId="3" fontId="2" fillId="0" borderId="16" xfId="2" applyNumberFormat="1" applyFont="1" applyFill="1" applyBorder="1" applyAlignment="1" applyProtection="1">
      <alignment horizontal="center" vertical="center"/>
    </xf>
    <xf numFmtId="3" fontId="2" fillId="0" borderId="41" xfId="2" applyNumberFormat="1" applyFont="1" applyFill="1" applyBorder="1" applyAlignment="1" applyProtection="1">
      <alignment horizontal="right" vertical="center"/>
    </xf>
    <xf numFmtId="3" fontId="2" fillId="0" borderId="9" xfId="2" applyNumberFormat="1" applyFont="1" applyFill="1" applyBorder="1" applyAlignment="1" applyProtection="1">
      <alignment horizontal="right" vertical="center"/>
    </xf>
    <xf numFmtId="0" fontId="2" fillId="0" borderId="43" xfId="2" applyFont="1" applyFill="1" applyBorder="1" applyAlignment="1" applyProtection="1">
      <alignment vertical="center" wrapText="1"/>
    </xf>
    <xf numFmtId="3" fontId="2" fillId="0" borderId="45" xfId="2" applyNumberFormat="1" applyFont="1" applyFill="1" applyBorder="1" applyAlignment="1" applyProtection="1">
      <alignment horizontal="right" vertical="center"/>
    </xf>
    <xf numFmtId="3" fontId="2" fillId="0" borderId="44" xfId="2" applyNumberFormat="1" applyFont="1" applyFill="1" applyBorder="1" applyAlignment="1" applyProtection="1">
      <alignment horizontal="right" vertical="center"/>
      <protection locked="0"/>
    </xf>
    <xf numFmtId="3" fontId="2" fillId="0" borderId="44" xfId="2" applyNumberFormat="1" applyFont="1" applyFill="1" applyBorder="1" applyAlignment="1" applyProtection="1">
      <alignment horizontal="center" vertical="center"/>
      <protection locked="0"/>
    </xf>
    <xf numFmtId="0" fontId="3" fillId="0" borderId="46" xfId="2" applyFont="1" applyFill="1" applyBorder="1" applyAlignment="1" applyProtection="1">
      <alignment horizontal="center" vertical="center" wrapText="1"/>
    </xf>
    <xf numFmtId="0" fontId="3" fillId="0" borderId="46" xfId="2" applyFont="1" applyFill="1" applyBorder="1" applyAlignment="1" applyProtection="1">
      <alignment horizontal="left" vertical="center" wrapText="1"/>
    </xf>
    <xf numFmtId="3" fontId="2" fillId="0" borderId="47" xfId="2" applyNumberFormat="1" applyFont="1" applyFill="1" applyBorder="1" applyAlignment="1" applyProtection="1">
      <alignment horizontal="right" vertical="center"/>
    </xf>
    <xf numFmtId="3" fontId="2" fillId="0" borderId="48" xfId="2" applyNumberFormat="1" applyFont="1" applyFill="1" applyBorder="1" applyAlignment="1" applyProtection="1">
      <alignment horizontal="center" vertical="center"/>
    </xf>
    <xf numFmtId="3" fontId="2" fillId="0" borderId="48" xfId="2" applyNumberFormat="1" applyFont="1" applyFill="1" applyBorder="1" applyAlignment="1" applyProtection="1">
      <alignment horizontal="right" vertical="center"/>
    </xf>
    <xf numFmtId="3" fontId="2" fillId="0" borderId="49" xfId="2" applyNumberFormat="1" applyFont="1" applyFill="1" applyBorder="1" applyAlignment="1" applyProtection="1">
      <alignment horizontal="right" vertical="center"/>
    </xf>
    <xf numFmtId="0" fontId="2" fillId="0" borderId="50" xfId="2" applyFont="1" applyFill="1" applyBorder="1" applyAlignment="1" applyProtection="1">
      <alignment horizontal="right" vertical="center" wrapText="1"/>
    </xf>
    <xf numFmtId="0" fontId="2" fillId="0" borderId="50" xfId="2" applyFont="1" applyFill="1" applyBorder="1" applyAlignment="1" applyProtection="1">
      <alignment horizontal="left" vertical="center" wrapText="1"/>
    </xf>
    <xf numFmtId="3" fontId="2" fillId="0" borderId="51" xfId="2" applyNumberFormat="1" applyFont="1" applyFill="1" applyBorder="1" applyAlignment="1" applyProtection="1">
      <alignment horizontal="right" vertical="center"/>
    </xf>
    <xf numFmtId="3" fontId="2" fillId="0" borderId="52" xfId="2" applyNumberFormat="1" applyFont="1" applyFill="1" applyBorder="1" applyAlignment="1" applyProtection="1">
      <alignment horizontal="center" vertical="center"/>
    </xf>
    <xf numFmtId="3" fontId="2" fillId="0" borderId="53" xfId="2" applyNumberFormat="1" applyFont="1" applyFill="1" applyBorder="1" applyAlignment="1" applyProtection="1">
      <alignment horizontal="right" vertical="center"/>
      <protection locked="0"/>
    </xf>
    <xf numFmtId="3" fontId="2" fillId="0" borderId="54" xfId="2" applyNumberFormat="1" applyFont="1" applyFill="1" applyBorder="1" applyAlignment="1" applyProtection="1">
      <alignment horizontal="right" vertical="center"/>
      <protection locked="0"/>
    </xf>
    <xf numFmtId="3" fontId="2" fillId="0" borderId="55" xfId="2" applyNumberFormat="1" applyFont="1" applyFill="1" applyBorder="1" applyAlignment="1" applyProtection="1">
      <alignment horizontal="right" vertical="center"/>
    </xf>
    <xf numFmtId="0" fontId="2" fillId="0" borderId="50" xfId="2" applyFont="1" applyFill="1" applyBorder="1" applyAlignment="1" applyProtection="1">
      <alignment vertical="center" wrapText="1"/>
      <protection locked="0"/>
    </xf>
    <xf numFmtId="0" fontId="2" fillId="0" borderId="50" xfId="2" applyFont="1" applyFill="1" applyBorder="1" applyAlignment="1" applyProtection="1">
      <alignment horizontal="left" vertical="center" wrapText="1"/>
      <protection locked="0"/>
    </xf>
    <xf numFmtId="3" fontId="2" fillId="0" borderId="55" xfId="2" applyNumberFormat="1" applyFont="1" applyFill="1" applyBorder="1" applyAlignment="1" applyProtection="1">
      <alignment vertical="center"/>
      <protection locked="0"/>
    </xf>
    <xf numFmtId="3" fontId="2" fillId="0" borderId="52" xfId="2" applyNumberFormat="1" applyFont="1" applyFill="1" applyBorder="1" applyAlignment="1" applyProtection="1">
      <alignment horizontal="center" vertical="center"/>
      <protection locked="0"/>
    </xf>
    <xf numFmtId="3" fontId="2" fillId="0" borderId="52" xfId="2" applyNumberFormat="1" applyFont="1" applyFill="1" applyBorder="1" applyAlignment="1" applyProtection="1">
      <alignment horizontal="right" vertical="center"/>
      <protection locked="0"/>
    </xf>
    <xf numFmtId="0" fontId="3" fillId="0" borderId="17" xfId="2" applyFont="1" applyBorder="1" applyAlignment="1" applyProtection="1">
      <alignment vertical="center" wrapText="1"/>
    </xf>
    <xf numFmtId="0" fontId="3" fillId="0" borderId="17" xfId="2" applyFont="1" applyBorder="1" applyAlignment="1" applyProtection="1">
      <alignment horizontal="left" vertical="center" wrapText="1"/>
    </xf>
    <xf numFmtId="3" fontId="3" fillId="0" borderId="4" xfId="2" applyNumberFormat="1" applyFont="1" applyBorder="1" applyAlignment="1" applyProtection="1">
      <alignment vertical="center"/>
    </xf>
    <xf numFmtId="3" fontId="3" fillId="0" borderId="21" xfId="2" applyNumberFormat="1" applyFont="1" applyBorder="1" applyAlignment="1" applyProtection="1">
      <alignment vertical="center"/>
    </xf>
    <xf numFmtId="3" fontId="3" fillId="0" borderId="19" xfId="2" applyNumberFormat="1" applyFont="1" applyBorder="1" applyAlignment="1" applyProtection="1">
      <alignment vertical="center"/>
    </xf>
    <xf numFmtId="3" fontId="3" fillId="0" borderId="5" xfId="2" applyNumberFormat="1" applyFont="1" applyBorder="1" applyAlignment="1" applyProtection="1">
      <alignment vertical="center"/>
    </xf>
    <xf numFmtId="0" fontId="3" fillId="0" borderId="30" xfId="2" applyFont="1" applyFill="1" applyBorder="1" applyAlignment="1" applyProtection="1">
      <alignment vertical="center"/>
    </xf>
    <xf numFmtId="3" fontId="3" fillId="0" borderId="31" xfId="2" applyNumberFormat="1" applyFont="1" applyFill="1" applyBorder="1" applyAlignment="1" applyProtection="1">
      <alignment vertical="center"/>
    </xf>
    <xf numFmtId="3" fontId="3" fillId="0" borderId="32" xfId="2" applyNumberFormat="1" applyFont="1" applyFill="1" applyBorder="1" applyAlignment="1" applyProtection="1">
      <alignment vertical="center"/>
    </xf>
    <xf numFmtId="3" fontId="3" fillId="0" borderId="33" xfId="2" applyNumberFormat="1" applyFont="1" applyFill="1" applyBorder="1" applyAlignment="1" applyProtection="1">
      <alignment vertical="center"/>
    </xf>
    <xf numFmtId="3" fontId="3" fillId="0" borderId="34" xfId="2" applyNumberFormat="1" applyFont="1" applyFill="1" applyBorder="1" applyAlignment="1" applyProtection="1">
      <alignment vertical="center"/>
    </xf>
    <xf numFmtId="0" fontId="3" fillId="0" borderId="56" xfId="2" applyFont="1" applyFill="1" applyBorder="1" applyAlignment="1" applyProtection="1">
      <alignment vertical="center"/>
    </xf>
    <xf numFmtId="0" fontId="3" fillId="0" borderId="56" xfId="2" applyFont="1" applyFill="1" applyBorder="1" applyAlignment="1" applyProtection="1">
      <alignment vertical="center" wrapText="1"/>
    </xf>
    <xf numFmtId="3" fontId="3" fillId="0" borderId="57" xfId="2" applyNumberFormat="1" applyFont="1" applyFill="1" applyBorder="1" applyAlignment="1" applyProtection="1">
      <alignment vertical="center"/>
    </xf>
    <xf numFmtId="3" fontId="3" fillId="0" borderId="58" xfId="2" applyNumberFormat="1" applyFont="1" applyFill="1" applyBorder="1" applyAlignment="1" applyProtection="1">
      <alignment vertical="center"/>
    </xf>
    <xf numFmtId="3" fontId="3" fillId="0" borderId="59" xfId="2" applyNumberFormat="1" applyFont="1" applyFill="1" applyBorder="1" applyAlignment="1" applyProtection="1">
      <alignment vertical="center"/>
    </xf>
    <xf numFmtId="3" fontId="3" fillId="0" borderId="60" xfId="2" applyNumberFormat="1" applyFont="1" applyFill="1" applyBorder="1" applyAlignment="1" applyProtection="1">
      <alignment vertical="center"/>
    </xf>
    <xf numFmtId="0" fontId="3" fillId="0" borderId="17" xfId="2" applyFont="1" applyFill="1" applyBorder="1" applyAlignment="1" applyProtection="1">
      <alignment vertical="center"/>
    </xf>
    <xf numFmtId="3" fontId="3" fillId="0" borderId="4" xfId="2" applyNumberFormat="1" applyFont="1" applyFill="1" applyBorder="1" applyAlignment="1" applyProtection="1">
      <alignment vertical="center"/>
    </xf>
    <xf numFmtId="3" fontId="3" fillId="0" borderId="21" xfId="2" applyNumberFormat="1" applyFont="1" applyFill="1" applyBorder="1" applyAlignment="1" applyProtection="1">
      <alignment vertical="center"/>
    </xf>
    <xf numFmtId="3" fontId="3" fillId="0" borderId="19" xfId="2" applyNumberFormat="1" applyFont="1" applyFill="1" applyBorder="1" applyAlignment="1" applyProtection="1">
      <alignment vertical="center"/>
    </xf>
    <xf numFmtId="3" fontId="3" fillId="0" borderId="5" xfId="2" applyNumberFormat="1" applyFont="1" applyFill="1" applyBorder="1" applyAlignment="1" applyProtection="1">
      <alignment vertical="center"/>
    </xf>
    <xf numFmtId="0" fontId="3" fillId="3" borderId="61" xfId="2" applyFont="1" applyFill="1" applyBorder="1" applyAlignment="1" applyProtection="1">
      <alignment horizontal="left" vertical="center" wrapText="1"/>
    </xf>
    <xf numFmtId="3" fontId="3" fillId="3" borderId="62" xfId="2" applyNumberFormat="1" applyFont="1" applyFill="1" applyBorder="1" applyAlignment="1" applyProtection="1">
      <alignment vertical="center"/>
    </xf>
    <xf numFmtId="3" fontId="3" fillId="3" borderId="63" xfId="2" applyNumberFormat="1" applyFont="1" applyFill="1" applyBorder="1" applyAlignment="1" applyProtection="1">
      <alignment vertical="center"/>
    </xf>
    <xf numFmtId="3" fontId="3" fillId="3" borderId="64" xfId="2" applyNumberFormat="1" applyFont="1" applyFill="1" applyBorder="1" applyAlignment="1" applyProtection="1">
      <alignment vertical="center"/>
    </xf>
    <xf numFmtId="3" fontId="3" fillId="3" borderId="65" xfId="2" applyNumberFormat="1" applyFont="1" applyFill="1" applyBorder="1" applyAlignment="1" applyProtection="1">
      <alignment vertical="center"/>
    </xf>
    <xf numFmtId="0" fontId="2" fillId="0" borderId="40" xfId="2" applyFont="1" applyFill="1" applyBorder="1" applyAlignment="1" applyProtection="1">
      <alignment horizontal="left" vertical="center" wrapText="1"/>
    </xf>
    <xf numFmtId="3" fontId="2" fillId="0" borderId="66" xfId="2" applyNumberFormat="1" applyFont="1" applyFill="1" applyBorder="1" applyAlignment="1" applyProtection="1">
      <alignment vertical="center"/>
    </xf>
    <xf numFmtId="3" fontId="2" fillId="0" borderId="67" xfId="2" applyNumberFormat="1" applyFont="1" applyFill="1" applyBorder="1" applyAlignment="1" applyProtection="1">
      <alignment vertical="center"/>
    </xf>
    <xf numFmtId="0" fontId="2" fillId="0" borderId="50" xfId="2" applyFont="1" applyFill="1" applyBorder="1" applyAlignment="1" applyProtection="1">
      <alignment horizontal="center" vertical="center" wrapText="1"/>
    </xf>
    <xf numFmtId="3" fontId="2" fillId="0" borderId="55" xfId="2" applyNumberFormat="1" applyFont="1" applyFill="1" applyBorder="1" applyAlignment="1" applyProtection="1">
      <alignment vertical="center"/>
    </xf>
    <xf numFmtId="3" fontId="2" fillId="0" borderId="52" xfId="2" applyNumberFormat="1" applyFont="1" applyFill="1" applyBorder="1" applyAlignment="1" applyProtection="1">
      <alignment vertical="center"/>
    </xf>
    <xf numFmtId="3" fontId="2" fillId="0" borderId="53" xfId="2" applyNumberFormat="1" applyFont="1" applyFill="1" applyBorder="1" applyAlignment="1" applyProtection="1">
      <alignment vertical="center"/>
    </xf>
    <xf numFmtId="3" fontId="2" fillId="0" borderId="54" xfId="2" applyNumberFormat="1" applyFont="1" applyFill="1" applyBorder="1" applyAlignment="1" applyProtection="1">
      <alignment vertical="center"/>
    </xf>
    <xf numFmtId="3" fontId="2" fillId="0" borderId="19" xfId="2" applyNumberFormat="1" applyFont="1" applyFill="1" applyBorder="1" applyAlignment="1" applyProtection="1">
      <alignment vertical="center"/>
      <protection locked="0"/>
    </xf>
    <xf numFmtId="3" fontId="2" fillId="0" borderId="5" xfId="2" applyNumberFormat="1" applyFont="1" applyFill="1" applyBorder="1" applyAlignment="1" applyProtection="1">
      <alignment vertical="center"/>
      <protection locked="0"/>
    </xf>
    <xf numFmtId="3" fontId="2" fillId="0" borderId="38" xfId="2" applyNumberFormat="1" applyFont="1" applyFill="1" applyBorder="1" applyAlignment="1" applyProtection="1">
      <alignment vertical="center"/>
      <protection locked="0"/>
    </xf>
    <xf numFmtId="3" fontId="2" fillId="0" borderId="8" xfId="2" applyNumberFormat="1" applyFont="1" applyFill="1" applyBorder="1" applyAlignment="1" applyProtection="1">
      <alignment vertical="center"/>
      <protection locked="0"/>
    </xf>
    <xf numFmtId="0" fontId="2" fillId="0" borderId="35" xfId="2" applyFont="1" applyFill="1" applyBorder="1" applyAlignment="1" applyProtection="1">
      <alignment horizontal="center" vertical="center" wrapText="1"/>
    </xf>
    <xf numFmtId="3" fontId="2" fillId="0" borderId="37" xfId="2" applyNumberFormat="1" applyFont="1" applyFill="1" applyBorder="1" applyAlignment="1" applyProtection="1">
      <alignment vertical="center"/>
    </xf>
    <xf numFmtId="3" fontId="2" fillId="0" borderId="38" xfId="2" applyNumberFormat="1" applyFont="1" applyFill="1" applyBorder="1" applyAlignment="1" applyProtection="1">
      <alignment vertical="center"/>
    </xf>
    <xf numFmtId="3" fontId="2" fillId="0" borderId="8" xfId="2" applyNumberFormat="1" applyFont="1" applyFill="1" applyBorder="1" applyAlignment="1" applyProtection="1">
      <alignment vertical="center"/>
    </xf>
    <xf numFmtId="3" fontId="2" fillId="0" borderId="52" xfId="2" applyNumberFormat="1" applyFont="1" applyFill="1" applyBorder="1" applyAlignment="1" applyProtection="1">
      <alignment vertical="center"/>
      <protection locked="0"/>
    </xf>
    <xf numFmtId="3" fontId="2" fillId="0" borderId="53" xfId="2" applyNumberFormat="1" applyFont="1" applyFill="1" applyBorder="1" applyAlignment="1" applyProtection="1">
      <alignment vertical="center"/>
      <protection locked="0"/>
    </xf>
    <xf numFmtId="3" fontId="2" fillId="0" borderId="54" xfId="2" applyNumberFormat="1" applyFont="1" applyFill="1" applyBorder="1" applyAlignment="1" applyProtection="1">
      <alignment vertical="center"/>
      <protection locked="0"/>
    </xf>
    <xf numFmtId="3" fontId="2" fillId="0" borderId="42" xfId="2" applyNumberFormat="1" applyFont="1" applyFill="1" applyBorder="1" applyAlignment="1" applyProtection="1">
      <alignment vertical="center"/>
    </xf>
    <xf numFmtId="3" fontId="2" fillId="0" borderId="11" xfId="2" applyNumberFormat="1" applyFont="1" applyFill="1" applyBorder="1" applyAlignment="1" applyProtection="1">
      <alignment vertical="center"/>
    </xf>
    <xf numFmtId="0" fontId="2" fillId="0" borderId="17" xfId="2" applyFont="1" applyFill="1" applyBorder="1" applyAlignment="1" applyProtection="1">
      <alignment horizontal="center" vertical="center" wrapText="1"/>
    </xf>
    <xf numFmtId="0" fontId="7" fillId="0" borderId="0" xfId="0" applyFont="1" applyAlignment="1">
      <alignment wrapText="1"/>
    </xf>
    <xf numFmtId="3" fontId="2" fillId="0" borderId="21" xfId="2" applyNumberFormat="1" applyFont="1" applyFill="1" applyBorder="1" applyAlignment="1" applyProtection="1">
      <alignment vertical="center"/>
    </xf>
    <xf numFmtId="3" fontId="2" fillId="0" borderId="19" xfId="2" applyNumberFormat="1" applyFont="1" applyFill="1" applyBorder="1" applyAlignment="1" applyProtection="1">
      <alignment vertical="center"/>
    </xf>
    <xf numFmtId="3" fontId="2" fillId="0" borderId="5" xfId="2" applyNumberFormat="1" applyFont="1" applyFill="1" applyBorder="1" applyAlignment="1" applyProtection="1">
      <alignment vertical="center"/>
    </xf>
    <xf numFmtId="3" fontId="2" fillId="0" borderId="49" xfId="2" applyNumberFormat="1" applyFont="1" applyFill="1" applyBorder="1" applyAlignment="1" applyProtection="1">
      <alignment vertical="center"/>
    </xf>
    <xf numFmtId="0" fontId="7" fillId="0" borderId="35" xfId="0" applyFont="1" applyBorder="1" applyAlignment="1">
      <alignment wrapText="1"/>
    </xf>
    <xf numFmtId="0" fontId="7" fillId="0" borderId="46" xfId="0" applyFont="1" applyBorder="1" applyAlignment="1">
      <alignment wrapText="1"/>
    </xf>
    <xf numFmtId="0" fontId="7" fillId="0" borderId="40" xfId="0" applyFont="1" applyBorder="1" applyAlignment="1">
      <alignment wrapText="1"/>
    </xf>
    <xf numFmtId="3" fontId="2" fillId="0" borderId="68" xfId="2" applyNumberFormat="1" applyFont="1" applyFill="1" applyBorder="1" applyAlignment="1" applyProtection="1">
      <alignment vertical="center"/>
    </xf>
    <xf numFmtId="3" fontId="2" fillId="0" borderId="69" xfId="2" applyNumberFormat="1" applyFont="1" applyFill="1" applyBorder="1" applyAlignment="1" applyProtection="1">
      <alignment vertical="center"/>
    </xf>
    <xf numFmtId="3" fontId="2" fillId="0" borderId="41" xfId="2" applyNumberFormat="1" applyFont="1" applyFill="1" applyBorder="1" applyAlignment="1" applyProtection="1">
      <alignment vertical="center"/>
      <protection locked="0"/>
    </xf>
    <xf numFmtId="3" fontId="2" fillId="0" borderId="42" xfId="2" applyNumberFormat="1" applyFont="1" applyFill="1" applyBorder="1" applyAlignment="1" applyProtection="1">
      <alignment vertical="center"/>
      <protection locked="0"/>
    </xf>
    <xf numFmtId="3" fontId="2" fillId="0" borderId="11" xfId="2" applyNumberFormat="1" applyFont="1" applyFill="1" applyBorder="1" applyAlignment="1" applyProtection="1">
      <alignment vertical="center"/>
      <protection locked="0"/>
    </xf>
    <xf numFmtId="0" fontId="3" fillId="0" borderId="0" xfId="2" applyFont="1" applyFill="1" applyBorder="1" applyAlignment="1" applyProtection="1">
      <alignment horizontal="left" vertical="center"/>
    </xf>
    <xf numFmtId="0" fontId="8" fillId="0" borderId="61" xfId="0" applyFont="1" applyBorder="1" applyAlignment="1">
      <alignment wrapText="1"/>
    </xf>
    <xf numFmtId="3" fontId="2" fillId="0" borderId="10" xfId="2" applyNumberFormat="1" applyFont="1" applyFill="1" applyBorder="1" applyAlignment="1" applyProtection="1">
      <alignment vertical="center"/>
    </xf>
    <xf numFmtId="3" fontId="2" fillId="0" borderId="85" xfId="2" applyNumberFormat="1" applyFont="1" applyFill="1" applyBorder="1" applyAlignment="1" applyProtection="1">
      <alignment vertical="center"/>
    </xf>
    <xf numFmtId="3" fontId="2" fillId="0" borderId="69" xfId="2" applyNumberFormat="1" applyFont="1" applyFill="1" applyBorder="1" applyAlignment="1" applyProtection="1">
      <alignment vertical="center"/>
      <protection locked="0"/>
    </xf>
    <xf numFmtId="3" fontId="2" fillId="0" borderId="71" xfId="2" applyNumberFormat="1" applyFont="1" applyFill="1" applyBorder="1" applyAlignment="1" applyProtection="1">
      <alignment vertical="center"/>
    </xf>
    <xf numFmtId="3" fontId="2" fillId="0" borderId="85" xfId="2" applyNumberFormat="1" applyFont="1" applyFill="1" applyBorder="1" applyAlignment="1" applyProtection="1">
      <alignment vertical="center"/>
      <protection locked="0"/>
    </xf>
    <xf numFmtId="0" fontId="2" fillId="0" borderId="61" xfId="2" applyFont="1" applyFill="1" applyBorder="1" applyAlignment="1" applyProtection="1">
      <alignment horizontal="right" vertical="center" wrapText="1"/>
    </xf>
    <xf numFmtId="0" fontId="7" fillId="0" borderId="79" xfId="0" applyFont="1" applyBorder="1" applyAlignment="1">
      <alignment wrapText="1"/>
    </xf>
    <xf numFmtId="3" fontId="2" fillId="0" borderId="62" xfId="2" applyNumberFormat="1" applyFont="1" applyFill="1" applyBorder="1" applyAlignment="1" applyProtection="1">
      <alignment vertical="center"/>
    </xf>
    <xf numFmtId="3" fontId="2" fillId="0" borderId="63" xfId="2" applyNumberFormat="1" applyFont="1" applyFill="1" applyBorder="1" applyAlignment="1" applyProtection="1">
      <alignment vertical="center"/>
      <protection locked="0"/>
    </xf>
    <xf numFmtId="3" fontId="2" fillId="0" borderId="64" xfId="2" applyNumberFormat="1" applyFont="1" applyFill="1" applyBorder="1" applyAlignment="1" applyProtection="1">
      <alignment vertical="center"/>
      <protection locked="0"/>
    </xf>
    <xf numFmtId="3" fontId="2" fillId="0" borderId="65" xfId="2" applyNumberFormat="1" applyFont="1" applyFill="1" applyBorder="1" applyAlignment="1" applyProtection="1">
      <alignment vertical="center"/>
      <protection locked="0"/>
    </xf>
    <xf numFmtId="3" fontId="2" fillId="0" borderId="70" xfId="2" applyNumberFormat="1" applyFont="1" applyFill="1" applyBorder="1" applyAlignment="1" applyProtection="1">
      <alignment vertical="center"/>
      <protection locked="0"/>
    </xf>
    <xf numFmtId="1" fontId="3" fillId="3" borderId="61" xfId="2" applyNumberFormat="1" applyFont="1" applyFill="1" applyBorder="1" applyAlignment="1" applyProtection="1">
      <alignment horizontal="left" vertical="center" wrapText="1"/>
    </xf>
    <xf numFmtId="1" fontId="3" fillId="0" borderId="40" xfId="2" applyNumberFormat="1" applyFont="1" applyFill="1" applyBorder="1" applyAlignment="1" applyProtection="1">
      <alignment horizontal="left" vertical="center" wrapText="1"/>
    </xf>
    <xf numFmtId="0" fontId="3" fillId="0" borderId="17" xfId="2" applyFont="1" applyFill="1" applyBorder="1" applyAlignment="1" applyProtection="1">
      <alignment horizontal="center" vertical="center" wrapText="1"/>
    </xf>
    <xf numFmtId="3" fontId="3" fillId="0" borderId="99" xfId="2" applyNumberFormat="1" applyFont="1" applyFill="1" applyBorder="1" applyAlignment="1" applyProtection="1">
      <alignment vertical="center"/>
    </xf>
    <xf numFmtId="3" fontId="3" fillId="3" borderId="67" xfId="2" applyNumberFormat="1" applyFont="1" applyFill="1" applyBorder="1" applyAlignment="1" applyProtection="1">
      <alignment vertical="center"/>
    </xf>
    <xf numFmtId="3" fontId="2" fillId="0" borderId="7" xfId="2" applyNumberFormat="1" applyFont="1" applyFill="1" applyBorder="1" applyAlignment="1" applyProtection="1">
      <alignment vertical="center"/>
    </xf>
    <xf numFmtId="3" fontId="2" fillId="0" borderId="76" xfId="2" applyNumberFormat="1" applyFont="1" applyFill="1" applyBorder="1" applyAlignment="1" applyProtection="1">
      <alignment vertical="center"/>
    </xf>
    <xf numFmtId="3" fontId="3" fillId="3" borderId="79" xfId="2" applyNumberFormat="1" applyFont="1" applyFill="1" applyBorder="1" applyAlignment="1" applyProtection="1">
      <alignment vertical="center"/>
    </xf>
    <xf numFmtId="0" fontId="3" fillId="0" borderId="61" xfId="2" applyFont="1" applyFill="1" applyBorder="1" applyAlignment="1" applyProtection="1">
      <alignment horizontal="left" vertical="center" wrapText="1"/>
    </xf>
    <xf numFmtId="0" fontId="2" fillId="0" borderId="61" xfId="2" applyFont="1" applyFill="1" applyBorder="1" applyAlignment="1" applyProtection="1">
      <alignment horizontal="left" vertical="center" wrapText="1"/>
    </xf>
    <xf numFmtId="3" fontId="2" fillId="0" borderId="79" xfId="2" applyNumberFormat="1" applyFont="1" applyFill="1" applyBorder="1" applyAlignment="1" applyProtection="1">
      <alignment vertical="center"/>
    </xf>
    <xf numFmtId="3" fontId="2" fillId="0" borderId="63" xfId="2" applyNumberFormat="1" applyFont="1" applyFill="1" applyBorder="1" applyAlignment="1" applyProtection="1">
      <alignment vertical="center"/>
    </xf>
    <xf numFmtId="3" fontId="2" fillId="0" borderId="0" xfId="2" applyNumberFormat="1" applyFont="1" applyFill="1" applyBorder="1" applyAlignment="1" applyProtection="1">
      <alignment vertical="center"/>
    </xf>
    <xf numFmtId="3" fontId="2" fillId="0" borderId="80" xfId="2" applyNumberFormat="1" applyFont="1" applyFill="1" applyBorder="1" applyAlignment="1" applyProtection="1">
      <alignment vertical="center"/>
      <protection locked="0"/>
    </xf>
    <xf numFmtId="3" fontId="2" fillId="0" borderId="81" xfId="2" applyNumberFormat="1" applyFont="1" applyFill="1" applyBorder="1" applyAlignment="1" applyProtection="1">
      <alignment vertical="center"/>
    </xf>
    <xf numFmtId="0" fontId="7" fillId="0" borderId="43" xfId="0" applyFont="1" applyBorder="1" applyAlignment="1">
      <alignment wrapText="1"/>
    </xf>
    <xf numFmtId="3" fontId="2" fillId="0" borderId="6" xfId="2" applyNumberFormat="1" applyFont="1" applyFill="1" applyBorder="1" applyAlignment="1" applyProtection="1">
      <alignment vertical="center"/>
    </xf>
    <xf numFmtId="0" fontId="7" fillId="0" borderId="88" xfId="0" applyFont="1" applyBorder="1" applyAlignment="1">
      <alignment wrapText="1"/>
    </xf>
    <xf numFmtId="3" fontId="2" fillId="0" borderId="74" xfId="2" applyNumberFormat="1" applyFont="1" applyFill="1" applyBorder="1" applyAlignment="1" applyProtection="1">
      <alignment vertical="center"/>
    </xf>
    <xf numFmtId="3" fontId="2" fillId="0" borderId="82" xfId="2" applyNumberFormat="1" applyFont="1" applyFill="1" applyBorder="1" applyAlignment="1" applyProtection="1">
      <alignment vertical="center"/>
      <protection locked="0"/>
    </xf>
    <xf numFmtId="0" fontId="7" fillId="0" borderId="38" xfId="0" applyFont="1" applyBorder="1" applyAlignment="1">
      <alignment wrapText="1"/>
    </xf>
    <xf numFmtId="3" fontId="2" fillId="0" borderId="100" xfId="2" applyNumberFormat="1" applyFont="1" applyFill="1" applyBorder="1" applyAlignment="1" applyProtection="1">
      <alignment vertical="center"/>
    </xf>
    <xf numFmtId="0" fontId="7" fillId="0" borderId="12" xfId="0" applyFont="1" applyBorder="1" applyAlignment="1">
      <alignment wrapText="1"/>
    </xf>
    <xf numFmtId="3" fontId="2" fillId="0" borderId="101" xfId="2" applyNumberFormat="1" applyFont="1" applyFill="1" applyBorder="1" applyAlignment="1" applyProtection="1">
      <alignment vertical="center"/>
    </xf>
    <xf numFmtId="3" fontId="2" fillId="0" borderId="102" xfId="2" applyNumberFormat="1" applyFont="1" applyFill="1" applyBorder="1" applyAlignment="1" applyProtection="1">
      <alignment vertical="center"/>
    </xf>
    <xf numFmtId="0" fontId="7" fillId="0" borderId="50" xfId="0" applyFont="1" applyBorder="1" applyAlignment="1">
      <alignment wrapText="1"/>
    </xf>
    <xf numFmtId="0" fontId="2" fillId="0" borderId="73" xfId="2" applyFont="1" applyFill="1" applyBorder="1" applyAlignment="1" applyProtection="1">
      <alignment horizontal="center" vertical="center" wrapText="1"/>
    </xf>
    <xf numFmtId="0" fontId="2" fillId="0" borderId="73" xfId="2" applyFont="1" applyFill="1" applyBorder="1" applyAlignment="1" applyProtection="1">
      <alignment horizontal="left" vertical="center" wrapText="1"/>
    </xf>
    <xf numFmtId="3" fontId="2" fillId="0" borderId="18" xfId="2" applyNumberFormat="1" applyFont="1" applyFill="1" applyBorder="1" applyAlignment="1" applyProtection="1">
      <alignment vertical="center"/>
      <protection locked="0"/>
    </xf>
    <xf numFmtId="3" fontId="2" fillId="0" borderId="88" xfId="2" applyNumberFormat="1" applyFont="1" applyFill="1" applyBorder="1" applyAlignment="1" applyProtection="1">
      <alignment vertical="center"/>
      <protection locked="0"/>
    </xf>
    <xf numFmtId="3" fontId="2" fillId="0" borderId="103" xfId="2" applyNumberFormat="1" applyFont="1" applyFill="1" applyBorder="1" applyAlignment="1" applyProtection="1">
      <alignment vertical="center"/>
    </xf>
    <xf numFmtId="3" fontId="2" fillId="0" borderId="75" xfId="2" applyNumberFormat="1" applyFont="1" applyFill="1" applyBorder="1" applyAlignment="1" applyProtection="1">
      <alignment vertical="center"/>
      <protection locked="0"/>
    </xf>
    <xf numFmtId="0" fontId="7" fillId="0" borderId="80" xfId="0" applyFont="1" applyBorder="1" applyAlignment="1">
      <alignment wrapText="1"/>
    </xf>
    <xf numFmtId="3" fontId="2" fillId="0" borderId="84" xfId="2" applyNumberFormat="1" applyFont="1" applyFill="1" applyBorder="1" applyAlignment="1" applyProtection="1">
      <alignment vertical="center"/>
      <protection locked="0"/>
    </xf>
    <xf numFmtId="3" fontId="2" fillId="0" borderId="83" xfId="2" applyNumberFormat="1" applyFont="1" applyFill="1" applyBorder="1" applyAlignment="1" applyProtection="1">
      <alignment vertical="center"/>
      <protection locked="0"/>
    </xf>
    <xf numFmtId="0" fontId="3" fillId="4" borderId="40" xfId="2" applyFont="1" applyFill="1" applyBorder="1" applyAlignment="1" applyProtection="1">
      <alignment horizontal="left" vertical="center" wrapText="1"/>
    </xf>
    <xf numFmtId="0" fontId="9" fillId="4" borderId="46" xfId="0" applyFont="1" applyFill="1" applyBorder="1" applyAlignment="1">
      <alignment wrapText="1"/>
    </xf>
    <xf numFmtId="3" fontId="3" fillId="4" borderId="10" xfId="2" applyNumberFormat="1" applyFont="1" applyFill="1" applyBorder="1" applyAlignment="1" applyProtection="1">
      <alignment vertical="center"/>
    </xf>
    <xf numFmtId="3" fontId="3" fillId="4" borderId="41" xfId="2" applyNumberFormat="1" applyFont="1" applyFill="1" applyBorder="1" applyAlignment="1" applyProtection="1">
      <alignment vertical="center"/>
    </xf>
    <xf numFmtId="3" fontId="3" fillId="4" borderId="9" xfId="2" applyNumberFormat="1" applyFont="1" applyFill="1" applyBorder="1" applyAlignment="1" applyProtection="1">
      <alignment vertical="center"/>
    </xf>
    <xf numFmtId="3" fontId="3" fillId="4" borderId="49" xfId="2" applyNumberFormat="1" applyFont="1" applyFill="1" applyBorder="1" applyAlignment="1" applyProtection="1">
      <alignment vertical="center"/>
    </xf>
    <xf numFmtId="0" fontId="3" fillId="0" borderId="40" xfId="2" applyFont="1" applyFill="1" applyBorder="1" applyAlignment="1" applyProtection="1">
      <alignment horizontal="left" vertical="top" wrapText="1"/>
    </xf>
    <xf numFmtId="0" fontId="7" fillId="0" borderId="61" xfId="0" applyFont="1" applyBorder="1" applyAlignment="1">
      <alignment wrapText="1"/>
    </xf>
    <xf numFmtId="3" fontId="2" fillId="0" borderId="99" xfId="2" applyNumberFormat="1" applyFont="1" applyFill="1" applyBorder="1" applyAlignment="1" applyProtection="1">
      <alignment vertical="center"/>
    </xf>
    <xf numFmtId="0" fontId="2" fillId="0" borderId="43" xfId="2" applyFont="1" applyFill="1" applyBorder="1" applyAlignment="1" applyProtection="1">
      <alignment horizontal="center" vertical="top" wrapText="1"/>
    </xf>
    <xf numFmtId="3" fontId="2" fillId="0" borderId="14" xfId="2" applyNumberFormat="1" applyFont="1" applyFill="1" applyBorder="1" applyAlignment="1" applyProtection="1">
      <alignment vertical="center"/>
    </xf>
    <xf numFmtId="3" fontId="2" fillId="0" borderId="15" xfId="2" applyNumberFormat="1" applyFont="1" applyFill="1" applyBorder="1" applyAlignment="1" applyProtection="1">
      <alignment vertical="center"/>
      <protection locked="0"/>
    </xf>
    <xf numFmtId="3" fontId="2" fillId="0" borderId="16" xfId="2" applyNumberFormat="1" applyFont="1" applyFill="1" applyBorder="1" applyAlignment="1" applyProtection="1">
      <alignment vertical="center"/>
      <protection locked="0"/>
    </xf>
    <xf numFmtId="0" fontId="2" fillId="0" borderId="35" xfId="2" applyFont="1" applyFill="1" applyBorder="1" applyAlignment="1" applyProtection="1">
      <alignment horizontal="center" vertical="top" wrapText="1"/>
    </xf>
    <xf numFmtId="0" fontId="2" fillId="0" borderId="35" xfId="2" applyFont="1" applyFill="1" applyBorder="1" applyAlignment="1" applyProtection="1">
      <alignment horizontal="right" vertical="top" wrapText="1"/>
    </xf>
    <xf numFmtId="0" fontId="2" fillId="0" borderId="50" xfId="2" applyFont="1" applyFill="1" applyBorder="1" applyAlignment="1" applyProtection="1">
      <alignment horizontal="center" vertical="top" wrapText="1"/>
    </xf>
    <xf numFmtId="0" fontId="3" fillId="4" borderId="73" xfId="2" applyFont="1" applyFill="1" applyBorder="1" applyAlignment="1" applyProtection="1">
      <alignment horizontal="left" vertical="top" wrapText="1"/>
    </xf>
    <xf numFmtId="0" fontId="10" fillId="4" borderId="73" xfId="0" applyFont="1" applyFill="1" applyBorder="1" applyAlignment="1">
      <alignment wrapText="1"/>
    </xf>
    <xf numFmtId="3" fontId="2" fillId="4" borderId="74" xfId="2" applyNumberFormat="1" applyFont="1" applyFill="1" applyBorder="1" applyAlignment="1" applyProtection="1">
      <alignment vertical="center"/>
    </xf>
    <xf numFmtId="3" fontId="2" fillId="4" borderId="18" xfId="2" applyNumberFormat="1" applyFont="1" applyFill="1" applyBorder="1" applyAlignment="1" applyProtection="1">
      <alignment vertical="center"/>
      <protection locked="0"/>
    </xf>
    <xf numFmtId="3" fontId="2" fillId="4" borderId="71" xfId="2" applyNumberFormat="1" applyFont="1" applyFill="1" applyBorder="1" applyAlignment="1" applyProtection="1">
      <alignment vertical="center"/>
    </xf>
    <xf numFmtId="3" fontId="2" fillId="4" borderId="69" xfId="2" applyNumberFormat="1" applyFont="1" applyFill="1" applyBorder="1" applyAlignment="1" applyProtection="1">
      <alignment vertical="center"/>
      <protection locked="0"/>
    </xf>
    <xf numFmtId="0" fontId="2" fillId="0" borderId="35" xfId="2" applyFont="1" applyFill="1" applyBorder="1" applyAlignment="1" applyProtection="1">
      <alignment horizontal="left" vertical="top" wrapText="1"/>
    </xf>
    <xf numFmtId="0" fontId="8" fillId="0" borderId="35" xfId="0" applyFont="1" applyBorder="1" applyAlignment="1">
      <alignment wrapText="1"/>
    </xf>
    <xf numFmtId="0" fontId="9" fillId="4" borderId="73" xfId="0" applyFont="1" applyFill="1" applyBorder="1" applyAlignment="1">
      <alignment wrapText="1"/>
    </xf>
    <xf numFmtId="3" fontId="2" fillId="4" borderId="72" xfId="2" applyNumberFormat="1" applyFont="1" applyFill="1" applyBorder="1" applyAlignment="1" applyProtection="1">
      <alignment vertical="center"/>
      <protection locked="0"/>
    </xf>
    <xf numFmtId="0" fontId="2" fillId="0" borderId="61" xfId="2" applyFont="1" applyFill="1" applyBorder="1" applyAlignment="1" applyProtection="1">
      <alignment horizontal="left" vertical="top" wrapText="1"/>
    </xf>
    <xf numFmtId="3" fontId="2" fillId="0" borderId="67" xfId="2" applyNumberFormat="1" applyFont="1" applyFill="1" applyBorder="1" applyAlignment="1" applyProtection="1">
      <alignment vertical="center"/>
      <protection locked="0"/>
    </xf>
    <xf numFmtId="0" fontId="2" fillId="0" borderId="61" xfId="2" applyFont="1" applyFill="1" applyBorder="1" applyAlignment="1" applyProtection="1">
      <alignment horizontal="center" vertical="top" wrapText="1"/>
    </xf>
    <xf numFmtId="0" fontId="2" fillId="0" borderId="61" xfId="2" applyFont="1" applyFill="1" applyBorder="1" applyAlignment="1" applyProtection="1">
      <alignment horizontal="right" vertical="top" wrapText="1"/>
    </xf>
    <xf numFmtId="0" fontId="2" fillId="0" borderId="50" xfId="2" applyFont="1" applyFill="1" applyBorder="1" applyAlignment="1" applyProtection="1">
      <alignment vertical="center"/>
    </xf>
    <xf numFmtId="0" fontId="2" fillId="0" borderId="35" xfId="2" applyFont="1" applyFill="1" applyBorder="1" applyAlignment="1" applyProtection="1">
      <alignment vertical="center"/>
    </xf>
    <xf numFmtId="0" fontId="2" fillId="0" borderId="17" xfId="2" applyFont="1" applyFill="1" applyBorder="1" applyAlignment="1" applyProtection="1">
      <alignment vertical="center"/>
    </xf>
    <xf numFmtId="0" fontId="2" fillId="0" borderId="40" xfId="2" applyFont="1" applyFill="1" applyBorder="1" applyAlignment="1" applyProtection="1">
      <alignment horizontal="right" vertical="center" wrapText="1"/>
    </xf>
    <xf numFmtId="0" fontId="2" fillId="0" borderId="61" xfId="2" applyFont="1" applyFill="1" applyBorder="1" applyAlignment="1" applyProtection="1">
      <alignment vertical="center"/>
    </xf>
    <xf numFmtId="0" fontId="2" fillId="0" borderId="12" xfId="2" applyFont="1" applyFill="1" applyBorder="1" applyAlignment="1" applyProtection="1">
      <alignment vertical="center"/>
    </xf>
    <xf numFmtId="3" fontId="2" fillId="0" borderId="45" xfId="2" applyNumberFormat="1" applyFont="1" applyFill="1" applyBorder="1" applyAlignment="1" applyProtection="1">
      <alignment vertical="center"/>
    </xf>
    <xf numFmtId="3" fontId="2" fillId="0" borderId="91" xfId="2" applyNumberFormat="1" applyFont="1" applyFill="1" applyBorder="1" applyAlignment="1" applyProtection="1">
      <alignment vertical="center"/>
    </xf>
    <xf numFmtId="3" fontId="2" fillId="0" borderId="64" xfId="2" applyNumberFormat="1" applyFont="1" applyFill="1" applyBorder="1" applyAlignment="1" applyProtection="1">
      <alignment vertical="center"/>
    </xf>
    <xf numFmtId="3" fontId="2" fillId="0" borderId="65" xfId="2" applyNumberFormat="1" applyFont="1" applyFill="1" applyBorder="1" applyAlignment="1" applyProtection="1">
      <alignment vertical="center"/>
    </xf>
    <xf numFmtId="3" fontId="3" fillId="0" borderId="79" xfId="2" applyNumberFormat="1" applyFont="1" applyFill="1" applyBorder="1" applyAlignment="1" applyProtection="1">
      <alignment vertical="center"/>
    </xf>
    <xf numFmtId="3" fontId="3" fillId="0" borderId="63" xfId="2" applyNumberFormat="1" applyFont="1" applyFill="1" applyBorder="1" applyAlignment="1" applyProtection="1">
      <alignment vertical="center"/>
    </xf>
    <xf numFmtId="3" fontId="3" fillId="0" borderId="92" xfId="2" applyNumberFormat="1" applyFont="1" applyFill="1" applyBorder="1" applyAlignment="1" applyProtection="1">
      <alignment vertical="center"/>
    </xf>
    <xf numFmtId="3" fontId="3" fillId="0" borderId="67" xfId="2" applyNumberFormat="1" applyFont="1" applyFill="1" applyBorder="1" applyAlignment="1" applyProtection="1">
      <alignment vertical="center"/>
    </xf>
    <xf numFmtId="0" fontId="2" fillId="0" borderId="61" xfId="2" applyFont="1" applyFill="1" applyBorder="1" applyAlignment="1" applyProtection="1">
      <alignment horizontal="left" vertical="center"/>
    </xf>
    <xf numFmtId="3" fontId="3" fillId="0" borderId="94" xfId="2" applyNumberFormat="1" applyFont="1" applyFill="1" applyBorder="1" applyAlignment="1" applyProtection="1">
      <alignment vertical="center"/>
    </xf>
    <xf numFmtId="3" fontId="3" fillId="0" borderId="65" xfId="2" applyNumberFormat="1" applyFont="1" applyFill="1" applyBorder="1" applyAlignment="1" applyProtection="1">
      <alignment vertical="center"/>
    </xf>
    <xf numFmtId="0" fontId="3" fillId="0" borderId="12" xfId="2" applyFont="1" applyFill="1" applyBorder="1" applyAlignment="1" applyProtection="1">
      <alignment vertical="center"/>
    </xf>
    <xf numFmtId="3" fontId="3" fillId="0" borderId="64" xfId="2" applyNumberFormat="1" applyFont="1" applyFill="1" applyBorder="1" applyAlignment="1" applyProtection="1">
      <alignment vertical="center"/>
    </xf>
    <xf numFmtId="0" fontId="3" fillId="0" borderId="61" xfId="2" applyFont="1" applyFill="1" applyBorder="1" applyAlignment="1" applyProtection="1">
      <alignment vertical="center"/>
    </xf>
    <xf numFmtId="0" fontId="2" fillId="0" borderId="50" xfId="2" applyFont="1" applyFill="1" applyBorder="1" applyAlignment="1" applyProtection="1">
      <alignment vertical="center" wrapText="1"/>
    </xf>
    <xf numFmtId="0" fontId="2" fillId="0" borderId="73" xfId="2" applyFont="1" applyFill="1" applyBorder="1" applyAlignment="1" applyProtection="1">
      <alignment vertical="center"/>
    </xf>
    <xf numFmtId="0" fontId="2" fillId="0" borderId="73" xfId="2" applyFont="1" applyFill="1" applyBorder="1" applyAlignment="1" applyProtection="1">
      <alignment vertical="center" wrapText="1"/>
    </xf>
    <xf numFmtId="3" fontId="3" fillId="0" borderId="62" xfId="2" applyNumberFormat="1" applyFont="1" applyFill="1" applyBorder="1" applyAlignment="1" applyProtection="1">
      <alignment vertical="center"/>
    </xf>
    <xf numFmtId="3" fontId="3" fillId="0" borderId="63" xfId="2" applyNumberFormat="1" applyFont="1" applyFill="1" applyBorder="1" applyAlignment="1" applyProtection="1">
      <alignment vertical="center"/>
      <protection locked="0"/>
    </xf>
    <xf numFmtId="3" fontId="3" fillId="0" borderId="64" xfId="2" applyNumberFormat="1" applyFont="1" applyFill="1" applyBorder="1" applyAlignment="1" applyProtection="1">
      <alignment vertical="center"/>
      <protection locked="0"/>
    </xf>
    <xf numFmtId="3" fontId="3" fillId="0" borderId="65" xfId="2" applyNumberFormat="1" applyFont="1" applyFill="1" applyBorder="1" applyAlignment="1" applyProtection="1">
      <alignment vertical="center"/>
      <protection locked="0"/>
    </xf>
    <xf numFmtId="0" fontId="3" fillId="0" borderId="9" xfId="2" applyFont="1" applyFill="1" applyBorder="1" applyAlignment="1" applyProtection="1">
      <alignment vertical="center"/>
    </xf>
    <xf numFmtId="0" fontId="3" fillId="0" borderId="10" xfId="2" applyFont="1" applyFill="1" applyBorder="1" applyAlignment="1" applyProtection="1">
      <alignment vertical="center"/>
    </xf>
    <xf numFmtId="3" fontId="3" fillId="0" borderId="10" xfId="2" applyNumberFormat="1" applyFont="1" applyFill="1" applyBorder="1" applyAlignment="1" applyProtection="1">
      <alignment vertical="center"/>
    </xf>
    <xf numFmtId="3" fontId="3" fillId="0" borderId="41" xfId="2" applyNumberFormat="1" applyFont="1" applyFill="1" applyBorder="1" applyAlignment="1" applyProtection="1">
      <alignment vertical="center"/>
    </xf>
    <xf numFmtId="3" fontId="3" fillId="0" borderId="42" xfId="2" applyNumberFormat="1" applyFont="1" applyFill="1" applyBorder="1" applyAlignment="1" applyProtection="1">
      <alignment vertical="center"/>
    </xf>
    <xf numFmtId="0" fontId="3" fillId="0" borderId="10" xfId="2" applyFont="1" applyFill="1" applyBorder="1" applyAlignment="1" applyProtection="1">
      <alignment vertical="center" wrapText="1"/>
    </xf>
    <xf numFmtId="3" fontId="3" fillId="0" borderId="9" xfId="2" applyNumberFormat="1" applyFont="1" applyFill="1" applyBorder="1" applyAlignment="1" applyProtection="1">
      <alignment vertical="center"/>
    </xf>
    <xf numFmtId="0" fontId="2" fillId="0" borderId="0" xfId="2" applyFont="1" applyBorder="1" applyAlignment="1" applyProtection="1">
      <alignment vertical="center"/>
    </xf>
    <xf numFmtId="0" fontId="2" fillId="2" borderId="95" xfId="2" applyFont="1" applyFill="1" applyBorder="1" applyAlignment="1" applyProtection="1">
      <alignment vertical="center"/>
    </xf>
    <xf numFmtId="0" fontId="2" fillId="2" borderId="96" xfId="2" applyFont="1" applyFill="1" applyBorder="1" applyAlignment="1" applyProtection="1">
      <alignment vertical="center"/>
    </xf>
    <xf numFmtId="0" fontId="2" fillId="2" borderId="97" xfId="2" applyFont="1" applyFill="1" applyBorder="1" applyAlignment="1" applyProtection="1">
      <alignment vertical="center"/>
    </xf>
    <xf numFmtId="0" fontId="2" fillId="2" borderId="1" xfId="4" applyFont="1" applyFill="1" applyBorder="1" applyAlignment="1" applyProtection="1">
      <alignment vertical="center"/>
    </xf>
    <xf numFmtId="0" fontId="2" fillId="2" borderId="2" xfId="4" applyFont="1" applyFill="1" applyBorder="1" applyAlignment="1" applyProtection="1">
      <alignment vertical="center"/>
    </xf>
    <xf numFmtId="0" fontId="3" fillId="2" borderId="2" xfId="4" applyFont="1" applyFill="1" applyBorder="1" applyAlignment="1" applyProtection="1">
      <alignment horizontal="left" vertical="center"/>
    </xf>
    <xf numFmtId="49" fontId="3" fillId="2" borderId="3" xfId="4" applyNumberFormat="1" applyFont="1" applyFill="1" applyBorder="1" applyAlignment="1" applyProtection="1">
      <alignment horizontal="left" vertical="center"/>
    </xf>
    <xf numFmtId="0" fontId="2" fillId="0" borderId="0" xfId="4" applyFont="1" applyFill="1" applyBorder="1" applyAlignment="1" applyProtection="1">
      <alignment vertical="center"/>
    </xf>
    <xf numFmtId="0" fontId="2" fillId="2" borderId="4" xfId="4" applyFont="1" applyFill="1" applyBorder="1" applyAlignment="1" applyProtection="1">
      <alignment vertical="center"/>
    </xf>
    <xf numFmtId="0" fontId="2" fillId="2" borderId="0" xfId="4" applyFont="1" applyFill="1" applyBorder="1" applyAlignment="1" applyProtection="1">
      <alignment vertical="center"/>
    </xf>
    <xf numFmtId="0" fontId="2" fillId="2" borderId="5" xfId="4" applyFont="1" applyFill="1" applyBorder="1" applyAlignment="1" applyProtection="1">
      <alignment vertical="center"/>
    </xf>
    <xf numFmtId="49" fontId="2" fillId="2" borderId="4" xfId="4" applyNumberFormat="1" applyFont="1" applyFill="1" applyBorder="1" applyAlignment="1" applyProtection="1">
      <alignment vertical="center"/>
    </xf>
    <xf numFmtId="49" fontId="2" fillId="2" borderId="0" xfId="4" applyNumberFormat="1" applyFont="1" applyFill="1" applyBorder="1" applyAlignment="1" applyProtection="1">
      <alignment vertical="center"/>
    </xf>
    <xf numFmtId="49" fontId="2" fillId="2" borderId="0" xfId="4" applyNumberFormat="1" applyFont="1" applyFill="1" applyBorder="1" applyAlignment="1" applyProtection="1">
      <alignment horizontal="centerContinuous" vertical="center"/>
    </xf>
    <xf numFmtId="49" fontId="2" fillId="2" borderId="5" xfId="4" applyNumberFormat="1" applyFont="1" applyFill="1" applyBorder="1" applyAlignment="1" applyProtection="1">
      <alignment vertical="center"/>
    </xf>
    <xf numFmtId="49" fontId="3" fillId="2" borderId="0" xfId="4" applyNumberFormat="1" applyFont="1" applyFill="1" applyBorder="1" applyAlignment="1" applyProtection="1">
      <alignment vertical="center"/>
    </xf>
    <xf numFmtId="49" fontId="5" fillId="2" borderId="4" xfId="4" applyNumberFormat="1" applyFont="1" applyFill="1" applyBorder="1" applyAlignment="1" applyProtection="1">
      <alignment vertical="center"/>
    </xf>
    <xf numFmtId="49" fontId="2" fillId="2" borderId="0" xfId="4" applyNumberFormat="1" applyFont="1" applyFill="1" applyBorder="1" applyAlignment="1" applyProtection="1">
      <alignment vertical="center"/>
      <protection locked="0"/>
    </xf>
    <xf numFmtId="49" fontId="2" fillId="2" borderId="5" xfId="4" applyNumberFormat="1" applyFont="1" applyFill="1" applyBorder="1" applyAlignment="1" applyProtection="1">
      <alignment vertical="center"/>
      <protection locked="0"/>
    </xf>
    <xf numFmtId="49" fontId="2" fillId="2" borderId="9" xfId="4" applyNumberFormat="1" applyFont="1" applyFill="1" applyBorder="1" applyAlignment="1" applyProtection="1">
      <alignment vertical="center"/>
    </xf>
    <xf numFmtId="49" fontId="2" fillId="2" borderId="10" xfId="4" applyNumberFormat="1" applyFont="1" applyFill="1" applyBorder="1" applyAlignment="1" applyProtection="1">
      <alignment vertical="center"/>
    </xf>
    <xf numFmtId="49" fontId="2" fillId="2" borderId="11" xfId="4" applyNumberFormat="1" applyFont="1" applyFill="1" applyBorder="1" applyAlignment="1" applyProtection="1">
      <alignment vertical="center"/>
    </xf>
    <xf numFmtId="49" fontId="2" fillId="0" borderId="0" xfId="4" applyNumberFormat="1" applyFont="1" applyFill="1" applyBorder="1" applyAlignment="1" applyProtection="1">
      <alignment horizontal="center" vertical="center" wrapText="1"/>
    </xf>
    <xf numFmtId="0" fontId="2" fillId="0" borderId="0" xfId="4" applyFont="1" applyFill="1" applyBorder="1" applyAlignment="1" applyProtection="1">
      <alignment horizontal="center" vertical="center" textRotation="90"/>
    </xf>
    <xf numFmtId="1" fontId="6" fillId="0" borderId="25" xfId="4" applyNumberFormat="1" applyFont="1" applyFill="1" applyBorder="1" applyAlignment="1" applyProtection="1">
      <alignment horizontal="center" vertical="center"/>
    </xf>
    <xf numFmtId="1" fontId="6" fillId="0" borderId="26" xfId="4" applyNumberFormat="1" applyFont="1" applyFill="1" applyBorder="1" applyAlignment="1" applyProtection="1">
      <alignment horizontal="center" vertical="center"/>
    </xf>
    <xf numFmtId="1" fontId="6" fillId="0" borderId="27" xfId="4" applyNumberFormat="1" applyFont="1" applyFill="1" applyBorder="1" applyAlignment="1" applyProtection="1">
      <alignment horizontal="center" vertical="center"/>
    </xf>
    <xf numFmtId="1" fontId="6" fillId="0" borderId="28" xfId="4" applyNumberFormat="1" applyFont="1" applyFill="1" applyBorder="1" applyAlignment="1" applyProtection="1">
      <alignment horizontal="center" vertical="center"/>
    </xf>
    <xf numFmtId="1" fontId="6" fillId="0" borderId="29" xfId="4" applyNumberFormat="1" applyFont="1" applyFill="1" applyBorder="1" applyAlignment="1" applyProtection="1">
      <alignment horizontal="center" vertical="center"/>
    </xf>
    <xf numFmtId="0" fontId="3" fillId="0" borderId="17" xfId="4" applyFont="1" applyFill="1" applyBorder="1" applyAlignment="1" applyProtection="1">
      <alignment vertical="center" wrapText="1"/>
    </xf>
    <xf numFmtId="0" fontId="3" fillId="0" borderId="17" xfId="4" applyFont="1" applyFill="1" applyBorder="1" applyAlignment="1" applyProtection="1">
      <alignment horizontal="left" vertical="center" wrapText="1"/>
    </xf>
    <xf numFmtId="0" fontId="3" fillId="0" borderId="4" xfId="4" applyFont="1" applyFill="1" applyBorder="1" applyAlignment="1" applyProtection="1">
      <alignment vertical="center"/>
    </xf>
    <xf numFmtId="0" fontId="3" fillId="0" borderId="21" xfId="4" applyFont="1" applyFill="1" applyBorder="1" applyAlignment="1" applyProtection="1">
      <alignment vertical="center"/>
    </xf>
    <xf numFmtId="0" fontId="3" fillId="0" borderId="19" xfId="4" applyFont="1" applyFill="1" applyBorder="1" applyAlignment="1" applyProtection="1">
      <alignment vertical="center"/>
    </xf>
    <xf numFmtId="0" fontId="3" fillId="0" borderId="5" xfId="4" applyFont="1" applyFill="1" applyBorder="1" applyAlignment="1" applyProtection="1">
      <alignment vertical="center"/>
    </xf>
    <xf numFmtId="0" fontId="3" fillId="0" borderId="0" xfId="4" applyFont="1" applyFill="1" applyBorder="1" applyAlignment="1" applyProtection="1">
      <alignment vertical="center"/>
    </xf>
    <xf numFmtId="0" fontId="3" fillId="0" borderId="30" xfId="4" applyFont="1" applyFill="1" applyBorder="1" applyAlignment="1" applyProtection="1">
      <alignment vertical="center" wrapText="1"/>
    </xf>
    <xf numFmtId="0" fontId="3" fillId="0" borderId="30" xfId="4" applyFont="1" applyFill="1" applyBorder="1" applyAlignment="1" applyProtection="1">
      <alignment horizontal="left" vertical="center" wrapText="1"/>
    </xf>
    <xf numFmtId="3" fontId="3" fillId="0" borderId="31" xfId="4" applyNumberFormat="1" applyFont="1" applyFill="1" applyBorder="1" applyAlignment="1" applyProtection="1">
      <alignment horizontal="right" vertical="center"/>
    </xf>
    <xf numFmtId="3" fontId="3" fillId="0" borderId="32" xfId="4" applyNumberFormat="1" applyFont="1" applyFill="1" applyBorder="1" applyAlignment="1" applyProtection="1">
      <alignment horizontal="right" vertical="center"/>
    </xf>
    <xf numFmtId="3" fontId="3" fillId="0" borderId="33" xfId="4" applyNumberFormat="1" applyFont="1" applyFill="1" applyBorder="1" applyAlignment="1" applyProtection="1">
      <alignment horizontal="right" vertical="center"/>
    </xf>
    <xf numFmtId="3" fontId="3" fillId="0" borderId="34" xfId="4" applyNumberFormat="1" applyFont="1" applyFill="1" applyBorder="1" applyAlignment="1" applyProtection="1">
      <alignment horizontal="right" vertical="center"/>
    </xf>
    <xf numFmtId="0" fontId="2" fillId="0" borderId="25" xfId="4" applyFont="1" applyFill="1" applyBorder="1" applyAlignment="1" applyProtection="1">
      <alignment vertical="center" wrapText="1"/>
    </xf>
    <xf numFmtId="0" fontId="2" fillId="0" borderId="25" xfId="4" applyFont="1" applyFill="1" applyBorder="1" applyAlignment="1" applyProtection="1">
      <alignment horizontal="left" vertical="center" wrapText="1"/>
    </xf>
    <xf numFmtId="3" fontId="2" fillId="0" borderId="26" xfId="4" applyNumberFormat="1" applyFont="1" applyFill="1" applyBorder="1" applyAlignment="1" applyProtection="1">
      <alignment horizontal="right" vertical="center"/>
    </xf>
    <xf numFmtId="3" fontId="2" fillId="0" borderId="27" xfId="4" applyNumberFormat="1" applyFont="1" applyFill="1" applyBorder="1" applyAlignment="1" applyProtection="1">
      <alignment horizontal="right" vertical="center"/>
    </xf>
    <xf numFmtId="3" fontId="2" fillId="0" borderId="28" xfId="4" applyNumberFormat="1" applyFont="1" applyFill="1" applyBorder="1" applyAlignment="1" applyProtection="1">
      <alignment horizontal="right" vertical="center"/>
    </xf>
    <xf numFmtId="3" fontId="2" fillId="0" borderId="29" xfId="4" applyNumberFormat="1" applyFont="1" applyFill="1" applyBorder="1" applyAlignment="1" applyProtection="1">
      <alignment horizontal="right" vertical="center"/>
    </xf>
    <xf numFmtId="0" fontId="2" fillId="0" borderId="17" xfId="4" applyFont="1" applyFill="1" applyBorder="1" applyAlignment="1" applyProtection="1">
      <alignment vertical="center" wrapText="1"/>
    </xf>
    <xf numFmtId="0" fontId="2" fillId="0" borderId="17" xfId="4" applyFont="1" applyFill="1" applyBorder="1" applyAlignment="1" applyProtection="1">
      <alignment horizontal="right" vertical="center" wrapText="1"/>
    </xf>
    <xf numFmtId="3" fontId="2" fillId="0" borderId="4" xfId="4" applyNumberFormat="1" applyFont="1" applyFill="1" applyBorder="1" applyAlignment="1" applyProtection="1">
      <alignment horizontal="right" vertical="center"/>
    </xf>
    <xf numFmtId="3" fontId="2" fillId="0" borderId="21" xfId="4" applyNumberFormat="1" applyFont="1" applyFill="1" applyBorder="1" applyAlignment="1" applyProtection="1">
      <alignment horizontal="right" vertical="center"/>
      <protection locked="0"/>
    </xf>
    <xf numFmtId="3" fontId="2" fillId="0" borderId="19" xfId="4" applyNumberFormat="1" applyFont="1" applyFill="1" applyBorder="1" applyAlignment="1" applyProtection="1">
      <alignment horizontal="right" vertical="center"/>
      <protection locked="0"/>
    </xf>
    <xf numFmtId="3" fontId="2" fillId="0" borderId="5" xfId="4" applyNumberFormat="1" applyFont="1" applyFill="1" applyBorder="1" applyAlignment="1" applyProtection="1">
      <alignment horizontal="right" vertical="center"/>
      <protection locked="0"/>
    </xf>
    <xf numFmtId="0" fontId="2" fillId="0" borderId="35" xfId="4" applyFont="1" applyFill="1" applyBorder="1" applyAlignment="1" applyProtection="1">
      <alignment vertical="center" wrapText="1"/>
    </xf>
    <xf numFmtId="0" fontId="2" fillId="0" borderId="35" xfId="4" applyFont="1" applyFill="1" applyBorder="1" applyAlignment="1" applyProtection="1">
      <alignment horizontal="right" vertical="center" wrapText="1"/>
    </xf>
    <xf numFmtId="3" fontId="2" fillId="0" borderId="36" xfId="4" applyNumberFormat="1" applyFont="1" applyFill="1" applyBorder="1" applyAlignment="1" applyProtection="1">
      <alignment horizontal="right" vertical="center"/>
    </xf>
    <xf numFmtId="3" fontId="2" fillId="0" borderId="37" xfId="4" applyNumberFormat="1" applyFont="1" applyFill="1" applyBorder="1" applyAlignment="1" applyProtection="1">
      <alignment horizontal="right" vertical="center"/>
      <protection locked="0"/>
    </xf>
    <xf numFmtId="3" fontId="2" fillId="0" borderId="38" xfId="4" applyNumberFormat="1" applyFont="1" applyFill="1" applyBorder="1" applyAlignment="1" applyProtection="1">
      <alignment horizontal="right" vertical="center"/>
      <protection locked="0"/>
    </xf>
    <xf numFmtId="3" fontId="2" fillId="0" borderId="8" xfId="4" applyNumberFormat="1" applyFont="1" applyFill="1" applyBorder="1" applyAlignment="1" applyProtection="1">
      <alignment horizontal="right" vertical="center"/>
      <protection locked="0"/>
    </xf>
    <xf numFmtId="0" fontId="3" fillId="0" borderId="20" xfId="4" applyFont="1" applyFill="1" applyBorder="1" applyAlignment="1" applyProtection="1">
      <alignment horizontal="left" vertical="center" wrapText="1"/>
    </xf>
    <xf numFmtId="3" fontId="2" fillId="0" borderId="23" xfId="4" applyNumberFormat="1" applyFont="1" applyFill="1" applyBorder="1" applyAlignment="1" applyProtection="1">
      <alignment vertical="center"/>
    </xf>
    <xf numFmtId="3" fontId="2" fillId="0" borderId="22" xfId="4" applyNumberFormat="1" applyFont="1" applyFill="1" applyBorder="1" applyAlignment="1" applyProtection="1">
      <alignment vertical="center"/>
      <protection locked="0"/>
    </xf>
    <xf numFmtId="3" fontId="2" fillId="0" borderId="22" xfId="4" applyNumberFormat="1" applyFont="1" applyFill="1" applyBorder="1" applyAlignment="1" applyProtection="1">
      <alignment horizontal="center" vertical="center"/>
    </xf>
    <xf numFmtId="3" fontId="2" fillId="0" borderId="39" xfId="4" applyNumberFormat="1" applyFont="1" applyFill="1" applyBorder="1" applyAlignment="1" applyProtection="1">
      <alignment horizontal="center" vertical="center"/>
    </xf>
    <xf numFmtId="3" fontId="2" fillId="0" borderId="24" xfId="4" applyNumberFormat="1" applyFont="1" applyFill="1" applyBorder="1" applyAlignment="1" applyProtection="1">
      <alignment horizontal="center" vertical="center"/>
    </xf>
    <xf numFmtId="0" fontId="3" fillId="0" borderId="40" xfId="4" applyFont="1" applyFill="1" applyBorder="1" applyAlignment="1" applyProtection="1">
      <alignment horizontal="left" vertical="center" wrapText="1"/>
    </xf>
    <xf numFmtId="3" fontId="2" fillId="0" borderId="9" xfId="4" applyNumberFormat="1" applyFont="1" applyFill="1" applyBorder="1" applyAlignment="1" applyProtection="1">
      <alignment vertical="center"/>
    </xf>
    <xf numFmtId="3" fontId="2" fillId="0" borderId="41" xfId="4" applyNumberFormat="1" applyFont="1" applyFill="1" applyBorder="1" applyAlignment="1" applyProtection="1">
      <alignment horizontal="right" vertical="center"/>
      <protection locked="0"/>
    </xf>
    <xf numFmtId="3" fontId="2" fillId="0" borderId="41" xfId="4" applyNumberFormat="1" applyFont="1" applyFill="1" applyBorder="1" applyAlignment="1" applyProtection="1">
      <alignment horizontal="center" vertical="center"/>
    </xf>
    <xf numFmtId="3" fontId="2" fillId="0" borderId="42" xfId="4" applyNumberFormat="1" applyFont="1" applyFill="1" applyBorder="1" applyAlignment="1" applyProtection="1">
      <alignment horizontal="center" vertical="center"/>
    </xf>
    <xf numFmtId="3" fontId="2" fillId="0" borderId="41" xfId="4" applyNumberFormat="1" applyFont="1" applyFill="1" applyBorder="1" applyAlignment="1" applyProtection="1">
      <alignment horizontal="center" vertical="center"/>
      <protection locked="0"/>
    </xf>
    <xf numFmtId="3" fontId="2" fillId="0" borderId="11" xfId="4" applyNumberFormat="1" applyFont="1" applyFill="1" applyBorder="1" applyAlignment="1" applyProtection="1">
      <alignment horizontal="center" vertical="center"/>
    </xf>
    <xf numFmtId="3" fontId="2" fillId="0" borderId="41" xfId="4" applyNumberFormat="1" applyFont="1" applyFill="1" applyBorder="1" applyAlignment="1" applyProtection="1">
      <alignment vertical="center"/>
    </xf>
    <xf numFmtId="0" fontId="3" fillId="0" borderId="40" xfId="4" applyFont="1" applyFill="1" applyBorder="1" applyAlignment="1" applyProtection="1">
      <alignment horizontal="center" vertical="center" wrapText="1"/>
    </xf>
    <xf numFmtId="0" fontId="2" fillId="0" borderId="17" xfId="4" applyFont="1" applyFill="1" applyBorder="1" applyAlignment="1" applyProtection="1">
      <alignment horizontal="left" vertical="center" wrapText="1"/>
    </xf>
    <xf numFmtId="3" fontId="2" fillId="0" borderId="4" xfId="4" applyNumberFormat="1" applyFont="1" applyFill="1" applyBorder="1" applyAlignment="1" applyProtection="1">
      <alignment vertical="center"/>
    </xf>
    <xf numFmtId="3" fontId="2" fillId="0" borderId="21" xfId="4" applyNumberFormat="1" applyFont="1" applyFill="1" applyBorder="1" applyAlignment="1" applyProtection="1">
      <alignment horizontal="center" vertical="center"/>
    </xf>
    <xf numFmtId="3" fontId="2" fillId="0" borderId="21" xfId="4" applyNumberFormat="1" applyFont="1" applyFill="1" applyBorder="1" applyAlignment="1" applyProtection="1">
      <alignment vertical="center"/>
      <protection locked="0"/>
    </xf>
    <xf numFmtId="3" fontId="2" fillId="0" borderId="19" xfId="4" applyNumberFormat="1" applyFont="1" applyFill="1" applyBorder="1" applyAlignment="1" applyProtection="1">
      <alignment horizontal="center" vertical="center"/>
    </xf>
    <xf numFmtId="3" fontId="2" fillId="0" borderId="5" xfId="4" applyNumberFormat="1" applyFont="1" applyFill="1" applyBorder="1" applyAlignment="1" applyProtection="1">
      <alignment horizontal="center" vertical="center"/>
    </xf>
    <xf numFmtId="0" fontId="2" fillId="0" borderId="35" xfId="4" applyFont="1" applyFill="1" applyBorder="1" applyAlignment="1" applyProtection="1">
      <alignment horizontal="left" vertical="center" wrapText="1"/>
    </xf>
    <xf numFmtId="3" fontId="2" fillId="0" borderId="36" xfId="4" applyNumberFormat="1" applyFont="1" applyFill="1" applyBorder="1" applyAlignment="1" applyProtection="1">
      <alignment vertical="center"/>
    </xf>
    <xf numFmtId="3" fontId="2" fillId="0" borderId="37" xfId="4" applyNumberFormat="1" applyFont="1" applyFill="1" applyBorder="1" applyAlignment="1" applyProtection="1">
      <alignment horizontal="center" vertical="center"/>
    </xf>
    <xf numFmtId="3" fontId="2" fillId="0" borderId="37" xfId="4" applyNumberFormat="1" applyFont="1" applyFill="1" applyBorder="1" applyAlignment="1" applyProtection="1">
      <alignment vertical="center"/>
      <protection locked="0"/>
    </xf>
    <xf numFmtId="3" fontId="2" fillId="0" borderId="38" xfId="4" applyNumberFormat="1" applyFont="1" applyFill="1" applyBorder="1" applyAlignment="1" applyProtection="1">
      <alignment horizontal="center" vertical="center"/>
    </xf>
    <xf numFmtId="3" fontId="2" fillId="0" borderId="8" xfId="4" applyNumberFormat="1" applyFont="1" applyFill="1" applyBorder="1" applyAlignment="1" applyProtection="1">
      <alignment horizontal="center" vertical="center"/>
    </xf>
    <xf numFmtId="0" fontId="2" fillId="0" borderId="0" xfId="4" applyFont="1" applyFill="1" applyBorder="1" applyAlignment="1" applyProtection="1">
      <alignment vertical="center" wrapText="1"/>
    </xf>
    <xf numFmtId="0" fontId="2" fillId="0" borderId="43" xfId="4" applyFont="1" applyFill="1" applyBorder="1" applyAlignment="1" applyProtection="1">
      <alignment horizontal="right" vertical="center" wrapText="1"/>
    </xf>
    <xf numFmtId="0" fontId="2" fillId="0" borderId="43" xfId="4" applyFont="1" applyFill="1" applyBorder="1" applyAlignment="1" applyProtection="1">
      <alignment horizontal="left" vertical="center" wrapText="1"/>
    </xf>
    <xf numFmtId="3" fontId="2" fillId="0" borderId="13" xfId="4" applyNumberFormat="1" applyFont="1" applyFill="1" applyBorder="1" applyAlignment="1" applyProtection="1">
      <alignment vertical="center"/>
    </xf>
    <xf numFmtId="3" fontId="2" fillId="0" borderId="44" xfId="4" applyNumberFormat="1" applyFont="1" applyFill="1" applyBorder="1" applyAlignment="1" applyProtection="1">
      <alignment horizontal="center" vertical="center"/>
    </xf>
    <xf numFmtId="3" fontId="2" fillId="0" borderId="44" xfId="4" applyNumberFormat="1" applyFont="1" applyFill="1" applyBorder="1" applyAlignment="1" applyProtection="1">
      <alignment vertical="center"/>
      <protection locked="0"/>
    </xf>
    <xf numFmtId="3" fontId="2" fillId="0" borderId="15" xfId="4" applyNumberFormat="1" applyFont="1" applyFill="1" applyBorder="1" applyAlignment="1" applyProtection="1">
      <alignment horizontal="center" vertical="center"/>
    </xf>
    <xf numFmtId="3" fontId="2" fillId="0" borderId="16" xfId="4" applyNumberFormat="1" applyFont="1" applyFill="1" applyBorder="1" applyAlignment="1" applyProtection="1">
      <alignment horizontal="center" vertical="center"/>
    </xf>
    <xf numFmtId="3" fontId="2" fillId="0" borderId="41" xfId="4" applyNumberFormat="1" applyFont="1" applyFill="1" applyBorder="1" applyAlignment="1" applyProtection="1">
      <alignment horizontal="right" vertical="center"/>
    </xf>
    <xf numFmtId="3" fontId="2" fillId="0" borderId="9" xfId="4" applyNumberFormat="1" applyFont="1" applyFill="1" applyBorder="1" applyAlignment="1" applyProtection="1">
      <alignment horizontal="right" vertical="center"/>
    </xf>
    <xf numFmtId="0" fontId="2" fillId="0" borderId="43" xfId="4" applyFont="1" applyFill="1" applyBorder="1" applyAlignment="1" applyProtection="1">
      <alignment vertical="center" wrapText="1"/>
    </xf>
    <xf numFmtId="3" fontId="2" fillId="0" borderId="45" xfId="4" applyNumberFormat="1" applyFont="1" applyFill="1" applyBorder="1" applyAlignment="1" applyProtection="1">
      <alignment horizontal="right" vertical="center"/>
    </xf>
    <xf numFmtId="3" fontId="2" fillId="0" borderId="44" xfId="4" applyNumberFormat="1" applyFont="1" applyFill="1" applyBorder="1" applyAlignment="1" applyProtection="1">
      <alignment horizontal="right" vertical="center"/>
      <protection locked="0"/>
    </xf>
    <xf numFmtId="3" fontId="2" fillId="0" borderId="44" xfId="4" applyNumberFormat="1" applyFont="1" applyFill="1" applyBorder="1" applyAlignment="1" applyProtection="1">
      <alignment horizontal="center" vertical="center"/>
      <protection locked="0"/>
    </xf>
    <xf numFmtId="0" fontId="3" fillId="0" borderId="46" xfId="4" applyFont="1" applyFill="1" applyBorder="1" applyAlignment="1" applyProtection="1">
      <alignment horizontal="center" vertical="center" wrapText="1"/>
    </xf>
    <xf numFmtId="0" fontId="3" fillId="0" borderId="46" xfId="4" applyFont="1" applyFill="1" applyBorder="1" applyAlignment="1" applyProtection="1">
      <alignment horizontal="left" vertical="center" wrapText="1"/>
    </xf>
    <xf numFmtId="3" fontId="2" fillId="0" borderId="47" xfId="4" applyNumberFormat="1" applyFont="1" applyFill="1" applyBorder="1" applyAlignment="1" applyProtection="1">
      <alignment horizontal="right" vertical="center"/>
    </xf>
    <xf numFmtId="3" fontId="2" fillId="0" borderId="48" xfId="4" applyNumberFormat="1" applyFont="1" applyFill="1" applyBorder="1" applyAlignment="1" applyProtection="1">
      <alignment horizontal="center" vertical="center"/>
    </xf>
    <xf numFmtId="3" fontId="2" fillId="0" borderId="48" xfId="4" applyNumberFormat="1" applyFont="1" applyFill="1" applyBorder="1" applyAlignment="1" applyProtection="1">
      <alignment horizontal="right" vertical="center"/>
    </xf>
    <xf numFmtId="3" fontId="2" fillId="0" borderId="49" xfId="4" applyNumberFormat="1" applyFont="1" applyFill="1" applyBorder="1" applyAlignment="1" applyProtection="1">
      <alignment horizontal="right" vertical="center"/>
    </xf>
    <xf numFmtId="0" fontId="2" fillId="0" borderId="50" xfId="4" applyFont="1" applyFill="1" applyBorder="1" applyAlignment="1" applyProtection="1">
      <alignment horizontal="right" vertical="center" wrapText="1"/>
    </xf>
    <xf numFmtId="0" fontId="2" fillId="0" borderId="50" xfId="4" applyFont="1" applyFill="1" applyBorder="1" applyAlignment="1" applyProtection="1">
      <alignment horizontal="left" vertical="center" wrapText="1"/>
    </xf>
    <xf numFmtId="3" fontId="2" fillId="0" borderId="51" xfId="4" applyNumberFormat="1" applyFont="1" applyFill="1" applyBorder="1" applyAlignment="1" applyProtection="1">
      <alignment horizontal="right" vertical="center"/>
    </xf>
    <xf numFmtId="3" fontId="2" fillId="0" borderId="52" xfId="4" applyNumberFormat="1" applyFont="1" applyFill="1" applyBorder="1" applyAlignment="1" applyProtection="1">
      <alignment horizontal="center" vertical="center"/>
    </xf>
    <xf numFmtId="3" fontId="2" fillId="0" borderId="53" xfId="4" applyNumberFormat="1" applyFont="1" applyFill="1" applyBorder="1" applyAlignment="1" applyProtection="1">
      <alignment horizontal="right" vertical="center"/>
      <protection locked="0"/>
    </xf>
    <xf numFmtId="3" fontId="2" fillId="0" borderId="54" xfId="4" applyNumberFormat="1" applyFont="1" applyFill="1" applyBorder="1" applyAlignment="1" applyProtection="1">
      <alignment horizontal="right" vertical="center"/>
      <protection locked="0"/>
    </xf>
    <xf numFmtId="3" fontId="2" fillId="0" borderId="55" xfId="4" applyNumberFormat="1" applyFont="1" applyFill="1" applyBorder="1" applyAlignment="1" applyProtection="1">
      <alignment horizontal="right" vertical="center"/>
    </xf>
    <xf numFmtId="0" fontId="2" fillId="0" borderId="50" xfId="4" applyFont="1" applyFill="1" applyBorder="1" applyAlignment="1" applyProtection="1">
      <alignment vertical="center" wrapText="1"/>
      <protection locked="0"/>
    </xf>
    <xf numFmtId="0" fontId="2" fillId="0" borderId="50" xfId="4" applyFont="1" applyFill="1" applyBorder="1" applyAlignment="1" applyProtection="1">
      <alignment horizontal="left" vertical="center" wrapText="1"/>
      <protection locked="0"/>
    </xf>
    <xf numFmtId="3" fontId="2" fillId="0" borderId="55" xfId="4" applyNumberFormat="1" applyFont="1" applyFill="1" applyBorder="1" applyAlignment="1" applyProtection="1">
      <alignment vertical="center"/>
      <protection locked="0"/>
    </xf>
    <xf numFmtId="3" fontId="2" fillId="0" borderId="52" xfId="4" applyNumberFormat="1" applyFont="1" applyFill="1" applyBorder="1" applyAlignment="1" applyProtection="1">
      <alignment horizontal="center" vertical="center"/>
      <protection locked="0"/>
    </xf>
    <xf numFmtId="3" fontId="2" fillId="0" borderId="52" xfId="4" applyNumberFormat="1" applyFont="1" applyFill="1" applyBorder="1" applyAlignment="1" applyProtection="1">
      <alignment horizontal="right" vertical="center"/>
      <protection locked="0"/>
    </xf>
    <xf numFmtId="0" fontId="3" fillId="0" borderId="17" xfId="4" applyFont="1" applyBorder="1" applyAlignment="1" applyProtection="1">
      <alignment vertical="center" wrapText="1"/>
    </xf>
    <xf numFmtId="0" fontId="3" fillId="0" borderId="17" xfId="4" applyFont="1" applyBorder="1" applyAlignment="1" applyProtection="1">
      <alignment horizontal="left" vertical="center" wrapText="1"/>
    </xf>
    <xf numFmtId="3" fontId="3" fillId="0" borderId="4" xfId="4" applyNumberFormat="1" applyFont="1" applyBorder="1" applyAlignment="1" applyProtection="1">
      <alignment vertical="center"/>
    </xf>
    <xf numFmtId="3" fontId="3" fillId="0" borderId="21" xfId="4" applyNumberFormat="1" applyFont="1" applyBorder="1" applyAlignment="1" applyProtection="1">
      <alignment vertical="center"/>
    </xf>
    <xf numFmtId="3" fontId="3" fillId="0" borderId="19" xfId="4" applyNumberFormat="1" applyFont="1" applyBorder="1" applyAlignment="1" applyProtection="1">
      <alignment vertical="center"/>
    </xf>
    <xf numFmtId="3" fontId="3" fillId="0" borderId="5" xfId="4" applyNumberFormat="1" applyFont="1" applyBorder="1" applyAlignment="1" applyProtection="1">
      <alignment vertical="center"/>
    </xf>
    <xf numFmtId="0" fontId="3" fillId="0" borderId="30" xfId="4" applyFont="1" applyFill="1" applyBorder="1" applyAlignment="1" applyProtection="1">
      <alignment vertical="center"/>
    </xf>
    <xf numFmtId="3" fontId="3" fillId="0" borderId="31" xfId="4" applyNumberFormat="1" applyFont="1" applyFill="1" applyBorder="1" applyAlignment="1" applyProtection="1">
      <alignment vertical="center"/>
    </xf>
    <xf numFmtId="3" fontId="3" fillId="0" borderId="32" xfId="4" applyNumberFormat="1" applyFont="1" applyFill="1" applyBorder="1" applyAlignment="1" applyProtection="1">
      <alignment vertical="center"/>
    </xf>
    <xf numFmtId="3" fontId="3" fillId="0" borderId="33" xfId="4" applyNumberFormat="1" applyFont="1" applyFill="1" applyBorder="1" applyAlignment="1" applyProtection="1">
      <alignment vertical="center"/>
    </xf>
    <xf numFmtId="3" fontId="3" fillId="0" borderId="34" xfId="4" applyNumberFormat="1" applyFont="1" applyFill="1" applyBorder="1" applyAlignment="1" applyProtection="1">
      <alignment vertical="center"/>
    </xf>
    <xf numFmtId="0" fontId="3" fillId="0" borderId="56" xfId="4" applyFont="1" applyFill="1" applyBorder="1" applyAlignment="1" applyProtection="1">
      <alignment vertical="center"/>
    </xf>
    <xf numFmtId="0" fontId="3" fillId="0" borderId="56" xfId="4" applyFont="1" applyFill="1" applyBorder="1" applyAlignment="1" applyProtection="1">
      <alignment vertical="center" wrapText="1"/>
    </xf>
    <xf numFmtId="3" fontId="3" fillId="0" borderId="57" xfId="4" applyNumberFormat="1" applyFont="1" applyFill="1" applyBorder="1" applyAlignment="1" applyProtection="1">
      <alignment vertical="center"/>
    </xf>
    <xf numFmtId="3" fontId="3" fillId="0" borderId="58" xfId="4" applyNumberFormat="1" applyFont="1" applyFill="1" applyBorder="1" applyAlignment="1" applyProtection="1">
      <alignment vertical="center"/>
    </xf>
    <xf numFmtId="3" fontId="3" fillId="0" borderId="59" xfId="4" applyNumberFormat="1" applyFont="1" applyFill="1" applyBorder="1" applyAlignment="1" applyProtection="1">
      <alignment vertical="center"/>
    </xf>
    <xf numFmtId="3" fontId="3" fillId="0" borderId="60" xfId="4" applyNumberFormat="1" applyFont="1" applyFill="1" applyBorder="1" applyAlignment="1" applyProtection="1">
      <alignment vertical="center"/>
    </xf>
    <xf numFmtId="0" fontId="3" fillId="0" borderId="17" xfId="4" applyFont="1" applyFill="1" applyBorder="1" applyAlignment="1" applyProtection="1">
      <alignment vertical="center"/>
    </xf>
    <xf numFmtId="3" fontId="3" fillId="0" borderId="4" xfId="4" applyNumberFormat="1" applyFont="1" applyFill="1" applyBorder="1" applyAlignment="1" applyProtection="1">
      <alignment vertical="center"/>
    </xf>
    <xf numFmtId="3" fontId="3" fillId="0" borderId="21" xfId="4" applyNumberFormat="1" applyFont="1" applyFill="1" applyBorder="1" applyAlignment="1" applyProtection="1">
      <alignment vertical="center"/>
    </xf>
    <xf numFmtId="3" fontId="3" fillId="0" borderId="19" xfId="4" applyNumberFormat="1" applyFont="1" applyFill="1" applyBorder="1" applyAlignment="1" applyProtection="1">
      <alignment vertical="center"/>
    </xf>
    <xf numFmtId="3" fontId="3" fillId="0" borderId="5" xfId="4" applyNumberFormat="1" applyFont="1" applyFill="1" applyBorder="1" applyAlignment="1" applyProtection="1">
      <alignment vertical="center"/>
    </xf>
    <xf numFmtId="0" fontId="3" fillId="3" borderId="61" xfId="4" applyFont="1" applyFill="1" applyBorder="1" applyAlignment="1" applyProtection="1">
      <alignment horizontal="left" vertical="center" wrapText="1"/>
    </xf>
    <xf numFmtId="3" fontId="3" fillId="3" borderId="62" xfId="4" applyNumberFormat="1" applyFont="1" applyFill="1" applyBorder="1" applyAlignment="1" applyProtection="1">
      <alignment vertical="center"/>
    </xf>
    <xf numFmtId="3" fontId="3" fillId="3" borderId="63" xfId="4" applyNumberFormat="1" applyFont="1" applyFill="1" applyBorder="1" applyAlignment="1" applyProtection="1">
      <alignment vertical="center"/>
    </xf>
    <xf numFmtId="3" fontId="3" fillId="3" borderId="64" xfId="4" applyNumberFormat="1" applyFont="1" applyFill="1" applyBorder="1" applyAlignment="1" applyProtection="1">
      <alignment vertical="center"/>
    </xf>
    <xf numFmtId="3" fontId="3" fillId="3" borderId="65" xfId="4" applyNumberFormat="1" applyFont="1" applyFill="1" applyBorder="1" applyAlignment="1" applyProtection="1">
      <alignment vertical="center"/>
    </xf>
    <xf numFmtId="0" fontId="2" fillId="0" borderId="40" xfId="4" applyFont="1" applyFill="1" applyBorder="1" applyAlignment="1" applyProtection="1">
      <alignment horizontal="left" vertical="center" wrapText="1"/>
    </xf>
    <xf numFmtId="3" fontId="2" fillId="0" borderId="66" xfId="4" applyNumberFormat="1" applyFont="1" applyFill="1" applyBorder="1" applyAlignment="1" applyProtection="1">
      <alignment vertical="center"/>
    </xf>
    <xf numFmtId="3" fontId="2" fillId="0" borderId="67" xfId="4" applyNumberFormat="1" applyFont="1" applyFill="1" applyBorder="1" applyAlignment="1" applyProtection="1">
      <alignment vertical="center"/>
    </xf>
    <xf numFmtId="0" fontId="2" fillId="0" borderId="50" xfId="4" applyFont="1" applyFill="1" applyBorder="1" applyAlignment="1" applyProtection="1">
      <alignment horizontal="center" vertical="center" wrapText="1"/>
    </xf>
    <xf numFmtId="3" fontId="2" fillId="0" borderId="55" xfId="4" applyNumberFormat="1" applyFont="1" applyFill="1" applyBorder="1" applyAlignment="1" applyProtection="1">
      <alignment vertical="center"/>
    </xf>
    <xf numFmtId="3" fontId="2" fillId="0" borderId="52" xfId="4" applyNumberFormat="1" applyFont="1" applyFill="1" applyBorder="1" applyAlignment="1" applyProtection="1">
      <alignment vertical="center"/>
    </xf>
    <xf numFmtId="3" fontId="2" fillId="0" borderId="53" xfId="4" applyNumberFormat="1" applyFont="1" applyFill="1" applyBorder="1" applyAlignment="1" applyProtection="1">
      <alignment vertical="center"/>
    </xf>
    <xf numFmtId="3" fontId="2" fillId="0" borderId="54" xfId="4" applyNumberFormat="1" applyFont="1" applyFill="1" applyBorder="1" applyAlignment="1" applyProtection="1">
      <alignment vertical="center"/>
    </xf>
    <xf numFmtId="3" fontId="2" fillId="0" borderId="19" xfId="4" applyNumberFormat="1" applyFont="1" applyFill="1" applyBorder="1" applyAlignment="1" applyProtection="1">
      <alignment vertical="center"/>
      <protection locked="0"/>
    </xf>
    <xf numFmtId="3" fontId="2" fillId="0" borderId="5" xfId="4" applyNumberFormat="1" applyFont="1" applyFill="1" applyBorder="1" applyAlignment="1" applyProtection="1">
      <alignment vertical="center"/>
      <protection locked="0"/>
    </xf>
    <xf numFmtId="3" fontId="2" fillId="0" borderId="38" xfId="4" applyNumberFormat="1" applyFont="1" applyFill="1" applyBorder="1" applyAlignment="1" applyProtection="1">
      <alignment vertical="center"/>
      <protection locked="0"/>
    </xf>
    <xf numFmtId="3" fontId="2" fillId="0" borderId="8" xfId="4" applyNumberFormat="1" applyFont="1" applyFill="1" applyBorder="1" applyAlignment="1" applyProtection="1">
      <alignment vertical="center"/>
      <protection locked="0"/>
    </xf>
    <xf numFmtId="0" fontId="2" fillId="0" borderId="35" xfId="4" applyFont="1" applyFill="1" applyBorder="1" applyAlignment="1" applyProtection="1">
      <alignment horizontal="center" vertical="center" wrapText="1"/>
    </xf>
    <xf numFmtId="3" fontId="2" fillId="0" borderId="37" xfId="4" applyNumberFormat="1" applyFont="1" applyFill="1" applyBorder="1" applyAlignment="1" applyProtection="1">
      <alignment vertical="center"/>
    </xf>
    <xf numFmtId="3" fontId="2" fillId="0" borderId="38" xfId="4" applyNumberFormat="1" applyFont="1" applyFill="1" applyBorder="1" applyAlignment="1" applyProtection="1">
      <alignment vertical="center"/>
    </xf>
    <xf numFmtId="3" fontId="2" fillId="0" borderId="8" xfId="4" applyNumberFormat="1" applyFont="1" applyFill="1" applyBorder="1" applyAlignment="1" applyProtection="1">
      <alignment vertical="center"/>
    </xf>
    <xf numFmtId="3" fontId="2" fillId="0" borderId="52" xfId="4" applyNumberFormat="1" applyFont="1" applyFill="1" applyBorder="1" applyAlignment="1" applyProtection="1">
      <alignment vertical="center"/>
      <protection locked="0"/>
    </xf>
    <xf numFmtId="3" fontId="2" fillId="0" borderId="53" xfId="4" applyNumberFormat="1" applyFont="1" applyFill="1" applyBorder="1" applyAlignment="1" applyProtection="1">
      <alignment vertical="center"/>
      <protection locked="0"/>
    </xf>
    <xf numFmtId="3" fontId="2" fillId="0" borderId="54" xfId="4" applyNumberFormat="1" applyFont="1" applyFill="1" applyBorder="1" applyAlignment="1" applyProtection="1">
      <alignment vertical="center"/>
      <protection locked="0"/>
    </xf>
    <xf numFmtId="3" fontId="2" fillId="0" borderId="42" xfId="4" applyNumberFormat="1" applyFont="1" applyFill="1" applyBorder="1" applyAlignment="1" applyProtection="1">
      <alignment vertical="center"/>
    </xf>
    <xf numFmtId="3" fontId="2" fillId="0" borderId="11" xfId="4" applyNumberFormat="1" applyFont="1" applyFill="1" applyBorder="1" applyAlignment="1" applyProtection="1">
      <alignment vertical="center"/>
    </xf>
    <xf numFmtId="0" fontId="2" fillId="0" borderId="17" xfId="4" applyFont="1" applyFill="1" applyBorder="1" applyAlignment="1" applyProtection="1">
      <alignment horizontal="center" vertical="center" wrapText="1"/>
    </xf>
    <xf numFmtId="3" fontId="2" fillId="0" borderId="21" xfId="4" applyNumberFormat="1" applyFont="1" applyFill="1" applyBorder="1" applyAlignment="1" applyProtection="1">
      <alignment vertical="center"/>
    </xf>
    <xf numFmtId="3" fontId="2" fillId="0" borderId="19" xfId="4" applyNumberFormat="1" applyFont="1" applyFill="1" applyBorder="1" applyAlignment="1" applyProtection="1">
      <alignment vertical="center"/>
    </xf>
    <xf numFmtId="3" fontId="2" fillId="0" borderId="5" xfId="4" applyNumberFormat="1" applyFont="1" applyFill="1" applyBorder="1" applyAlignment="1" applyProtection="1">
      <alignment vertical="center"/>
    </xf>
    <xf numFmtId="3" fontId="2" fillId="0" borderId="49" xfId="4" applyNumberFormat="1" applyFont="1" applyFill="1" applyBorder="1" applyAlignment="1" applyProtection="1">
      <alignment vertical="center"/>
    </xf>
    <xf numFmtId="3" fontId="2" fillId="0" borderId="68" xfId="4" applyNumberFormat="1" applyFont="1" applyFill="1" applyBorder="1" applyAlignment="1" applyProtection="1">
      <alignment vertical="center"/>
    </xf>
    <xf numFmtId="3" fontId="2" fillId="0" borderId="69" xfId="4" applyNumberFormat="1" applyFont="1" applyFill="1" applyBorder="1" applyAlignment="1" applyProtection="1">
      <alignment vertical="center"/>
    </xf>
    <xf numFmtId="3" fontId="2" fillId="0" borderId="41" xfId="4" applyNumberFormat="1" applyFont="1" applyFill="1" applyBorder="1" applyAlignment="1" applyProtection="1">
      <alignment vertical="center"/>
      <protection locked="0"/>
    </xf>
    <xf numFmtId="3" fontId="2" fillId="0" borderId="42" xfId="4" applyNumberFormat="1" applyFont="1" applyFill="1" applyBorder="1" applyAlignment="1" applyProtection="1">
      <alignment vertical="center"/>
      <protection locked="0"/>
    </xf>
    <xf numFmtId="3" fontId="2" fillId="0" borderId="11" xfId="4" applyNumberFormat="1" applyFont="1" applyFill="1" applyBorder="1" applyAlignment="1" applyProtection="1">
      <alignment vertical="center"/>
      <protection locked="0"/>
    </xf>
    <xf numFmtId="3" fontId="2" fillId="0" borderId="70" xfId="4" applyNumberFormat="1" applyFont="1" applyFill="1" applyBorder="1" applyAlignment="1" applyProtection="1">
      <alignment vertical="center"/>
    </xf>
    <xf numFmtId="0" fontId="3" fillId="0" borderId="0" xfId="4" applyFont="1" applyFill="1" applyBorder="1" applyAlignment="1" applyProtection="1">
      <alignment horizontal="left" vertical="center"/>
    </xf>
    <xf numFmtId="0" fontId="2" fillId="0" borderId="61" xfId="4" applyFont="1" applyFill="1" applyBorder="1" applyAlignment="1" applyProtection="1">
      <alignment horizontal="left" vertical="center" wrapText="1"/>
    </xf>
    <xf numFmtId="3" fontId="2" fillId="0" borderId="10" xfId="4" applyNumberFormat="1" applyFont="1" applyFill="1" applyBorder="1" applyAlignment="1" applyProtection="1">
      <alignment vertical="center"/>
    </xf>
    <xf numFmtId="3" fontId="2" fillId="0" borderId="71" xfId="4" applyNumberFormat="1" applyFont="1" applyFill="1" applyBorder="1" applyAlignment="1" applyProtection="1">
      <alignment vertical="center"/>
    </xf>
    <xf numFmtId="3" fontId="2" fillId="0" borderId="72" xfId="4" applyNumberFormat="1" applyFont="1" applyFill="1" applyBorder="1" applyAlignment="1" applyProtection="1">
      <alignment vertical="center"/>
      <protection locked="0"/>
    </xf>
    <xf numFmtId="3" fontId="2" fillId="0" borderId="7" xfId="4" applyNumberFormat="1" applyFont="1" applyFill="1" applyBorder="1" applyAlignment="1" applyProtection="1">
      <alignment vertical="center"/>
      <protection locked="0"/>
    </xf>
    <xf numFmtId="0" fontId="2" fillId="0" borderId="73" xfId="4" applyFont="1" applyFill="1" applyBorder="1" applyAlignment="1" applyProtection="1">
      <alignment horizontal="right" vertical="center" wrapText="1"/>
    </xf>
    <xf numFmtId="3" fontId="2" fillId="0" borderId="18" xfId="4" applyNumberFormat="1" applyFont="1" applyFill="1" applyBorder="1" applyAlignment="1" applyProtection="1">
      <alignment vertical="center"/>
      <protection locked="0"/>
    </xf>
    <xf numFmtId="3" fontId="2" fillId="0" borderId="74" xfId="4" applyNumberFormat="1" applyFont="1" applyFill="1" applyBorder="1" applyAlignment="1" applyProtection="1">
      <alignment vertical="center"/>
      <protection locked="0"/>
    </xf>
    <xf numFmtId="3" fontId="2" fillId="0" borderId="75" xfId="4" applyNumberFormat="1" applyFont="1" applyFill="1" applyBorder="1" applyAlignment="1" applyProtection="1">
      <alignment vertical="center"/>
      <protection locked="0"/>
    </xf>
    <xf numFmtId="0" fontId="3" fillId="0" borderId="61" xfId="4" applyFont="1" applyFill="1" applyBorder="1" applyAlignment="1" applyProtection="1">
      <alignment horizontal="left" vertical="center" wrapText="1"/>
    </xf>
    <xf numFmtId="3" fontId="2" fillId="0" borderId="62" xfId="4" applyNumberFormat="1" applyFont="1" applyFill="1" applyBorder="1" applyAlignment="1" applyProtection="1">
      <alignment vertical="center"/>
    </xf>
    <xf numFmtId="3" fontId="2" fillId="0" borderId="63" xfId="4" applyNumberFormat="1" applyFont="1" applyFill="1" applyBorder="1" applyAlignment="1" applyProtection="1">
      <alignment vertical="center"/>
      <protection locked="0"/>
    </xf>
    <xf numFmtId="3" fontId="2" fillId="0" borderId="67" xfId="4" applyNumberFormat="1" applyFont="1" applyFill="1" applyBorder="1" applyAlignment="1" applyProtection="1">
      <alignment vertical="center"/>
      <protection locked="0"/>
    </xf>
    <xf numFmtId="3" fontId="2" fillId="0" borderId="51" xfId="4" applyNumberFormat="1" applyFont="1" applyFill="1" applyBorder="1" applyAlignment="1" applyProtection="1">
      <alignment vertical="center"/>
    </xf>
    <xf numFmtId="1" fontId="3" fillId="3" borderId="61" xfId="4" applyNumberFormat="1" applyFont="1" applyFill="1" applyBorder="1" applyAlignment="1" applyProtection="1">
      <alignment horizontal="left" vertical="center" wrapText="1"/>
    </xf>
    <xf numFmtId="1" fontId="3" fillId="0" borderId="40" xfId="4" applyNumberFormat="1" applyFont="1" applyFill="1" applyBorder="1" applyAlignment="1" applyProtection="1">
      <alignment horizontal="left" vertical="center" wrapText="1"/>
    </xf>
    <xf numFmtId="0" fontId="3" fillId="0" borderId="17" xfId="4" applyFont="1" applyFill="1" applyBorder="1" applyAlignment="1" applyProtection="1">
      <alignment horizontal="center" vertical="center" wrapText="1"/>
    </xf>
    <xf numFmtId="3" fontId="3" fillId="0" borderId="49" xfId="4" applyNumberFormat="1" applyFont="1" applyFill="1" applyBorder="1" applyAlignment="1" applyProtection="1">
      <alignment vertical="center"/>
    </xf>
    <xf numFmtId="3" fontId="3" fillId="3" borderId="67" xfId="4" applyNumberFormat="1" applyFont="1" applyFill="1" applyBorder="1" applyAlignment="1" applyProtection="1">
      <alignment vertical="center"/>
    </xf>
    <xf numFmtId="3" fontId="2" fillId="0" borderId="7" xfId="4" applyNumberFormat="1" applyFont="1" applyFill="1" applyBorder="1" applyAlignment="1" applyProtection="1">
      <alignment vertical="center"/>
    </xf>
    <xf numFmtId="3" fontId="2" fillId="0" borderId="76" xfId="4" applyNumberFormat="1" applyFont="1" applyFill="1" applyBorder="1" applyAlignment="1" applyProtection="1">
      <alignment vertical="center"/>
    </xf>
    <xf numFmtId="0" fontId="2" fillId="0" borderId="46" xfId="4" applyFont="1" applyFill="1" applyBorder="1" applyAlignment="1" applyProtection="1">
      <alignment horizontal="left" vertical="center" wrapText="1"/>
    </xf>
    <xf numFmtId="3" fontId="2" fillId="0" borderId="77" xfId="4" applyNumberFormat="1" applyFont="1" applyFill="1" applyBorder="1" applyAlignment="1" applyProtection="1">
      <alignment vertical="center"/>
    </xf>
    <xf numFmtId="3" fontId="2" fillId="0" borderId="48" xfId="4" applyNumberFormat="1" applyFont="1" applyFill="1" applyBorder="1" applyAlignment="1" applyProtection="1">
      <alignment vertical="center"/>
      <protection locked="0"/>
    </xf>
    <xf numFmtId="3" fontId="2" fillId="0" borderId="78" xfId="4" applyNumberFormat="1" applyFont="1" applyFill="1" applyBorder="1" applyAlignment="1" applyProtection="1">
      <alignment vertical="center"/>
    </xf>
    <xf numFmtId="3" fontId="2" fillId="0" borderId="49" xfId="4" applyNumberFormat="1" applyFont="1" applyFill="1" applyBorder="1" applyAlignment="1" applyProtection="1">
      <alignment vertical="center"/>
      <protection locked="0"/>
    </xf>
    <xf numFmtId="3" fontId="2" fillId="0" borderId="69" xfId="4" applyNumberFormat="1" applyFont="1" applyFill="1" applyBorder="1" applyAlignment="1" applyProtection="1">
      <alignment vertical="center"/>
      <protection locked="0"/>
    </xf>
    <xf numFmtId="3" fontId="3" fillId="3" borderId="79" xfId="4" applyNumberFormat="1" applyFont="1" applyFill="1" applyBorder="1" applyAlignment="1" applyProtection="1">
      <alignment vertical="center"/>
    </xf>
    <xf numFmtId="3" fontId="2" fillId="0" borderId="79" xfId="4" applyNumberFormat="1" applyFont="1" applyFill="1" applyBorder="1" applyAlignment="1" applyProtection="1">
      <alignment vertical="center"/>
    </xf>
    <xf numFmtId="3" fontId="2" fillId="0" borderId="63" xfId="4" applyNumberFormat="1" applyFont="1" applyFill="1" applyBorder="1" applyAlignment="1" applyProtection="1">
      <alignment vertical="center"/>
    </xf>
    <xf numFmtId="3" fontId="2" fillId="0" borderId="0" xfId="4" applyNumberFormat="1" applyFont="1" applyFill="1" applyBorder="1" applyAlignment="1" applyProtection="1">
      <alignment vertical="center"/>
    </xf>
    <xf numFmtId="3" fontId="2" fillId="0" borderId="80" xfId="4" applyNumberFormat="1" applyFont="1" applyFill="1" applyBorder="1" applyAlignment="1" applyProtection="1">
      <alignment vertical="center"/>
      <protection locked="0"/>
    </xf>
    <xf numFmtId="3" fontId="2" fillId="0" borderId="81" xfId="4" applyNumberFormat="1" applyFont="1" applyFill="1" applyBorder="1" applyAlignment="1" applyProtection="1">
      <alignment vertical="center"/>
    </xf>
    <xf numFmtId="3" fontId="2" fillId="0" borderId="6" xfId="4" applyNumberFormat="1" applyFont="1" applyFill="1" applyBorder="1" applyAlignment="1" applyProtection="1">
      <alignment vertical="center"/>
    </xf>
    <xf numFmtId="3" fontId="2" fillId="0" borderId="74" xfId="4" applyNumberFormat="1" applyFont="1" applyFill="1" applyBorder="1" applyAlignment="1" applyProtection="1">
      <alignment vertical="center"/>
    </xf>
    <xf numFmtId="3" fontId="2" fillId="0" borderId="82" xfId="4" applyNumberFormat="1" applyFont="1" applyFill="1" applyBorder="1" applyAlignment="1" applyProtection="1">
      <alignment vertical="center"/>
      <protection locked="0"/>
    </xf>
    <xf numFmtId="3" fontId="2" fillId="0" borderId="83" xfId="4" applyNumberFormat="1" applyFont="1" applyFill="1" applyBorder="1" applyAlignment="1" applyProtection="1">
      <alignment vertical="center"/>
      <protection locked="0"/>
    </xf>
    <xf numFmtId="3" fontId="2" fillId="0" borderId="84" xfId="4" applyNumberFormat="1" applyFont="1" applyFill="1" applyBorder="1" applyAlignment="1" applyProtection="1">
      <alignment vertical="center"/>
    </xf>
    <xf numFmtId="3" fontId="2" fillId="0" borderId="85" xfId="4" applyNumberFormat="1" applyFont="1" applyFill="1" applyBorder="1" applyAlignment="1" applyProtection="1">
      <alignment vertical="center"/>
    </xf>
    <xf numFmtId="3" fontId="2" fillId="0" borderId="83" xfId="4" applyNumberFormat="1" applyFont="1" applyFill="1" applyBorder="1" applyAlignment="1" applyProtection="1">
      <alignment vertical="center"/>
    </xf>
    <xf numFmtId="3" fontId="2" fillId="0" borderId="86" xfId="4" applyNumberFormat="1" applyFont="1" applyFill="1" applyBorder="1" applyAlignment="1" applyProtection="1">
      <alignment vertical="center"/>
    </xf>
    <xf numFmtId="0" fontId="2" fillId="0" borderId="73" xfId="4" applyFont="1" applyFill="1" applyBorder="1" applyAlignment="1" applyProtection="1">
      <alignment horizontal="center" vertical="center" wrapText="1"/>
    </xf>
    <xf numFmtId="0" fontId="2" fillId="0" borderId="73" xfId="4" applyFont="1" applyFill="1" applyBorder="1" applyAlignment="1" applyProtection="1">
      <alignment horizontal="left" vertical="center" wrapText="1"/>
    </xf>
    <xf numFmtId="3" fontId="2" fillId="0" borderId="87" xfId="4" applyNumberFormat="1" applyFont="1" applyFill="1" applyBorder="1" applyAlignment="1" applyProtection="1">
      <alignment vertical="center"/>
      <protection locked="0"/>
    </xf>
    <xf numFmtId="3" fontId="2" fillId="0" borderId="70" xfId="4" applyNumberFormat="1" applyFont="1" applyFill="1" applyBorder="1" applyAlignment="1" applyProtection="1">
      <alignment vertical="center"/>
      <protection locked="0"/>
    </xf>
    <xf numFmtId="0" fontId="2" fillId="0" borderId="35" xfId="4" applyFont="1" applyFill="1" applyBorder="1" applyAlignment="1" applyProtection="1">
      <alignment vertical="center"/>
    </xf>
    <xf numFmtId="0" fontId="3" fillId="3" borderId="40" xfId="4" applyFont="1" applyFill="1" applyBorder="1" applyAlignment="1" applyProtection="1">
      <alignment horizontal="left" vertical="center" wrapText="1"/>
    </xf>
    <xf numFmtId="3" fontId="3" fillId="3" borderId="10" xfId="4" applyNumberFormat="1" applyFont="1" applyFill="1" applyBorder="1" applyAlignment="1" applyProtection="1">
      <alignment vertical="center"/>
    </xf>
    <xf numFmtId="3" fontId="3" fillId="3" borderId="41" xfId="4" applyNumberFormat="1" applyFont="1" applyFill="1" applyBorder="1" applyAlignment="1" applyProtection="1">
      <alignment vertical="center"/>
    </xf>
    <xf numFmtId="3" fontId="3" fillId="3" borderId="9" xfId="4" applyNumberFormat="1" applyFont="1" applyFill="1" applyBorder="1" applyAlignment="1" applyProtection="1">
      <alignment vertical="center"/>
    </xf>
    <xf numFmtId="3" fontId="3" fillId="3" borderId="49" xfId="4" applyNumberFormat="1" applyFont="1" applyFill="1" applyBorder="1" applyAlignment="1" applyProtection="1">
      <alignment vertical="center"/>
    </xf>
    <xf numFmtId="0" fontId="3" fillId="0" borderId="40" xfId="4" applyFont="1" applyFill="1" applyBorder="1" applyAlignment="1" applyProtection="1">
      <alignment horizontal="left" vertical="top" wrapText="1"/>
    </xf>
    <xf numFmtId="0" fontId="2" fillId="0" borderId="17" xfId="4" applyFont="1" applyFill="1" applyBorder="1" applyAlignment="1" applyProtection="1">
      <alignment horizontal="center" vertical="top" wrapText="1"/>
    </xf>
    <xf numFmtId="0" fontId="2" fillId="0" borderId="35" xfId="4" applyFont="1" applyFill="1" applyBorder="1" applyAlignment="1" applyProtection="1">
      <alignment horizontal="center" vertical="top" wrapText="1"/>
    </xf>
    <xf numFmtId="0" fontId="2" fillId="0" borderId="35" xfId="4" applyFont="1" applyFill="1" applyBorder="1" applyAlignment="1" applyProtection="1">
      <alignment horizontal="right" vertical="top" wrapText="1"/>
    </xf>
    <xf numFmtId="0" fontId="2" fillId="0" borderId="73" xfId="4" applyFont="1" applyFill="1" applyBorder="1" applyAlignment="1" applyProtection="1">
      <alignment horizontal="center" vertical="top" wrapText="1"/>
    </xf>
    <xf numFmtId="0" fontId="3" fillId="0" borderId="46" xfId="4" applyFont="1" applyFill="1" applyBorder="1" applyAlignment="1" applyProtection="1">
      <alignment horizontal="left" vertical="top" wrapText="1"/>
    </xf>
    <xf numFmtId="3" fontId="2" fillId="0" borderId="48" xfId="4" applyNumberFormat="1" applyFont="1" applyFill="1" applyBorder="1" applyAlignment="1" applyProtection="1">
      <alignment vertical="center"/>
    </xf>
    <xf numFmtId="0" fontId="2" fillId="0" borderId="50" xfId="4" applyFont="1" applyFill="1" applyBorder="1" applyAlignment="1" applyProtection="1">
      <alignment horizontal="center" vertical="top" wrapText="1"/>
    </xf>
    <xf numFmtId="0" fontId="2" fillId="0" borderId="73" xfId="4" applyFont="1" applyFill="1" applyBorder="1" applyAlignment="1" applyProtection="1">
      <alignment horizontal="right" vertical="top" wrapText="1"/>
    </xf>
    <xf numFmtId="3" fontId="2" fillId="0" borderId="88" xfId="4" applyNumberFormat="1" applyFont="1" applyFill="1" applyBorder="1" applyAlignment="1" applyProtection="1">
      <alignment vertical="center"/>
      <protection locked="0"/>
    </xf>
    <xf numFmtId="0" fontId="2" fillId="0" borderId="46" xfId="4" applyFont="1" applyFill="1" applyBorder="1" applyAlignment="1" applyProtection="1">
      <alignment horizontal="center" vertical="top" wrapText="1"/>
    </xf>
    <xf numFmtId="0" fontId="2" fillId="0" borderId="46" xfId="4" applyFont="1" applyBorder="1"/>
    <xf numFmtId="3" fontId="2" fillId="0" borderId="77" xfId="4" applyNumberFormat="1" applyFont="1" applyFill="1" applyBorder="1" applyAlignment="1" applyProtection="1">
      <alignment vertical="center"/>
      <protection locked="0"/>
    </xf>
    <xf numFmtId="3" fontId="2" fillId="0" borderId="89" xfId="4" applyNumberFormat="1" applyFont="1" applyFill="1" applyBorder="1" applyAlignment="1" applyProtection="1">
      <alignment vertical="center"/>
      <protection locked="0"/>
    </xf>
    <xf numFmtId="0" fontId="3" fillId="4" borderId="61" xfId="4" applyFont="1" applyFill="1" applyBorder="1" applyAlignment="1" applyProtection="1">
      <alignment horizontal="left" vertical="top" wrapText="1"/>
    </xf>
    <xf numFmtId="0" fontId="3" fillId="4" borderId="61" xfId="4" applyFont="1" applyFill="1" applyBorder="1" applyAlignment="1" applyProtection="1">
      <alignment horizontal="left" vertical="center" wrapText="1"/>
    </xf>
    <xf numFmtId="3" fontId="3" fillId="4" borderId="90" xfId="4" applyNumberFormat="1" applyFont="1" applyFill="1" applyBorder="1" applyAlignment="1" applyProtection="1">
      <alignment vertical="center"/>
    </xf>
    <xf numFmtId="3" fontId="3" fillId="4" borderId="63" xfId="4" applyNumberFormat="1" applyFont="1" applyFill="1" applyBorder="1" applyAlignment="1" applyProtection="1">
      <alignment vertical="center"/>
      <protection locked="0"/>
    </xf>
    <xf numFmtId="3" fontId="3" fillId="4" borderId="67" xfId="4" applyNumberFormat="1" applyFont="1" applyFill="1" applyBorder="1" applyAlignment="1" applyProtection="1">
      <alignment vertical="center"/>
      <protection locked="0"/>
    </xf>
    <xf numFmtId="0" fontId="2" fillId="0" borderId="50" xfId="4" applyFont="1" applyFill="1" applyBorder="1" applyAlignment="1" applyProtection="1">
      <alignment horizontal="left" vertical="top" wrapText="1"/>
    </xf>
    <xf numFmtId="0" fontId="2" fillId="0" borderId="35" xfId="4" applyFont="1" applyFill="1" applyBorder="1" applyAlignment="1" applyProtection="1">
      <alignment horizontal="left" vertical="top" wrapText="1"/>
    </xf>
    <xf numFmtId="0" fontId="2" fillId="0" borderId="73" xfId="4" applyFont="1" applyFill="1" applyBorder="1" applyAlignment="1" applyProtection="1">
      <alignment horizontal="left" vertical="top" wrapText="1"/>
    </xf>
    <xf numFmtId="3" fontId="3" fillId="4" borderId="79" xfId="4" applyNumberFormat="1" applyFont="1" applyFill="1" applyBorder="1" applyAlignment="1" applyProtection="1">
      <alignment vertical="center"/>
    </xf>
    <xf numFmtId="3" fontId="3" fillId="4" borderId="62" xfId="4" applyNumberFormat="1" applyFont="1" applyFill="1" applyBorder="1" applyAlignment="1" applyProtection="1">
      <alignment vertical="center"/>
    </xf>
    <xf numFmtId="0" fontId="2" fillId="0" borderId="61" xfId="4" applyFont="1" applyFill="1" applyBorder="1" applyAlignment="1" applyProtection="1">
      <alignment horizontal="left" vertical="top" wrapText="1"/>
    </xf>
    <xf numFmtId="0" fontId="2" fillId="0" borderId="17" xfId="4" applyFont="1" applyFill="1" applyBorder="1" applyAlignment="1" applyProtection="1">
      <alignment vertical="center"/>
    </xf>
    <xf numFmtId="0" fontId="2" fillId="0" borderId="40" xfId="4" applyFont="1" applyFill="1" applyBorder="1" applyAlignment="1" applyProtection="1">
      <alignment horizontal="right" vertical="center" wrapText="1"/>
    </xf>
    <xf numFmtId="0" fontId="2" fillId="0" borderId="61" xfId="4" applyFont="1" applyFill="1" applyBorder="1" applyAlignment="1" applyProtection="1">
      <alignment vertical="center"/>
    </xf>
    <xf numFmtId="0" fontId="2" fillId="0" borderId="12" xfId="4" applyFont="1" applyFill="1" applyBorder="1" applyAlignment="1" applyProtection="1">
      <alignment vertical="center"/>
    </xf>
    <xf numFmtId="3" fontId="2" fillId="0" borderId="91" xfId="4" applyNumberFormat="1" applyFont="1" applyFill="1" applyBorder="1" applyAlignment="1" applyProtection="1">
      <alignment vertical="center"/>
    </xf>
    <xf numFmtId="3" fontId="2" fillId="0" borderId="92" xfId="4" applyNumberFormat="1" applyFont="1" applyFill="1" applyBorder="1" applyAlignment="1" applyProtection="1">
      <alignment vertical="center"/>
    </xf>
    <xf numFmtId="3" fontId="2" fillId="0" borderId="93" xfId="4" applyNumberFormat="1" applyFont="1" applyFill="1" applyBorder="1" applyAlignment="1" applyProtection="1">
      <alignment vertical="center"/>
    </xf>
    <xf numFmtId="3" fontId="2" fillId="0" borderId="64" xfId="4" applyNumberFormat="1" applyFont="1" applyFill="1" applyBorder="1" applyAlignment="1" applyProtection="1">
      <alignment vertical="center"/>
    </xf>
    <xf numFmtId="3" fontId="2" fillId="0" borderId="65" xfId="4" applyNumberFormat="1" applyFont="1" applyFill="1" applyBorder="1" applyAlignment="1" applyProtection="1">
      <alignment vertical="center"/>
    </xf>
    <xf numFmtId="3" fontId="3" fillId="0" borderId="79" xfId="4" applyNumberFormat="1" applyFont="1" applyFill="1" applyBorder="1" applyAlignment="1" applyProtection="1">
      <alignment vertical="center"/>
    </xf>
    <xf numFmtId="3" fontId="3" fillId="0" borderId="63" xfId="4" applyNumberFormat="1" applyFont="1" applyFill="1" applyBorder="1" applyAlignment="1" applyProtection="1">
      <alignment vertical="center"/>
    </xf>
    <xf numFmtId="3" fontId="3" fillId="0" borderId="92" xfId="4" applyNumberFormat="1" applyFont="1" applyFill="1" applyBorder="1" applyAlignment="1" applyProtection="1">
      <alignment vertical="center"/>
    </xf>
    <xf numFmtId="3" fontId="3" fillId="0" borderId="67" xfId="4" applyNumberFormat="1" applyFont="1" applyFill="1" applyBorder="1" applyAlignment="1" applyProtection="1">
      <alignment vertical="center"/>
    </xf>
    <xf numFmtId="0" fontId="2" fillId="0" borderId="61" xfId="4" applyFont="1" applyFill="1" applyBorder="1" applyAlignment="1" applyProtection="1">
      <alignment horizontal="left" vertical="center"/>
    </xf>
    <xf numFmtId="3" fontId="3" fillId="0" borderId="94" xfId="4" applyNumberFormat="1" applyFont="1" applyFill="1" applyBorder="1" applyAlignment="1" applyProtection="1">
      <alignment vertical="center"/>
    </xf>
    <xf numFmtId="3" fontId="3" fillId="0" borderId="65" xfId="4" applyNumberFormat="1" applyFont="1" applyFill="1" applyBorder="1" applyAlignment="1" applyProtection="1">
      <alignment vertical="center"/>
    </xf>
    <xf numFmtId="0" fontId="3" fillId="0" borderId="12" xfId="4" applyFont="1" applyFill="1" applyBorder="1" applyAlignment="1" applyProtection="1">
      <alignment vertical="center"/>
    </xf>
    <xf numFmtId="3" fontId="3" fillId="0" borderId="64" xfId="4" applyNumberFormat="1" applyFont="1" applyFill="1" applyBorder="1" applyAlignment="1" applyProtection="1">
      <alignment vertical="center"/>
    </xf>
    <xf numFmtId="0" fontId="3" fillId="0" borderId="61" xfId="4" applyFont="1" applyFill="1" applyBorder="1" applyAlignment="1" applyProtection="1">
      <alignment vertical="center"/>
    </xf>
    <xf numFmtId="0" fontId="2" fillId="0" borderId="50" xfId="4" applyFont="1" applyFill="1" applyBorder="1" applyAlignment="1" applyProtection="1">
      <alignment vertical="center"/>
    </xf>
    <xf numFmtId="0" fontId="2" fillId="0" borderId="50" xfId="4" applyFont="1" applyFill="1" applyBorder="1" applyAlignment="1" applyProtection="1">
      <alignment vertical="center" wrapText="1"/>
    </xf>
    <xf numFmtId="3" fontId="2" fillId="0" borderId="15" xfId="4" applyNumberFormat="1" applyFont="1" applyFill="1" applyBorder="1" applyAlignment="1" applyProtection="1">
      <alignment vertical="center"/>
      <protection locked="0"/>
    </xf>
    <xf numFmtId="3" fontId="2" fillId="0" borderId="16" xfId="4" applyNumberFormat="1" applyFont="1" applyFill="1" applyBorder="1" applyAlignment="1" applyProtection="1">
      <alignment vertical="center"/>
      <protection locked="0"/>
    </xf>
    <xf numFmtId="0" fontId="2" fillId="0" borderId="73" xfId="4" applyFont="1" applyFill="1" applyBorder="1" applyAlignment="1" applyProtection="1">
      <alignment vertical="center"/>
    </xf>
    <xf numFmtId="0" fontId="2" fillId="0" borderId="73" xfId="4" applyFont="1" applyFill="1" applyBorder="1" applyAlignment="1" applyProtection="1">
      <alignment vertical="center" wrapText="1"/>
    </xf>
    <xf numFmtId="3" fontId="3" fillId="0" borderId="62" xfId="4" applyNumberFormat="1" applyFont="1" applyFill="1" applyBorder="1" applyAlignment="1" applyProtection="1">
      <alignment vertical="center"/>
    </xf>
    <xf numFmtId="3" fontId="3" fillId="0" borderId="63" xfId="4" applyNumberFormat="1" applyFont="1" applyFill="1" applyBorder="1" applyAlignment="1" applyProtection="1">
      <alignment vertical="center"/>
      <protection locked="0"/>
    </xf>
    <xf numFmtId="3" fontId="3" fillId="0" borderId="64" xfId="4" applyNumberFormat="1" applyFont="1" applyFill="1" applyBorder="1" applyAlignment="1" applyProtection="1">
      <alignment vertical="center"/>
      <protection locked="0"/>
    </xf>
    <xf numFmtId="3" fontId="3" fillId="0" borderId="65" xfId="4" applyNumberFormat="1" applyFont="1" applyFill="1" applyBorder="1" applyAlignment="1" applyProtection="1">
      <alignment vertical="center"/>
      <protection locked="0"/>
    </xf>
    <xf numFmtId="0" fontId="3" fillId="0" borderId="9" xfId="4" applyFont="1" applyFill="1" applyBorder="1" applyAlignment="1" applyProtection="1">
      <alignment vertical="center"/>
    </xf>
    <xf numFmtId="0" fontId="3" fillId="0" borderId="10" xfId="4" applyFont="1" applyFill="1" applyBorder="1" applyAlignment="1" applyProtection="1">
      <alignment vertical="center"/>
    </xf>
    <xf numFmtId="3" fontId="3" fillId="0" borderId="10" xfId="4" applyNumberFormat="1" applyFont="1" applyFill="1" applyBorder="1" applyAlignment="1" applyProtection="1">
      <alignment vertical="center"/>
    </xf>
    <xf numFmtId="3" fontId="3" fillId="0" borderId="41" xfId="4" applyNumberFormat="1" applyFont="1" applyFill="1" applyBorder="1" applyAlignment="1" applyProtection="1">
      <alignment vertical="center"/>
    </xf>
    <xf numFmtId="3" fontId="3" fillId="0" borderId="42" xfId="4" applyNumberFormat="1" applyFont="1" applyFill="1" applyBorder="1" applyAlignment="1" applyProtection="1">
      <alignment vertical="center"/>
    </xf>
    <xf numFmtId="0" fontId="3" fillId="0" borderId="10" xfId="4" applyFont="1" applyFill="1" applyBorder="1" applyAlignment="1" applyProtection="1">
      <alignment vertical="center" wrapText="1"/>
    </xf>
    <xf numFmtId="3" fontId="3" fillId="0" borderId="9" xfId="4" applyNumberFormat="1" applyFont="1" applyFill="1" applyBorder="1" applyAlignment="1" applyProtection="1">
      <alignment vertical="center"/>
    </xf>
    <xf numFmtId="3" fontId="2" fillId="0" borderId="65" xfId="4" applyNumberFormat="1" applyFont="1" applyFill="1" applyBorder="1" applyAlignment="1" applyProtection="1">
      <alignment vertical="center"/>
      <protection locked="0"/>
    </xf>
    <xf numFmtId="0" fontId="2" fillId="0" borderId="0" xfId="4" applyFont="1" applyBorder="1" applyAlignment="1" applyProtection="1">
      <alignment vertical="center"/>
    </xf>
    <xf numFmtId="0" fontId="2" fillId="2" borderId="95" xfId="4" applyFont="1" applyFill="1" applyBorder="1" applyAlignment="1" applyProtection="1">
      <alignment vertical="center"/>
    </xf>
    <xf numFmtId="0" fontId="2" fillId="2" borderId="96" xfId="4" applyFont="1" applyFill="1" applyBorder="1" applyAlignment="1" applyProtection="1">
      <alignment vertical="center"/>
    </xf>
    <xf numFmtId="0" fontId="2" fillId="2" borderId="97" xfId="4" applyFont="1" applyFill="1" applyBorder="1" applyAlignment="1" applyProtection="1">
      <alignment vertical="center"/>
    </xf>
    <xf numFmtId="49" fontId="2" fillId="2" borderId="6" xfId="1" applyNumberFormat="1" applyFont="1" applyFill="1" applyBorder="1" applyAlignment="1" applyProtection="1">
      <alignment horizontal="left" vertical="center"/>
      <protection locked="0"/>
    </xf>
    <xf numFmtId="49" fontId="2" fillId="2" borderId="7" xfId="1" applyNumberFormat="1" applyFont="1" applyFill="1" applyBorder="1" applyAlignment="1" applyProtection="1">
      <alignment horizontal="left" vertical="center"/>
      <protection locked="0"/>
    </xf>
    <xf numFmtId="49" fontId="2" fillId="2" borderId="8" xfId="1" applyNumberFormat="1" applyFont="1" applyFill="1" applyBorder="1" applyAlignment="1" applyProtection="1">
      <alignment horizontal="left" vertical="center"/>
      <protection locked="0"/>
    </xf>
    <xf numFmtId="49" fontId="4" fillId="2" borderId="4" xfId="1" applyNumberFormat="1" applyFont="1" applyFill="1" applyBorder="1" applyAlignment="1" applyProtection="1">
      <alignment horizontal="center" vertical="center"/>
    </xf>
    <xf numFmtId="49" fontId="4" fillId="2" borderId="0" xfId="1" applyNumberFormat="1" applyFont="1" applyFill="1" applyBorder="1" applyAlignment="1" applyProtection="1">
      <alignment horizontal="center" vertical="center"/>
    </xf>
    <xf numFmtId="49" fontId="4" fillId="2" borderId="5" xfId="1" applyNumberFormat="1" applyFont="1" applyFill="1" applyBorder="1" applyAlignment="1" applyProtection="1">
      <alignment horizontal="center" vertical="center"/>
    </xf>
    <xf numFmtId="49" fontId="3" fillId="2" borderId="6" xfId="1" applyNumberFormat="1" applyFont="1" applyFill="1" applyBorder="1" applyAlignment="1" applyProtection="1">
      <alignment horizontal="left" vertical="center" wrapText="1"/>
      <protection locked="0"/>
    </xf>
    <xf numFmtId="49" fontId="3" fillId="2" borderId="7" xfId="1" applyNumberFormat="1" applyFont="1" applyFill="1" applyBorder="1" applyAlignment="1" applyProtection="1">
      <alignment horizontal="left" vertical="center" wrapText="1"/>
      <protection locked="0"/>
    </xf>
    <xf numFmtId="49" fontId="3" fillId="2" borderId="8" xfId="1" applyNumberFormat="1" applyFont="1" applyFill="1" applyBorder="1" applyAlignment="1" applyProtection="1">
      <alignment horizontal="left" vertical="center" wrapText="1"/>
      <protection locked="0"/>
    </xf>
    <xf numFmtId="49" fontId="2" fillId="0" borderId="12" xfId="1" applyNumberFormat="1" applyFont="1" applyFill="1" applyBorder="1" applyAlignment="1" applyProtection="1">
      <alignment horizontal="center" vertical="center" textRotation="90" wrapText="1"/>
    </xf>
    <xf numFmtId="0" fontId="2" fillId="0" borderId="17" xfId="1" applyFont="1" applyFill="1" applyBorder="1" applyAlignment="1" applyProtection="1">
      <alignment horizontal="center" vertical="center" wrapText="1"/>
    </xf>
    <xf numFmtId="0" fontId="2" fillId="0" borderId="20" xfId="1" applyFont="1" applyFill="1" applyBorder="1" applyAlignment="1" applyProtection="1">
      <alignment horizontal="center" vertical="center" wrapText="1"/>
    </xf>
    <xf numFmtId="49" fontId="2" fillId="0" borderId="12" xfId="1" applyNumberFormat="1" applyFont="1" applyFill="1" applyBorder="1" applyAlignment="1" applyProtection="1">
      <alignment horizontal="center" vertical="center" wrapText="1"/>
    </xf>
    <xf numFmtId="49" fontId="2" fillId="0" borderId="17" xfId="1" applyNumberFormat="1" applyFont="1" applyFill="1" applyBorder="1" applyAlignment="1" applyProtection="1">
      <alignment horizontal="center" vertical="center" wrapText="1"/>
    </xf>
    <xf numFmtId="49" fontId="2" fillId="0" borderId="13" xfId="1" applyNumberFormat="1" applyFont="1" applyFill="1" applyBorder="1" applyAlignment="1" applyProtection="1">
      <alignment horizontal="center" vertical="center"/>
    </xf>
    <xf numFmtId="49" fontId="2" fillId="0" borderId="14" xfId="1" applyNumberFormat="1" applyFont="1" applyFill="1" applyBorder="1" applyAlignment="1" applyProtection="1">
      <alignment horizontal="center" vertical="center"/>
    </xf>
    <xf numFmtId="49" fontId="2" fillId="0" borderId="15" xfId="1" applyNumberFormat="1" applyFont="1" applyFill="1" applyBorder="1" applyAlignment="1" applyProtection="1">
      <alignment horizontal="center" vertical="center"/>
    </xf>
    <xf numFmtId="49" fontId="2" fillId="0" borderId="16" xfId="1" applyNumberFormat="1" applyFont="1" applyFill="1" applyBorder="1" applyAlignment="1" applyProtection="1">
      <alignment horizontal="center" vertical="center"/>
    </xf>
    <xf numFmtId="0" fontId="2" fillId="0" borderId="4" xfId="1" applyFont="1" applyFill="1" applyBorder="1" applyAlignment="1" applyProtection="1">
      <alignment horizontal="center" vertical="center" textRotation="90"/>
    </xf>
    <xf numFmtId="0" fontId="2" fillId="0" borderId="18" xfId="1" applyFont="1" applyFill="1" applyBorder="1" applyAlignment="1" applyProtection="1">
      <alignment horizontal="center" vertical="center" textRotation="90"/>
    </xf>
    <xf numFmtId="0" fontId="2" fillId="0" borderId="21" xfId="1" applyFont="1" applyFill="1" applyBorder="1" applyAlignment="1" applyProtection="1">
      <alignment horizontal="center" vertical="center" textRotation="90"/>
    </xf>
    <xf numFmtId="0" fontId="2" fillId="0" borderId="18" xfId="1" applyFont="1" applyFill="1" applyBorder="1" applyAlignment="1" applyProtection="1">
      <alignment horizontal="center" vertical="center" textRotation="90" wrapText="1"/>
    </xf>
    <xf numFmtId="0" fontId="2" fillId="0" borderId="22" xfId="1" applyFont="1" applyFill="1" applyBorder="1" applyAlignment="1" applyProtection="1">
      <alignment horizontal="center" vertical="center" textRotation="90" wrapText="1"/>
    </xf>
    <xf numFmtId="0" fontId="2" fillId="0" borderId="5" xfId="1" applyFont="1" applyFill="1" applyBorder="1" applyAlignment="1" applyProtection="1">
      <alignment horizontal="center" vertical="center" textRotation="90" wrapText="1"/>
    </xf>
    <xf numFmtId="0" fontId="2" fillId="0" borderId="24" xfId="1" applyFont="1" applyFill="1" applyBorder="1" applyAlignment="1" applyProtection="1">
      <alignment horizontal="center" vertical="center" textRotation="90" wrapText="1"/>
    </xf>
    <xf numFmtId="0" fontId="2" fillId="0" borderId="23" xfId="1" applyFont="1" applyFill="1" applyBorder="1" applyAlignment="1" applyProtection="1">
      <alignment horizontal="center" vertical="center" textRotation="90"/>
    </xf>
    <xf numFmtId="0" fontId="2" fillId="0" borderId="22" xfId="1" applyFont="1" applyFill="1" applyBorder="1" applyAlignment="1" applyProtection="1">
      <alignment horizontal="center" vertical="center" textRotation="90"/>
    </xf>
    <xf numFmtId="0" fontId="2" fillId="0" borderId="18" xfId="1" applyNumberFormat="1" applyFont="1" applyFill="1" applyBorder="1" applyAlignment="1" applyProtection="1">
      <alignment horizontal="center" vertical="center" textRotation="90" wrapText="1"/>
    </xf>
    <xf numFmtId="0" fontId="2" fillId="0" borderId="22" xfId="1" applyNumberFormat="1" applyFont="1" applyFill="1" applyBorder="1" applyAlignment="1" applyProtection="1">
      <alignment horizontal="center" vertical="center" textRotation="90" wrapText="1"/>
    </xf>
    <xf numFmtId="0" fontId="3" fillId="0" borderId="90" xfId="1" applyFont="1" applyFill="1" applyBorder="1" applyAlignment="1" applyProtection="1">
      <alignment horizontal="left" vertical="center"/>
    </xf>
    <xf numFmtId="0" fontId="3" fillId="0" borderId="92" xfId="1" applyFont="1" applyFill="1" applyBorder="1" applyAlignment="1" applyProtection="1">
      <alignment horizontal="left" vertical="center"/>
    </xf>
    <xf numFmtId="0" fontId="2" fillId="0" borderId="21" xfId="1" applyNumberFormat="1" applyFont="1" applyFill="1" applyBorder="1" applyAlignment="1" applyProtection="1">
      <alignment horizontal="center" vertical="center" textRotation="90" wrapText="1"/>
    </xf>
    <xf numFmtId="0" fontId="2" fillId="0" borderId="19" xfId="1" applyFont="1" applyFill="1" applyBorder="1" applyAlignment="1" applyProtection="1">
      <alignment horizontal="center" vertical="center" textRotation="90" wrapText="1"/>
    </xf>
    <xf numFmtId="0" fontId="3" fillId="0" borderId="90" xfId="4" applyFont="1" applyFill="1" applyBorder="1" applyAlignment="1" applyProtection="1">
      <alignment horizontal="left" vertical="center"/>
    </xf>
    <xf numFmtId="0" fontId="3" fillId="0" borderId="92" xfId="4" applyFont="1" applyFill="1" applyBorder="1" applyAlignment="1" applyProtection="1">
      <alignment horizontal="left" vertical="center"/>
    </xf>
    <xf numFmtId="0" fontId="2" fillId="0" borderId="18" xfId="4" applyNumberFormat="1" applyFont="1" applyFill="1" applyBorder="1" applyAlignment="1" applyProtection="1">
      <alignment horizontal="center" vertical="center" textRotation="90" wrapText="1"/>
    </xf>
    <xf numFmtId="0" fontId="2" fillId="0" borderId="21" xfId="4" applyNumberFormat="1" applyFont="1" applyFill="1" applyBorder="1" applyAlignment="1" applyProtection="1">
      <alignment horizontal="center" vertical="center" textRotation="90" wrapText="1"/>
    </xf>
    <xf numFmtId="0" fontId="2" fillId="0" borderId="18" xfId="4" applyFont="1" applyFill="1" applyBorder="1" applyAlignment="1" applyProtection="1">
      <alignment horizontal="center" vertical="center" textRotation="90" wrapText="1"/>
    </xf>
    <xf numFmtId="0" fontId="2" fillId="0" borderId="22" xfId="4" applyFont="1" applyFill="1" applyBorder="1" applyAlignment="1" applyProtection="1">
      <alignment horizontal="center" vertical="center" textRotation="90" wrapText="1"/>
    </xf>
    <xf numFmtId="0" fontId="2" fillId="0" borderId="19" xfId="4" applyFont="1" applyFill="1" applyBorder="1" applyAlignment="1" applyProtection="1">
      <alignment horizontal="center" vertical="center" textRotation="90" wrapText="1"/>
    </xf>
    <xf numFmtId="49" fontId="2" fillId="2" borderId="6" xfId="4" applyNumberFormat="1" applyFont="1" applyFill="1" applyBorder="1" applyAlignment="1" applyProtection="1">
      <alignment horizontal="left" vertical="center"/>
      <protection locked="0"/>
    </xf>
    <xf numFmtId="49" fontId="2" fillId="2" borderId="7" xfId="4" applyNumberFormat="1" applyFont="1" applyFill="1" applyBorder="1" applyAlignment="1" applyProtection="1">
      <alignment horizontal="left" vertical="center"/>
      <protection locked="0"/>
    </xf>
    <xf numFmtId="49" fontId="2" fillId="2" borderId="8" xfId="4" applyNumberFormat="1" applyFont="1" applyFill="1" applyBorder="1" applyAlignment="1" applyProtection="1">
      <alignment horizontal="left" vertical="center"/>
      <protection locked="0"/>
    </xf>
    <xf numFmtId="49" fontId="2" fillId="0" borderId="12" xfId="4" applyNumberFormat="1" applyFont="1" applyFill="1" applyBorder="1" applyAlignment="1" applyProtection="1">
      <alignment horizontal="center" vertical="center" textRotation="90" wrapText="1"/>
    </xf>
    <xf numFmtId="0" fontId="2" fillId="0" borderId="17" xfId="4" applyFont="1" applyFill="1" applyBorder="1" applyAlignment="1" applyProtection="1">
      <alignment horizontal="center" vertical="center" wrapText="1"/>
    </xf>
    <xf numFmtId="0" fontId="2" fillId="0" borderId="20" xfId="4" applyFont="1" applyFill="1" applyBorder="1" applyAlignment="1" applyProtection="1">
      <alignment horizontal="center" vertical="center" wrapText="1"/>
    </xf>
    <xf numFmtId="49" fontId="2" fillId="0" borderId="12" xfId="4" applyNumberFormat="1" applyFont="1" applyFill="1" applyBorder="1" applyAlignment="1" applyProtection="1">
      <alignment horizontal="center" vertical="center" wrapText="1"/>
    </xf>
    <xf numFmtId="49" fontId="2" fillId="0" borderId="17" xfId="4" applyNumberFormat="1" applyFont="1" applyFill="1" applyBorder="1" applyAlignment="1" applyProtection="1">
      <alignment horizontal="center" vertical="center" wrapText="1"/>
    </xf>
    <xf numFmtId="49" fontId="2" fillId="0" borderId="13" xfId="4" applyNumberFormat="1" applyFont="1" applyFill="1" applyBorder="1" applyAlignment="1" applyProtection="1">
      <alignment horizontal="center" vertical="center"/>
    </xf>
    <xf numFmtId="49" fontId="2" fillId="0" borderId="14" xfId="4" applyNumberFormat="1" applyFont="1" applyFill="1" applyBorder="1" applyAlignment="1" applyProtection="1">
      <alignment horizontal="center" vertical="center"/>
    </xf>
    <xf numFmtId="49" fontId="2" fillId="0" borderId="15" xfId="4" applyNumberFormat="1" applyFont="1" applyFill="1" applyBorder="1" applyAlignment="1" applyProtection="1">
      <alignment horizontal="center" vertical="center"/>
    </xf>
    <xf numFmtId="49" fontId="2" fillId="0" borderId="16" xfId="4" applyNumberFormat="1" applyFont="1" applyFill="1" applyBorder="1" applyAlignment="1" applyProtection="1">
      <alignment horizontal="center" vertical="center"/>
    </xf>
    <xf numFmtId="0" fontId="2" fillId="0" borderId="4" xfId="4" applyFont="1" applyFill="1" applyBorder="1" applyAlignment="1" applyProtection="1">
      <alignment horizontal="center" vertical="center" textRotation="90"/>
    </xf>
    <xf numFmtId="0" fontId="2" fillId="0" borderId="18" xfId="4" applyFont="1" applyFill="1" applyBorder="1" applyAlignment="1" applyProtection="1">
      <alignment horizontal="center" vertical="center" textRotation="90"/>
    </xf>
    <xf numFmtId="0" fontId="2" fillId="0" borderId="21" xfId="4" applyFont="1" applyFill="1" applyBorder="1" applyAlignment="1" applyProtection="1">
      <alignment horizontal="center" vertical="center" textRotation="90"/>
    </xf>
    <xf numFmtId="0" fontId="2" fillId="0" borderId="5" xfId="4" applyFont="1" applyFill="1" applyBorder="1" applyAlignment="1" applyProtection="1">
      <alignment horizontal="center" vertical="center" textRotation="90" wrapText="1"/>
    </xf>
    <xf numFmtId="0" fontId="2" fillId="0" borderId="24" xfId="4" applyFont="1" applyFill="1" applyBorder="1" applyAlignment="1" applyProtection="1">
      <alignment horizontal="center" vertical="center" textRotation="90" wrapText="1"/>
    </xf>
    <xf numFmtId="0" fontId="2" fillId="0" borderId="23" xfId="4" applyFont="1" applyFill="1" applyBorder="1" applyAlignment="1" applyProtection="1">
      <alignment horizontal="center" vertical="center" textRotation="90"/>
    </xf>
    <xf numFmtId="0" fontId="2" fillId="0" borderId="22" xfId="4" applyFont="1" applyFill="1" applyBorder="1" applyAlignment="1" applyProtection="1">
      <alignment horizontal="center" vertical="center" textRotation="90"/>
    </xf>
    <xf numFmtId="0" fontId="2" fillId="0" borderId="22" xfId="4" applyNumberFormat="1" applyFont="1" applyFill="1" applyBorder="1" applyAlignment="1" applyProtection="1">
      <alignment horizontal="center" vertical="center" textRotation="90" wrapText="1"/>
    </xf>
    <xf numFmtId="49" fontId="4" fillId="2" borderId="4" xfId="4" applyNumberFormat="1" applyFont="1" applyFill="1" applyBorder="1" applyAlignment="1" applyProtection="1">
      <alignment horizontal="center" vertical="center"/>
    </xf>
    <xf numFmtId="49" fontId="4" fillId="2" borderId="0" xfId="4" applyNumberFormat="1" applyFont="1" applyFill="1" applyBorder="1" applyAlignment="1" applyProtection="1">
      <alignment horizontal="center" vertical="center"/>
    </xf>
    <xf numFmtId="49" fontId="4" fillId="2" borderId="5" xfId="4" applyNumberFormat="1" applyFont="1" applyFill="1" applyBorder="1" applyAlignment="1" applyProtection="1">
      <alignment horizontal="center" vertical="center"/>
    </xf>
    <xf numFmtId="49" fontId="3" fillId="2" borderId="6" xfId="4" applyNumberFormat="1" applyFont="1" applyFill="1" applyBorder="1" applyAlignment="1" applyProtection="1">
      <alignment horizontal="left" vertical="center" wrapText="1"/>
      <protection locked="0"/>
    </xf>
    <xf numFmtId="49" fontId="3" fillId="2" borderId="7" xfId="4" applyNumberFormat="1" applyFont="1" applyFill="1" applyBorder="1" applyAlignment="1" applyProtection="1">
      <alignment horizontal="left" vertical="center" wrapText="1"/>
      <protection locked="0"/>
    </xf>
    <xf numFmtId="49" fontId="3" fillId="2" borderId="8" xfId="4" applyNumberFormat="1" applyFont="1" applyFill="1" applyBorder="1" applyAlignment="1" applyProtection="1">
      <alignment horizontal="left" vertical="center" wrapText="1"/>
      <protection locked="0"/>
    </xf>
    <xf numFmtId="49" fontId="2" fillId="2" borderId="6" xfId="2" applyNumberFormat="1" applyFont="1" applyFill="1" applyBorder="1" applyAlignment="1" applyProtection="1">
      <alignment horizontal="left" vertical="center"/>
      <protection locked="0"/>
    </xf>
    <xf numFmtId="49" fontId="2" fillId="2" borderId="7" xfId="2" applyNumberFormat="1" applyFont="1" applyFill="1" applyBorder="1" applyAlignment="1" applyProtection="1">
      <alignment horizontal="left" vertical="center"/>
      <protection locked="0"/>
    </xf>
    <xf numFmtId="49" fontId="2" fillId="2" borderId="8" xfId="2" applyNumberFormat="1" applyFont="1" applyFill="1" applyBorder="1" applyAlignment="1" applyProtection="1">
      <alignment horizontal="left" vertical="center"/>
      <protection locked="0"/>
    </xf>
    <xf numFmtId="49" fontId="4" fillId="2" borderId="4" xfId="2" applyNumberFormat="1" applyFont="1" applyFill="1" applyBorder="1" applyAlignment="1" applyProtection="1">
      <alignment horizontal="center" vertical="center"/>
    </xf>
    <xf numFmtId="49" fontId="4" fillId="2" borderId="0" xfId="2" applyNumberFormat="1" applyFont="1" applyFill="1" applyBorder="1" applyAlignment="1" applyProtection="1">
      <alignment horizontal="center" vertical="center"/>
    </xf>
    <xf numFmtId="49" fontId="4" fillId="2" borderId="5" xfId="2" applyNumberFormat="1" applyFont="1" applyFill="1" applyBorder="1" applyAlignment="1" applyProtection="1">
      <alignment horizontal="center" vertical="center"/>
    </xf>
    <xf numFmtId="49" fontId="3" fillId="2" borderId="6" xfId="2" applyNumberFormat="1" applyFont="1" applyFill="1" applyBorder="1" applyAlignment="1" applyProtection="1">
      <alignment horizontal="left" vertical="center" wrapText="1"/>
      <protection locked="0"/>
    </xf>
    <xf numFmtId="49" fontId="3" fillId="2" borderId="7" xfId="2" applyNumberFormat="1" applyFont="1" applyFill="1" applyBorder="1" applyAlignment="1" applyProtection="1">
      <alignment horizontal="left" vertical="center" wrapText="1"/>
      <protection locked="0"/>
    </xf>
    <xf numFmtId="49" fontId="3" fillId="2" borderId="8" xfId="2" applyNumberFormat="1" applyFont="1" applyFill="1" applyBorder="1" applyAlignment="1" applyProtection="1">
      <alignment horizontal="left" vertical="center" wrapText="1"/>
      <protection locked="0"/>
    </xf>
    <xf numFmtId="49" fontId="2" fillId="0" borderId="12" xfId="2" applyNumberFormat="1" applyFont="1" applyFill="1" applyBorder="1" applyAlignment="1" applyProtection="1">
      <alignment horizontal="center" vertical="center" textRotation="90" wrapText="1"/>
    </xf>
    <xf numFmtId="0" fontId="2" fillId="0" borderId="17" xfId="2" applyFont="1" applyFill="1" applyBorder="1" applyAlignment="1" applyProtection="1">
      <alignment horizontal="center" vertical="center" wrapText="1"/>
    </xf>
    <xf numFmtId="0" fontId="2" fillId="0" borderId="20" xfId="2" applyFont="1" applyFill="1" applyBorder="1" applyAlignment="1" applyProtection="1">
      <alignment horizontal="center" vertical="center" wrapText="1"/>
    </xf>
    <xf numFmtId="49" fontId="2" fillId="0" borderId="12" xfId="2" applyNumberFormat="1" applyFont="1" applyFill="1" applyBorder="1" applyAlignment="1" applyProtection="1">
      <alignment horizontal="center" vertical="center" wrapText="1"/>
    </xf>
    <xf numFmtId="49" fontId="2" fillId="0" borderId="17" xfId="2" applyNumberFormat="1" applyFont="1" applyFill="1" applyBorder="1" applyAlignment="1" applyProtection="1">
      <alignment horizontal="center" vertical="center" wrapText="1"/>
    </xf>
    <xf numFmtId="49" fontId="2" fillId="0" borderId="13" xfId="2" applyNumberFormat="1" applyFont="1" applyFill="1" applyBorder="1" applyAlignment="1" applyProtection="1">
      <alignment horizontal="center" vertical="center"/>
    </xf>
    <xf numFmtId="49" fontId="2" fillId="0" borderId="14" xfId="2" applyNumberFormat="1" applyFont="1" applyFill="1" applyBorder="1" applyAlignment="1" applyProtection="1">
      <alignment horizontal="center" vertical="center"/>
    </xf>
    <xf numFmtId="49" fontId="2" fillId="0" borderId="15" xfId="2" applyNumberFormat="1" applyFont="1" applyFill="1" applyBorder="1" applyAlignment="1" applyProtection="1">
      <alignment horizontal="center" vertical="center"/>
    </xf>
    <xf numFmtId="49" fontId="2" fillId="0" borderId="16" xfId="2" applyNumberFormat="1" applyFont="1" applyFill="1" applyBorder="1" applyAlignment="1" applyProtection="1">
      <alignment horizontal="center" vertical="center"/>
    </xf>
    <xf numFmtId="0" fontId="2" fillId="0" borderId="4" xfId="2" applyFont="1" applyFill="1" applyBorder="1" applyAlignment="1" applyProtection="1">
      <alignment horizontal="center" vertical="center" textRotation="90"/>
    </xf>
    <xf numFmtId="0" fontId="2" fillId="0" borderId="18" xfId="2" applyFont="1" applyFill="1" applyBorder="1" applyAlignment="1" applyProtection="1">
      <alignment horizontal="center" vertical="center" textRotation="90"/>
    </xf>
    <xf numFmtId="0" fontId="2" fillId="0" borderId="21" xfId="2" applyFont="1" applyFill="1" applyBorder="1" applyAlignment="1" applyProtection="1">
      <alignment horizontal="center" vertical="center" textRotation="90"/>
    </xf>
    <xf numFmtId="0" fontId="2" fillId="0" borderId="18" xfId="2" applyFont="1" applyFill="1" applyBorder="1" applyAlignment="1" applyProtection="1">
      <alignment horizontal="center" vertical="center" textRotation="90" wrapText="1"/>
    </xf>
    <xf numFmtId="0" fontId="2" fillId="0" borderId="22" xfId="2" applyFont="1" applyFill="1" applyBorder="1" applyAlignment="1" applyProtection="1">
      <alignment horizontal="center" vertical="center" textRotation="90" wrapText="1"/>
    </xf>
    <xf numFmtId="0" fontId="2" fillId="0" borderId="5" xfId="2" applyFont="1" applyFill="1" applyBorder="1" applyAlignment="1" applyProtection="1">
      <alignment horizontal="center" vertical="center" textRotation="90" wrapText="1"/>
    </xf>
    <xf numFmtId="0" fontId="2" fillId="0" borderId="24" xfId="2" applyFont="1" applyFill="1" applyBorder="1" applyAlignment="1" applyProtection="1">
      <alignment horizontal="center" vertical="center" textRotation="90" wrapText="1"/>
    </xf>
    <xf numFmtId="0" fontId="2" fillId="0" borderId="23" xfId="2" applyFont="1" applyFill="1" applyBorder="1" applyAlignment="1" applyProtection="1">
      <alignment horizontal="center" vertical="center" textRotation="90"/>
    </xf>
    <xf numFmtId="0" fontId="2" fillId="0" borderId="22" xfId="2" applyFont="1" applyFill="1" applyBorder="1" applyAlignment="1" applyProtection="1">
      <alignment horizontal="center" vertical="center" textRotation="90"/>
    </xf>
    <xf numFmtId="0" fontId="2" fillId="0" borderId="18" xfId="2" applyNumberFormat="1" applyFont="1" applyFill="1" applyBorder="1" applyAlignment="1" applyProtection="1">
      <alignment horizontal="center" vertical="center" textRotation="90" wrapText="1"/>
    </xf>
    <xf numFmtId="0" fontId="2" fillId="0" borderId="22" xfId="2" applyNumberFormat="1" applyFont="1" applyFill="1" applyBorder="1" applyAlignment="1" applyProtection="1">
      <alignment horizontal="center" vertical="center" textRotation="90" wrapText="1"/>
    </xf>
    <xf numFmtId="0" fontId="3" fillId="0" borderId="90" xfId="2" applyFont="1" applyFill="1" applyBorder="1" applyAlignment="1" applyProtection="1">
      <alignment horizontal="left" vertical="center"/>
    </xf>
    <xf numFmtId="0" fontId="3" fillId="0" borderId="92" xfId="2" applyFont="1" applyFill="1" applyBorder="1" applyAlignment="1" applyProtection="1">
      <alignment horizontal="left" vertical="center"/>
    </xf>
    <xf numFmtId="0" fontId="2" fillId="0" borderId="21" xfId="2" applyNumberFormat="1" applyFont="1" applyFill="1" applyBorder="1" applyAlignment="1" applyProtection="1">
      <alignment horizontal="center" vertical="center" textRotation="90" wrapText="1"/>
    </xf>
    <xf numFmtId="0" fontId="2" fillId="0" borderId="19" xfId="2" applyFont="1" applyFill="1" applyBorder="1" applyAlignment="1" applyProtection="1">
      <alignment horizontal="center" vertical="center" textRotation="90" wrapText="1"/>
    </xf>
  </cellXfs>
  <cellStyles count="5">
    <cellStyle name="Normal" xfId="0" builtinId="0"/>
    <cellStyle name="Normal 2" xfId="1"/>
    <cellStyle name="Normal 2 2" xfId="2"/>
    <cellStyle name="Normal 3" xfId="4"/>
    <cellStyle name="Not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1"/>
  <sheetViews>
    <sheetView tabSelected="1" zoomScaleNormal="100" workbookViewId="0">
      <selection activeCell="K130" sqref="K130"/>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885" t="s">
        <v>0</v>
      </c>
      <c r="B3" s="886"/>
      <c r="C3" s="886"/>
      <c r="D3" s="886"/>
      <c r="E3" s="886"/>
      <c r="F3" s="886"/>
      <c r="G3" s="886"/>
      <c r="H3" s="886"/>
      <c r="I3" s="886"/>
      <c r="J3" s="886"/>
      <c r="K3" s="886"/>
      <c r="L3" s="887"/>
    </row>
    <row r="4" spans="1:12" x14ac:dyDescent="0.25">
      <c r="A4" s="9"/>
      <c r="B4" s="10"/>
      <c r="C4" s="11"/>
      <c r="D4" s="10"/>
      <c r="E4" s="10"/>
      <c r="F4" s="10"/>
      <c r="G4" s="10"/>
      <c r="H4" s="11"/>
      <c r="I4" s="10"/>
      <c r="J4" s="10"/>
      <c r="K4" s="10"/>
      <c r="L4" s="12"/>
    </row>
    <row r="5" spans="1:12" ht="12" customHeight="1" x14ac:dyDescent="0.25">
      <c r="A5" s="9" t="s">
        <v>1</v>
      </c>
      <c r="B5" s="13"/>
      <c r="C5" s="888" t="s">
        <v>2</v>
      </c>
      <c r="D5" s="889"/>
      <c r="E5" s="889"/>
      <c r="F5" s="889"/>
      <c r="G5" s="889"/>
      <c r="H5" s="889"/>
      <c r="I5" s="889"/>
      <c r="J5" s="889"/>
      <c r="K5" s="889"/>
      <c r="L5" s="890"/>
    </row>
    <row r="6" spans="1:12" x14ac:dyDescent="0.25">
      <c r="A6" s="9" t="s">
        <v>3</v>
      </c>
      <c r="B6" s="10"/>
      <c r="C6" s="882" t="s">
        <v>4</v>
      </c>
      <c r="D6" s="883"/>
      <c r="E6" s="883"/>
      <c r="F6" s="883"/>
      <c r="G6" s="883"/>
      <c r="H6" s="883"/>
      <c r="I6" s="883"/>
      <c r="J6" s="883"/>
      <c r="K6" s="883"/>
      <c r="L6" s="884"/>
    </row>
    <row r="7" spans="1:12" x14ac:dyDescent="0.25">
      <c r="A7" s="9" t="s">
        <v>5</v>
      </c>
      <c r="B7" s="10"/>
      <c r="C7" s="882" t="s">
        <v>326</v>
      </c>
      <c r="D7" s="883"/>
      <c r="E7" s="883"/>
      <c r="F7" s="883"/>
      <c r="G7" s="883"/>
      <c r="H7" s="883"/>
      <c r="I7" s="883"/>
      <c r="J7" s="883"/>
      <c r="K7" s="883"/>
      <c r="L7" s="884"/>
    </row>
    <row r="8" spans="1:12" ht="24" customHeight="1" x14ac:dyDescent="0.25">
      <c r="A8" s="9" t="s">
        <v>7</v>
      </c>
      <c r="B8" s="10"/>
      <c r="C8" s="888" t="s">
        <v>327</v>
      </c>
      <c r="D8" s="889"/>
      <c r="E8" s="889"/>
      <c r="F8" s="889"/>
      <c r="G8" s="889"/>
      <c r="H8" s="889"/>
      <c r="I8" s="889"/>
      <c r="J8" s="889"/>
      <c r="K8" s="889"/>
      <c r="L8" s="890"/>
    </row>
    <row r="9" spans="1:12" x14ac:dyDescent="0.25">
      <c r="A9" s="14" t="s">
        <v>9</v>
      </c>
      <c r="B9" s="10"/>
      <c r="C9" s="15"/>
      <c r="D9" s="15"/>
      <c r="E9" s="15"/>
      <c r="F9" s="15"/>
      <c r="G9" s="15"/>
      <c r="H9" s="15"/>
      <c r="I9" s="15"/>
      <c r="J9" s="15"/>
      <c r="K9" s="15"/>
      <c r="L9" s="16"/>
    </row>
    <row r="10" spans="1:12" x14ac:dyDescent="0.25">
      <c r="A10" s="9"/>
      <c r="B10" s="10" t="s">
        <v>10</v>
      </c>
      <c r="C10" s="882" t="s">
        <v>328</v>
      </c>
      <c r="D10" s="883"/>
      <c r="E10" s="883"/>
      <c r="F10" s="883"/>
      <c r="G10" s="883"/>
      <c r="H10" s="883"/>
      <c r="I10" s="883"/>
      <c r="J10" s="883"/>
      <c r="K10" s="883"/>
      <c r="L10" s="884"/>
    </row>
    <row r="11" spans="1:12" x14ac:dyDescent="0.25">
      <c r="A11" s="9"/>
      <c r="B11" s="10" t="s">
        <v>12</v>
      </c>
      <c r="C11" s="882"/>
      <c r="D11" s="883"/>
      <c r="E11" s="883"/>
      <c r="F11" s="883"/>
      <c r="G11" s="883"/>
      <c r="H11" s="883"/>
      <c r="I11" s="883"/>
      <c r="J11" s="883"/>
      <c r="K11" s="883"/>
      <c r="L11" s="884"/>
    </row>
    <row r="12" spans="1:12" x14ac:dyDescent="0.25">
      <c r="A12" s="9"/>
      <c r="B12" s="10" t="s">
        <v>13</v>
      </c>
      <c r="C12" s="882"/>
      <c r="D12" s="883"/>
      <c r="E12" s="883"/>
      <c r="F12" s="883"/>
      <c r="G12" s="883"/>
      <c r="H12" s="883"/>
      <c r="I12" s="883"/>
      <c r="J12" s="883"/>
      <c r="K12" s="883"/>
      <c r="L12" s="884"/>
    </row>
    <row r="13" spans="1:12" x14ac:dyDescent="0.25">
      <c r="A13" s="9"/>
      <c r="B13" s="10" t="s">
        <v>14</v>
      </c>
      <c r="C13" s="882" t="s">
        <v>329</v>
      </c>
      <c r="D13" s="883"/>
      <c r="E13" s="883"/>
      <c r="F13" s="883"/>
      <c r="G13" s="883"/>
      <c r="H13" s="883"/>
      <c r="I13" s="883"/>
      <c r="J13" s="883"/>
      <c r="K13" s="883"/>
      <c r="L13" s="884"/>
    </row>
    <row r="14" spans="1:12" ht="12.75" customHeight="1" x14ac:dyDescent="0.25">
      <c r="A14" s="9"/>
      <c r="B14" s="10" t="s">
        <v>15</v>
      </c>
      <c r="C14" s="882" t="s">
        <v>330</v>
      </c>
      <c r="D14" s="883"/>
      <c r="E14" s="883"/>
      <c r="F14" s="883"/>
      <c r="G14" s="883"/>
      <c r="H14" s="883"/>
      <c r="I14" s="883"/>
      <c r="J14" s="883"/>
      <c r="K14" s="883"/>
      <c r="L14" s="884"/>
    </row>
    <row r="15" spans="1:12" x14ac:dyDescent="0.25">
      <c r="A15" s="17"/>
      <c r="B15" s="18"/>
      <c r="C15" s="18"/>
      <c r="D15" s="18"/>
      <c r="E15" s="18"/>
      <c r="F15" s="18"/>
      <c r="G15" s="18"/>
      <c r="H15" s="18"/>
      <c r="I15" s="18"/>
      <c r="J15" s="18"/>
      <c r="K15" s="18"/>
      <c r="L15" s="19"/>
    </row>
    <row r="16" spans="1:12" s="20" customFormat="1" ht="12.75" customHeight="1" x14ac:dyDescent="0.25">
      <c r="A16" s="891" t="s">
        <v>16</v>
      </c>
      <c r="B16" s="894" t="s">
        <v>17</v>
      </c>
      <c r="C16" s="896" t="s">
        <v>18</v>
      </c>
      <c r="D16" s="897"/>
      <c r="E16" s="897"/>
      <c r="F16" s="897"/>
      <c r="G16" s="898"/>
      <c r="H16" s="896" t="s">
        <v>19</v>
      </c>
      <c r="I16" s="897"/>
      <c r="J16" s="897"/>
      <c r="K16" s="897"/>
      <c r="L16" s="899"/>
    </row>
    <row r="17" spans="1:14" s="20" customFormat="1" ht="12.75" customHeight="1" x14ac:dyDescent="0.25">
      <c r="A17" s="892"/>
      <c r="B17" s="895"/>
      <c r="C17" s="900" t="s">
        <v>20</v>
      </c>
      <c r="D17" s="901" t="s">
        <v>21</v>
      </c>
      <c r="E17" s="909" t="s">
        <v>22</v>
      </c>
      <c r="F17" s="903" t="s">
        <v>23</v>
      </c>
      <c r="G17" s="914" t="s">
        <v>24</v>
      </c>
      <c r="H17" s="900" t="s">
        <v>20</v>
      </c>
      <c r="I17" s="901" t="s">
        <v>21</v>
      </c>
      <c r="J17" s="909" t="s">
        <v>22</v>
      </c>
      <c r="K17" s="903" t="s">
        <v>23</v>
      </c>
      <c r="L17" s="905" t="s">
        <v>24</v>
      </c>
    </row>
    <row r="18" spans="1:14" s="21" customFormat="1" ht="61.5" customHeight="1" thickBot="1" x14ac:dyDescent="0.3">
      <c r="A18" s="893"/>
      <c r="B18" s="895"/>
      <c r="C18" s="900"/>
      <c r="D18" s="902"/>
      <c r="E18" s="913"/>
      <c r="F18" s="904"/>
      <c r="G18" s="914"/>
      <c r="H18" s="907"/>
      <c r="I18" s="908"/>
      <c r="J18" s="910"/>
      <c r="K18" s="904"/>
      <c r="L18" s="906"/>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84117</v>
      </c>
      <c r="D21" s="37">
        <f>SUM(D22,D25,D26,D42)</f>
        <v>56979</v>
      </c>
      <c r="E21" s="37">
        <f>SUM(E22,E25)</f>
        <v>0</v>
      </c>
      <c r="F21" s="37">
        <f>SUM(F22,F27)</f>
        <v>27000</v>
      </c>
      <c r="G21" s="38">
        <f>SUM(G22,G44)</f>
        <v>138</v>
      </c>
      <c r="H21" s="36">
        <f t="shared" ref="H21:H46" si="1">SUM(I21:L21)</f>
        <v>96388</v>
      </c>
      <c r="I21" s="37">
        <f>SUM(I22,I25,I26,I42)</f>
        <v>44715</v>
      </c>
      <c r="J21" s="37">
        <f>SUM(J22,J25)</f>
        <v>0</v>
      </c>
      <c r="K21" s="37">
        <f>SUM(K22,K27)</f>
        <v>51535</v>
      </c>
      <c r="L21" s="39">
        <f>SUM(L22,L25,L44)</f>
        <v>138</v>
      </c>
    </row>
    <row r="22" spans="1:14" ht="21.75" customHeight="1" thickTop="1" x14ac:dyDescent="0.25">
      <c r="A22" s="40"/>
      <c r="B22" s="41" t="s">
        <v>28</v>
      </c>
      <c r="C22" s="42">
        <f t="shared" si="0"/>
        <v>0</v>
      </c>
      <c r="D22" s="43">
        <f>SUM(D23:D24)</f>
        <v>0</v>
      </c>
      <c r="E22" s="43">
        <f>SUM(E23:E24)</f>
        <v>0</v>
      </c>
      <c r="F22" s="43">
        <f>SUM(F23:F24)</f>
        <v>0</v>
      </c>
      <c r="G22" s="44">
        <f>SUM(G23:G24)</f>
        <v>0</v>
      </c>
      <c r="H22" s="42">
        <f t="shared" si="1"/>
        <v>19535</v>
      </c>
      <c r="I22" s="43">
        <f>SUM(I23:I24)</f>
        <v>0</v>
      </c>
      <c r="J22" s="43">
        <f>SUM(J23:J24)</f>
        <v>0</v>
      </c>
      <c r="K22" s="43">
        <f>SUM(K23:K24)</f>
        <v>19535</v>
      </c>
      <c r="L22" s="45">
        <f>SUM(L23:L24)</f>
        <v>0</v>
      </c>
    </row>
    <row r="23" spans="1:14" x14ac:dyDescent="0.25">
      <c r="A23" s="46"/>
      <c r="B23" s="47" t="s">
        <v>29</v>
      </c>
      <c r="C23" s="48">
        <f t="shared" si="0"/>
        <v>0</v>
      </c>
      <c r="D23" s="49"/>
      <c r="E23" s="49"/>
      <c r="F23" s="49"/>
      <c r="G23" s="50"/>
      <c r="H23" s="48">
        <f t="shared" si="1"/>
        <v>95</v>
      </c>
      <c r="I23" s="49"/>
      <c r="J23" s="49"/>
      <c r="K23" s="49">
        <v>95</v>
      </c>
      <c r="L23" s="51"/>
    </row>
    <row r="24" spans="1:14" x14ac:dyDescent="0.25">
      <c r="A24" s="52"/>
      <c r="B24" s="53" t="s">
        <v>30</v>
      </c>
      <c r="C24" s="54">
        <f t="shared" si="0"/>
        <v>0</v>
      </c>
      <c r="D24" s="55"/>
      <c r="E24" s="55"/>
      <c r="F24" s="55"/>
      <c r="G24" s="56"/>
      <c r="H24" s="54">
        <f t="shared" si="1"/>
        <v>19440</v>
      </c>
      <c r="I24" s="55"/>
      <c r="J24" s="55"/>
      <c r="K24" s="55">
        <v>19440</v>
      </c>
      <c r="L24" s="57"/>
    </row>
    <row r="25" spans="1:14" s="33" customFormat="1" ht="24.75" thickBot="1" x14ac:dyDescent="0.3">
      <c r="A25" s="58">
        <v>21700</v>
      </c>
      <c r="B25" s="58" t="s">
        <v>31</v>
      </c>
      <c r="C25" s="59">
        <f t="shared" si="0"/>
        <v>56979</v>
      </c>
      <c r="D25" s="60">
        <v>56979</v>
      </c>
      <c r="E25" s="60"/>
      <c r="F25" s="61" t="s">
        <v>32</v>
      </c>
      <c r="G25" s="62" t="s">
        <v>32</v>
      </c>
      <c r="H25" s="59">
        <f t="shared" si="1"/>
        <v>44853</v>
      </c>
      <c r="I25" s="60">
        <f>I49</f>
        <v>44715</v>
      </c>
      <c r="J25" s="60">
        <f>J49</f>
        <v>0</v>
      </c>
      <c r="K25" s="61" t="s">
        <v>32</v>
      </c>
      <c r="L25" s="63">
        <v>138</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27000</v>
      </c>
      <c r="D27" s="67" t="s">
        <v>32</v>
      </c>
      <c r="E27" s="67" t="s">
        <v>32</v>
      </c>
      <c r="F27" s="71">
        <f>SUM(F28,F32,F34,F37)</f>
        <v>27000</v>
      </c>
      <c r="G27" s="68" t="s">
        <v>32</v>
      </c>
      <c r="H27" s="65">
        <f t="shared" si="1"/>
        <v>32000</v>
      </c>
      <c r="I27" s="67" t="s">
        <v>32</v>
      </c>
      <c r="J27" s="67" t="s">
        <v>32</v>
      </c>
      <c r="K27" s="71">
        <f>SUM(K28,K32,K34,K37)</f>
        <v>32000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27000</v>
      </c>
      <c r="D37" s="67" t="s">
        <v>32</v>
      </c>
      <c r="E37" s="67" t="s">
        <v>32</v>
      </c>
      <c r="F37" s="71">
        <f>SUM(F38:F41)</f>
        <v>27000</v>
      </c>
      <c r="G37" s="68" t="s">
        <v>32</v>
      </c>
      <c r="H37" s="65">
        <f t="shared" si="1"/>
        <v>32000</v>
      </c>
      <c r="I37" s="67" t="s">
        <v>32</v>
      </c>
      <c r="J37" s="67" t="s">
        <v>32</v>
      </c>
      <c r="K37" s="71">
        <f>SUM(K38:K41)</f>
        <v>32000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27000</v>
      </c>
      <c r="D41" s="81" t="s">
        <v>32</v>
      </c>
      <c r="E41" s="81" t="s">
        <v>32</v>
      </c>
      <c r="F41" s="82">
        <v>27000</v>
      </c>
      <c r="G41" s="83" t="s">
        <v>32</v>
      </c>
      <c r="H41" s="80">
        <f t="shared" si="1"/>
        <v>32000</v>
      </c>
      <c r="I41" s="81" t="s">
        <v>32</v>
      </c>
      <c r="J41" s="81" t="s">
        <v>32</v>
      </c>
      <c r="K41" s="82">
        <v>32000</v>
      </c>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138</v>
      </c>
      <c r="D44" s="102" t="s">
        <v>32</v>
      </c>
      <c r="E44" s="102" t="s">
        <v>32</v>
      </c>
      <c r="F44" s="102" t="s">
        <v>32</v>
      </c>
      <c r="G44" s="103">
        <f>SUM(G45:G46)</f>
        <v>138</v>
      </c>
      <c r="H44" s="101">
        <f t="shared" si="1"/>
        <v>0</v>
      </c>
      <c r="I44" s="102" t="s">
        <v>32</v>
      </c>
      <c r="J44" s="102" t="s">
        <v>32</v>
      </c>
      <c r="K44" s="102" t="s">
        <v>32</v>
      </c>
      <c r="L44" s="104">
        <f>SUM(L45:L46)</f>
        <v>0</v>
      </c>
    </row>
    <row r="45" spans="1:12" ht="24" x14ac:dyDescent="0.25">
      <c r="A45" s="105">
        <v>23410</v>
      </c>
      <c r="B45" s="106" t="s">
        <v>51</v>
      </c>
      <c r="C45" s="107">
        <f t="shared" si="0"/>
        <v>138</v>
      </c>
      <c r="D45" s="108" t="s">
        <v>32</v>
      </c>
      <c r="E45" s="108" t="s">
        <v>32</v>
      </c>
      <c r="F45" s="108" t="s">
        <v>32</v>
      </c>
      <c r="G45" s="109">
        <v>138</v>
      </c>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84117</v>
      </c>
      <c r="D49" s="125">
        <f>SUM(D50,D295)</f>
        <v>56979</v>
      </c>
      <c r="E49" s="125">
        <f>SUM(E50,E295)</f>
        <v>0</v>
      </c>
      <c r="F49" s="125">
        <f>SUM(F50,F295)</f>
        <v>27000</v>
      </c>
      <c r="G49" s="126">
        <f>SUM(G50,G295)</f>
        <v>138</v>
      </c>
      <c r="H49" s="124">
        <f t="shared" ref="H49:H111" si="3">SUM(I49:L49)</f>
        <v>96388</v>
      </c>
      <c r="I49" s="125">
        <f>SUM(I50,I295)</f>
        <v>44715</v>
      </c>
      <c r="J49" s="125">
        <f>SUM(J50,J295)</f>
        <v>0</v>
      </c>
      <c r="K49" s="125">
        <f>SUM(K50,K295)</f>
        <v>51535</v>
      </c>
      <c r="L49" s="127">
        <f>SUM(L50,L295)</f>
        <v>138</v>
      </c>
    </row>
    <row r="50" spans="1:12" s="33" customFormat="1" ht="36.75" thickTop="1" x14ac:dyDescent="0.25">
      <c r="A50" s="128"/>
      <c r="B50" s="129" t="s">
        <v>55</v>
      </c>
      <c r="C50" s="130">
        <f t="shared" si="2"/>
        <v>84117</v>
      </c>
      <c r="D50" s="131">
        <f>SUM(D51,D191)</f>
        <v>56979</v>
      </c>
      <c r="E50" s="131">
        <f>SUM(E51,E191)</f>
        <v>0</v>
      </c>
      <c r="F50" s="131">
        <f>SUM(F51,F191)</f>
        <v>27000</v>
      </c>
      <c r="G50" s="132">
        <f>SUM(G51,G191)</f>
        <v>138</v>
      </c>
      <c r="H50" s="130">
        <f t="shared" si="3"/>
        <v>76853</v>
      </c>
      <c r="I50" s="131">
        <f>SUM(I51,I191)</f>
        <v>44715</v>
      </c>
      <c r="J50" s="131">
        <f>SUM(J51,J191)</f>
        <v>0</v>
      </c>
      <c r="K50" s="131">
        <f>SUM(K51,K191)</f>
        <v>32000</v>
      </c>
      <c r="L50" s="133">
        <f>SUM(L51,L191)</f>
        <v>138</v>
      </c>
    </row>
    <row r="51" spans="1:12" s="33" customFormat="1" ht="24" x14ac:dyDescent="0.25">
      <c r="A51" s="134"/>
      <c r="B51" s="27" t="s">
        <v>56</v>
      </c>
      <c r="C51" s="135">
        <f t="shared" si="2"/>
        <v>47189</v>
      </c>
      <c r="D51" s="136">
        <f>SUM(D52,D73,D170,D184)</f>
        <v>20189</v>
      </c>
      <c r="E51" s="136">
        <f>SUM(E52,E73,E170,E184)</f>
        <v>0</v>
      </c>
      <c r="F51" s="136">
        <f>SUM(F52,F73,F170,F184)</f>
        <v>27000</v>
      </c>
      <c r="G51" s="137">
        <f>SUM(G52,G73,G170,G184)</f>
        <v>0</v>
      </c>
      <c r="H51" s="135">
        <f t="shared" si="3"/>
        <v>45215</v>
      </c>
      <c r="I51" s="136">
        <f>SUM(I52,I73,I170,I184)</f>
        <v>18125</v>
      </c>
      <c r="J51" s="136">
        <f>SUM(J52,J73,J170,J184)</f>
        <v>0</v>
      </c>
      <c r="K51" s="136">
        <f>SUM(K52,K73,K170,K184)</f>
        <v>27090</v>
      </c>
      <c r="L51" s="138">
        <f>SUM(L52,L73,L170,L184)</f>
        <v>0</v>
      </c>
    </row>
    <row r="52" spans="1:12" s="33" customFormat="1" x14ac:dyDescent="0.25">
      <c r="A52" s="139">
        <v>1000</v>
      </c>
      <c r="B52" s="139" t="s">
        <v>57</v>
      </c>
      <c r="C52" s="140">
        <f t="shared" si="2"/>
        <v>7694</v>
      </c>
      <c r="D52" s="141">
        <f>SUM(D53,D66)</f>
        <v>7694</v>
      </c>
      <c r="E52" s="141">
        <f>SUM(E53,E66)</f>
        <v>0</v>
      </c>
      <c r="F52" s="141">
        <f>SUM(F53,F66)</f>
        <v>0</v>
      </c>
      <c r="G52" s="142">
        <f>SUM(G53,G66)</f>
        <v>0</v>
      </c>
      <c r="H52" s="140">
        <f t="shared" si="3"/>
        <v>7385</v>
      </c>
      <c r="I52" s="141">
        <f>SUM(I53,I66)</f>
        <v>7385</v>
      </c>
      <c r="J52" s="141">
        <f>SUM(J53,J66)</f>
        <v>0</v>
      </c>
      <c r="K52" s="141">
        <f>SUM(K53,K66)</f>
        <v>0</v>
      </c>
      <c r="L52" s="143">
        <f>SUM(L53,L66)</f>
        <v>0</v>
      </c>
    </row>
    <row r="53" spans="1:12" x14ac:dyDescent="0.25">
      <c r="A53" s="64">
        <v>1100</v>
      </c>
      <c r="B53" s="144" t="s">
        <v>58</v>
      </c>
      <c r="C53" s="65">
        <f t="shared" si="2"/>
        <v>6200</v>
      </c>
      <c r="D53" s="71">
        <f>SUM(D54,D57,D65)</f>
        <v>6200</v>
      </c>
      <c r="E53" s="71">
        <f>SUM(E54,E57,E65)</f>
        <v>0</v>
      </c>
      <c r="F53" s="71">
        <f>SUM(F54,F57,F65)</f>
        <v>0</v>
      </c>
      <c r="G53" s="145">
        <f>SUM(G54,G57,G65)</f>
        <v>0</v>
      </c>
      <c r="H53" s="65">
        <f t="shared" si="3"/>
        <v>5950</v>
      </c>
      <c r="I53" s="71">
        <f>SUM(I54,I57,I65)</f>
        <v>5950</v>
      </c>
      <c r="J53" s="71">
        <f>SUM(J54,J57,J65)</f>
        <v>0</v>
      </c>
      <c r="K53" s="71">
        <f>SUM(K54,K57,K65)</f>
        <v>0</v>
      </c>
      <c r="L53" s="146">
        <f>SUM(L54,L57,L65)</f>
        <v>0</v>
      </c>
    </row>
    <row r="54" spans="1:12" x14ac:dyDescent="0.25">
      <c r="A54" s="147">
        <v>1110</v>
      </c>
      <c r="B54" s="106" t="s">
        <v>59</v>
      </c>
      <c r="C54" s="148">
        <f t="shared" si="2"/>
        <v>0</v>
      </c>
      <c r="D54" s="149">
        <f>SUM(D55:D56)</f>
        <v>0</v>
      </c>
      <c r="E54" s="149">
        <f>SUM(E55:E56)</f>
        <v>0</v>
      </c>
      <c r="F54" s="149">
        <f>SUM(F55:F56)</f>
        <v>0</v>
      </c>
      <c r="G54" s="150">
        <f>SUM(G55:G56)</f>
        <v>0</v>
      </c>
      <c r="H54" s="148">
        <f t="shared" si="3"/>
        <v>0</v>
      </c>
      <c r="I54" s="149">
        <f>SUM(I55:I56)</f>
        <v>0</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0</v>
      </c>
      <c r="D56" s="82"/>
      <c r="E56" s="82"/>
      <c r="F56" s="82"/>
      <c r="G56" s="154"/>
      <c r="H56" s="80">
        <f t="shared" si="3"/>
        <v>0</v>
      </c>
      <c r="I56" s="82"/>
      <c r="J56" s="82"/>
      <c r="K56" s="82"/>
      <c r="L56" s="155"/>
    </row>
    <row r="57" spans="1:12" ht="23.25" customHeight="1" x14ac:dyDescent="0.25">
      <c r="A57" s="156">
        <v>1140</v>
      </c>
      <c r="B57" s="79" t="s">
        <v>62</v>
      </c>
      <c r="C57" s="80">
        <f t="shared" si="2"/>
        <v>3200</v>
      </c>
      <c r="D57" s="157">
        <f>SUM(D58:D64)</f>
        <v>3200</v>
      </c>
      <c r="E57" s="157">
        <f>SUM(E58:E64)</f>
        <v>0</v>
      </c>
      <c r="F57" s="157">
        <f>SUM(F58:F64)</f>
        <v>0</v>
      </c>
      <c r="G57" s="158">
        <f>SUM(G58:G64)</f>
        <v>0</v>
      </c>
      <c r="H57" s="80">
        <f t="shared" si="3"/>
        <v>3170</v>
      </c>
      <c r="I57" s="157">
        <f>SUM(I58:I64)</f>
        <v>3170</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2600</v>
      </c>
      <c r="D59" s="82">
        <v>2600</v>
      </c>
      <c r="E59" s="82"/>
      <c r="F59" s="82"/>
      <c r="G59" s="154"/>
      <c r="H59" s="80">
        <f t="shared" si="3"/>
        <v>2600</v>
      </c>
      <c r="I59" s="82">
        <v>2600</v>
      </c>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0</v>
      </c>
      <c r="D61" s="82"/>
      <c r="E61" s="82"/>
      <c r="F61" s="82"/>
      <c r="G61" s="154"/>
      <c r="H61" s="80">
        <f t="shared" si="3"/>
        <v>0</v>
      </c>
      <c r="I61" s="82"/>
      <c r="J61" s="82"/>
      <c r="K61" s="82"/>
      <c r="L61" s="155"/>
    </row>
    <row r="62" spans="1:12" x14ac:dyDescent="0.25">
      <c r="A62" s="53">
        <v>1147</v>
      </c>
      <c r="B62" s="79" t="s">
        <v>67</v>
      </c>
      <c r="C62" s="80">
        <f t="shared" si="2"/>
        <v>600</v>
      </c>
      <c r="D62" s="82">
        <v>600</v>
      </c>
      <c r="E62" s="82"/>
      <c r="F62" s="82"/>
      <c r="G62" s="154"/>
      <c r="H62" s="80">
        <f t="shared" si="3"/>
        <v>570</v>
      </c>
      <c r="I62" s="82">
        <v>570</v>
      </c>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3000</v>
      </c>
      <c r="D65" s="160">
        <v>3000</v>
      </c>
      <c r="E65" s="160"/>
      <c r="F65" s="160"/>
      <c r="G65" s="161"/>
      <c r="H65" s="148">
        <f t="shared" si="3"/>
        <v>2780</v>
      </c>
      <c r="I65" s="160">
        <v>2780</v>
      </c>
      <c r="J65" s="160"/>
      <c r="K65" s="160"/>
      <c r="L65" s="162"/>
    </row>
    <row r="66" spans="1:12" ht="36" x14ac:dyDescent="0.25">
      <c r="A66" s="64">
        <v>1200</v>
      </c>
      <c r="B66" s="144" t="s">
        <v>71</v>
      </c>
      <c r="C66" s="65">
        <f t="shared" si="2"/>
        <v>1494</v>
      </c>
      <c r="D66" s="71">
        <f>SUM(D67:D68)</f>
        <v>1494</v>
      </c>
      <c r="E66" s="71">
        <f>SUM(E67:E68)</f>
        <v>0</v>
      </c>
      <c r="F66" s="71">
        <f>SUM(F67:F68)</f>
        <v>0</v>
      </c>
      <c r="G66" s="163">
        <f>SUM(G67:G68)</f>
        <v>0</v>
      </c>
      <c r="H66" s="65">
        <f t="shared" si="3"/>
        <v>1435</v>
      </c>
      <c r="I66" s="71">
        <f>SUM(I67:I68)</f>
        <v>1435</v>
      </c>
      <c r="J66" s="71">
        <f>SUM(J67:J68)</f>
        <v>0</v>
      </c>
      <c r="K66" s="71">
        <f>SUM(K67:K68)</f>
        <v>0</v>
      </c>
      <c r="L66" s="164">
        <f>SUM(L67:L68)</f>
        <v>0</v>
      </c>
    </row>
    <row r="67" spans="1:12" ht="24" x14ac:dyDescent="0.25">
      <c r="A67" s="165">
        <v>1210</v>
      </c>
      <c r="B67" s="73" t="s">
        <v>72</v>
      </c>
      <c r="C67" s="74">
        <f t="shared" si="2"/>
        <v>1494</v>
      </c>
      <c r="D67" s="76">
        <v>1494</v>
      </c>
      <c r="E67" s="76"/>
      <c r="F67" s="76"/>
      <c r="G67" s="152"/>
      <c r="H67" s="74">
        <f t="shared" si="3"/>
        <v>1435</v>
      </c>
      <c r="I67" s="76">
        <v>1435</v>
      </c>
      <c r="J67" s="76"/>
      <c r="K67" s="76"/>
      <c r="L67" s="153"/>
    </row>
    <row r="68" spans="1:12" ht="24" x14ac:dyDescent="0.25">
      <c r="A68" s="156">
        <v>1220</v>
      </c>
      <c r="B68" s="79" t="s">
        <v>73</v>
      </c>
      <c r="C68" s="80">
        <f t="shared" si="2"/>
        <v>0</v>
      </c>
      <c r="D68" s="157">
        <f>SUM(D69:D72)</f>
        <v>0</v>
      </c>
      <c r="E68" s="157">
        <f>SUM(E69:E72)</f>
        <v>0</v>
      </c>
      <c r="F68" s="157">
        <f>SUM(F69:F72)</f>
        <v>0</v>
      </c>
      <c r="G68" s="158">
        <f>SUM(G69:G72)</f>
        <v>0</v>
      </c>
      <c r="H68" s="80">
        <f t="shared" si="3"/>
        <v>0</v>
      </c>
      <c r="I68" s="157">
        <f>SUM(I69:I72)</f>
        <v>0</v>
      </c>
      <c r="J68" s="157">
        <f>SUM(J69:J72)</f>
        <v>0</v>
      </c>
      <c r="K68" s="157">
        <f>SUM(K69:K72)</f>
        <v>0</v>
      </c>
      <c r="L68" s="159">
        <f>SUM(L69:L72)</f>
        <v>0</v>
      </c>
    </row>
    <row r="69" spans="1:12" ht="48" x14ac:dyDescent="0.25">
      <c r="A69" s="53">
        <v>1221</v>
      </c>
      <c r="B69" s="79" t="s">
        <v>74</v>
      </c>
      <c r="C69" s="80">
        <f t="shared" si="2"/>
        <v>0</v>
      </c>
      <c r="D69" s="82"/>
      <c r="E69" s="82"/>
      <c r="F69" s="82"/>
      <c r="G69" s="154"/>
      <c r="H69" s="80">
        <f t="shared" si="3"/>
        <v>0</v>
      </c>
      <c r="I69" s="82"/>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0</v>
      </c>
      <c r="I71" s="82"/>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39495</v>
      </c>
      <c r="D73" s="141">
        <f>SUM(D74,D81,D128,D161,D162,D169)</f>
        <v>12495</v>
      </c>
      <c r="E73" s="141">
        <f>SUM(E74,E81,E128,E161,E162,E169)</f>
        <v>0</v>
      </c>
      <c r="F73" s="141">
        <f>SUM(F74,F81,F128,F161,F162,F169)</f>
        <v>27000</v>
      </c>
      <c r="G73" s="142">
        <f>SUM(G74,G81,G128,G161,G162,G169)</f>
        <v>0</v>
      </c>
      <c r="H73" s="140">
        <f t="shared" si="3"/>
        <v>37830</v>
      </c>
      <c r="I73" s="141">
        <f>SUM(I74,I81,I128,I161,I162,I169)</f>
        <v>10740</v>
      </c>
      <c r="J73" s="141">
        <f>SUM(J74,J81,J128,J161,J162,J169)</f>
        <v>0</v>
      </c>
      <c r="K73" s="141">
        <f>SUM(K74,K81,K128,K161,K162,K169)</f>
        <v>27090</v>
      </c>
      <c r="L73" s="143">
        <f>SUM(L74,L81,L128,L161,L162,L169)</f>
        <v>0</v>
      </c>
    </row>
    <row r="74" spans="1:12" ht="29.25" customHeight="1" x14ac:dyDescent="0.25">
      <c r="A74" s="64">
        <v>2100</v>
      </c>
      <c r="B74" s="144" t="s">
        <v>79</v>
      </c>
      <c r="C74" s="65">
        <f t="shared" si="2"/>
        <v>0</v>
      </c>
      <c r="D74" s="71">
        <f>SUM(D75,D78)</f>
        <v>0</v>
      </c>
      <c r="E74" s="71">
        <f>SUM(E75,E78)</f>
        <v>0</v>
      </c>
      <c r="F74" s="71">
        <f>SUM(F75,F78)</f>
        <v>0</v>
      </c>
      <c r="G74" s="163">
        <f>SUM(G75,G78)</f>
        <v>0</v>
      </c>
      <c r="H74" s="65">
        <f t="shared" si="3"/>
        <v>0</v>
      </c>
      <c r="I74" s="71">
        <f>SUM(I75,I78)</f>
        <v>0</v>
      </c>
      <c r="J74" s="71">
        <f>SUM(J75,J78)</f>
        <v>0</v>
      </c>
      <c r="K74" s="71">
        <f>SUM(K75,K78)</f>
        <v>0</v>
      </c>
      <c r="L74" s="164">
        <f>SUM(L75,L78)</f>
        <v>0</v>
      </c>
    </row>
    <row r="75" spans="1:12" ht="30" customHeight="1" x14ac:dyDescent="0.25">
      <c r="A75" s="165">
        <v>2110</v>
      </c>
      <c r="B75" s="73" t="s">
        <v>80</v>
      </c>
      <c r="C75" s="74">
        <f t="shared" si="2"/>
        <v>0</v>
      </c>
      <c r="D75" s="166">
        <f>SUM(D76:D77)</f>
        <v>0</v>
      </c>
      <c r="E75" s="166">
        <f>SUM(E76:E77)</f>
        <v>0</v>
      </c>
      <c r="F75" s="166">
        <f>SUM(F76:F77)</f>
        <v>0</v>
      </c>
      <c r="G75" s="167">
        <f>SUM(G76:G77)</f>
        <v>0</v>
      </c>
      <c r="H75" s="74">
        <f t="shared" si="3"/>
        <v>0</v>
      </c>
      <c r="I75" s="166">
        <f>SUM(I76:I77)</f>
        <v>0</v>
      </c>
      <c r="J75" s="166">
        <f>SUM(J76:J77)</f>
        <v>0</v>
      </c>
      <c r="K75" s="166">
        <f>SUM(K76:K77)</f>
        <v>0</v>
      </c>
      <c r="L75" s="168">
        <f>SUM(L76:L77)</f>
        <v>0</v>
      </c>
    </row>
    <row r="76" spans="1:12" x14ac:dyDescent="0.25">
      <c r="A76" s="53">
        <v>2111</v>
      </c>
      <c r="B76" s="79" t="s">
        <v>81</v>
      </c>
      <c r="C76" s="80">
        <f t="shared" si="2"/>
        <v>0</v>
      </c>
      <c r="D76" s="82"/>
      <c r="E76" s="82"/>
      <c r="F76" s="82"/>
      <c r="G76" s="154"/>
      <c r="H76" s="80">
        <f t="shared" si="3"/>
        <v>0</v>
      </c>
      <c r="I76" s="82"/>
      <c r="J76" s="82"/>
      <c r="K76" s="82"/>
      <c r="L76" s="155"/>
    </row>
    <row r="77" spans="1:12" ht="24" x14ac:dyDescent="0.25">
      <c r="A77" s="53">
        <v>2112</v>
      </c>
      <c r="B77" s="79" t="s">
        <v>82</v>
      </c>
      <c r="C77" s="80">
        <f t="shared" si="2"/>
        <v>0</v>
      </c>
      <c r="D77" s="82"/>
      <c r="E77" s="82"/>
      <c r="F77" s="82"/>
      <c r="G77" s="154"/>
      <c r="H77" s="80">
        <f t="shared" si="3"/>
        <v>0</v>
      </c>
      <c r="I77" s="82"/>
      <c r="J77" s="82"/>
      <c r="K77" s="82"/>
      <c r="L77" s="155"/>
    </row>
    <row r="78" spans="1:12" ht="29.25" customHeight="1" x14ac:dyDescent="0.25">
      <c r="A78" s="156">
        <v>2120</v>
      </c>
      <c r="B78" s="79" t="s">
        <v>83</v>
      </c>
      <c r="C78" s="80">
        <f t="shared" si="2"/>
        <v>0</v>
      </c>
      <c r="D78" s="157">
        <f>SUM(D79:D80)</f>
        <v>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0</v>
      </c>
      <c r="D79" s="82"/>
      <c r="E79" s="82"/>
      <c r="F79" s="82"/>
      <c r="G79" s="154"/>
      <c r="H79" s="80">
        <f t="shared" si="3"/>
        <v>0</v>
      </c>
      <c r="I79" s="82"/>
      <c r="J79" s="82"/>
      <c r="K79" s="82"/>
      <c r="L79" s="155"/>
    </row>
    <row r="80" spans="1:12" ht="24" x14ac:dyDescent="0.25">
      <c r="A80" s="53">
        <v>2122</v>
      </c>
      <c r="B80" s="79" t="s">
        <v>82</v>
      </c>
      <c r="C80" s="80">
        <f t="shared" si="2"/>
        <v>0</v>
      </c>
      <c r="D80" s="82"/>
      <c r="E80" s="82"/>
      <c r="F80" s="82"/>
      <c r="G80" s="154"/>
      <c r="H80" s="80">
        <f t="shared" si="3"/>
        <v>0</v>
      </c>
      <c r="I80" s="82"/>
      <c r="J80" s="82"/>
      <c r="K80" s="82"/>
      <c r="L80" s="155"/>
    </row>
    <row r="81" spans="1:12" x14ac:dyDescent="0.25">
      <c r="A81" s="64">
        <v>2200</v>
      </c>
      <c r="B81" s="144" t="s">
        <v>84</v>
      </c>
      <c r="C81" s="65">
        <f t="shared" si="2"/>
        <v>17395</v>
      </c>
      <c r="D81" s="71">
        <f>SUM(D82,D87,D93,D101,D110,D114,D120,D126)</f>
        <v>1620</v>
      </c>
      <c r="E81" s="71">
        <f>SUM(E82,E87,E93,E101,E110,E114,E120,E126)</f>
        <v>0</v>
      </c>
      <c r="F81" s="71">
        <f>SUM(F82,F87,F93,F101,F110,F114,F120,F126)</f>
        <v>15775</v>
      </c>
      <c r="G81" s="163">
        <f>SUM(G82,G87,G93,G101,G110,G114,G120,G126)</f>
        <v>0</v>
      </c>
      <c r="H81" s="65">
        <f t="shared" si="3"/>
        <v>15730</v>
      </c>
      <c r="I81" s="71">
        <f>SUM(I82,I87,I93,I101,I110,I114,I120,I126)</f>
        <v>1620</v>
      </c>
      <c r="J81" s="71">
        <f>SUM(J82,J87,J93,J101,J110,J114,J120,J126)</f>
        <v>0</v>
      </c>
      <c r="K81" s="71">
        <f>SUM(K82,K87,K93,K101,K110,K114,K120,K126)</f>
        <v>14110</v>
      </c>
      <c r="L81" s="169">
        <f>SUM(L82,L87,L93,L101,L110,L114,L120,L126)</f>
        <v>0</v>
      </c>
    </row>
    <row r="82" spans="1:12" ht="24" x14ac:dyDescent="0.25">
      <c r="A82" s="147">
        <v>2210</v>
      </c>
      <c r="B82" s="106" t="s">
        <v>85</v>
      </c>
      <c r="C82" s="148">
        <f t="shared" si="2"/>
        <v>275</v>
      </c>
      <c r="D82" s="149">
        <f>SUM(D83:D86)</f>
        <v>0</v>
      </c>
      <c r="E82" s="149">
        <f>SUM(E83:E86)</f>
        <v>0</v>
      </c>
      <c r="F82" s="149">
        <f>SUM(F83:F86)</f>
        <v>275</v>
      </c>
      <c r="G82" s="149">
        <f>SUM(G83:G86)</f>
        <v>0</v>
      </c>
      <c r="H82" s="148">
        <f t="shared" si="3"/>
        <v>180</v>
      </c>
      <c r="I82" s="149">
        <f>SUM(I83:I86)</f>
        <v>0</v>
      </c>
      <c r="J82" s="149">
        <f>SUM(J83:J86)</f>
        <v>0</v>
      </c>
      <c r="K82" s="149">
        <f>SUM(K83:K86)</f>
        <v>180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275</v>
      </c>
      <c r="D84" s="82"/>
      <c r="E84" s="82"/>
      <c r="F84" s="82">
        <v>275</v>
      </c>
      <c r="G84" s="154"/>
      <c r="H84" s="80">
        <f t="shared" si="3"/>
        <v>180</v>
      </c>
      <c r="I84" s="82"/>
      <c r="J84" s="82"/>
      <c r="K84" s="82">
        <v>180</v>
      </c>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0</v>
      </c>
      <c r="D86" s="82"/>
      <c r="E86" s="82"/>
      <c r="F86" s="82"/>
      <c r="G86" s="154"/>
      <c r="H86" s="80">
        <f t="shared" si="3"/>
        <v>0</v>
      </c>
      <c r="I86" s="82"/>
      <c r="J86" s="82"/>
      <c r="K86" s="82"/>
      <c r="L86" s="155"/>
    </row>
    <row r="87" spans="1:12" ht="24" x14ac:dyDescent="0.25">
      <c r="A87" s="156">
        <v>2220</v>
      </c>
      <c r="B87" s="79" t="s">
        <v>90</v>
      </c>
      <c r="C87" s="80">
        <f t="shared" si="2"/>
        <v>6500</v>
      </c>
      <c r="D87" s="157">
        <f>SUM(D88:D92)</f>
        <v>0</v>
      </c>
      <c r="E87" s="157">
        <f>SUM(E88:E92)</f>
        <v>0</v>
      </c>
      <c r="F87" s="157">
        <f>SUM(F88:F92)</f>
        <v>6500</v>
      </c>
      <c r="G87" s="158">
        <f>SUM(G88:G92)</f>
        <v>0</v>
      </c>
      <c r="H87" s="80">
        <f t="shared" si="3"/>
        <v>6430</v>
      </c>
      <c r="I87" s="157">
        <f>SUM(I88:I92)</f>
        <v>500</v>
      </c>
      <c r="J87" s="157">
        <f>SUM(J88:J92)</f>
        <v>0</v>
      </c>
      <c r="K87" s="157">
        <f>SUM(K88:K92)</f>
        <v>5930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6500</v>
      </c>
      <c r="D90" s="82"/>
      <c r="E90" s="82"/>
      <c r="F90" s="82">
        <v>6500</v>
      </c>
      <c r="G90" s="154"/>
      <c r="H90" s="80">
        <f t="shared" si="3"/>
        <v>5930</v>
      </c>
      <c r="I90" s="82"/>
      <c r="J90" s="82"/>
      <c r="K90" s="82">
        <v>5930</v>
      </c>
      <c r="L90" s="155"/>
    </row>
    <row r="91" spans="1:12" ht="11.25" customHeight="1" x14ac:dyDescent="0.25">
      <c r="A91" s="53">
        <v>2224</v>
      </c>
      <c r="B91" s="79" t="s">
        <v>94</v>
      </c>
      <c r="C91" s="80">
        <f t="shared" si="2"/>
        <v>0</v>
      </c>
      <c r="D91" s="82"/>
      <c r="E91" s="82"/>
      <c r="F91" s="82"/>
      <c r="G91" s="154"/>
      <c r="H91" s="80">
        <f t="shared" si="3"/>
        <v>500</v>
      </c>
      <c r="I91" s="82">
        <v>500</v>
      </c>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0</v>
      </c>
      <c r="D93" s="157">
        <f>SUM(D94:D100)</f>
        <v>0</v>
      </c>
      <c r="E93" s="157">
        <f>SUM(E94:E100)</f>
        <v>0</v>
      </c>
      <c r="F93" s="157">
        <f>SUM(F94:F100)</f>
        <v>0</v>
      </c>
      <c r="G93" s="158">
        <f>SUM(G94:G100)</f>
        <v>0</v>
      </c>
      <c r="H93" s="80">
        <f t="shared" si="3"/>
        <v>0</v>
      </c>
      <c r="I93" s="157">
        <f>SUM(I94:I100)</f>
        <v>0</v>
      </c>
      <c r="J93" s="157">
        <f>SUM(J94:J100)</f>
        <v>0</v>
      </c>
      <c r="K93" s="157">
        <f>SUM(K94:K100)</f>
        <v>0</v>
      </c>
      <c r="L93" s="159">
        <f>SUM(L94:L100)</f>
        <v>0</v>
      </c>
    </row>
    <row r="94" spans="1:12" ht="36" x14ac:dyDescent="0.25">
      <c r="A94" s="53">
        <v>2231</v>
      </c>
      <c r="B94" s="79" t="s">
        <v>97</v>
      </c>
      <c r="C94" s="80">
        <f t="shared" si="2"/>
        <v>0</v>
      </c>
      <c r="D94" s="82"/>
      <c r="E94" s="82"/>
      <c r="F94" s="82"/>
      <c r="G94" s="154"/>
      <c r="H94" s="80">
        <f t="shared" si="3"/>
        <v>0</v>
      </c>
      <c r="I94" s="82"/>
      <c r="J94" s="82"/>
      <c r="K94" s="82"/>
      <c r="L94" s="155"/>
    </row>
    <row r="95" spans="1:12" ht="36" x14ac:dyDescent="0.25">
      <c r="A95" s="53">
        <v>2232</v>
      </c>
      <c r="B95" s="79" t="s">
        <v>98</v>
      </c>
      <c r="C95" s="80">
        <f t="shared" si="2"/>
        <v>0</v>
      </c>
      <c r="D95" s="82"/>
      <c r="E95" s="82"/>
      <c r="F95" s="82"/>
      <c r="G95" s="154"/>
      <c r="H95" s="80">
        <f t="shared" si="3"/>
        <v>0</v>
      </c>
      <c r="I95" s="82"/>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0</v>
      </c>
      <c r="D98" s="82"/>
      <c r="E98" s="82"/>
      <c r="F98" s="82"/>
      <c r="G98" s="154"/>
      <c r="H98" s="80">
        <f t="shared" si="3"/>
        <v>0</v>
      </c>
      <c r="I98" s="82"/>
      <c r="J98" s="82"/>
      <c r="K98" s="82"/>
      <c r="L98" s="155"/>
    </row>
    <row r="99" spans="1:12" x14ac:dyDescent="0.25">
      <c r="A99" s="53">
        <v>2236</v>
      </c>
      <c r="B99" s="79" t="s">
        <v>102</v>
      </c>
      <c r="C99" s="80">
        <f t="shared" si="2"/>
        <v>0</v>
      </c>
      <c r="D99" s="82"/>
      <c r="E99" s="82"/>
      <c r="F99" s="82"/>
      <c r="G99" s="154"/>
      <c r="H99" s="80">
        <f t="shared" si="3"/>
        <v>0</v>
      </c>
      <c r="I99" s="82"/>
      <c r="J99" s="82"/>
      <c r="K99" s="82"/>
      <c r="L99" s="155"/>
    </row>
    <row r="100" spans="1:12" ht="24" x14ac:dyDescent="0.25">
      <c r="A100" s="53">
        <v>2239</v>
      </c>
      <c r="B100" s="79" t="s">
        <v>103</v>
      </c>
      <c r="C100" s="80">
        <f t="shared" si="2"/>
        <v>0</v>
      </c>
      <c r="D100" s="82"/>
      <c r="E100" s="82"/>
      <c r="F100" s="82"/>
      <c r="G100" s="154"/>
      <c r="H100" s="80">
        <f t="shared" si="3"/>
        <v>0</v>
      </c>
      <c r="I100" s="82"/>
      <c r="J100" s="82"/>
      <c r="K100" s="82"/>
      <c r="L100" s="155"/>
    </row>
    <row r="101" spans="1:12" ht="36" x14ac:dyDescent="0.25">
      <c r="A101" s="156">
        <v>2240</v>
      </c>
      <c r="B101" s="79" t="s">
        <v>104</v>
      </c>
      <c r="C101" s="80">
        <f t="shared" si="2"/>
        <v>5570</v>
      </c>
      <c r="D101" s="157">
        <f>SUM(D102:D109)</f>
        <v>1570</v>
      </c>
      <c r="E101" s="157">
        <f>SUM(E102:E109)</f>
        <v>0</v>
      </c>
      <c r="F101" s="157">
        <f>SUM(F102:F109)</f>
        <v>4000</v>
      </c>
      <c r="G101" s="158">
        <f>SUM(G102:G109)</f>
        <v>0</v>
      </c>
      <c r="H101" s="80">
        <f t="shared" si="3"/>
        <v>5070</v>
      </c>
      <c r="I101" s="157">
        <f>SUM(I102:I109)</f>
        <v>1070</v>
      </c>
      <c r="J101" s="157">
        <f>SUM(J102:J109)</f>
        <v>0</v>
      </c>
      <c r="K101" s="157">
        <f>SUM(K102:K109)</f>
        <v>4000</v>
      </c>
      <c r="L101" s="159">
        <f>SUM(L102:L109)</f>
        <v>0</v>
      </c>
    </row>
    <row r="102" spans="1:12" x14ac:dyDescent="0.25">
      <c r="A102" s="53">
        <v>2241</v>
      </c>
      <c r="B102" s="79" t="s">
        <v>105</v>
      </c>
      <c r="C102" s="80">
        <f t="shared" si="2"/>
        <v>0</v>
      </c>
      <c r="D102" s="82"/>
      <c r="E102" s="82"/>
      <c r="F102" s="82"/>
      <c r="G102" s="154"/>
      <c r="H102" s="80">
        <f t="shared" si="3"/>
        <v>0</v>
      </c>
      <c r="I102" s="82"/>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4650</v>
      </c>
      <c r="D104" s="82">
        <f>250+400</f>
        <v>650</v>
      </c>
      <c r="E104" s="82"/>
      <c r="F104" s="82">
        <v>4000</v>
      </c>
      <c r="G104" s="154"/>
      <c r="H104" s="80">
        <f t="shared" si="3"/>
        <v>4650</v>
      </c>
      <c r="I104" s="82">
        <v>650</v>
      </c>
      <c r="J104" s="82"/>
      <c r="K104" s="82">
        <v>4000</v>
      </c>
      <c r="L104" s="155"/>
    </row>
    <row r="105" spans="1:12" x14ac:dyDescent="0.25">
      <c r="A105" s="53">
        <v>2244</v>
      </c>
      <c r="B105" s="79" t="s">
        <v>108</v>
      </c>
      <c r="C105" s="80">
        <f t="shared" si="2"/>
        <v>920</v>
      </c>
      <c r="D105" s="82">
        <f>500+420</f>
        <v>920</v>
      </c>
      <c r="E105" s="82"/>
      <c r="F105" s="82"/>
      <c r="G105" s="154"/>
      <c r="H105" s="80">
        <f t="shared" si="3"/>
        <v>420</v>
      </c>
      <c r="I105" s="82">
        <v>420</v>
      </c>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5050</v>
      </c>
      <c r="D120" s="157">
        <f>SUM(D121:D125)</f>
        <v>50</v>
      </c>
      <c r="E120" s="157">
        <f>SUM(E121:E125)</f>
        <v>0</v>
      </c>
      <c r="F120" s="157">
        <f>SUM(F121:F125)</f>
        <v>5000</v>
      </c>
      <c r="G120" s="158">
        <f>SUM(G121:G125)</f>
        <v>0</v>
      </c>
      <c r="H120" s="80">
        <f t="shared" si="5"/>
        <v>4050</v>
      </c>
      <c r="I120" s="157">
        <f>SUM(I121:I125)</f>
        <v>50</v>
      </c>
      <c r="J120" s="157">
        <f>SUM(J121:J125)</f>
        <v>0</v>
      </c>
      <c r="K120" s="157">
        <f>SUM(K121:K125)</f>
        <v>4000</v>
      </c>
      <c r="L120" s="159">
        <f>SUM(L121:L125)</f>
        <v>0</v>
      </c>
    </row>
    <row r="121" spans="1:12" x14ac:dyDescent="0.25">
      <c r="A121" s="53">
        <v>2272</v>
      </c>
      <c r="B121" s="79" t="s">
        <v>124</v>
      </c>
      <c r="C121" s="80">
        <f t="shared" si="4"/>
        <v>0</v>
      </c>
      <c r="D121" s="157"/>
      <c r="E121" s="157"/>
      <c r="F121" s="157"/>
      <c r="G121" s="158"/>
      <c r="H121" s="80">
        <f t="shared" si="5"/>
        <v>0</v>
      </c>
      <c r="I121" s="157"/>
      <c r="J121" s="157"/>
      <c r="K121" s="157"/>
      <c r="L121" s="159"/>
    </row>
    <row r="122" spans="1:12" ht="24" x14ac:dyDescent="0.25">
      <c r="A122" s="53">
        <v>2275</v>
      </c>
      <c r="B122" s="79" t="s">
        <v>125</v>
      </c>
      <c r="C122" s="80">
        <f t="shared" si="4"/>
        <v>0</v>
      </c>
      <c r="D122" s="82"/>
      <c r="E122" s="82"/>
      <c r="F122" s="82"/>
      <c r="G122" s="154"/>
      <c r="H122" s="80">
        <f t="shared" si="5"/>
        <v>0</v>
      </c>
      <c r="I122" s="82"/>
      <c r="J122" s="82"/>
      <c r="K122" s="82"/>
      <c r="L122" s="155"/>
    </row>
    <row r="123" spans="1:12" ht="36" x14ac:dyDescent="0.25">
      <c r="A123" s="53">
        <v>2276</v>
      </c>
      <c r="B123" s="79" t="s">
        <v>126</v>
      </c>
      <c r="C123" s="80">
        <f t="shared" si="4"/>
        <v>0</v>
      </c>
      <c r="D123" s="82"/>
      <c r="E123" s="82"/>
      <c r="F123" s="82"/>
      <c r="G123" s="154"/>
      <c r="H123" s="80">
        <f t="shared" si="5"/>
        <v>0</v>
      </c>
      <c r="I123" s="82"/>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5050</v>
      </c>
      <c r="D125" s="82">
        <v>50</v>
      </c>
      <c r="E125" s="82"/>
      <c r="F125" s="82">
        <v>5000</v>
      </c>
      <c r="G125" s="154"/>
      <c r="H125" s="80">
        <f t="shared" si="5"/>
        <v>4050</v>
      </c>
      <c r="I125" s="82">
        <v>50</v>
      </c>
      <c r="J125" s="82"/>
      <c r="K125" s="82">
        <v>4000</v>
      </c>
      <c r="L125" s="155"/>
    </row>
    <row r="126" spans="1:12" ht="24" x14ac:dyDescent="0.25">
      <c r="A126" s="165">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15100</v>
      </c>
      <c r="D128" s="71">
        <f>SUM(D129,D133,D137,D138,D141,D148,D156,D157,D160)</f>
        <v>10875</v>
      </c>
      <c r="E128" s="71">
        <f>SUM(E129,E133,E137,E138,E141,E148,E156,E157,E160)</f>
        <v>0</v>
      </c>
      <c r="F128" s="71">
        <f>SUM(F129,F133,F137,F138,F141,F148,F156,F157,F160)</f>
        <v>4225</v>
      </c>
      <c r="G128" s="163">
        <f>SUM(G129,G133,G137,G138,G141,G148,G156,G157,G160)</f>
        <v>0</v>
      </c>
      <c r="H128" s="65">
        <f t="shared" si="5"/>
        <v>15100</v>
      </c>
      <c r="I128" s="71">
        <f>SUM(I129,I133,I137,I138,I141,I148,I156,I157,I160)</f>
        <v>9120</v>
      </c>
      <c r="J128" s="71">
        <f>SUM(J129,J133,J137,J138,J141,J148,J156,J157,J160)</f>
        <v>0</v>
      </c>
      <c r="K128" s="71">
        <f>SUM(K129,K133,K137,K138,K141,K148,K156,K157,K160)</f>
        <v>5980</v>
      </c>
      <c r="L128" s="164">
        <f>SUM(L129,L133,L137,L138,L141,L148,L156,L157,L160)</f>
        <v>0</v>
      </c>
    </row>
    <row r="129" spans="1:12" x14ac:dyDescent="0.25">
      <c r="A129" s="165">
        <v>2310</v>
      </c>
      <c r="B129" s="73" t="s">
        <v>132</v>
      </c>
      <c r="C129" s="74">
        <f t="shared" si="4"/>
        <v>14100</v>
      </c>
      <c r="D129" s="166">
        <f>SUM(D130:D132)</f>
        <v>9875</v>
      </c>
      <c r="E129" s="166">
        <f>SUM(E130:E132)</f>
        <v>0</v>
      </c>
      <c r="F129" s="166">
        <f>SUM(F130:F132)</f>
        <v>4225</v>
      </c>
      <c r="G129" s="167">
        <f>SUM(G130:G132)</f>
        <v>0</v>
      </c>
      <c r="H129" s="74">
        <f t="shared" si="5"/>
        <v>14100</v>
      </c>
      <c r="I129" s="166">
        <f>SUM(I130:I132)</f>
        <v>8200</v>
      </c>
      <c r="J129" s="166">
        <f>SUM(J130:J132)</f>
        <v>0</v>
      </c>
      <c r="K129" s="166">
        <f>SUM(K130:K132)</f>
        <v>5900</v>
      </c>
      <c r="L129" s="168">
        <f>SUM(L130:L132)</f>
        <v>0</v>
      </c>
    </row>
    <row r="130" spans="1:12" x14ac:dyDescent="0.25">
      <c r="A130" s="53">
        <v>2311</v>
      </c>
      <c r="B130" s="79" t="s">
        <v>133</v>
      </c>
      <c r="C130" s="80">
        <f t="shared" si="4"/>
        <v>14100</v>
      </c>
      <c r="D130" s="82">
        <f>3600+5775+500</f>
        <v>9875</v>
      </c>
      <c r="E130" s="82"/>
      <c r="F130" s="82">
        <f>3000+1225</f>
        <v>4225</v>
      </c>
      <c r="G130" s="154"/>
      <c r="H130" s="80">
        <f t="shared" si="5"/>
        <v>14100</v>
      </c>
      <c r="I130" s="82">
        <v>8200</v>
      </c>
      <c r="J130" s="82"/>
      <c r="K130" s="82">
        <v>5900</v>
      </c>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1000</v>
      </c>
      <c r="D141" s="149">
        <f>SUM(D142:D147)</f>
        <v>1000</v>
      </c>
      <c r="E141" s="149">
        <f>SUM(E142:E147)</f>
        <v>0</v>
      </c>
      <c r="F141" s="149">
        <f>SUM(F142:F147)</f>
        <v>0</v>
      </c>
      <c r="G141" s="150">
        <f>SUM(G142:G147)</f>
        <v>0</v>
      </c>
      <c r="H141" s="148">
        <f t="shared" si="5"/>
        <v>1000</v>
      </c>
      <c r="I141" s="149">
        <f>SUM(I142:I147)</f>
        <v>920</v>
      </c>
      <c r="J141" s="149">
        <f>SUM(J142:J147)</f>
        <v>0</v>
      </c>
      <c r="K141" s="149">
        <f>SUM(K142:K147)</f>
        <v>80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1000</v>
      </c>
      <c r="D144" s="82">
        <f>1000</f>
        <v>1000</v>
      </c>
      <c r="E144" s="82"/>
      <c r="F144" s="82"/>
      <c r="G144" s="154"/>
      <c r="H144" s="80">
        <f t="shared" si="5"/>
        <v>1000</v>
      </c>
      <c r="I144" s="82">
        <v>920</v>
      </c>
      <c r="J144" s="82"/>
      <c r="K144" s="82">
        <v>80</v>
      </c>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0</v>
      </c>
      <c r="D160" s="160"/>
      <c r="E160" s="160"/>
      <c r="F160" s="160"/>
      <c r="G160" s="161"/>
      <c r="H160" s="148">
        <f t="shared" si="5"/>
        <v>0</v>
      </c>
      <c r="I160" s="160"/>
      <c r="J160" s="160"/>
      <c r="K160" s="160"/>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7000</v>
      </c>
      <c r="D162" s="71">
        <f>SUM(D163,D168)</f>
        <v>0</v>
      </c>
      <c r="E162" s="71">
        <f t="shared" ref="E162:G162" si="7">SUM(E163,E168)</f>
        <v>0</v>
      </c>
      <c r="F162" s="71">
        <f t="shared" si="7"/>
        <v>7000</v>
      </c>
      <c r="G162" s="71">
        <f t="shared" si="7"/>
        <v>0</v>
      </c>
      <c r="H162" s="65">
        <f t="shared" si="5"/>
        <v>7000</v>
      </c>
      <c r="I162" s="71">
        <f>SUM(I163,I168)</f>
        <v>0</v>
      </c>
      <c r="J162" s="71">
        <f t="shared" ref="J162:L162" si="8">SUM(J163,J168)</f>
        <v>0</v>
      </c>
      <c r="K162" s="71">
        <f t="shared" si="8"/>
        <v>7000</v>
      </c>
      <c r="L162" s="146">
        <f t="shared" si="8"/>
        <v>0</v>
      </c>
    </row>
    <row r="163" spans="1:12" ht="16.5" customHeight="1" x14ac:dyDescent="0.25">
      <c r="A163" s="165">
        <v>2510</v>
      </c>
      <c r="B163" s="73" t="s">
        <v>166</v>
      </c>
      <c r="C163" s="74">
        <f t="shared" si="4"/>
        <v>7000</v>
      </c>
      <c r="D163" s="166">
        <f>SUM(D164:D167)</f>
        <v>0</v>
      </c>
      <c r="E163" s="166">
        <f t="shared" ref="E163:G163" si="9">SUM(E164:E167)</f>
        <v>0</v>
      </c>
      <c r="F163" s="166">
        <f t="shared" si="9"/>
        <v>7000</v>
      </c>
      <c r="G163" s="166">
        <f t="shared" si="9"/>
        <v>0</v>
      </c>
      <c r="H163" s="74">
        <f t="shared" si="5"/>
        <v>7000</v>
      </c>
      <c r="I163" s="166">
        <f>SUM(I164:I167)</f>
        <v>0</v>
      </c>
      <c r="J163" s="166">
        <f t="shared" ref="J163:L163" si="10">SUM(J164:J167)</f>
        <v>0</v>
      </c>
      <c r="K163" s="166">
        <f t="shared" si="10"/>
        <v>7000</v>
      </c>
      <c r="L163" s="175">
        <f t="shared" si="10"/>
        <v>0</v>
      </c>
    </row>
    <row r="164" spans="1:12" ht="24" x14ac:dyDescent="0.25">
      <c r="A164" s="53">
        <v>2512</v>
      </c>
      <c r="B164" s="79" t="s">
        <v>167</v>
      </c>
      <c r="C164" s="80">
        <f t="shared" si="4"/>
        <v>7000</v>
      </c>
      <c r="D164" s="82"/>
      <c r="E164" s="82"/>
      <c r="F164" s="82">
        <v>7000</v>
      </c>
      <c r="G164" s="154"/>
      <c r="H164" s="80">
        <f t="shared" si="5"/>
        <v>7000</v>
      </c>
      <c r="I164" s="82"/>
      <c r="J164" s="82"/>
      <c r="K164" s="82">
        <v>7000</v>
      </c>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0</v>
      </c>
      <c r="D167" s="82"/>
      <c r="E167" s="82"/>
      <c r="F167" s="82"/>
      <c r="G167" s="154"/>
      <c r="H167" s="80">
        <f t="shared" si="5"/>
        <v>0</v>
      </c>
      <c r="I167" s="82"/>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 t="shared" ref="E171:G171" si="11">SUM(E172,E176)</f>
        <v>0</v>
      </c>
      <c r="F171" s="71">
        <f t="shared" si="11"/>
        <v>0</v>
      </c>
      <c r="G171" s="71">
        <f t="shared" si="11"/>
        <v>0</v>
      </c>
      <c r="H171" s="65">
        <f t="shared" si="5"/>
        <v>0</v>
      </c>
      <c r="I171" s="71">
        <f>SUM(I172,I176)</f>
        <v>0</v>
      </c>
      <c r="J171" s="71">
        <f t="shared" ref="J171:L171" si="12">SUM(J172,J176)</f>
        <v>0</v>
      </c>
      <c r="K171" s="71">
        <f t="shared" si="12"/>
        <v>0</v>
      </c>
      <c r="L171" s="146">
        <f t="shared" si="12"/>
        <v>0</v>
      </c>
    </row>
    <row r="172" spans="1:12" ht="36" x14ac:dyDescent="0.25">
      <c r="A172" s="165">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SUM(D173:G173)</f>
        <v>0</v>
      </c>
      <c r="D173" s="82"/>
      <c r="E173" s="82"/>
      <c r="F173" s="82"/>
      <c r="G173" s="154"/>
      <c r="H173" s="80">
        <f>SUM(I173:L173)</f>
        <v>0</v>
      </c>
      <c r="I173" s="82"/>
      <c r="J173" s="82"/>
      <c r="K173" s="82"/>
      <c r="L173" s="155"/>
    </row>
    <row r="174" spans="1:12" ht="24" x14ac:dyDescent="0.25">
      <c r="A174" s="53">
        <v>3262</v>
      </c>
      <c r="B174" s="79" t="s">
        <v>177</v>
      </c>
      <c r="C174" s="80">
        <f>SUM(D174:G174)</f>
        <v>0</v>
      </c>
      <c r="D174" s="82"/>
      <c r="E174" s="82"/>
      <c r="F174" s="82"/>
      <c r="G174" s="154"/>
      <c r="H174" s="80">
        <f>SUM(I174:L174)</f>
        <v>0</v>
      </c>
      <c r="I174" s="82"/>
      <c r="J174" s="82"/>
      <c r="K174" s="82"/>
      <c r="L174" s="155"/>
    </row>
    <row r="175" spans="1:12" ht="24" x14ac:dyDescent="0.25">
      <c r="A175" s="53">
        <v>3263</v>
      </c>
      <c r="B175" s="79" t="s">
        <v>178</v>
      </c>
      <c r="C175" s="80">
        <f>SUM(D175:G175)</f>
        <v>0</v>
      </c>
      <c r="D175" s="82"/>
      <c r="E175" s="82"/>
      <c r="F175" s="82"/>
      <c r="G175" s="154"/>
      <c r="H175" s="80">
        <f>SUM(I175:L175)</f>
        <v>0</v>
      </c>
      <c r="I175" s="82"/>
      <c r="J175" s="82"/>
      <c r="K175" s="82"/>
      <c r="L175" s="155"/>
    </row>
    <row r="176" spans="1:12" ht="72" x14ac:dyDescent="0.25">
      <c r="A176" s="165">
        <v>3290</v>
      </c>
      <c r="B176" s="73" t="s">
        <v>179</v>
      </c>
      <c r="C176" s="179">
        <f t="shared" ref="C176:C180" si="13">SUM(D176:G176)</f>
        <v>0</v>
      </c>
      <c r="D176" s="76">
        <f>SUM(D177:D180)</f>
        <v>0</v>
      </c>
      <c r="E176" s="76">
        <f t="shared" ref="E176:G176" si="14">SUM(E177:E180)</f>
        <v>0</v>
      </c>
      <c r="F176" s="76">
        <f t="shared" si="14"/>
        <v>0</v>
      </c>
      <c r="G176" s="76">
        <f t="shared" si="14"/>
        <v>0</v>
      </c>
      <c r="H176" s="179">
        <f t="shared" ref="H176:H180" si="15">SUM(I176:L176)</f>
        <v>0</v>
      </c>
      <c r="I176" s="76">
        <f>SUM(I177:I180)</f>
        <v>0</v>
      </c>
      <c r="J176" s="76">
        <f t="shared" ref="J176:L176" si="16">SUM(J177:J180)</f>
        <v>0</v>
      </c>
      <c r="K176" s="76">
        <f t="shared" si="16"/>
        <v>0</v>
      </c>
      <c r="L176" s="180">
        <f t="shared" si="16"/>
        <v>0</v>
      </c>
    </row>
    <row r="177" spans="1:12" ht="72" x14ac:dyDescent="0.25">
      <c r="A177" s="53">
        <v>3291</v>
      </c>
      <c r="B177" s="79" t="s">
        <v>180</v>
      </c>
      <c r="C177" s="80">
        <f t="shared" si="13"/>
        <v>0</v>
      </c>
      <c r="D177" s="82"/>
      <c r="E177" s="82"/>
      <c r="F177" s="82"/>
      <c r="G177" s="181"/>
      <c r="H177" s="80">
        <f t="shared" si="15"/>
        <v>0</v>
      </c>
      <c r="I177" s="82"/>
      <c r="J177" s="82"/>
      <c r="K177" s="82"/>
      <c r="L177" s="155"/>
    </row>
    <row r="178" spans="1:12" ht="60" x14ac:dyDescent="0.25">
      <c r="A178" s="53">
        <v>3292</v>
      </c>
      <c r="B178" s="79" t="s">
        <v>181</v>
      </c>
      <c r="C178" s="80">
        <f t="shared" si="13"/>
        <v>0</v>
      </c>
      <c r="D178" s="82"/>
      <c r="E178" s="82"/>
      <c r="F178" s="82"/>
      <c r="G178" s="181"/>
      <c r="H178" s="80">
        <f t="shared" si="15"/>
        <v>0</v>
      </c>
      <c r="I178" s="82"/>
      <c r="J178" s="82"/>
      <c r="K178" s="82"/>
      <c r="L178" s="155"/>
    </row>
    <row r="179" spans="1:12" ht="48" x14ac:dyDescent="0.25">
      <c r="A179" s="53">
        <v>3293</v>
      </c>
      <c r="B179" s="79" t="s">
        <v>182</v>
      </c>
      <c r="C179" s="80">
        <f t="shared" si="13"/>
        <v>0</v>
      </c>
      <c r="D179" s="82"/>
      <c r="E179" s="82"/>
      <c r="F179" s="82"/>
      <c r="G179" s="181"/>
      <c r="H179" s="80">
        <f t="shared" si="15"/>
        <v>0</v>
      </c>
      <c r="I179" s="82"/>
      <c r="J179" s="82"/>
      <c r="K179" s="82"/>
      <c r="L179" s="155"/>
    </row>
    <row r="180" spans="1:12" ht="60" x14ac:dyDescent="0.25">
      <c r="A180" s="182">
        <v>3294</v>
      </c>
      <c r="B180" s="79" t="s">
        <v>183</v>
      </c>
      <c r="C180" s="179">
        <f t="shared" si="13"/>
        <v>0</v>
      </c>
      <c r="D180" s="183"/>
      <c r="E180" s="183"/>
      <c r="F180" s="183"/>
      <c r="G180" s="184"/>
      <c r="H180" s="179">
        <f t="shared" si="15"/>
        <v>0</v>
      </c>
      <c r="I180" s="183"/>
      <c r="J180" s="183"/>
      <c r="K180" s="183"/>
      <c r="L180" s="185"/>
    </row>
    <row r="181" spans="1:12" ht="48" x14ac:dyDescent="0.25">
      <c r="A181" s="186">
        <v>3300</v>
      </c>
      <c r="B181" s="177" t="s">
        <v>184</v>
      </c>
      <c r="C181" s="187">
        <f t="shared" si="4"/>
        <v>0</v>
      </c>
      <c r="D181" s="188">
        <f>SUM(D182:D183)</f>
        <v>0</v>
      </c>
      <c r="E181" s="188">
        <f t="shared" ref="E181:G181" si="17">SUM(E182:E183)</f>
        <v>0</v>
      </c>
      <c r="F181" s="188">
        <f t="shared" si="17"/>
        <v>0</v>
      </c>
      <c r="G181" s="188">
        <f t="shared" si="17"/>
        <v>0</v>
      </c>
      <c r="H181" s="187">
        <f t="shared" si="5"/>
        <v>0</v>
      </c>
      <c r="I181" s="188">
        <f>SUM(I182:I183)</f>
        <v>0</v>
      </c>
      <c r="J181" s="188">
        <f t="shared" ref="J181:L181" si="18">SUM(J182:J183)</f>
        <v>0</v>
      </c>
      <c r="K181" s="188">
        <f t="shared" si="18"/>
        <v>0</v>
      </c>
      <c r="L181" s="189">
        <f t="shared" si="18"/>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165">
        <v>4240</v>
      </c>
      <c r="B186" s="73" t="s">
        <v>189</v>
      </c>
      <c r="C186" s="74">
        <f t="shared" ref="C186:C262" si="19">SUM(D186:G186)</f>
        <v>0</v>
      </c>
      <c r="D186" s="76"/>
      <c r="E186" s="76"/>
      <c r="F186" s="76"/>
      <c r="G186" s="152"/>
      <c r="H186" s="74">
        <f t="shared" ref="H186:H262" si="20">SUM(I186:L186)</f>
        <v>0</v>
      </c>
      <c r="I186" s="76"/>
      <c r="J186" s="76"/>
      <c r="K186" s="76"/>
      <c r="L186" s="153"/>
    </row>
    <row r="187" spans="1:12" ht="24" x14ac:dyDescent="0.25">
      <c r="A187" s="156">
        <v>4250</v>
      </c>
      <c r="B187" s="79" t="s">
        <v>190</v>
      </c>
      <c r="C187" s="80">
        <f t="shared" si="19"/>
        <v>0</v>
      </c>
      <c r="D187" s="82"/>
      <c r="E187" s="82"/>
      <c r="F187" s="82"/>
      <c r="G187" s="154"/>
      <c r="H187" s="80">
        <f t="shared" si="20"/>
        <v>0</v>
      </c>
      <c r="I187" s="82"/>
      <c r="J187" s="82"/>
      <c r="K187" s="82"/>
      <c r="L187" s="155"/>
    </row>
    <row r="188" spans="1:12" x14ac:dyDescent="0.25">
      <c r="A188" s="64">
        <v>4300</v>
      </c>
      <c r="B188" s="144" t="s">
        <v>191</v>
      </c>
      <c r="C188" s="65">
        <f t="shared" si="19"/>
        <v>0</v>
      </c>
      <c r="D188" s="71">
        <f>SUM(D189)</f>
        <v>0</v>
      </c>
      <c r="E188" s="71">
        <f>SUM(E189)</f>
        <v>0</v>
      </c>
      <c r="F188" s="71">
        <f>SUM(F189)</f>
        <v>0</v>
      </c>
      <c r="G188" s="163">
        <f>SUM(G189)</f>
        <v>0</v>
      </c>
      <c r="H188" s="65">
        <f t="shared" si="20"/>
        <v>0</v>
      </c>
      <c r="I188" s="71">
        <f>SUM(I189)</f>
        <v>0</v>
      </c>
      <c r="J188" s="71">
        <f>SUM(J189)</f>
        <v>0</v>
      </c>
      <c r="K188" s="71">
        <f>SUM(K189)</f>
        <v>0</v>
      </c>
      <c r="L188" s="164">
        <f>SUM(L189)</f>
        <v>0</v>
      </c>
    </row>
    <row r="189" spans="1:12" ht="24" x14ac:dyDescent="0.25">
      <c r="A189" s="165">
        <v>4310</v>
      </c>
      <c r="B189" s="73" t="s">
        <v>192</v>
      </c>
      <c r="C189" s="74">
        <f>SUM(D189:G189)</f>
        <v>0</v>
      </c>
      <c r="D189" s="166">
        <f>SUM(D190:D190)</f>
        <v>0</v>
      </c>
      <c r="E189" s="166">
        <f>SUM(E190:E190)</f>
        <v>0</v>
      </c>
      <c r="F189" s="166">
        <f>SUM(F190:F190)</f>
        <v>0</v>
      </c>
      <c r="G189" s="167">
        <f>SUM(G190:G190)</f>
        <v>0</v>
      </c>
      <c r="H189" s="74">
        <f t="shared" si="20"/>
        <v>0</v>
      </c>
      <c r="I189" s="166">
        <f>SUM(I190:I190)</f>
        <v>0</v>
      </c>
      <c r="J189" s="166">
        <f>SUM(J190:J190)</f>
        <v>0</v>
      </c>
      <c r="K189" s="166">
        <f>SUM(K190:K190)</f>
        <v>0</v>
      </c>
      <c r="L189" s="168">
        <f>SUM(L190:L190)</f>
        <v>0</v>
      </c>
    </row>
    <row r="190" spans="1:12" ht="48" x14ac:dyDescent="0.25">
      <c r="A190" s="53">
        <v>4311</v>
      </c>
      <c r="B190" s="79" t="s">
        <v>193</v>
      </c>
      <c r="C190" s="80">
        <f t="shared" si="19"/>
        <v>0</v>
      </c>
      <c r="D190" s="82"/>
      <c r="E190" s="82"/>
      <c r="F190" s="82"/>
      <c r="G190" s="154"/>
      <c r="H190" s="80">
        <f t="shared" si="20"/>
        <v>0</v>
      </c>
      <c r="I190" s="82"/>
      <c r="J190" s="82"/>
      <c r="K190" s="82"/>
      <c r="L190" s="155"/>
    </row>
    <row r="191" spans="1:12" s="33" customFormat="1" ht="24" x14ac:dyDescent="0.25">
      <c r="A191" s="193"/>
      <c r="B191" s="28" t="s">
        <v>194</v>
      </c>
      <c r="C191" s="135">
        <f t="shared" si="19"/>
        <v>36928</v>
      </c>
      <c r="D191" s="136">
        <f>SUM(D192,D231,D266,D279,D283)</f>
        <v>36790</v>
      </c>
      <c r="E191" s="136">
        <f t="shared" ref="E191:G191" si="21">SUM(E192,E231,E266,E279,E283)</f>
        <v>0</v>
      </c>
      <c r="F191" s="136">
        <f t="shared" si="21"/>
        <v>0</v>
      </c>
      <c r="G191" s="136">
        <f t="shared" si="21"/>
        <v>138</v>
      </c>
      <c r="H191" s="135">
        <f t="shared" si="20"/>
        <v>31638</v>
      </c>
      <c r="I191" s="136">
        <f>SUM(I192,I231,I266,I279,I283)</f>
        <v>26590</v>
      </c>
      <c r="J191" s="136">
        <f t="shared" ref="J191:L191" si="22">SUM(J192,J231,J266,J279,J283)</f>
        <v>0</v>
      </c>
      <c r="K191" s="136">
        <f t="shared" si="22"/>
        <v>4910</v>
      </c>
      <c r="L191" s="194">
        <f t="shared" si="22"/>
        <v>138</v>
      </c>
    </row>
    <row r="192" spans="1:12" x14ac:dyDescent="0.25">
      <c r="A192" s="139">
        <v>5000</v>
      </c>
      <c r="B192" s="139" t="s">
        <v>195</v>
      </c>
      <c r="C192" s="140">
        <f t="shared" si="19"/>
        <v>36928</v>
      </c>
      <c r="D192" s="141">
        <f>D193+D201+D227</f>
        <v>36790</v>
      </c>
      <c r="E192" s="141">
        <f t="shared" ref="E192:G192" si="23">E193+E201+E227</f>
        <v>0</v>
      </c>
      <c r="F192" s="141">
        <f t="shared" si="23"/>
        <v>0</v>
      </c>
      <c r="G192" s="141">
        <f t="shared" si="23"/>
        <v>138</v>
      </c>
      <c r="H192" s="140">
        <f t="shared" si="20"/>
        <v>31638</v>
      </c>
      <c r="I192" s="141">
        <f>I193+I201+I227</f>
        <v>26590</v>
      </c>
      <c r="J192" s="141">
        <f t="shared" ref="J192:L192" si="24">J193+J201+J227</f>
        <v>0</v>
      </c>
      <c r="K192" s="141">
        <f t="shared" si="24"/>
        <v>4910</v>
      </c>
      <c r="L192" s="195">
        <f t="shared" si="24"/>
        <v>138</v>
      </c>
    </row>
    <row r="193" spans="1:12" x14ac:dyDescent="0.25">
      <c r="A193" s="64">
        <v>5100</v>
      </c>
      <c r="B193" s="144" t="s">
        <v>196</v>
      </c>
      <c r="C193" s="65">
        <f t="shared" si="19"/>
        <v>0</v>
      </c>
      <c r="D193" s="71">
        <f>D194+D195+D198+D199+D200</f>
        <v>0</v>
      </c>
      <c r="E193" s="71">
        <f>E194+E195+E198+E199+E200</f>
        <v>0</v>
      </c>
      <c r="F193" s="71">
        <f>F194+F195+F198+F199+F200</f>
        <v>0</v>
      </c>
      <c r="G193" s="163">
        <f>G194+G195+G198+G199+G200</f>
        <v>0</v>
      </c>
      <c r="H193" s="65">
        <f t="shared" si="20"/>
        <v>0</v>
      </c>
      <c r="I193" s="71">
        <f>I194+I195+I198+I199+I200</f>
        <v>0</v>
      </c>
      <c r="J193" s="71">
        <f>J194+J195+J198+J199+J200</f>
        <v>0</v>
      </c>
      <c r="K193" s="71">
        <f>K194+K195+K198+K199+K200</f>
        <v>0</v>
      </c>
      <c r="L193" s="164">
        <f>L194+L195+L198+L199+L200</f>
        <v>0</v>
      </c>
    </row>
    <row r="194" spans="1:12" x14ac:dyDescent="0.25">
      <c r="A194" s="165">
        <v>5110</v>
      </c>
      <c r="B194" s="73" t="s">
        <v>197</v>
      </c>
      <c r="C194" s="74">
        <f t="shared" si="19"/>
        <v>0</v>
      </c>
      <c r="D194" s="76"/>
      <c r="E194" s="76"/>
      <c r="F194" s="76"/>
      <c r="G194" s="152"/>
      <c r="H194" s="74">
        <f t="shared" si="20"/>
        <v>0</v>
      </c>
      <c r="I194" s="76"/>
      <c r="J194" s="76"/>
      <c r="K194" s="76"/>
      <c r="L194" s="153"/>
    </row>
    <row r="195" spans="1:12" ht="24" x14ac:dyDescent="0.25">
      <c r="A195" s="156">
        <v>5120</v>
      </c>
      <c r="B195" s="79" t="s">
        <v>198</v>
      </c>
      <c r="C195" s="80">
        <f t="shared" si="19"/>
        <v>0</v>
      </c>
      <c r="D195" s="157">
        <f>D196+D197</f>
        <v>0</v>
      </c>
      <c r="E195" s="157">
        <f>E196+E197</f>
        <v>0</v>
      </c>
      <c r="F195" s="157">
        <f>F196+F197</f>
        <v>0</v>
      </c>
      <c r="G195" s="158">
        <f>G196+G197</f>
        <v>0</v>
      </c>
      <c r="H195" s="80">
        <f t="shared" si="20"/>
        <v>0</v>
      </c>
      <c r="I195" s="157">
        <f>I196+I197</f>
        <v>0</v>
      </c>
      <c r="J195" s="157">
        <f>J196+J197</f>
        <v>0</v>
      </c>
      <c r="K195" s="157">
        <f>K196+K197</f>
        <v>0</v>
      </c>
      <c r="L195" s="159">
        <f>L196+L197</f>
        <v>0</v>
      </c>
    </row>
    <row r="196" spans="1:12" x14ac:dyDescent="0.25">
      <c r="A196" s="53">
        <v>5121</v>
      </c>
      <c r="B196" s="79" t="s">
        <v>199</v>
      </c>
      <c r="C196" s="80">
        <f t="shared" si="19"/>
        <v>0</v>
      </c>
      <c r="D196" s="82"/>
      <c r="E196" s="82"/>
      <c r="F196" s="82"/>
      <c r="G196" s="154"/>
      <c r="H196" s="80">
        <f t="shared" si="20"/>
        <v>0</v>
      </c>
      <c r="I196" s="82"/>
      <c r="J196" s="82"/>
      <c r="K196" s="82"/>
      <c r="L196" s="155"/>
    </row>
    <row r="197" spans="1:12" ht="24" x14ac:dyDescent="0.25">
      <c r="A197" s="53">
        <v>5129</v>
      </c>
      <c r="B197" s="79" t="s">
        <v>200</v>
      </c>
      <c r="C197" s="80">
        <f t="shared" si="19"/>
        <v>0</v>
      </c>
      <c r="D197" s="82"/>
      <c r="E197" s="82"/>
      <c r="F197" s="82"/>
      <c r="G197" s="154"/>
      <c r="H197" s="80">
        <f t="shared" si="20"/>
        <v>0</v>
      </c>
      <c r="I197" s="82"/>
      <c r="J197" s="82"/>
      <c r="K197" s="82"/>
      <c r="L197" s="155"/>
    </row>
    <row r="198" spans="1:12" x14ac:dyDescent="0.25">
      <c r="A198" s="156">
        <v>5130</v>
      </c>
      <c r="B198" s="79" t="s">
        <v>201</v>
      </c>
      <c r="C198" s="80">
        <f t="shared" si="19"/>
        <v>0</v>
      </c>
      <c r="D198" s="82"/>
      <c r="E198" s="82"/>
      <c r="F198" s="82"/>
      <c r="G198" s="154"/>
      <c r="H198" s="80">
        <f t="shared" si="20"/>
        <v>0</v>
      </c>
      <c r="I198" s="82"/>
      <c r="J198" s="82"/>
      <c r="K198" s="82"/>
      <c r="L198" s="155"/>
    </row>
    <row r="199" spans="1:12" x14ac:dyDescent="0.25">
      <c r="A199" s="156">
        <v>5140</v>
      </c>
      <c r="B199" s="79" t="s">
        <v>202</v>
      </c>
      <c r="C199" s="80">
        <f t="shared" si="19"/>
        <v>0</v>
      </c>
      <c r="D199" s="82"/>
      <c r="E199" s="82"/>
      <c r="F199" s="82"/>
      <c r="G199" s="154"/>
      <c r="H199" s="80">
        <f t="shared" si="20"/>
        <v>0</v>
      </c>
      <c r="I199" s="82"/>
      <c r="J199" s="82"/>
      <c r="K199" s="82"/>
      <c r="L199" s="155"/>
    </row>
    <row r="200" spans="1:12" ht="24" x14ac:dyDescent="0.25">
      <c r="A200" s="156">
        <v>5170</v>
      </c>
      <c r="B200" s="79" t="s">
        <v>203</v>
      </c>
      <c r="C200" s="80">
        <f t="shared" si="19"/>
        <v>0</v>
      </c>
      <c r="D200" s="82"/>
      <c r="E200" s="82"/>
      <c r="F200" s="82"/>
      <c r="G200" s="154"/>
      <c r="H200" s="80">
        <f t="shared" si="20"/>
        <v>0</v>
      </c>
      <c r="I200" s="82"/>
      <c r="J200" s="82"/>
      <c r="K200" s="82"/>
      <c r="L200" s="155"/>
    </row>
    <row r="201" spans="1:12" x14ac:dyDescent="0.25">
      <c r="A201" s="64">
        <v>5200</v>
      </c>
      <c r="B201" s="144" t="s">
        <v>204</v>
      </c>
      <c r="C201" s="65">
        <f t="shared" si="19"/>
        <v>36928</v>
      </c>
      <c r="D201" s="71">
        <f>D202+D212+D213+D222+D223+D224+D226</f>
        <v>36790</v>
      </c>
      <c r="E201" s="71">
        <f>E202+E212+E213+E222+E223+E224+E226</f>
        <v>0</v>
      </c>
      <c r="F201" s="71">
        <f>F202+F212+F213+F222+F223+F224+F226</f>
        <v>0</v>
      </c>
      <c r="G201" s="163">
        <f>G202+G212+G213+G222+G223+G224+G226</f>
        <v>138</v>
      </c>
      <c r="H201" s="65">
        <f t="shared" si="20"/>
        <v>31638</v>
      </c>
      <c r="I201" s="71">
        <f>I202+I212+I213+I222+I223+I224+I226</f>
        <v>26590</v>
      </c>
      <c r="J201" s="71">
        <f>J202+J212+J213+J222+J223+J224+J226</f>
        <v>0</v>
      </c>
      <c r="K201" s="71">
        <f>K202+K212+K213+K222+K223+K224+K226</f>
        <v>4910</v>
      </c>
      <c r="L201" s="164">
        <f>L202+L212+L213+L222+L223+L224+L226</f>
        <v>138</v>
      </c>
    </row>
    <row r="202" spans="1:12" x14ac:dyDescent="0.25">
      <c r="A202" s="147">
        <v>5210</v>
      </c>
      <c r="B202" s="106" t="s">
        <v>205</v>
      </c>
      <c r="C202" s="148">
        <f t="shared" si="19"/>
        <v>0</v>
      </c>
      <c r="D202" s="149">
        <f>SUM(D203:D211)</f>
        <v>0</v>
      </c>
      <c r="E202" s="149">
        <f>SUM(E203:E211)</f>
        <v>0</v>
      </c>
      <c r="F202" s="149">
        <f>SUM(F203:F211)</f>
        <v>0</v>
      </c>
      <c r="G202" s="150">
        <f>SUM(G203:G211)</f>
        <v>0</v>
      </c>
      <c r="H202" s="148">
        <f t="shared" si="20"/>
        <v>0</v>
      </c>
      <c r="I202" s="149">
        <f>SUM(I203:I211)</f>
        <v>0</v>
      </c>
      <c r="J202" s="149">
        <f>SUM(J203:J211)</f>
        <v>0</v>
      </c>
      <c r="K202" s="149">
        <f>SUM(K203:K211)</f>
        <v>0</v>
      </c>
      <c r="L202" s="151">
        <f>SUM(L203:L211)</f>
        <v>0</v>
      </c>
    </row>
    <row r="203" spans="1:12" x14ac:dyDescent="0.25">
      <c r="A203" s="47">
        <v>5211</v>
      </c>
      <c r="B203" s="73" t="s">
        <v>206</v>
      </c>
      <c r="C203" s="74">
        <f t="shared" si="19"/>
        <v>0</v>
      </c>
      <c r="D203" s="76"/>
      <c r="E203" s="76"/>
      <c r="F203" s="76"/>
      <c r="G203" s="152"/>
      <c r="H203" s="74">
        <f t="shared" si="20"/>
        <v>0</v>
      </c>
      <c r="I203" s="76"/>
      <c r="J203" s="76"/>
      <c r="K203" s="76"/>
      <c r="L203" s="153"/>
    </row>
    <row r="204" spans="1:12" x14ac:dyDescent="0.25">
      <c r="A204" s="53">
        <v>5212</v>
      </c>
      <c r="B204" s="79" t="s">
        <v>207</v>
      </c>
      <c r="C204" s="80">
        <f t="shared" si="19"/>
        <v>0</v>
      </c>
      <c r="D204" s="82"/>
      <c r="E204" s="82"/>
      <c r="F204" s="82"/>
      <c r="G204" s="154"/>
      <c r="H204" s="80">
        <f t="shared" si="20"/>
        <v>0</v>
      </c>
      <c r="I204" s="82"/>
      <c r="J204" s="82"/>
      <c r="K204" s="82"/>
      <c r="L204" s="155"/>
    </row>
    <row r="205" spans="1:12" x14ac:dyDescent="0.25">
      <c r="A205" s="53">
        <v>5213</v>
      </c>
      <c r="B205" s="79" t="s">
        <v>208</v>
      </c>
      <c r="C205" s="80">
        <f t="shared" si="19"/>
        <v>0</v>
      </c>
      <c r="D205" s="82"/>
      <c r="E205" s="82"/>
      <c r="F205" s="82"/>
      <c r="G205" s="154"/>
      <c r="H205" s="80">
        <f t="shared" si="20"/>
        <v>0</v>
      </c>
      <c r="I205" s="82"/>
      <c r="J205" s="82"/>
      <c r="K205" s="82"/>
      <c r="L205" s="155"/>
    </row>
    <row r="206" spans="1:12" x14ac:dyDescent="0.25">
      <c r="A206" s="53">
        <v>5214</v>
      </c>
      <c r="B206" s="79" t="s">
        <v>209</v>
      </c>
      <c r="C206" s="80">
        <f t="shared" si="19"/>
        <v>0</v>
      </c>
      <c r="D206" s="82"/>
      <c r="E206" s="82"/>
      <c r="F206" s="82"/>
      <c r="G206" s="154"/>
      <c r="H206" s="80">
        <f t="shared" si="20"/>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19"/>
        <v>0</v>
      </c>
      <c r="D208" s="82"/>
      <c r="E208" s="82"/>
      <c r="F208" s="82"/>
      <c r="G208" s="154"/>
      <c r="H208" s="80">
        <f t="shared" si="20"/>
        <v>0</v>
      </c>
      <c r="I208" s="82"/>
      <c r="J208" s="82"/>
      <c r="K208" s="82"/>
      <c r="L208" s="155"/>
    </row>
    <row r="209" spans="1:12" x14ac:dyDescent="0.25">
      <c r="A209" s="53">
        <v>5217</v>
      </c>
      <c r="B209" s="79" t="s">
        <v>212</v>
      </c>
      <c r="C209" s="80">
        <f t="shared" si="19"/>
        <v>0</v>
      </c>
      <c r="D209" s="82"/>
      <c r="E209" s="82"/>
      <c r="F209" s="82"/>
      <c r="G209" s="154"/>
      <c r="H209" s="80">
        <f t="shared" si="20"/>
        <v>0</v>
      </c>
      <c r="I209" s="82"/>
      <c r="J209" s="82"/>
      <c r="K209" s="82"/>
      <c r="L209" s="155"/>
    </row>
    <row r="210" spans="1:12" x14ac:dyDescent="0.25">
      <c r="A210" s="53">
        <v>5218</v>
      </c>
      <c r="B210" s="79" t="s">
        <v>213</v>
      </c>
      <c r="C210" s="80">
        <f t="shared" si="19"/>
        <v>0</v>
      </c>
      <c r="D210" s="82"/>
      <c r="E210" s="82"/>
      <c r="F210" s="82"/>
      <c r="G210" s="154"/>
      <c r="H210" s="80">
        <f t="shared" si="20"/>
        <v>0</v>
      </c>
      <c r="I210" s="82"/>
      <c r="J210" s="82"/>
      <c r="K210" s="82"/>
      <c r="L210" s="155"/>
    </row>
    <row r="211" spans="1:12" x14ac:dyDescent="0.25">
      <c r="A211" s="53">
        <v>5219</v>
      </c>
      <c r="B211" s="79" t="s">
        <v>214</v>
      </c>
      <c r="C211" s="80">
        <f t="shared" si="19"/>
        <v>0</v>
      </c>
      <c r="D211" s="82"/>
      <c r="E211" s="82"/>
      <c r="F211" s="82"/>
      <c r="G211" s="154"/>
      <c r="H211" s="80">
        <f t="shared" si="20"/>
        <v>0</v>
      </c>
      <c r="I211" s="82"/>
      <c r="J211" s="82"/>
      <c r="K211" s="82"/>
      <c r="L211" s="155"/>
    </row>
    <row r="212" spans="1:12" ht="13.5" customHeight="1" x14ac:dyDescent="0.25">
      <c r="A212" s="156">
        <v>5220</v>
      </c>
      <c r="B212" s="79" t="s">
        <v>215</v>
      </c>
      <c r="C212" s="80">
        <f t="shared" si="19"/>
        <v>0</v>
      </c>
      <c r="D212" s="82"/>
      <c r="E212" s="82"/>
      <c r="F212" s="82"/>
      <c r="G212" s="154"/>
      <c r="H212" s="80">
        <f t="shared" si="20"/>
        <v>0</v>
      </c>
      <c r="I212" s="82"/>
      <c r="J212" s="82"/>
      <c r="K212" s="82"/>
      <c r="L212" s="155"/>
    </row>
    <row r="213" spans="1:12" x14ac:dyDescent="0.25">
      <c r="A213" s="156">
        <v>5230</v>
      </c>
      <c r="B213" s="79" t="s">
        <v>216</v>
      </c>
      <c r="C213" s="80">
        <f t="shared" si="19"/>
        <v>36928</v>
      </c>
      <c r="D213" s="157">
        <f>SUM(D214:D221)</f>
        <v>36790</v>
      </c>
      <c r="E213" s="157">
        <f>SUM(E214:E221)</f>
        <v>0</v>
      </c>
      <c r="F213" s="157">
        <f>SUM(F214:F221)</f>
        <v>0</v>
      </c>
      <c r="G213" s="158">
        <f>SUM(G214:G221)</f>
        <v>138</v>
      </c>
      <c r="H213" s="80">
        <f t="shared" si="20"/>
        <v>21638</v>
      </c>
      <c r="I213" s="157">
        <f>SUM(I214:I221)</f>
        <v>16590</v>
      </c>
      <c r="J213" s="157">
        <f>SUM(J214:J221)</f>
        <v>0</v>
      </c>
      <c r="K213" s="157">
        <f>SUM(K214:K221)</f>
        <v>4910</v>
      </c>
      <c r="L213" s="159">
        <f>SUM(L214:L221)</f>
        <v>138</v>
      </c>
    </row>
    <row r="214" spans="1:12" x14ac:dyDescent="0.25">
      <c r="A214" s="53">
        <v>5231</v>
      </c>
      <c r="B214" s="79" t="s">
        <v>217</v>
      </c>
      <c r="C214" s="80">
        <f t="shared" si="19"/>
        <v>0</v>
      </c>
      <c r="D214" s="82"/>
      <c r="E214" s="82"/>
      <c r="F214" s="82"/>
      <c r="G214" s="154"/>
      <c r="H214" s="80">
        <f t="shared" si="20"/>
        <v>0</v>
      </c>
      <c r="I214" s="82"/>
      <c r="J214" s="82"/>
      <c r="K214" s="82"/>
      <c r="L214" s="155"/>
    </row>
    <row r="215" spans="1:12" x14ac:dyDescent="0.25">
      <c r="A215" s="53">
        <v>5232</v>
      </c>
      <c r="B215" s="79" t="s">
        <v>218</v>
      </c>
      <c r="C215" s="80">
        <f t="shared" si="19"/>
        <v>35428</v>
      </c>
      <c r="D215" s="82">
        <f>5290+30000</f>
        <v>35290</v>
      </c>
      <c r="E215" s="82"/>
      <c r="F215" s="82"/>
      <c r="G215" s="154">
        <v>138</v>
      </c>
      <c r="H215" s="80">
        <f t="shared" si="20"/>
        <v>20138</v>
      </c>
      <c r="I215" s="82">
        <v>15090</v>
      </c>
      <c r="J215" s="82"/>
      <c r="K215" s="82">
        <v>4910</v>
      </c>
      <c r="L215" s="155">
        <v>138</v>
      </c>
    </row>
    <row r="216" spans="1:12" x14ac:dyDescent="0.25">
      <c r="A216" s="53">
        <v>5233</v>
      </c>
      <c r="B216" s="79" t="s">
        <v>219</v>
      </c>
      <c r="C216" s="196">
        <f t="shared" si="19"/>
        <v>0</v>
      </c>
      <c r="D216" s="82"/>
      <c r="E216" s="82"/>
      <c r="F216" s="82"/>
      <c r="G216" s="154"/>
      <c r="H216" s="80">
        <f t="shared" si="20"/>
        <v>0</v>
      </c>
      <c r="I216" s="82"/>
      <c r="J216" s="82"/>
      <c r="K216" s="82"/>
      <c r="L216" s="155"/>
    </row>
    <row r="217" spans="1:12" ht="24" x14ac:dyDescent="0.25">
      <c r="A217" s="53">
        <v>5234</v>
      </c>
      <c r="B217" s="79" t="s">
        <v>220</v>
      </c>
      <c r="C217" s="196">
        <f t="shared" si="19"/>
        <v>0</v>
      </c>
      <c r="D217" s="82"/>
      <c r="E217" s="82"/>
      <c r="F217" s="82"/>
      <c r="G217" s="154"/>
      <c r="H217" s="80">
        <f t="shared" si="20"/>
        <v>0</v>
      </c>
      <c r="I217" s="82"/>
      <c r="J217" s="82"/>
      <c r="K217" s="82"/>
      <c r="L217" s="155"/>
    </row>
    <row r="218" spans="1:12" ht="14.25" customHeight="1" x14ac:dyDescent="0.25">
      <c r="A218" s="53">
        <v>5236</v>
      </c>
      <c r="B218" s="79" t="s">
        <v>221</v>
      </c>
      <c r="C218" s="196">
        <f t="shared" si="19"/>
        <v>0</v>
      </c>
      <c r="D218" s="82"/>
      <c r="E218" s="82"/>
      <c r="F218" s="82"/>
      <c r="G218" s="154"/>
      <c r="H218" s="80">
        <f t="shared" si="20"/>
        <v>0</v>
      </c>
      <c r="I218" s="82"/>
      <c r="J218" s="82"/>
      <c r="K218" s="82"/>
      <c r="L218" s="155"/>
    </row>
    <row r="219" spans="1:12" ht="14.25" customHeight="1" x14ac:dyDescent="0.25">
      <c r="A219" s="53">
        <v>5237</v>
      </c>
      <c r="B219" s="79" t="s">
        <v>222</v>
      </c>
      <c r="C219" s="196">
        <f t="shared" si="19"/>
        <v>0</v>
      </c>
      <c r="D219" s="82"/>
      <c r="E219" s="82"/>
      <c r="F219" s="82"/>
      <c r="G219" s="154"/>
      <c r="H219" s="80">
        <f t="shared" si="20"/>
        <v>0</v>
      </c>
      <c r="I219" s="82"/>
      <c r="J219" s="82"/>
      <c r="K219" s="82"/>
      <c r="L219" s="155"/>
    </row>
    <row r="220" spans="1:12" ht="24" x14ac:dyDescent="0.25">
      <c r="A220" s="53">
        <v>5238</v>
      </c>
      <c r="B220" s="79" t="s">
        <v>223</v>
      </c>
      <c r="C220" s="196">
        <f t="shared" si="19"/>
        <v>0</v>
      </c>
      <c r="D220" s="82"/>
      <c r="E220" s="82"/>
      <c r="F220" s="82"/>
      <c r="G220" s="154"/>
      <c r="H220" s="80">
        <f t="shared" si="20"/>
        <v>0</v>
      </c>
      <c r="I220" s="82"/>
      <c r="J220" s="82"/>
      <c r="K220" s="82"/>
      <c r="L220" s="155"/>
    </row>
    <row r="221" spans="1:12" ht="24" x14ac:dyDescent="0.25">
      <c r="A221" s="53">
        <v>5239</v>
      </c>
      <c r="B221" s="79" t="s">
        <v>224</v>
      </c>
      <c r="C221" s="196">
        <f t="shared" si="19"/>
        <v>1500</v>
      </c>
      <c r="D221" s="82">
        <v>1500</v>
      </c>
      <c r="E221" s="82"/>
      <c r="F221" s="82"/>
      <c r="G221" s="154"/>
      <c r="H221" s="80">
        <f t="shared" si="20"/>
        <v>1500</v>
      </c>
      <c r="I221" s="82">
        <v>1500</v>
      </c>
      <c r="J221" s="82"/>
      <c r="K221" s="82"/>
      <c r="L221" s="155"/>
    </row>
    <row r="222" spans="1:12" ht="24" x14ac:dyDescent="0.25">
      <c r="A222" s="156">
        <v>5240</v>
      </c>
      <c r="B222" s="79" t="s">
        <v>225</v>
      </c>
      <c r="C222" s="196">
        <f t="shared" si="19"/>
        <v>0</v>
      </c>
      <c r="D222" s="82"/>
      <c r="E222" s="82"/>
      <c r="F222" s="82"/>
      <c r="G222" s="154"/>
      <c r="H222" s="80">
        <f t="shared" si="20"/>
        <v>0</v>
      </c>
      <c r="I222" s="82"/>
      <c r="J222" s="82"/>
      <c r="K222" s="82"/>
      <c r="L222" s="155"/>
    </row>
    <row r="223" spans="1:12" ht="22.5" customHeight="1" x14ac:dyDescent="0.25">
      <c r="A223" s="156">
        <v>5250</v>
      </c>
      <c r="B223" s="79" t="s">
        <v>226</v>
      </c>
      <c r="C223" s="196">
        <f t="shared" si="19"/>
        <v>0</v>
      </c>
      <c r="D223" s="82"/>
      <c r="E223" s="82"/>
      <c r="F223" s="82"/>
      <c r="G223" s="154"/>
      <c r="H223" s="80">
        <f t="shared" si="20"/>
        <v>10000</v>
      </c>
      <c r="I223" s="82">
        <v>10000</v>
      </c>
      <c r="J223" s="82"/>
      <c r="K223" s="82"/>
      <c r="L223" s="155"/>
    </row>
    <row r="224" spans="1:12" x14ac:dyDescent="0.25">
      <c r="A224" s="156">
        <v>5260</v>
      </c>
      <c r="B224" s="79" t="s">
        <v>227</v>
      </c>
      <c r="C224" s="196">
        <f t="shared" si="19"/>
        <v>0</v>
      </c>
      <c r="D224" s="157">
        <f>SUM(D225)</f>
        <v>0</v>
      </c>
      <c r="E224" s="157">
        <f>SUM(E225)</f>
        <v>0</v>
      </c>
      <c r="F224" s="157">
        <f>SUM(F225)</f>
        <v>0</v>
      </c>
      <c r="G224" s="158">
        <f>SUM(G225)</f>
        <v>0</v>
      </c>
      <c r="H224" s="80">
        <f t="shared" si="20"/>
        <v>0</v>
      </c>
      <c r="I224" s="157">
        <f>SUM(I225)</f>
        <v>0</v>
      </c>
      <c r="J224" s="157">
        <f>SUM(J225)</f>
        <v>0</v>
      </c>
      <c r="K224" s="157">
        <f>SUM(K225)</f>
        <v>0</v>
      </c>
      <c r="L224" s="159">
        <f>SUM(L225)</f>
        <v>0</v>
      </c>
    </row>
    <row r="225" spans="1:12" ht="24" x14ac:dyDescent="0.25">
      <c r="A225" s="53">
        <v>5269</v>
      </c>
      <c r="B225" s="79" t="s">
        <v>228</v>
      </c>
      <c r="C225" s="196">
        <f t="shared" si="19"/>
        <v>0</v>
      </c>
      <c r="D225" s="82"/>
      <c r="E225" s="82"/>
      <c r="F225" s="82"/>
      <c r="G225" s="154"/>
      <c r="H225" s="80">
        <f t="shared" si="20"/>
        <v>0</v>
      </c>
      <c r="I225" s="82"/>
      <c r="J225" s="82"/>
      <c r="K225" s="82"/>
      <c r="L225" s="155"/>
    </row>
    <row r="226" spans="1:12" ht="24" x14ac:dyDescent="0.25">
      <c r="A226" s="147">
        <v>5270</v>
      </c>
      <c r="B226" s="106" t="s">
        <v>229</v>
      </c>
      <c r="C226" s="197">
        <f t="shared" si="19"/>
        <v>0</v>
      </c>
      <c r="D226" s="160"/>
      <c r="E226" s="160"/>
      <c r="F226" s="160"/>
      <c r="G226" s="161"/>
      <c r="H226" s="148">
        <f t="shared" si="20"/>
        <v>0</v>
      </c>
      <c r="I226" s="160"/>
      <c r="J226" s="160"/>
      <c r="K226" s="160"/>
      <c r="L226" s="162"/>
    </row>
    <row r="227" spans="1:12" ht="48" x14ac:dyDescent="0.25">
      <c r="A227" s="100">
        <v>5300</v>
      </c>
      <c r="B227" s="198" t="s">
        <v>230</v>
      </c>
      <c r="C227" s="199">
        <f t="shared" si="19"/>
        <v>0</v>
      </c>
      <c r="D227" s="200">
        <f>SUM(D228,D229)</f>
        <v>0</v>
      </c>
      <c r="E227" s="200">
        <f t="shared" ref="E227:G227" si="25">SUM(E228,E229)</f>
        <v>0</v>
      </c>
      <c r="F227" s="200">
        <f t="shared" si="25"/>
        <v>0</v>
      </c>
      <c r="G227" s="200">
        <f t="shared" si="25"/>
        <v>0</v>
      </c>
      <c r="H227" s="201">
        <f t="shared" si="20"/>
        <v>0</v>
      </c>
      <c r="I227" s="200">
        <f>SUM(I228,I229)</f>
        <v>0</v>
      </c>
      <c r="J227" s="200">
        <f t="shared" ref="J227:L227" si="26">SUM(J228,J229)</f>
        <v>0</v>
      </c>
      <c r="K227" s="200">
        <f t="shared" si="26"/>
        <v>0</v>
      </c>
      <c r="L227" s="202">
        <f t="shared" si="26"/>
        <v>0</v>
      </c>
    </row>
    <row r="228" spans="1:12" ht="24" x14ac:dyDescent="0.25">
      <c r="A228" s="147">
        <v>5310</v>
      </c>
      <c r="B228" s="106" t="s">
        <v>231</v>
      </c>
      <c r="C228" s="197">
        <f t="shared" si="19"/>
        <v>0</v>
      </c>
      <c r="D228" s="160"/>
      <c r="E228" s="160"/>
      <c r="F228" s="160"/>
      <c r="G228" s="161"/>
      <c r="H228" s="148">
        <f t="shared" si="20"/>
        <v>0</v>
      </c>
      <c r="I228" s="160"/>
      <c r="J228" s="160"/>
      <c r="K228" s="160"/>
      <c r="L228" s="162"/>
    </row>
    <row r="229" spans="1:12" ht="60" x14ac:dyDescent="0.25">
      <c r="A229" s="156">
        <v>5320</v>
      </c>
      <c r="B229" s="79" t="s">
        <v>232</v>
      </c>
      <c r="C229" s="196">
        <f t="shared" si="19"/>
        <v>0</v>
      </c>
      <c r="D229" s="82">
        <f>SUM(D230)</f>
        <v>0</v>
      </c>
      <c r="E229" s="82">
        <f t="shared" ref="E229:G229" si="27">SUM(E230)</f>
        <v>0</v>
      </c>
      <c r="F229" s="82">
        <f t="shared" si="27"/>
        <v>0</v>
      </c>
      <c r="G229" s="82">
        <f t="shared" si="27"/>
        <v>0</v>
      </c>
      <c r="H229" s="80">
        <f t="shared" si="20"/>
        <v>0</v>
      </c>
      <c r="I229" s="82">
        <f>SUM(I230)</f>
        <v>0</v>
      </c>
      <c r="J229" s="82">
        <f t="shared" ref="J229:L229" si="28">SUM(J230)</f>
        <v>0</v>
      </c>
      <c r="K229" s="82">
        <f t="shared" si="28"/>
        <v>0</v>
      </c>
      <c r="L229" s="203">
        <f t="shared" si="28"/>
        <v>0</v>
      </c>
    </row>
    <row r="230" spans="1:12" ht="48" x14ac:dyDescent="0.25">
      <c r="A230" s="47">
        <v>5321</v>
      </c>
      <c r="B230" s="73" t="s">
        <v>233</v>
      </c>
      <c r="C230" s="197">
        <f t="shared" si="19"/>
        <v>0</v>
      </c>
      <c r="D230" s="76"/>
      <c r="E230" s="76"/>
      <c r="F230" s="76"/>
      <c r="G230" s="152"/>
      <c r="H230" s="148">
        <f t="shared" si="20"/>
        <v>0</v>
      </c>
      <c r="I230" s="76"/>
      <c r="J230" s="76"/>
      <c r="K230" s="76"/>
      <c r="L230" s="153"/>
    </row>
    <row r="231" spans="1:12" x14ac:dyDescent="0.25">
      <c r="A231" s="139">
        <v>6000</v>
      </c>
      <c r="B231" s="139" t="s">
        <v>234</v>
      </c>
      <c r="C231" s="204">
        <f t="shared" si="19"/>
        <v>0</v>
      </c>
      <c r="D231" s="141">
        <f>D232+D250+D257</f>
        <v>0</v>
      </c>
      <c r="E231" s="141">
        <f>E232+E250+E257</f>
        <v>0</v>
      </c>
      <c r="F231" s="141">
        <f>F232+F250+F257</f>
        <v>0</v>
      </c>
      <c r="G231" s="142">
        <f>G232+G250+G257</f>
        <v>0</v>
      </c>
      <c r="H231" s="140">
        <f t="shared" si="20"/>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 t="shared" ref="E232:G232" si="29">SUM(E233,E234,E237,E243,E244,E245)</f>
        <v>0</v>
      </c>
      <c r="F232" s="206">
        <f t="shared" si="29"/>
        <v>0</v>
      </c>
      <c r="G232" s="206">
        <f t="shared" si="29"/>
        <v>0</v>
      </c>
      <c r="H232" s="187">
        <f t="shared" si="20"/>
        <v>0</v>
      </c>
      <c r="I232" s="206">
        <f>SUM(I233,I234,I237,I243,I244,I245)</f>
        <v>0</v>
      </c>
      <c r="J232" s="206">
        <f t="shared" ref="J232:L232" si="30">SUM(J233,J234,J237,J243,J244,J245)</f>
        <v>0</v>
      </c>
      <c r="K232" s="206">
        <f t="shared" si="30"/>
        <v>0</v>
      </c>
      <c r="L232" s="146">
        <f t="shared" si="30"/>
        <v>0</v>
      </c>
    </row>
    <row r="233" spans="1:12" ht="24" x14ac:dyDescent="0.25">
      <c r="A233" s="165">
        <v>6220</v>
      </c>
      <c r="B233" s="73" t="s">
        <v>236</v>
      </c>
      <c r="C233" s="207">
        <f t="shared" si="19"/>
        <v>0</v>
      </c>
      <c r="D233" s="76"/>
      <c r="E233" s="76"/>
      <c r="F233" s="76"/>
      <c r="G233" s="208"/>
      <c r="H233" s="209">
        <f t="shared" si="20"/>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20"/>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20"/>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20"/>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20"/>
        <v>0</v>
      </c>
      <c r="I238" s="82"/>
      <c r="J238" s="82"/>
      <c r="K238" s="82"/>
      <c r="L238" s="155"/>
    </row>
    <row r="239" spans="1:12" ht="14.25" customHeight="1" x14ac:dyDescent="0.25">
      <c r="A239" s="53">
        <v>6253</v>
      </c>
      <c r="B239" s="79" t="s">
        <v>242</v>
      </c>
      <c r="C239" s="196">
        <f t="shared" si="19"/>
        <v>0</v>
      </c>
      <c r="D239" s="82"/>
      <c r="E239" s="82"/>
      <c r="F239" s="82"/>
      <c r="G239" s="154"/>
      <c r="H239" s="210">
        <f t="shared" si="20"/>
        <v>0</v>
      </c>
      <c r="I239" s="82"/>
      <c r="J239" s="82"/>
      <c r="K239" s="82"/>
      <c r="L239" s="155"/>
    </row>
    <row r="240" spans="1:12" ht="24" x14ac:dyDescent="0.25">
      <c r="A240" s="53">
        <v>6254</v>
      </c>
      <c r="B240" s="79" t="s">
        <v>243</v>
      </c>
      <c r="C240" s="196">
        <f t="shared" si="19"/>
        <v>0</v>
      </c>
      <c r="D240" s="82"/>
      <c r="E240" s="82"/>
      <c r="F240" s="82"/>
      <c r="G240" s="154"/>
      <c r="H240" s="210">
        <f t="shared" si="20"/>
        <v>0</v>
      </c>
      <c r="I240" s="82"/>
      <c r="J240" s="82"/>
      <c r="K240" s="82"/>
      <c r="L240" s="155"/>
    </row>
    <row r="241" spans="1:12" ht="24" x14ac:dyDescent="0.25">
      <c r="A241" s="53">
        <v>6255</v>
      </c>
      <c r="B241" s="79" t="s">
        <v>244</v>
      </c>
      <c r="C241" s="196">
        <f t="shared" si="19"/>
        <v>0</v>
      </c>
      <c r="D241" s="82"/>
      <c r="E241" s="82"/>
      <c r="F241" s="82"/>
      <c r="G241" s="154"/>
      <c r="H241" s="210">
        <f t="shared" si="20"/>
        <v>0</v>
      </c>
      <c r="I241" s="82"/>
      <c r="J241" s="82"/>
      <c r="K241" s="82"/>
      <c r="L241" s="155"/>
    </row>
    <row r="242" spans="1:12" x14ac:dyDescent="0.25">
      <c r="A242" s="53">
        <v>6259</v>
      </c>
      <c r="B242" s="79" t="s">
        <v>245</v>
      </c>
      <c r="C242" s="196">
        <f t="shared" si="19"/>
        <v>0</v>
      </c>
      <c r="D242" s="82"/>
      <c r="E242" s="82"/>
      <c r="F242" s="82"/>
      <c r="G242" s="154"/>
      <c r="H242" s="210">
        <f t="shared" si="20"/>
        <v>0</v>
      </c>
      <c r="I242" s="82"/>
      <c r="J242" s="82"/>
      <c r="K242" s="82"/>
      <c r="L242" s="155"/>
    </row>
    <row r="243" spans="1:12" ht="24" x14ac:dyDescent="0.25">
      <c r="A243" s="156">
        <v>6260</v>
      </c>
      <c r="B243" s="79" t="s">
        <v>246</v>
      </c>
      <c r="C243" s="196">
        <f t="shared" si="19"/>
        <v>0</v>
      </c>
      <c r="D243" s="82"/>
      <c r="E243" s="82"/>
      <c r="F243" s="82"/>
      <c r="G243" s="154"/>
      <c r="H243" s="210">
        <f t="shared" si="20"/>
        <v>0</v>
      </c>
      <c r="I243" s="82"/>
      <c r="J243" s="82"/>
      <c r="K243" s="82"/>
      <c r="L243" s="155"/>
    </row>
    <row r="244" spans="1:12" ht="17.25" customHeight="1" x14ac:dyDescent="0.25">
      <c r="A244" s="156">
        <v>6270</v>
      </c>
      <c r="B244" s="79" t="s">
        <v>247</v>
      </c>
      <c r="C244" s="196">
        <f t="shared" si="19"/>
        <v>0</v>
      </c>
      <c r="D244" s="82"/>
      <c r="E244" s="82"/>
      <c r="F244" s="82"/>
      <c r="G244" s="154"/>
      <c r="H244" s="210">
        <f t="shared" si="20"/>
        <v>0</v>
      </c>
      <c r="I244" s="82"/>
      <c r="J244" s="82"/>
      <c r="K244" s="82"/>
      <c r="L244" s="155"/>
    </row>
    <row r="245" spans="1:12" ht="24.75" customHeight="1" x14ac:dyDescent="0.25">
      <c r="A245" s="165">
        <v>6290</v>
      </c>
      <c r="B245" s="73" t="s">
        <v>248</v>
      </c>
      <c r="C245" s="211">
        <f t="shared" si="19"/>
        <v>0</v>
      </c>
      <c r="D245" s="76">
        <f>SUM(D246:D249)</f>
        <v>0</v>
      </c>
      <c r="E245" s="76">
        <f t="shared" ref="E245:G245" si="31">SUM(E246:E249)</f>
        <v>0</v>
      </c>
      <c r="F245" s="76">
        <f t="shared" si="31"/>
        <v>0</v>
      </c>
      <c r="G245" s="212">
        <f t="shared" si="31"/>
        <v>0</v>
      </c>
      <c r="H245" s="211">
        <f t="shared" si="20"/>
        <v>0</v>
      </c>
      <c r="I245" s="76">
        <f>SUM(I246:I249)</f>
        <v>0</v>
      </c>
      <c r="J245" s="76">
        <f t="shared" ref="J245:L245" si="32">SUM(J246:J249)</f>
        <v>0</v>
      </c>
      <c r="K245" s="76">
        <f t="shared" si="32"/>
        <v>0</v>
      </c>
      <c r="L245" s="180">
        <f t="shared" si="32"/>
        <v>0</v>
      </c>
    </row>
    <row r="246" spans="1:12" ht="17.25" customHeight="1" x14ac:dyDescent="0.25">
      <c r="A246" s="53">
        <v>6291</v>
      </c>
      <c r="B246" s="79" t="s">
        <v>249</v>
      </c>
      <c r="C246" s="196">
        <f t="shared" si="19"/>
        <v>0</v>
      </c>
      <c r="D246" s="82"/>
      <c r="E246" s="82"/>
      <c r="F246" s="82"/>
      <c r="G246" s="213"/>
      <c r="H246" s="196">
        <f t="shared" si="20"/>
        <v>0</v>
      </c>
      <c r="I246" s="82"/>
      <c r="J246" s="82"/>
      <c r="K246" s="82"/>
      <c r="L246" s="155"/>
    </row>
    <row r="247" spans="1:12" ht="17.25" customHeight="1" x14ac:dyDescent="0.25">
      <c r="A247" s="53">
        <v>6292</v>
      </c>
      <c r="B247" s="79" t="s">
        <v>250</v>
      </c>
      <c r="C247" s="196">
        <f t="shared" si="19"/>
        <v>0</v>
      </c>
      <c r="D247" s="82"/>
      <c r="E247" s="82"/>
      <c r="F247" s="82"/>
      <c r="G247" s="213"/>
      <c r="H247" s="196">
        <f t="shared" si="20"/>
        <v>0</v>
      </c>
      <c r="I247" s="82"/>
      <c r="J247" s="82"/>
      <c r="K247" s="82"/>
      <c r="L247" s="155"/>
    </row>
    <row r="248" spans="1:12" ht="78.75" customHeight="1" x14ac:dyDescent="0.25">
      <c r="A248" s="53">
        <v>6296</v>
      </c>
      <c r="B248" s="79" t="s">
        <v>251</v>
      </c>
      <c r="C248" s="196">
        <f t="shared" si="19"/>
        <v>0</v>
      </c>
      <c r="D248" s="82"/>
      <c r="E248" s="82"/>
      <c r="F248" s="82"/>
      <c r="G248" s="213"/>
      <c r="H248" s="196">
        <f t="shared" si="20"/>
        <v>0</v>
      </c>
      <c r="I248" s="82"/>
      <c r="J248" s="82"/>
      <c r="K248" s="82"/>
      <c r="L248" s="155"/>
    </row>
    <row r="249" spans="1:12" ht="39.75" customHeight="1" x14ac:dyDescent="0.25">
      <c r="A249" s="53">
        <v>6299</v>
      </c>
      <c r="B249" s="79" t="s">
        <v>252</v>
      </c>
      <c r="C249" s="196">
        <f t="shared" si="19"/>
        <v>0</v>
      </c>
      <c r="D249" s="82"/>
      <c r="E249" s="82"/>
      <c r="F249" s="82"/>
      <c r="G249" s="213"/>
      <c r="H249" s="196">
        <f t="shared" si="20"/>
        <v>0</v>
      </c>
      <c r="I249" s="82"/>
      <c r="J249" s="82"/>
      <c r="K249" s="82"/>
      <c r="L249" s="155"/>
    </row>
    <row r="250" spans="1:12" x14ac:dyDescent="0.25">
      <c r="A250" s="64">
        <v>6300</v>
      </c>
      <c r="B250" s="144" t="s">
        <v>253</v>
      </c>
      <c r="C250" s="178">
        <f t="shared" si="19"/>
        <v>0</v>
      </c>
      <c r="D250" s="71">
        <f>SUM(D251,D255,D256)</f>
        <v>0</v>
      </c>
      <c r="E250" s="71">
        <f t="shared" ref="E250:G250" si="33">SUM(E251,E255,E256)</f>
        <v>0</v>
      </c>
      <c r="F250" s="71">
        <f t="shared" si="33"/>
        <v>0</v>
      </c>
      <c r="G250" s="71">
        <f t="shared" si="33"/>
        <v>0</v>
      </c>
      <c r="H250" s="65">
        <f t="shared" si="20"/>
        <v>0</v>
      </c>
      <c r="I250" s="71">
        <f>SUM(I251,I255,I256)</f>
        <v>0</v>
      </c>
      <c r="J250" s="71">
        <f t="shared" ref="J250:L250" si="34">SUM(J251,J255,J256)</f>
        <v>0</v>
      </c>
      <c r="K250" s="71">
        <f t="shared" si="34"/>
        <v>0</v>
      </c>
      <c r="L250" s="169">
        <f t="shared" si="34"/>
        <v>0</v>
      </c>
    </row>
    <row r="251" spans="1:12" ht="24" x14ac:dyDescent="0.25">
      <c r="A251" s="165">
        <v>6320</v>
      </c>
      <c r="B251" s="73" t="s">
        <v>254</v>
      </c>
      <c r="C251" s="211">
        <f t="shared" si="19"/>
        <v>0</v>
      </c>
      <c r="D251" s="166">
        <f>SUM(D252:D254)</f>
        <v>0</v>
      </c>
      <c r="E251" s="166">
        <f t="shared" ref="E251:G251" si="35">SUM(E252:E254)</f>
        <v>0</v>
      </c>
      <c r="F251" s="166">
        <f t="shared" si="35"/>
        <v>0</v>
      </c>
      <c r="G251" s="214">
        <f t="shared" si="35"/>
        <v>0</v>
      </c>
      <c r="H251" s="211">
        <f t="shared" si="20"/>
        <v>0</v>
      </c>
      <c r="I251" s="166">
        <f>SUM(I252:I254)</f>
        <v>0</v>
      </c>
      <c r="J251" s="166">
        <f t="shared" ref="J251:L251" si="36">SUM(J252:J254)</f>
        <v>0</v>
      </c>
      <c r="K251" s="166">
        <f t="shared" si="36"/>
        <v>0</v>
      </c>
      <c r="L251" s="215">
        <f t="shared" si="36"/>
        <v>0</v>
      </c>
    </row>
    <row r="252" spans="1:12" x14ac:dyDescent="0.25">
      <c r="A252" s="53">
        <v>6322</v>
      </c>
      <c r="B252" s="79" t="s">
        <v>255</v>
      </c>
      <c r="C252" s="196">
        <f t="shared" si="19"/>
        <v>0</v>
      </c>
      <c r="D252" s="157"/>
      <c r="E252" s="157"/>
      <c r="F252" s="157"/>
      <c r="G252" s="216"/>
      <c r="H252" s="196">
        <f t="shared" si="20"/>
        <v>0</v>
      </c>
      <c r="I252" s="157"/>
      <c r="J252" s="157"/>
      <c r="K252" s="157"/>
      <c r="L252" s="159"/>
    </row>
    <row r="253" spans="1:12" ht="24" x14ac:dyDescent="0.25">
      <c r="A253" s="53">
        <v>6323</v>
      </c>
      <c r="B253" s="79" t="s">
        <v>256</v>
      </c>
      <c r="C253" s="196">
        <f t="shared" si="19"/>
        <v>0</v>
      </c>
      <c r="D253" s="157"/>
      <c r="E253" s="157"/>
      <c r="F253" s="157"/>
      <c r="G253" s="216"/>
      <c r="H253" s="196">
        <f t="shared" si="20"/>
        <v>0</v>
      </c>
      <c r="I253" s="157"/>
      <c r="J253" s="157"/>
      <c r="K253" s="157"/>
      <c r="L253" s="159"/>
    </row>
    <row r="254" spans="1:12" x14ac:dyDescent="0.25">
      <c r="A254" s="47">
        <v>6329</v>
      </c>
      <c r="B254" s="73" t="s">
        <v>257</v>
      </c>
      <c r="C254" s="207">
        <f t="shared" si="19"/>
        <v>0</v>
      </c>
      <c r="D254" s="166"/>
      <c r="E254" s="166"/>
      <c r="F254" s="166"/>
      <c r="G254" s="217"/>
      <c r="H254" s="207">
        <f t="shared" si="20"/>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19"/>
        <v>0</v>
      </c>
      <c r="D256" s="82"/>
      <c r="E256" s="82"/>
      <c r="F256" s="82"/>
      <c r="G256" s="154"/>
      <c r="H256" s="210">
        <f t="shared" si="20"/>
        <v>0</v>
      </c>
      <c r="I256" s="82"/>
      <c r="J256" s="82"/>
      <c r="K256" s="82"/>
      <c r="L256" s="155"/>
    </row>
    <row r="257" spans="1:12" ht="36" x14ac:dyDescent="0.25">
      <c r="A257" s="64">
        <v>6400</v>
      </c>
      <c r="B257" s="144" t="s">
        <v>260</v>
      </c>
      <c r="C257" s="178">
        <f>SUM(D257:G257)</f>
        <v>0</v>
      </c>
      <c r="D257" s="71">
        <f>SUM(D258,D262)</f>
        <v>0</v>
      </c>
      <c r="E257" s="71">
        <f t="shared" ref="E257:G257" si="37">SUM(E258,E262)</f>
        <v>0</v>
      </c>
      <c r="F257" s="71">
        <f t="shared" si="37"/>
        <v>0</v>
      </c>
      <c r="G257" s="71">
        <f t="shared" si="37"/>
        <v>0</v>
      </c>
      <c r="H257" s="65">
        <f>SUM(I257:L257)</f>
        <v>0</v>
      </c>
      <c r="I257" s="71">
        <f>SUM(I258,I262)</f>
        <v>0</v>
      </c>
      <c r="J257" s="71">
        <f t="shared" ref="J257:L257" si="38">SUM(J258,J262)</f>
        <v>0</v>
      </c>
      <c r="K257" s="71">
        <f t="shared" si="38"/>
        <v>0</v>
      </c>
      <c r="L257" s="169">
        <f t="shared" si="38"/>
        <v>0</v>
      </c>
    </row>
    <row r="258" spans="1:12" ht="24" x14ac:dyDescent="0.25">
      <c r="A258" s="165">
        <v>6410</v>
      </c>
      <c r="B258" s="73" t="s">
        <v>261</v>
      </c>
      <c r="C258" s="207">
        <f t="shared" si="19"/>
        <v>0</v>
      </c>
      <c r="D258" s="76">
        <f>SUM(D259:D261)</f>
        <v>0</v>
      </c>
      <c r="E258" s="76">
        <f t="shared" ref="E258:G258" si="39">SUM(E259:E261)</f>
        <v>0</v>
      </c>
      <c r="F258" s="76">
        <f t="shared" si="39"/>
        <v>0</v>
      </c>
      <c r="G258" s="220">
        <f t="shared" si="39"/>
        <v>0</v>
      </c>
      <c r="H258" s="207">
        <f t="shared" si="20"/>
        <v>0</v>
      </c>
      <c r="I258" s="76">
        <f>SUM(I259:I261)</f>
        <v>0</v>
      </c>
      <c r="J258" s="76">
        <f t="shared" ref="J258:L258" si="40">SUM(J259:J261)</f>
        <v>0</v>
      </c>
      <c r="K258" s="76">
        <f t="shared" si="40"/>
        <v>0</v>
      </c>
      <c r="L258" s="221">
        <f t="shared" si="40"/>
        <v>0</v>
      </c>
    </row>
    <row r="259" spans="1:12" x14ac:dyDescent="0.25">
      <c r="A259" s="53">
        <v>6411</v>
      </c>
      <c r="B259" s="222" t="s">
        <v>262</v>
      </c>
      <c r="C259" s="196">
        <f t="shared" si="19"/>
        <v>0</v>
      </c>
      <c r="D259" s="82"/>
      <c r="E259" s="82"/>
      <c r="F259" s="82"/>
      <c r="G259" s="154"/>
      <c r="H259" s="210">
        <f t="shared" si="20"/>
        <v>0</v>
      </c>
      <c r="I259" s="82"/>
      <c r="J259" s="82"/>
      <c r="K259" s="82"/>
      <c r="L259" s="155"/>
    </row>
    <row r="260" spans="1:12" ht="36" x14ac:dyDescent="0.25">
      <c r="A260" s="53">
        <v>6412</v>
      </c>
      <c r="B260" s="79" t="s">
        <v>263</v>
      </c>
      <c r="C260" s="196">
        <f t="shared" si="19"/>
        <v>0</v>
      </c>
      <c r="D260" s="82"/>
      <c r="E260" s="82"/>
      <c r="F260" s="82"/>
      <c r="G260" s="154"/>
      <c r="H260" s="210">
        <f t="shared" si="20"/>
        <v>0</v>
      </c>
      <c r="I260" s="82"/>
      <c r="J260" s="82"/>
      <c r="K260" s="82"/>
      <c r="L260" s="155"/>
    </row>
    <row r="261" spans="1:12" ht="36" x14ac:dyDescent="0.25">
      <c r="A261" s="53">
        <v>6419</v>
      </c>
      <c r="B261" s="79" t="s">
        <v>264</v>
      </c>
      <c r="C261" s="196">
        <f t="shared" si="19"/>
        <v>0</v>
      </c>
      <c r="D261" s="82"/>
      <c r="E261" s="82"/>
      <c r="F261" s="82"/>
      <c r="G261" s="154"/>
      <c r="H261" s="210">
        <f t="shared" si="20"/>
        <v>0</v>
      </c>
      <c r="I261" s="82"/>
      <c r="J261" s="82"/>
      <c r="K261" s="82"/>
      <c r="L261" s="155"/>
    </row>
    <row r="262" spans="1:12" ht="36" x14ac:dyDescent="0.25">
      <c r="A262" s="156">
        <v>6420</v>
      </c>
      <c r="B262" s="79" t="s">
        <v>265</v>
      </c>
      <c r="C262" s="196">
        <f t="shared" si="19"/>
        <v>0</v>
      </c>
      <c r="D262" s="82">
        <f>SUM(D263:D265)</f>
        <v>0</v>
      </c>
      <c r="E262" s="82">
        <f t="shared" ref="E262:G262" si="41">SUM(E263:E265)</f>
        <v>0</v>
      </c>
      <c r="F262" s="82">
        <f t="shared" si="41"/>
        <v>0</v>
      </c>
      <c r="G262" s="213">
        <f t="shared" si="41"/>
        <v>0</v>
      </c>
      <c r="H262" s="196">
        <f t="shared" si="20"/>
        <v>0</v>
      </c>
      <c r="I262" s="82">
        <f>SUM(I263:I265)</f>
        <v>0</v>
      </c>
      <c r="J262" s="82">
        <f t="shared" ref="J262:L262" si="42">SUM(J263:J265)</f>
        <v>0</v>
      </c>
      <c r="K262" s="82">
        <f t="shared" si="42"/>
        <v>0</v>
      </c>
      <c r="L262" s="203">
        <f t="shared" si="42"/>
        <v>0</v>
      </c>
    </row>
    <row r="263" spans="1:12" x14ac:dyDescent="0.25">
      <c r="A263" s="53">
        <v>6421</v>
      </c>
      <c r="B263" s="79" t="s">
        <v>266</v>
      </c>
      <c r="C263" s="196">
        <f t="shared" ref="C263:C297" si="43">SUM(D263:G263)</f>
        <v>0</v>
      </c>
      <c r="D263" s="82"/>
      <c r="E263" s="82"/>
      <c r="F263" s="82"/>
      <c r="G263" s="154"/>
      <c r="H263" s="210">
        <f t="shared" ref="H263:H297" si="44">SUM(I263:L263)</f>
        <v>0</v>
      </c>
      <c r="I263" s="82"/>
      <c r="J263" s="82"/>
      <c r="K263" s="82"/>
      <c r="L263" s="155"/>
    </row>
    <row r="264" spans="1:12" x14ac:dyDescent="0.25">
      <c r="A264" s="53">
        <v>6422</v>
      </c>
      <c r="B264" s="79" t="s">
        <v>267</v>
      </c>
      <c r="C264" s="196">
        <f t="shared" si="43"/>
        <v>0</v>
      </c>
      <c r="D264" s="82"/>
      <c r="E264" s="82"/>
      <c r="F264" s="82"/>
      <c r="G264" s="154"/>
      <c r="H264" s="210">
        <f t="shared" si="44"/>
        <v>0</v>
      </c>
      <c r="I264" s="82"/>
      <c r="J264" s="82"/>
      <c r="K264" s="82"/>
      <c r="L264" s="155"/>
    </row>
    <row r="265" spans="1:12" ht="14.25" customHeight="1" x14ac:dyDescent="0.25">
      <c r="A265" s="53">
        <v>6423</v>
      </c>
      <c r="B265" s="79" t="s">
        <v>268</v>
      </c>
      <c r="C265" s="196">
        <f t="shared" si="43"/>
        <v>0</v>
      </c>
      <c r="D265" s="82"/>
      <c r="E265" s="82"/>
      <c r="F265" s="82"/>
      <c r="G265" s="154"/>
      <c r="H265" s="210">
        <f t="shared" si="44"/>
        <v>0</v>
      </c>
      <c r="I265" s="82"/>
      <c r="J265" s="82"/>
      <c r="K265" s="82"/>
      <c r="L265" s="155"/>
    </row>
    <row r="266" spans="1:12" ht="36" x14ac:dyDescent="0.25">
      <c r="A266" s="223">
        <v>7000</v>
      </c>
      <c r="B266" s="223" t="s">
        <v>269</v>
      </c>
      <c r="C266" s="224">
        <f t="shared" si="43"/>
        <v>0</v>
      </c>
      <c r="D266" s="225">
        <f>SUM(D267,D274)</f>
        <v>0</v>
      </c>
      <c r="E266" s="225">
        <f t="shared" ref="E266:G266" si="45">SUM(E267,E274)</f>
        <v>0</v>
      </c>
      <c r="F266" s="225">
        <f t="shared" si="45"/>
        <v>0</v>
      </c>
      <c r="G266" s="225">
        <f t="shared" si="45"/>
        <v>0</v>
      </c>
      <c r="H266" s="226">
        <f t="shared" si="44"/>
        <v>0</v>
      </c>
      <c r="I266" s="225">
        <f>SUM(I267,I274)</f>
        <v>0</v>
      </c>
      <c r="J266" s="225">
        <f t="shared" ref="J266:L266" si="46">SUM(J267,J274)</f>
        <v>0</v>
      </c>
      <c r="K266" s="225">
        <f t="shared" si="46"/>
        <v>0</v>
      </c>
      <c r="L266" s="227">
        <f t="shared" si="46"/>
        <v>0</v>
      </c>
    </row>
    <row r="267" spans="1:12" ht="24" x14ac:dyDescent="0.25">
      <c r="A267" s="228">
        <v>7200</v>
      </c>
      <c r="B267" s="144" t="s">
        <v>270</v>
      </c>
      <c r="C267" s="178">
        <f t="shared" si="43"/>
        <v>0</v>
      </c>
      <c r="D267" s="71">
        <f>SUM(D268,D269,D270,D273)</f>
        <v>0</v>
      </c>
      <c r="E267" s="71">
        <f t="shared" ref="E267:G267" si="47">SUM(E268,E269,E270,E273)</f>
        <v>0</v>
      </c>
      <c r="F267" s="71">
        <f t="shared" si="47"/>
        <v>0</v>
      </c>
      <c r="G267" s="71">
        <f t="shared" si="47"/>
        <v>0</v>
      </c>
      <c r="H267" s="65">
        <f t="shared" si="44"/>
        <v>0</v>
      </c>
      <c r="I267" s="71">
        <f>SUM(I268,I269,I270,I273)</f>
        <v>0</v>
      </c>
      <c r="J267" s="71">
        <f t="shared" ref="J267:L267" si="48">SUM(J268,J269,J270,J273)</f>
        <v>0</v>
      </c>
      <c r="K267" s="71">
        <f t="shared" si="48"/>
        <v>0</v>
      </c>
      <c r="L267" s="146">
        <f t="shared" si="48"/>
        <v>0</v>
      </c>
    </row>
    <row r="268" spans="1:12" ht="24" x14ac:dyDescent="0.25">
      <c r="A268" s="229">
        <v>7210</v>
      </c>
      <c r="B268" s="73" t="s">
        <v>271</v>
      </c>
      <c r="C268" s="207">
        <f t="shared" si="43"/>
        <v>0</v>
      </c>
      <c r="D268" s="76"/>
      <c r="E268" s="76"/>
      <c r="F268" s="76"/>
      <c r="G268" s="152"/>
      <c r="H268" s="74">
        <f t="shared" si="44"/>
        <v>0</v>
      </c>
      <c r="I268" s="76"/>
      <c r="J268" s="76"/>
      <c r="K268" s="76"/>
      <c r="L268" s="153"/>
    </row>
    <row r="269" spans="1:12" ht="24" x14ac:dyDescent="0.25">
      <c r="A269" s="230">
        <v>7230</v>
      </c>
      <c r="B269" s="79" t="s">
        <v>272</v>
      </c>
      <c r="C269" s="196">
        <f t="shared" si="43"/>
        <v>0</v>
      </c>
      <c r="D269" s="82"/>
      <c r="E269" s="82"/>
      <c r="F269" s="82"/>
      <c r="G269" s="154"/>
      <c r="H269" s="80">
        <f t="shared" si="44"/>
        <v>0</v>
      </c>
      <c r="I269" s="82"/>
      <c r="J269" s="82"/>
      <c r="K269" s="82"/>
      <c r="L269" s="155"/>
    </row>
    <row r="270" spans="1:12" ht="24" x14ac:dyDescent="0.25">
      <c r="A270" s="230">
        <v>7240</v>
      </c>
      <c r="B270" s="79" t="s">
        <v>273</v>
      </c>
      <c r="C270" s="196">
        <f t="shared" si="43"/>
        <v>0</v>
      </c>
      <c r="D270" s="157">
        <f>SUM(D271:D272)</f>
        <v>0</v>
      </c>
      <c r="E270" s="157">
        <f>SUM(E271:E272)</f>
        <v>0</v>
      </c>
      <c r="F270" s="157">
        <f>SUM(F271:F272)</f>
        <v>0</v>
      </c>
      <c r="G270" s="158">
        <f>SUM(G271:G272)</f>
        <v>0</v>
      </c>
      <c r="H270" s="80">
        <f t="shared" si="44"/>
        <v>0</v>
      </c>
      <c r="I270" s="157">
        <f>SUM(I271:I272)</f>
        <v>0</v>
      </c>
      <c r="J270" s="157">
        <f>SUM(J271:J272)</f>
        <v>0</v>
      </c>
      <c r="K270" s="157">
        <f>SUM(K271:K272)</f>
        <v>0</v>
      </c>
      <c r="L270" s="159">
        <f>SUM(L271:L272)</f>
        <v>0</v>
      </c>
    </row>
    <row r="271" spans="1:12" ht="48" x14ac:dyDescent="0.25">
      <c r="A271" s="231">
        <v>7245</v>
      </c>
      <c r="B271" s="79" t="s">
        <v>274</v>
      </c>
      <c r="C271" s="196">
        <f t="shared" si="43"/>
        <v>0</v>
      </c>
      <c r="D271" s="82"/>
      <c r="E271" s="82"/>
      <c r="F271" s="82"/>
      <c r="G271" s="154"/>
      <c r="H271" s="80">
        <f t="shared" si="44"/>
        <v>0</v>
      </c>
      <c r="I271" s="82"/>
      <c r="J271" s="82"/>
      <c r="K271" s="82"/>
      <c r="L271" s="155"/>
    </row>
    <row r="272" spans="1:12" ht="87.75" customHeight="1" x14ac:dyDescent="0.25">
      <c r="A272" s="231">
        <v>7246</v>
      </c>
      <c r="B272" s="79" t="s">
        <v>275</v>
      </c>
      <c r="C272" s="196">
        <f t="shared" si="43"/>
        <v>0</v>
      </c>
      <c r="D272" s="82"/>
      <c r="E272" s="82"/>
      <c r="F272" s="82"/>
      <c r="G272" s="154"/>
      <c r="H272" s="80">
        <f t="shared" si="44"/>
        <v>0</v>
      </c>
      <c r="I272" s="82"/>
      <c r="J272" s="82"/>
      <c r="K272" s="82"/>
      <c r="L272" s="155"/>
    </row>
    <row r="273" spans="1:12" ht="24" x14ac:dyDescent="0.25">
      <c r="A273" s="232">
        <v>7260</v>
      </c>
      <c r="B273" s="73" t="s">
        <v>276</v>
      </c>
      <c r="C273" s="207">
        <f t="shared" si="43"/>
        <v>0</v>
      </c>
      <c r="D273" s="76"/>
      <c r="E273" s="76"/>
      <c r="F273" s="76"/>
      <c r="G273" s="152"/>
      <c r="H273" s="74">
        <f t="shared" si="44"/>
        <v>0</v>
      </c>
      <c r="I273" s="76"/>
      <c r="J273" s="76"/>
      <c r="K273" s="76"/>
      <c r="L273" s="153"/>
    </row>
    <row r="274" spans="1:12" x14ac:dyDescent="0.25">
      <c r="A274" s="233">
        <v>7700</v>
      </c>
      <c r="B274" s="198" t="s">
        <v>277</v>
      </c>
      <c r="C274" s="199">
        <f t="shared" si="43"/>
        <v>0</v>
      </c>
      <c r="D274" s="234">
        <f>SUM(D275,D278)</f>
        <v>0</v>
      </c>
      <c r="E274" s="234">
        <f t="shared" ref="E274:G274" si="49">SUM(E275,E278)</f>
        <v>0</v>
      </c>
      <c r="F274" s="234">
        <f t="shared" si="49"/>
        <v>0</v>
      </c>
      <c r="G274" s="234">
        <f t="shared" si="49"/>
        <v>0</v>
      </c>
      <c r="H274" s="201">
        <f t="shared" si="44"/>
        <v>0</v>
      </c>
      <c r="I274" s="234">
        <f>SUM(I275,I278)</f>
        <v>0</v>
      </c>
      <c r="J274" s="234">
        <f t="shared" ref="J274:L274" si="50">SUM(J275,J278)</f>
        <v>0</v>
      </c>
      <c r="K274" s="234">
        <f t="shared" si="50"/>
        <v>0</v>
      </c>
      <c r="L274" s="169">
        <f t="shared" si="50"/>
        <v>0</v>
      </c>
    </row>
    <row r="275" spans="1:12" ht="24" x14ac:dyDescent="0.25">
      <c r="A275" s="235">
        <v>7710</v>
      </c>
      <c r="B275" s="106" t="s">
        <v>278</v>
      </c>
      <c r="C275" s="197">
        <f t="shared" si="43"/>
        <v>0</v>
      </c>
      <c r="D275" s="149">
        <f>SUM(D276:D277)</f>
        <v>0</v>
      </c>
      <c r="E275" s="149">
        <f>SUM(E276:E277)</f>
        <v>0</v>
      </c>
      <c r="F275" s="149">
        <f>SUM(F276:F277)</f>
        <v>0</v>
      </c>
      <c r="G275" s="150">
        <f>SUM(G276:G277)</f>
        <v>0</v>
      </c>
      <c r="H275" s="148">
        <f t="shared" si="44"/>
        <v>0</v>
      </c>
      <c r="I275" s="149">
        <f>SUM(I276:I277)</f>
        <v>0</v>
      </c>
      <c r="J275" s="149">
        <f>SUM(J276:J277)</f>
        <v>0</v>
      </c>
      <c r="K275" s="149">
        <f>SUM(K276:K277)</f>
        <v>0</v>
      </c>
      <c r="L275" s="151">
        <f>SUM(L276:L277)</f>
        <v>0</v>
      </c>
    </row>
    <row r="276" spans="1:12" ht="48" x14ac:dyDescent="0.25">
      <c r="A276" s="231">
        <v>7711</v>
      </c>
      <c r="B276" s="79" t="s">
        <v>279</v>
      </c>
      <c r="C276" s="196">
        <f t="shared" si="43"/>
        <v>0</v>
      </c>
      <c r="D276" s="82"/>
      <c r="E276" s="82"/>
      <c r="F276" s="82"/>
      <c r="G276" s="154"/>
      <c r="H276" s="80">
        <f t="shared" si="44"/>
        <v>0</v>
      </c>
      <c r="I276" s="82"/>
      <c r="J276" s="82"/>
      <c r="K276" s="82"/>
      <c r="L276" s="155"/>
    </row>
    <row r="277" spans="1:12" ht="48" x14ac:dyDescent="0.25">
      <c r="A277" s="236">
        <v>7712</v>
      </c>
      <c r="B277" s="219" t="s">
        <v>280</v>
      </c>
      <c r="C277" s="211">
        <f t="shared" si="43"/>
        <v>0</v>
      </c>
      <c r="D277" s="183"/>
      <c r="E277" s="183"/>
      <c r="F277" s="183"/>
      <c r="G277" s="237"/>
      <c r="H277" s="179">
        <f t="shared" si="44"/>
        <v>0</v>
      </c>
      <c r="I277" s="183"/>
      <c r="J277" s="183"/>
      <c r="K277" s="183"/>
      <c r="L277" s="185"/>
    </row>
    <row r="278" spans="1:12" x14ac:dyDescent="0.2">
      <c r="A278" s="238">
        <v>7720</v>
      </c>
      <c r="B278" s="239" t="s">
        <v>281</v>
      </c>
      <c r="C278" s="211">
        <f t="shared" si="43"/>
        <v>0</v>
      </c>
      <c r="D278" s="200"/>
      <c r="E278" s="200"/>
      <c r="F278" s="200"/>
      <c r="G278" s="240"/>
      <c r="H278" s="179">
        <f t="shared" si="44"/>
        <v>0</v>
      </c>
      <c r="I278" s="200"/>
      <c r="J278" s="200"/>
      <c r="K278" s="200"/>
      <c r="L278" s="241"/>
    </row>
    <row r="279" spans="1:12" ht="36" x14ac:dyDescent="0.25">
      <c r="A279" s="242">
        <v>8000</v>
      </c>
      <c r="B279" s="243" t="s">
        <v>282</v>
      </c>
      <c r="C279" s="244">
        <f t="shared" si="43"/>
        <v>0</v>
      </c>
      <c r="D279" s="245">
        <f>SUM(D280:D282)</f>
        <v>0</v>
      </c>
      <c r="E279" s="245">
        <f t="shared" ref="E279:G279" si="51">SUM(E280:E282)</f>
        <v>0</v>
      </c>
      <c r="F279" s="245">
        <f t="shared" si="51"/>
        <v>0</v>
      </c>
      <c r="G279" s="245">
        <f t="shared" si="51"/>
        <v>0</v>
      </c>
      <c r="H279" s="244">
        <f t="shared" si="44"/>
        <v>0</v>
      </c>
      <c r="I279" s="245">
        <f>SUM(I280:I282)</f>
        <v>0</v>
      </c>
      <c r="J279" s="245">
        <f t="shared" ref="J279:L279" si="52">SUM(J280:J282)</f>
        <v>0</v>
      </c>
      <c r="K279" s="245">
        <f t="shared" si="52"/>
        <v>0</v>
      </c>
      <c r="L279" s="246">
        <f t="shared" si="52"/>
        <v>0</v>
      </c>
    </row>
    <row r="280" spans="1:12" ht="15.75" customHeight="1" x14ac:dyDescent="0.25">
      <c r="A280" s="247">
        <v>8100</v>
      </c>
      <c r="B280" s="106" t="s">
        <v>283</v>
      </c>
      <c r="C280" s="207">
        <f t="shared" si="43"/>
        <v>0</v>
      </c>
      <c r="D280" s="160"/>
      <c r="E280" s="160"/>
      <c r="F280" s="160"/>
      <c r="G280" s="161"/>
      <c r="H280" s="74">
        <f t="shared" si="44"/>
        <v>0</v>
      </c>
      <c r="I280" s="160"/>
      <c r="J280" s="160"/>
      <c r="K280" s="160"/>
      <c r="L280" s="162"/>
    </row>
    <row r="281" spans="1:12" ht="24" x14ac:dyDescent="0.25">
      <c r="A281" s="248">
        <v>8600</v>
      </c>
      <c r="B281" s="79" t="s">
        <v>284</v>
      </c>
      <c r="C281" s="211">
        <f t="shared" si="43"/>
        <v>0</v>
      </c>
      <c r="D281" s="82"/>
      <c r="E281" s="82"/>
      <c r="F281" s="82"/>
      <c r="G281" s="154"/>
      <c r="H281" s="179">
        <f t="shared" si="44"/>
        <v>0</v>
      </c>
      <c r="I281" s="82"/>
      <c r="J281" s="82"/>
      <c r="K281" s="82"/>
      <c r="L281" s="155"/>
    </row>
    <row r="282" spans="1:12" ht="48" x14ac:dyDescent="0.25">
      <c r="A282" s="249">
        <v>8900</v>
      </c>
      <c r="B282" s="219" t="s">
        <v>285</v>
      </c>
      <c r="C282" s="211">
        <f t="shared" si="43"/>
        <v>0</v>
      </c>
      <c r="D282" s="183"/>
      <c r="E282" s="183"/>
      <c r="F282" s="183"/>
      <c r="G282" s="237"/>
      <c r="H282" s="179">
        <f t="shared" si="44"/>
        <v>0</v>
      </c>
      <c r="I282" s="183"/>
      <c r="J282" s="183"/>
      <c r="K282" s="183"/>
      <c r="L282" s="185"/>
    </row>
    <row r="283" spans="1:12" x14ac:dyDescent="0.25">
      <c r="A283" s="242">
        <v>9000</v>
      </c>
      <c r="B283" s="243" t="s">
        <v>286</v>
      </c>
      <c r="C283" s="250">
        <f t="shared" si="43"/>
        <v>0</v>
      </c>
      <c r="D283" s="245">
        <f>SUM(D284)</f>
        <v>0</v>
      </c>
      <c r="E283" s="245">
        <f t="shared" ref="E283:G283" si="53">SUM(E284)</f>
        <v>0</v>
      </c>
      <c r="F283" s="245">
        <f t="shared" si="53"/>
        <v>0</v>
      </c>
      <c r="G283" s="245">
        <f t="shared" si="53"/>
        <v>0</v>
      </c>
      <c r="H283" s="251">
        <f t="shared" si="44"/>
        <v>0</v>
      </c>
      <c r="I283" s="245">
        <f>SUM(I284)</f>
        <v>0</v>
      </c>
      <c r="J283" s="245">
        <f t="shared" ref="J283:L283" si="54">SUM(J284)</f>
        <v>0</v>
      </c>
      <c r="K283" s="245">
        <f t="shared" si="54"/>
        <v>0</v>
      </c>
      <c r="L283" s="246">
        <f t="shared" si="54"/>
        <v>0</v>
      </c>
    </row>
    <row r="284" spans="1:12" ht="24" x14ac:dyDescent="0.25">
      <c r="A284" s="252">
        <v>9200</v>
      </c>
      <c r="B284" s="177" t="s">
        <v>287</v>
      </c>
      <c r="C284" s="205">
        <f t="shared" si="43"/>
        <v>0</v>
      </c>
      <c r="D284" s="188">
        <f>SUM(D285,D286,D289,D290,D294)</f>
        <v>0</v>
      </c>
      <c r="E284" s="188">
        <f t="shared" ref="E284:G284" si="55">SUM(E285,E286,E289,E290,E294)</f>
        <v>0</v>
      </c>
      <c r="F284" s="188">
        <f t="shared" si="55"/>
        <v>0</v>
      </c>
      <c r="G284" s="188">
        <f t="shared" si="55"/>
        <v>0</v>
      </c>
      <c r="H284" s="187">
        <f t="shared" si="44"/>
        <v>0</v>
      </c>
      <c r="I284" s="188">
        <f>SUM(I285,I286,I289,I290,I294)</f>
        <v>0</v>
      </c>
      <c r="J284" s="188">
        <f t="shared" ref="J284:L284" si="56">SUM(J285,J286,J289,J290,J294)</f>
        <v>0</v>
      </c>
      <c r="K284" s="188">
        <f t="shared" si="56"/>
        <v>0</v>
      </c>
      <c r="L284" s="189">
        <f t="shared" si="56"/>
        <v>0</v>
      </c>
    </row>
    <row r="285" spans="1:12" ht="24" x14ac:dyDescent="0.25">
      <c r="A285" s="235">
        <v>9230</v>
      </c>
      <c r="B285" s="106" t="s">
        <v>288</v>
      </c>
      <c r="C285" s="207">
        <f t="shared" si="43"/>
        <v>0</v>
      </c>
      <c r="D285" s="160"/>
      <c r="E285" s="160"/>
      <c r="F285" s="160"/>
      <c r="G285" s="161"/>
      <c r="H285" s="74">
        <f t="shared" si="44"/>
        <v>0</v>
      </c>
      <c r="I285" s="160"/>
      <c r="J285" s="160"/>
      <c r="K285" s="160"/>
      <c r="L285" s="162"/>
    </row>
    <row r="286" spans="1:12" ht="36" x14ac:dyDescent="0.25">
      <c r="A286" s="230">
        <v>9240</v>
      </c>
      <c r="B286" s="79" t="s">
        <v>289</v>
      </c>
      <c r="C286" s="211">
        <f t="shared" si="43"/>
        <v>0</v>
      </c>
      <c r="D286" s="82">
        <f>SUM(D287:D288)</f>
        <v>0</v>
      </c>
      <c r="E286" s="82">
        <f t="shared" ref="E286:G286" si="57">SUM(E287:E288)</f>
        <v>0</v>
      </c>
      <c r="F286" s="82">
        <f t="shared" si="57"/>
        <v>0</v>
      </c>
      <c r="G286" s="82">
        <f t="shared" si="57"/>
        <v>0</v>
      </c>
      <c r="H286" s="179">
        <f t="shared" si="44"/>
        <v>0</v>
      </c>
      <c r="I286" s="82">
        <f>SUM(I287:I288)</f>
        <v>0</v>
      </c>
      <c r="J286" s="82">
        <f t="shared" ref="J286:L286" si="58">SUM(J287:J288)</f>
        <v>0</v>
      </c>
      <c r="K286" s="82">
        <f t="shared" si="58"/>
        <v>0</v>
      </c>
      <c r="L286" s="203">
        <f t="shared" si="58"/>
        <v>0</v>
      </c>
    </row>
    <row r="287" spans="1:12" ht="36" x14ac:dyDescent="0.25">
      <c r="A287" s="231">
        <v>9241</v>
      </c>
      <c r="B287" s="79" t="s">
        <v>290</v>
      </c>
      <c r="C287" s="211">
        <f t="shared" si="43"/>
        <v>0</v>
      </c>
      <c r="D287" s="82"/>
      <c r="E287" s="82"/>
      <c r="F287" s="82"/>
      <c r="G287" s="154"/>
      <c r="H287" s="179">
        <f t="shared" si="44"/>
        <v>0</v>
      </c>
      <c r="I287" s="82"/>
      <c r="J287" s="82"/>
      <c r="K287" s="82"/>
      <c r="L287" s="155"/>
    </row>
    <row r="288" spans="1:12" ht="36" x14ac:dyDescent="0.25">
      <c r="A288" s="231">
        <v>9242</v>
      </c>
      <c r="B288" s="79" t="s">
        <v>291</v>
      </c>
      <c r="C288" s="211">
        <f t="shared" si="43"/>
        <v>0</v>
      </c>
      <c r="D288" s="82"/>
      <c r="E288" s="82"/>
      <c r="F288" s="82"/>
      <c r="G288" s="154"/>
      <c r="H288" s="179">
        <f t="shared" si="44"/>
        <v>0</v>
      </c>
      <c r="I288" s="82"/>
      <c r="J288" s="82"/>
      <c r="K288" s="82"/>
      <c r="L288" s="155"/>
    </row>
    <row r="289" spans="1:12" ht="24" x14ac:dyDescent="0.25">
      <c r="A289" s="230">
        <v>9250</v>
      </c>
      <c r="B289" s="79" t="s">
        <v>292</v>
      </c>
      <c r="C289" s="211">
        <f t="shared" si="43"/>
        <v>0</v>
      </c>
      <c r="D289" s="82"/>
      <c r="E289" s="82"/>
      <c r="F289" s="82"/>
      <c r="G289" s="154"/>
      <c r="H289" s="179">
        <f t="shared" si="44"/>
        <v>0</v>
      </c>
      <c r="I289" s="82"/>
      <c r="J289" s="82"/>
      <c r="K289" s="82"/>
      <c r="L289" s="155"/>
    </row>
    <row r="290" spans="1:12" ht="24" x14ac:dyDescent="0.25">
      <c r="A290" s="230">
        <v>9260</v>
      </c>
      <c r="B290" s="79" t="s">
        <v>293</v>
      </c>
      <c r="C290" s="211">
        <f t="shared" si="43"/>
        <v>0</v>
      </c>
      <c r="D290" s="82">
        <f>SUM(D291:D293)</f>
        <v>0</v>
      </c>
      <c r="E290" s="82">
        <f t="shared" ref="E290:G290" si="59">SUM(E291:E293)</f>
        <v>0</v>
      </c>
      <c r="F290" s="82">
        <f t="shared" si="59"/>
        <v>0</v>
      </c>
      <c r="G290" s="82">
        <f t="shared" si="59"/>
        <v>0</v>
      </c>
      <c r="H290" s="179">
        <f t="shared" si="44"/>
        <v>0</v>
      </c>
      <c r="I290" s="82">
        <f>SUM(I291:I293)</f>
        <v>0</v>
      </c>
      <c r="J290" s="82">
        <f t="shared" ref="J290:L290" si="60">SUM(J291:J293)</f>
        <v>0</v>
      </c>
      <c r="K290" s="82">
        <f t="shared" si="60"/>
        <v>0</v>
      </c>
      <c r="L290" s="203">
        <f t="shared" si="60"/>
        <v>0</v>
      </c>
    </row>
    <row r="291" spans="1:12" ht="27.75" customHeight="1" x14ac:dyDescent="0.25">
      <c r="A291" s="231">
        <v>9261</v>
      </c>
      <c r="B291" s="79" t="s">
        <v>294</v>
      </c>
      <c r="C291" s="211">
        <f t="shared" si="43"/>
        <v>0</v>
      </c>
      <c r="D291" s="82"/>
      <c r="E291" s="82"/>
      <c r="F291" s="82"/>
      <c r="G291" s="154"/>
      <c r="H291" s="179">
        <f t="shared" si="44"/>
        <v>0</v>
      </c>
      <c r="I291" s="82"/>
      <c r="J291" s="82"/>
      <c r="K291" s="82"/>
      <c r="L291" s="155"/>
    </row>
    <row r="292" spans="1:12" ht="48" x14ac:dyDescent="0.25">
      <c r="A292" s="231">
        <v>9262</v>
      </c>
      <c r="B292" s="79" t="s">
        <v>295</v>
      </c>
      <c r="C292" s="211">
        <f t="shared" si="43"/>
        <v>0</v>
      </c>
      <c r="D292" s="82"/>
      <c r="E292" s="82"/>
      <c r="F292" s="82"/>
      <c r="G292" s="154"/>
      <c r="H292" s="179">
        <f t="shared" si="44"/>
        <v>0</v>
      </c>
      <c r="I292" s="82"/>
      <c r="J292" s="82"/>
      <c r="K292" s="82"/>
      <c r="L292" s="155"/>
    </row>
    <row r="293" spans="1:12" ht="87.75" customHeight="1" x14ac:dyDescent="0.25">
      <c r="A293" s="231">
        <v>9263</v>
      </c>
      <c r="B293" s="79" t="s">
        <v>296</v>
      </c>
      <c r="C293" s="211">
        <f t="shared" si="43"/>
        <v>0</v>
      </c>
      <c r="D293" s="82"/>
      <c r="E293" s="82"/>
      <c r="F293" s="82"/>
      <c r="G293" s="154"/>
      <c r="H293" s="179">
        <f t="shared" si="44"/>
        <v>0</v>
      </c>
      <c r="I293" s="82"/>
      <c r="J293" s="82"/>
      <c r="K293" s="82"/>
      <c r="L293" s="155"/>
    </row>
    <row r="294" spans="1:12" ht="60" x14ac:dyDescent="0.25">
      <c r="A294" s="230">
        <v>9270</v>
      </c>
      <c r="B294" s="79" t="s">
        <v>297</v>
      </c>
      <c r="C294" s="211">
        <f t="shared" si="43"/>
        <v>0</v>
      </c>
      <c r="D294" s="82"/>
      <c r="E294" s="82"/>
      <c r="F294" s="82"/>
      <c r="G294" s="154"/>
      <c r="H294" s="179">
        <f t="shared" si="44"/>
        <v>0</v>
      </c>
      <c r="I294" s="82"/>
      <c r="J294" s="82"/>
      <c r="K294" s="82"/>
      <c r="L294" s="155"/>
    </row>
    <row r="295" spans="1:12" x14ac:dyDescent="0.25">
      <c r="A295" s="222"/>
      <c r="B295" s="79" t="s">
        <v>298</v>
      </c>
      <c r="C295" s="196">
        <f t="shared" si="43"/>
        <v>0</v>
      </c>
      <c r="D295" s="157">
        <f>SUM(D296:D297)</f>
        <v>0</v>
      </c>
      <c r="E295" s="157">
        <f>SUM(E296:E297)</f>
        <v>0</v>
      </c>
      <c r="F295" s="157">
        <f>SUM(F296:F297)</f>
        <v>0</v>
      </c>
      <c r="G295" s="158">
        <f>SUM(G296:G297)</f>
        <v>0</v>
      </c>
      <c r="H295" s="80">
        <f t="shared" si="44"/>
        <v>19535</v>
      </c>
      <c r="I295" s="157">
        <f>SUM(I296:I297)</f>
        <v>0</v>
      </c>
      <c r="J295" s="157">
        <f>SUM(J296:J297)</f>
        <v>0</v>
      </c>
      <c r="K295" s="157">
        <f>SUM(K296:K297)</f>
        <v>19535</v>
      </c>
      <c r="L295" s="159">
        <f>SUM(L296:L297)</f>
        <v>0</v>
      </c>
    </row>
    <row r="296" spans="1:12" x14ac:dyDescent="0.25">
      <c r="A296" s="222"/>
      <c r="B296" s="53" t="s">
        <v>29</v>
      </c>
      <c r="C296" s="196">
        <f t="shared" si="43"/>
        <v>0</v>
      </c>
      <c r="D296" s="82"/>
      <c r="E296" s="82"/>
      <c r="F296" s="82"/>
      <c r="G296" s="154"/>
      <c r="H296" s="80">
        <f t="shared" si="44"/>
        <v>95</v>
      </c>
      <c r="I296" s="82"/>
      <c r="J296" s="82"/>
      <c r="K296" s="82">
        <v>95</v>
      </c>
      <c r="L296" s="155"/>
    </row>
    <row r="297" spans="1:12" x14ac:dyDescent="0.25">
      <c r="A297" s="253"/>
      <c r="B297" s="254" t="s">
        <v>30</v>
      </c>
      <c r="C297" s="207">
        <f t="shared" si="43"/>
        <v>0</v>
      </c>
      <c r="D297" s="76"/>
      <c r="E297" s="76"/>
      <c r="F297" s="76"/>
      <c r="G297" s="152"/>
      <c r="H297" s="74">
        <f t="shared" si="44"/>
        <v>19440</v>
      </c>
      <c r="I297" s="76"/>
      <c r="J297" s="76"/>
      <c r="K297" s="76">
        <v>19440</v>
      </c>
      <c r="L297" s="153"/>
    </row>
    <row r="298" spans="1:12" x14ac:dyDescent="0.25">
      <c r="A298" s="255"/>
      <c r="B298" s="256" t="s">
        <v>299</v>
      </c>
      <c r="C298" s="257">
        <f>SUM(C295,C283,C279,C266,C231,C192,C184,C170,C73,C52)</f>
        <v>84117</v>
      </c>
      <c r="D298" s="257">
        <f>SUM(D295,D283,D279,D266,D231,D192,D184,D170,D73,D52)</f>
        <v>56979</v>
      </c>
      <c r="E298" s="257">
        <f t="shared" ref="E298:G298" si="61">SUM(E295,E283,E279,E266,E231,E192,E184,E170,E73,E52)</f>
        <v>0</v>
      </c>
      <c r="F298" s="257">
        <f t="shared" si="61"/>
        <v>27000</v>
      </c>
      <c r="G298" s="258">
        <f t="shared" si="61"/>
        <v>138</v>
      </c>
      <c r="H298" s="259">
        <f>SUM(H295,H283,H279,H266,H231,H192,H184,H170,H73,H52)</f>
        <v>96388</v>
      </c>
      <c r="I298" s="257">
        <f>SUM(I295,I283,I279,I266,I231,I192,I184,I170,I73,I52)</f>
        <v>44715</v>
      </c>
      <c r="J298" s="257">
        <f t="shared" ref="J298:L298" si="62">SUM(J295,J283,J279,J266,J231,J192,J184,J170,J73,J52)</f>
        <v>0</v>
      </c>
      <c r="K298" s="257">
        <f t="shared" si="62"/>
        <v>51535</v>
      </c>
      <c r="L298" s="146">
        <f t="shared" si="62"/>
        <v>138</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911" t="s">
        <v>300</v>
      </c>
      <c r="B300" s="912"/>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SUM(L25,L26,L42,L44)-L50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911" t="s">
        <v>301</v>
      </c>
      <c r="B302" s="912"/>
      <c r="C302" s="262">
        <f t="shared" ref="C302:L302" si="63">SUM(C303,C305)-C313+C315</f>
        <v>0</v>
      </c>
      <c r="D302" s="263">
        <f t="shared" si="63"/>
        <v>0</v>
      </c>
      <c r="E302" s="263">
        <f t="shared" si="63"/>
        <v>0</v>
      </c>
      <c r="F302" s="263">
        <f t="shared" si="63"/>
        <v>0</v>
      </c>
      <c r="G302" s="264">
        <f t="shared" si="63"/>
        <v>0</v>
      </c>
      <c r="H302" s="267">
        <f t="shared" si="63"/>
        <v>0</v>
      </c>
      <c r="I302" s="263">
        <f t="shared" si="63"/>
        <v>0</v>
      </c>
      <c r="J302" s="263">
        <f t="shared" si="63"/>
        <v>0</v>
      </c>
      <c r="K302" s="263">
        <f t="shared" si="63"/>
        <v>0</v>
      </c>
      <c r="L302" s="268">
        <f t="shared" si="63"/>
        <v>0</v>
      </c>
    </row>
    <row r="303" spans="1:12" s="33" customFormat="1" x14ac:dyDescent="0.25">
      <c r="A303" s="269" t="s">
        <v>302</v>
      </c>
      <c r="B303" s="269" t="s">
        <v>303</v>
      </c>
      <c r="C303" s="262">
        <f t="shared" ref="C303:L303" si="64">C22-C295</f>
        <v>0</v>
      </c>
      <c r="D303" s="263">
        <f t="shared" si="64"/>
        <v>0</v>
      </c>
      <c r="E303" s="263">
        <f t="shared" si="64"/>
        <v>0</v>
      </c>
      <c r="F303" s="263">
        <f t="shared" si="64"/>
        <v>0</v>
      </c>
      <c r="G303" s="270">
        <f t="shared" si="64"/>
        <v>0</v>
      </c>
      <c r="H303" s="267">
        <f t="shared" si="64"/>
        <v>0</v>
      </c>
      <c r="I303" s="263">
        <f t="shared" si="64"/>
        <v>0</v>
      </c>
      <c r="J303" s="263">
        <f t="shared" si="64"/>
        <v>0</v>
      </c>
      <c r="K303" s="263">
        <f t="shared" si="64"/>
        <v>0</v>
      </c>
      <c r="L303" s="268">
        <f t="shared" si="64"/>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65">SUM(C306,C308,C310)-SUM(C307,C309,C311)</f>
        <v>0</v>
      </c>
      <c r="D305" s="263">
        <f t="shared" si="65"/>
        <v>0</v>
      </c>
      <c r="E305" s="263">
        <f t="shared" si="65"/>
        <v>0</v>
      </c>
      <c r="F305" s="263">
        <f t="shared" si="65"/>
        <v>0</v>
      </c>
      <c r="G305" s="270">
        <f t="shared" si="65"/>
        <v>0</v>
      </c>
      <c r="H305" s="267">
        <f t="shared" si="65"/>
        <v>0</v>
      </c>
      <c r="I305" s="263">
        <f t="shared" si="65"/>
        <v>0</v>
      </c>
      <c r="J305" s="263">
        <f t="shared" si="65"/>
        <v>0</v>
      </c>
      <c r="K305" s="263">
        <f t="shared" si="65"/>
        <v>0</v>
      </c>
      <c r="L305" s="268">
        <f t="shared" si="65"/>
        <v>0</v>
      </c>
    </row>
    <row r="306" spans="1:12" x14ac:dyDescent="0.25">
      <c r="A306" s="272" t="s">
        <v>306</v>
      </c>
      <c r="B306" s="273" t="s">
        <v>307</v>
      </c>
      <c r="C306" s="88">
        <f t="shared" ref="C306:C311" si="66">SUM(D306:G306)</f>
        <v>0</v>
      </c>
      <c r="D306" s="90"/>
      <c r="E306" s="90"/>
      <c r="F306" s="90"/>
      <c r="G306" s="274"/>
      <c r="H306" s="88">
        <f t="shared" ref="H306:H311" si="67">SUM(I306:L306)</f>
        <v>0</v>
      </c>
      <c r="I306" s="90"/>
      <c r="J306" s="90"/>
      <c r="K306" s="90"/>
      <c r="L306" s="275"/>
    </row>
    <row r="307" spans="1:12" ht="24" x14ac:dyDescent="0.25">
      <c r="A307" s="222" t="s">
        <v>308</v>
      </c>
      <c r="B307" s="52" t="s">
        <v>309</v>
      </c>
      <c r="C307" s="80">
        <f t="shared" si="66"/>
        <v>0</v>
      </c>
      <c r="D307" s="82"/>
      <c r="E307" s="82"/>
      <c r="F307" s="82"/>
      <c r="G307" s="154"/>
      <c r="H307" s="80">
        <f t="shared" si="67"/>
        <v>0</v>
      </c>
      <c r="I307" s="82"/>
      <c r="J307" s="82"/>
      <c r="K307" s="82"/>
      <c r="L307" s="155"/>
    </row>
    <row r="308" spans="1:12" x14ac:dyDescent="0.25">
      <c r="A308" s="222" t="s">
        <v>310</v>
      </c>
      <c r="B308" s="52" t="s">
        <v>311</v>
      </c>
      <c r="C308" s="80">
        <f t="shared" si="66"/>
        <v>0</v>
      </c>
      <c r="D308" s="82"/>
      <c r="E308" s="82"/>
      <c r="F308" s="82"/>
      <c r="G308" s="154"/>
      <c r="H308" s="80">
        <f t="shared" si="67"/>
        <v>0</v>
      </c>
      <c r="I308" s="82"/>
      <c r="J308" s="82"/>
      <c r="K308" s="82"/>
      <c r="L308" s="155"/>
    </row>
    <row r="309" spans="1:12" ht="24" x14ac:dyDescent="0.25">
      <c r="A309" s="222" t="s">
        <v>312</v>
      </c>
      <c r="B309" s="52" t="s">
        <v>313</v>
      </c>
      <c r="C309" s="80">
        <f t="shared" si="66"/>
        <v>0</v>
      </c>
      <c r="D309" s="82"/>
      <c r="E309" s="82"/>
      <c r="F309" s="82"/>
      <c r="G309" s="154"/>
      <c r="H309" s="80">
        <f t="shared" si="67"/>
        <v>0</v>
      </c>
      <c r="I309" s="82"/>
      <c r="J309" s="82"/>
      <c r="K309" s="82"/>
      <c r="L309" s="155"/>
    </row>
    <row r="310" spans="1:12" x14ac:dyDescent="0.25">
      <c r="A310" s="222" t="s">
        <v>314</v>
      </c>
      <c r="B310" s="52" t="s">
        <v>315</v>
      </c>
      <c r="C310" s="80">
        <f t="shared" si="66"/>
        <v>0</v>
      </c>
      <c r="D310" s="82"/>
      <c r="E310" s="82"/>
      <c r="F310" s="82"/>
      <c r="G310" s="154"/>
      <c r="H310" s="80">
        <f t="shared" si="67"/>
        <v>0</v>
      </c>
      <c r="I310" s="82"/>
      <c r="J310" s="82"/>
      <c r="K310" s="82"/>
      <c r="L310" s="155"/>
    </row>
    <row r="311" spans="1:12" ht="24" x14ac:dyDescent="0.25">
      <c r="A311" s="276" t="s">
        <v>316</v>
      </c>
      <c r="B311" s="277" t="s">
        <v>317</v>
      </c>
      <c r="C311" s="179">
        <f t="shared" si="66"/>
        <v>0</v>
      </c>
      <c r="D311" s="183"/>
      <c r="E311" s="183"/>
      <c r="F311" s="183"/>
      <c r="G311" s="237"/>
      <c r="H311" s="179">
        <f t="shared" si="67"/>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A300:B300"/>
    <mergeCell ref="A302:B302"/>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ageMargins left="0.70866141732283472" right="0.70866141732283472" top="0.74803149606299213" bottom="0.74803149606299213" header="0.31496062992125984" footer="0.31496062992125984"/>
  <pageSetup paperSize="9" fitToHeight="0" orientation="portrait" r:id="rId1"/>
  <headerFooter>
    <oddHeader>&amp;R&amp;"Times New Roman,Regular"&amp;8Tāme Nr.03.1.1.</oddHeader>
    <oddFooter>&amp;L&amp;D&amp;T&amp;R&amp;P(&amp;N)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341"/>
  <sheetViews>
    <sheetView zoomScaleNormal="100" workbookViewId="0">
      <selection activeCell="M29" sqref="M29"/>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885" t="s">
        <v>0</v>
      </c>
      <c r="B3" s="886"/>
      <c r="C3" s="886"/>
      <c r="D3" s="886"/>
      <c r="E3" s="886"/>
      <c r="F3" s="886"/>
      <c r="G3" s="886"/>
      <c r="H3" s="886"/>
      <c r="I3" s="886"/>
      <c r="J3" s="886"/>
      <c r="K3" s="886"/>
      <c r="L3" s="887"/>
    </row>
    <row r="4" spans="1:12" x14ac:dyDescent="0.25">
      <c r="A4" s="9"/>
      <c r="B4" s="10"/>
      <c r="C4" s="11"/>
      <c r="D4" s="10"/>
      <c r="E4" s="10"/>
      <c r="F4" s="10"/>
      <c r="G4" s="10"/>
      <c r="H4" s="11"/>
      <c r="I4" s="10"/>
      <c r="J4" s="10"/>
      <c r="K4" s="10"/>
      <c r="L4" s="12"/>
    </row>
    <row r="5" spans="1:12" ht="12" customHeight="1" x14ac:dyDescent="0.25">
      <c r="A5" s="9" t="s">
        <v>1</v>
      </c>
      <c r="B5" s="13"/>
      <c r="C5" s="888" t="s">
        <v>2</v>
      </c>
      <c r="D5" s="889"/>
      <c r="E5" s="889"/>
      <c r="F5" s="889"/>
      <c r="G5" s="889"/>
      <c r="H5" s="889"/>
      <c r="I5" s="889"/>
      <c r="J5" s="889"/>
      <c r="K5" s="889"/>
      <c r="L5" s="890"/>
    </row>
    <row r="6" spans="1:12" x14ac:dyDescent="0.25">
      <c r="A6" s="9" t="s">
        <v>3</v>
      </c>
      <c r="B6" s="10"/>
      <c r="C6" s="882" t="s">
        <v>4</v>
      </c>
      <c r="D6" s="883"/>
      <c r="E6" s="883"/>
      <c r="F6" s="883"/>
      <c r="G6" s="883"/>
      <c r="H6" s="883"/>
      <c r="I6" s="883"/>
      <c r="J6" s="883"/>
      <c r="K6" s="883"/>
      <c r="L6" s="884"/>
    </row>
    <row r="7" spans="1:12" x14ac:dyDescent="0.25">
      <c r="A7" s="9" t="s">
        <v>5</v>
      </c>
      <c r="B7" s="10"/>
      <c r="C7" s="882" t="s">
        <v>6</v>
      </c>
      <c r="D7" s="883"/>
      <c r="E7" s="883"/>
      <c r="F7" s="883"/>
      <c r="G7" s="883"/>
      <c r="H7" s="883"/>
      <c r="I7" s="883"/>
      <c r="J7" s="883"/>
      <c r="K7" s="883"/>
      <c r="L7" s="884"/>
    </row>
    <row r="8" spans="1:12" ht="24" customHeight="1" x14ac:dyDescent="0.25">
      <c r="A8" s="9" t="s">
        <v>7</v>
      </c>
      <c r="B8" s="10"/>
      <c r="C8" s="888" t="s">
        <v>8</v>
      </c>
      <c r="D8" s="889"/>
      <c r="E8" s="889"/>
      <c r="F8" s="889"/>
      <c r="G8" s="889"/>
      <c r="H8" s="889"/>
      <c r="I8" s="889"/>
      <c r="J8" s="889"/>
      <c r="K8" s="889"/>
      <c r="L8" s="890"/>
    </row>
    <row r="9" spans="1:12" x14ac:dyDescent="0.25">
      <c r="A9" s="14" t="s">
        <v>9</v>
      </c>
      <c r="B9" s="10"/>
      <c r="C9" s="15"/>
      <c r="D9" s="15"/>
      <c r="E9" s="15"/>
      <c r="F9" s="15"/>
      <c r="G9" s="15"/>
      <c r="H9" s="15"/>
      <c r="I9" s="15"/>
      <c r="J9" s="15"/>
      <c r="K9" s="15"/>
      <c r="L9" s="16"/>
    </row>
    <row r="10" spans="1:12" x14ac:dyDescent="0.25">
      <c r="A10" s="9"/>
      <c r="B10" s="10" t="s">
        <v>10</v>
      </c>
      <c r="C10" s="882" t="s">
        <v>11</v>
      </c>
      <c r="D10" s="883"/>
      <c r="E10" s="883"/>
      <c r="F10" s="883"/>
      <c r="G10" s="883"/>
      <c r="H10" s="883"/>
      <c r="I10" s="883"/>
      <c r="J10" s="883"/>
      <c r="K10" s="883"/>
      <c r="L10" s="884"/>
    </row>
    <row r="11" spans="1:12" x14ac:dyDescent="0.25">
      <c r="A11" s="9"/>
      <c r="B11" s="10" t="s">
        <v>12</v>
      </c>
      <c r="C11" s="882"/>
      <c r="D11" s="883"/>
      <c r="E11" s="883"/>
      <c r="F11" s="883"/>
      <c r="G11" s="883"/>
      <c r="H11" s="883"/>
      <c r="I11" s="883"/>
      <c r="J11" s="883"/>
      <c r="K11" s="883"/>
      <c r="L11" s="884"/>
    </row>
    <row r="12" spans="1:12" x14ac:dyDescent="0.25">
      <c r="A12" s="9"/>
      <c r="B12" s="10" t="s">
        <v>13</v>
      </c>
      <c r="C12" s="882"/>
      <c r="D12" s="883"/>
      <c r="E12" s="883"/>
      <c r="F12" s="883"/>
      <c r="G12" s="883"/>
      <c r="H12" s="883"/>
      <c r="I12" s="883"/>
      <c r="J12" s="883"/>
      <c r="K12" s="883"/>
      <c r="L12" s="884"/>
    </row>
    <row r="13" spans="1:12" x14ac:dyDescent="0.25">
      <c r="A13" s="9"/>
      <c r="B13" s="10" t="s">
        <v>14</v>
      </c>
      <c r="C13" s="882"/>
      <c r="D13" s="883"/>
      <c r="E13" s="883"/>
      <c r="F13" s="883"/>
      <c r="G13" s="883"/>
      <c r="H13" s="883"/>
      <c r="I13" s="883"/>
      <c r="J13" s="883"/>
      <c r="K13" s="883"/>
      <c r="L13" s="884"/>
    </row>
    <row r="14" spans="1:12" ht="12.75" customHeight="1" x14ac:dyDescent="0.25">
      <c r="A14" s="9"/>
      <c r="B14" s="10" t="s">
        <v>15</v>
      </c>
      <c r="C14" s="882"/>
      <c r="D14" s="883"/>
      <c r="E14" s="883"/>
      <c r="F14" s="883"/>
      <c r="G14" s="883"/>
      <c r="H14" s="883"/>
      <c r="I14" s="883"/>
      <c r="J14" s="883"/>
      <c r="K14" s="883"/>
      <c r="L14" s="884"/>
    </row>
    <row r="15" spans="1:12" x14ac:dyDescent="0.25">
      <c r="A15" s="17"/>
      <c r="B15" s="18"/>
      <c r="C15" s="18"/>
      <c r="D15" s="18"/>
      <c r="E15" s="18"/>
      <c r="F15" s="18"/>
      <c r="G15" s="18"/>
      <c r="H15" s="18"/>
      <c r="I15" s="18"/>
      <c r="J15" s="18"/>
      <c r="K15" s="18"/>
      <c r="L15" s="19"/>
    </row>
    <row r="16" spans="1:12" s="20" customFormat="1" ht="12.75" customHeight="1" x14ac:dyDescent="0.25">
      <c r="A16" s="891" t="s">
        <v>16</v>
      </c>
      <c r="B16" s="894" t="s">
        <v>17</v>
      </c>
      <c r="C16" s="896" t="s">
        <v>18</v>
      </c>
      <c r="D16" s="897"/>
      <c r="E16" s="897"/>
      <c r="F16" s="897"/>
      <c r="G16" s="898"/>
      <c r="H16" s="896" t="s">
        <v>19</v>
      </c>
      <c r="I16" s="897"/>
      <c r="J16" s="897"/>
      <c r="K16" s="897"/>
      <c r="L16" s="899"/>
    </row>
    <row r="17" spans="1:14" s="20" customFormat="1" ht="12.75" customHeight="1" x14ac:dyDescent="0.25">
      <c r="A17" s="892"/>
      <c r="B17" s="895"/>
      <c r="C17" s="900" t="s">
        <v>20</v>
      </c>
      <c r="D17" s="901" t="s">
        <v>21</v>
      </c>
      <c r="E17" s="909" t="s">
        <v>22</v>
      </c>
      <c r="F17" s="903" t="s">
        <v>23</v>
      </c>
      <c r="G17" s="914" t="s">
        <v>24</v>
      </c>
      <c r="H17" s="900" t="s">
        <v>20</v>
      </c>
      <c r="I17" s="901" t="s">
        <v>21</v>
      </c>
      <c r="J17" s="909" t="s">
        <v>22</v>
      </c>
      <c r="K17" s="903" t="s">
        <v>23</v>
      </c>
      <c r="L17" s="905" t="s">
        <v>24</v>
      </c>
    </row>
    <row r="18" spans="1:14" s="21" customFormat="1" ht="61.5" customHeight="1" thickBot="1" x14ac:dyDescent="0.3">
      <c r="A18" s="893"/>
      <c r="B18" s="895"/>
      <c r="C18" s="900"/>
      <c r="D18" s="902"/>
      <c r="E18" s="913"/>
      <c r="F18" s="904"/>
      <c r="G18" s="914"/>
      <c r="H18" s="907"/>
      <c r="I18" s="908"/>
      <c r="J18" s="910"/>
      <c r="K18" s="904"/>
      <c r="L18" s="906"/>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160008</v>
      </c>
      <c r="D21" s="37">
        <f>SUM(D22,D25,D26,D42)</f>
        <v>160008</v>
      </c>
      <c r="E21" s="37">
        <f>SUM(E22,E25)</f>
        <v>0</v>
      </c>
      <c r="F21" s="37">
        <f>SUM(F22,F27)</f>
        <v>0</v>
      </c>
      <c r="G21" s="38">
        <f>SUM(G22,G44)</f>
        <v>0</v>
      </c>
      <c r="H21" s="36">
        <f t="shared" ref="H21:H46" si="1">SUM(I21:L21)</f>
        <v>180292</v>
      </c>
      <c r="I21" s="37">
        <f>SUM(I22,I25,I26,I42)</f>
        <v>180292</v>
      </c>
      <c r="J21" s="37">
        <f>SUM(J22,J25)</f>
        <v>0</v>
      </c>
      <c r="K21" s="37">
        <f>SUM(K22,K27)</f>
        <v>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160008</v>
      </c>
      <c r="D25" s="60">
        <v>160008</v>
      </c>
      <c r="E25" s="60"/>
      <c r="F25" s="61" t="s">
        <v>32</v>
      </c>
      <c r="G25" s="62" t="s">
        <v>32</v>
      </c>
      <c r="H25" s="59">
        <f t="shared" si="1"/>
        <v>180292</v>
      </c>
      <c r="I25" s="60">
        <f>I49</f>
        <v>180292</v>
      </c>
      <c r="J25" s="60">
        <f>J49</f>
        <v>0</v>
      </c>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0</v>
      </c>
      <c r="D27" s="67" t="s">
        <v>32</v>
      </c>
      <c r="E27" s="67" t="s">
        <v>32</v>
      </c>
      <c r="F27" s="71">
        <f>SUM(F28,F32,F34,F37)</f>
        <v>0</v>
      </c>
      <c r="G27" s="68" t="s">
        <v>32</v>
      </c>
      <c r="H27" s="65">
        <f t="shared" si="1"/>
        <v>0</v>
      </c>
      <c r="I27" s="67" t="s">
        <v>32</v>
      </c>
      <c r="J27" s="67" t="s">
        <v>32</v>
      </c>
      <c r="K27" s="71">
        <f>SUM(K28,K32,K34,K37)</f>
        <v>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0</v>
      </c>
      <c r="D37" s="67" t="s">
        <v>32</v>
      </c>
      <c r="E37" s="67" t="s">
        <v>32</v>
      </c>
      <c r="F37" s="71">
        <f>SUM(F38:F41)</f>
        <v>0</v>
      </c>
      <c r="G37" s="68" t="s">
        <v>32</v>
      </c>
      <c r="H37" s="65">
        <f t="shared" si="1"/>
        <v>0</v>
      </c>
      <c r="I37" s="67" t="s">
        <v>32</v>
      </c>
      <c r="J37" s="67" t="s">
        <v>32</v>
      </c>
      <c r="K37" s="71">
        <f>SUM(K38:K41)</f>
        <v>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0</v>
      </c>
      <c r="D41" s="81" t="s">
        <v>32</v>
      </c>
      <c r="E41" s="81" t="s">
        <v>32</v>
      </c>
      <c r="F41" s="82"/>
      <c r="G41" s="83" t="s">
        <v>32</v>
      </c>
      <c r="H41" s="80">
        <f t="shared" si="1"/>
        <v>0</v>
      </c>
      <c r="I41" s="81" t="s">
        <v>32</v>
      </c>
      <c r="J41" s="81" t="s">
        <v>32</v>
      </c>
      <c r="K41" s="82"/>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160008</v>
      </c>
      <c r="D49" s="125">
        <f>SUM(D50,D295)</f>
        <v>160008</v>
      </c>
      <c r="E49" s="125">
        <f>SUM(E50,E295)</f>
        <v>0</v>
      </c>
      <c r="F49" s="125">
        <f>SUM(F50,F295)</f>
        <v>0</v>
      </c>
      <c r="G49" s="126">
        <f>SUM(G50,G295)</f>
        <v>0</v>
      </c>
      <c r="H49" s="124">
        <f t="shared" ref="H49:H111" si="3">SUM(I49:L49)</f>
        <v>180292</v>
      </c>
      <c r="I49" s="125">
        <f>SUM(I50,I295)</f>
        <v>180292</v>
      </c>
      <c r="J49" s="125">
        <f>SUM(J50,J295)</f>
        <v>0</v>
      </c>
      <c r="K49" s="125">
        <f>SUM(K50,K295)</f>
        <v>0</v>
      </c>
      <c r="L49" s="127">
        <f>SUM(L50,L295)</f>
        <v>0</v>
      </c>
    </row>
    <row r="50" spans="1:12" s="33" customFormat="1" ht="36.75" thickTop="1" x14ac:dyDescent="0.25">
      <c r="A50" s="128"/>
      <c r="B50" s="129" t="s">
        <v>55</v>
      </c>
      <c r="C50" s="130">
        <f t="shared" si="2"/>
        <v>160008</v>
      </c>
      <c r="D50" s="131">
        <f>SUM(D51,D191)</f>
        <v>160008</v>
      </c>
      <c r="E50" s="131">
        <f>SUM(E51,E191)</f>
        <v>0</v>
      </c>
      <c r="F50" s="131">
        <f>SUM(F51,F191)</f>
        <v>0</v>
      </c>
      <c r="G50" s="132">
        <f>SUM(G51,G191)</f>
        <v>0</v>
      </c>
      <c r="H50" s="130">
        <f t="shared" si="3"/>
        <v>180292</v>
      </c>
      <c r="I50" s="131">
        <f>SUM(I51,I191)</f>
        <v>180292</v>
      </c>
      <c r="J50" s="131">
        <f>SUM(J51,J191)</f>
        <v>0</v>
      </c>
      <c r="K50" s="131">
        <f>SUM(K51,K191)</f>
        <v>0</v>
      </c>
      <c r="L50" s="133">
        <f>SUM(L51,L191)</f>
        <v>0</v>
      </c>
    </row>
    <row r="51" spans="1:12" s="33" customFormat="1" ht="24" x14ac:dyDescent="0.25">
      <c r="A51" s="134"/>
      <c r="B51" s="27" t="s">
        <v>56</v>
      </c>
      <c r="C51" s="135">
        <f t="shared" si="2"/>
        <v>160008</v>
      </c>
      <c r="D51" s="136">
        <f>SUM(D52,D73,D170,D184)</f>
        <v>160008</v>
      </c>
      <c r="E51" s="136">
        <f>SUM(E52,E73,E170,E184)</f>
        <v>0</v>
      </c>
      <c r="F51" s="136">
        <f>SUM(F52,F73,F170,F184)</f>
        <v>0</v>
      </c>
      <c r="G51" s="137">
        <f>SUM(G52,G73,G170,G184)</f>
        <v>0</v>
      </c>
      <c r="H51" s="135">
        <f t="shared" si="3"/>
        <v>180292</v>
      </c>
      <c r="I51" s="136">
        <f>SUM(I52,I73,I170,I184)</f>
        <v>180292</v>
      </c>
      <c r="J51" s="136">
        <f>SUM(J52,J73,J170,J184)</f>
        <v>0</v>
      </c>
      <c r="K51" s="136">
        <f>SUM(K52,K73,K170,K184)</f>
        <v>0</v>
      </c>
      <c r="L51" s="138">
        <f>SUM(L52,L73,L170,L184)</f>
        <v>0</v>
      </c>
    </row>
    <row r="52" spans="1:12" s="33" customFormat="1" x14ac:dyDescent="0.25">
      <c r="A52" s="139">
        <v>1000</v>
      </c>
      <c r="B52" s="139" t="s">
        <v>57</v>
      </c>
      <c r="C52" s="140">
        <f t="shared" si="2"/>
        <v>160008</v>
      </c>
      <c r="D52" s="141">
        <f>SUM(D53,D66)</f>
        <v>160008</v>
      </c>
      <c r="E52" s="141">
        <f>SUM(E53,E66)</f>
        <v>0</v>
      </c>
      <c r="F52" s="141">
        <f>SUM(F53,F66)</f>
        <v>0</v>
      </c>
      <c r="G52" s="142">
        <f>SUM(G53,G66)</f>
        <v>0</v>
      </c>
      <c r="H52" s="140">
        <f t="shared" si="3"/>
        <v>180292</v>
      </c>
      <c r="I52" s="141">
        <f>SUM(I53,I66)</f>
        <v>180292</v>
      </c>
      <c r="J52" s="141">
        <f>SUM(J53,J66)</f>
        <v>0</v>
      </c>
      <c r="K52" s="141">
        <f>SUM(K53,K66)</f>
        <v>0</v>
      </c>
      <c r="L52" s="143">
        <f>SUM(L53,L66)</f>
        <v>0</v>
      </c>
    </row>
    <row r="53" spans="1:12" x14ac:dyDescent="0.25">
      <c r="A53" s="64">
        <v>1100</v>
      </c>
      <c r="B53" s="144" t="s">
        <v>58</v>
      </c>
      <c r="C53" s="65">
        <f t="shared" si="2"/>
        <v>123262</v>
      </c>
      <c r="D53" s="71">
        <f>SUM(D54,D57,D65)</f>
        <v>123262</v>
      </c>
      <c r="E53" s="71">
        <f>SUM(E54,E57,E65)</f>
        <v>0</v>
      </c>
      <c r="F53" s="71">
        <f>SUM(F54,F57,F65)</f>
        <v>0</v>
      </c>
      <c r="G53" s="145">
        <f>SUM(G54,G57,G65)</f>
        <v>0</v>
      </c>
      <c r="H53" s="65">
        <f t="shared" si="3"/>
        <v>138826</v>
      </c>
      <c r="I53" s="71">
        <f>SUM(I54,I57,I65)</f>
        <v>138826</v>
      </c>
      <c r="J53" s="71">
        <f>SUM(J54,J57,J65)</f>
        <v>0</v>
      </c>
      <c r="K53" s="71">
        <f>SUM(K54,K57,K65)</f>
        <v>0</v>
      </c>
      <c r="L53" s="146">
        <f>SUM(L54,L57,L65)</f>
        <v>0</v>
      </c>
    </row>
    <row r="54" spans="1:12" x14ac:dyDescent="0.25">
      <c r="A54" s="147">
        <v>1110</v>
      </c>
      <c r="B54" s="106" t="s">
        <v>59</v>
      </c>
      <c r="C54" s="148">
        <f t="shared" si="2"/>
        <v>112356</v>
      </c>
      <c r="D54" s="149">
        <f>SUM(D55:D56)</f>
        <v>112356</v>
      </c>
      <c r="E54" s="149">
        <f>SUM(E55:E56)</f>
        <v>0</v>
      </c>
      <c r="F54" s="149">
        <f>SUM(F55:F56)</f>
        <v>0</v>
      </c>
      <c r="G54" s="150">
        <f>SUM(G55:G56)</f>
        <v>0</v>
      </c>
      <c r="H54" s="148">
        <f t="shared" si="3"/>
        <v>131688</v>
      </c>
      <c r="I54" s="149">
        <f>SUM(I55:I56)</f>
        <v>131688</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112356</v>
      </c>
      <c r="D56" s="82">
        <v>112356</v>
      </c>
      <c r="E56" s="82"/>
      <c r="F56" s="82"/>
      <c r="G56" s="154"/>
      <c r="H56" s="80">
        <f t="shared" si="3"/>
        <v>131688</v>
      </c>
      <c r="I56" s="82">
        <v>131688</v>
      </c>
      <c r="J56" s="82"/>
      <c r="K56" s="82"/>
      <c r="L56" s="155"/>
    </row>
    <row r="57" spans="1:12" ht="23.25" customHeight="1" x14ac:dyDescent="0.25">
      <c r="A57" s="156">
        <v>1140</v>
      </c>
      <c r="B57" s="79" t="s">
        <v>62</v>
      </c>
      <c r="C57" s="80">
        <f t="shared" si="2"/>
        <v>8826</v>
      </c>
      <c r="D57" s="157">
        <f>SUM(D58:D64)</f>
        <v>8826</v>
      </c>
      <c r="E57" s="157">
        <f>SUM(E58:E64)</f>
        <v>0</v>
      </c>
      <c r="F57" s="157">
        <f>SUM(F58:F64)</f>
        <v>0</v>
      </c>
      <c r="G57" s="158">
        <f>SUM(G58:G64)</f>
        <v>0</v>
      </c>
      <c r="H57" s="80">
        <f t="shared" si="3"/>
        <v>5494</v>
      </c>
      <c r="I57" s="157">
        <f>SUM(I58:I64)</f>
        <v>5494</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300</v>
      </c>
      <c r="D59" s="82">
        <v>300</v>
      </c>
      <c r="E59" s="82"/>
      <c r="F59" s="82"/>
      <c r="G59" s="154"/>
      <c r="H59" s="80">
        <f t="shared" si="3"/>
        <v>300</v>
      </c>
      <c r="I59" s="82">
        <v>300</v>
      </c>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6624</v>
      </c>
      <c r="D61" s="82">
        <v>6624</v>
      </c>
      <c r="E61" s="82"/>
      <c r="F61" s="82"/>
      <c r="G61" s="154"/>
      <c r="H61" s="80">
        <f t="shared" si="3"/>
        <v>0</v>
      </c>
      <c r="I61" s="82"/>
      <c r="J61" s="82"/>
      <c r="K61" s="82"/>
      <c r="L61" s="155"/>
    </row>
    <row r="62" spans="1:12" x14ac:dyDescent="0.25">
      <c r="A62" s="53">
        <v>1147</v>
      </c>
      <c r="B62" s="79" t="s">
        <v>67</v>
      </c>
      <c r="C62" s="80">
        <f t="shared" si="2"/>
        <v>1902</v>
      </c>
      <c r="D62" s="82">
        <v>1902</v>
      </c>
      <c r="E62" s="82"/>
      <c r="F62" s="82"/>
      <c r="G62" s="154"/>
      <c r="H62" s="80">
        <f t="shared" si="3"/>
        <v>5194</v>
      </c>
      <c r="I62" s="82">
        <v>5194</v>
      </c>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2080</v>
      </c>
      <c r="D65" s="160">
        <v>2080</v>
      </c>
      <c r="E65" s="160"/>
      <c r="F65" s="160"/>
      <c r="G65" s="161"/>
      <c r="H65" s="148">
        <f t="shared" si="3"/>
        <v>1644</v>
      </c>
      <c r="I65" s="160">
        <v>1644</v>
      </c>
      <c r="J65" s="160"/>
      <c r="K65" s="160"/>
      <c r="L65" s="162"/>
    </row>
    <row r="66" spans="1:12" ht="36" x14ac:dyDescent="0.25">
      <c r="A66" s="64">
        <v>1200</v>
      </c>
      <c r="B66" s="144" t="s">
        <v>71</v>
      </c>
      <c r="C66" s="65">
        <f t="shared" si="2"/>
        <v>36746</v>
      </c>
      <c r="D66" s="71">
        <f>SUM(D67:D68)</f>
        <v>36746</v>
      </c>
      <c r="E66" s="71">
        <f>SUM(E67:E68)</f>
        <v>0</v>
      </c>
      <c r="F66" s="71">
        <f>SUM(F67:F68)</f>
        <v>0</v>
      </c>
      <c r="G66" s="163">
        <f>SUM(G67:G68)</f>
        <v>0</v>
      </c>
      <c r="H66" s="65">
        <f t="shared" si="3"/>
        <v>41466</v>
      </c>
      <c r="I66" s="71">
        <f>SUM(I67:I68)</f>
        <v>41466</v>
      </c>
      <c r="J66" s="71">
        <f>SUM(J67:J68)</f>
        <v>0</v>
      </c>
      <c r="K66" s="71">
        <f>SUM(K67:K68)</f>
        <v>0</v>
      </c>
      <c r="L66" s="164">
        <f>SUM(L67:L68)</f>
        <v>0</v>
      </c>
    </row>
    <row r="67" spans="1:12" ht="24" x14ac:dyDescent="0.25">
      <c r="A67" s="165">
        <v>1210</v>
      </c>
      <c r="B67" s="73" t="s">
        <v>72</v>
      </c>
      <c r="C67" s="74">
        <f t="shared" si="2"/>
        <v>32033</v>
      </c>
      <c r="D67" s="76">
        <v>32033</v>
      </c>
      <c r="E67" s="76"/>
      <c r="F67" s="76"/>
      <c r="G67" s="152"/>
      <c r="H67" s="74">
        <f t="shared" si="3"/>
        <v>34579</v>
      </c>
      <c r="I67" s="76">
        <v>34579</v>
      </c>
      <c r="J67" s="76"/>
      <c r="K67" s="76"/>
      <c r="L67" s="153"/>
    </row>
    <row r="68" spans="1:12" ht="24" x14ac:dyDescent="0.25">
      <c r="A68" s="156">
        <v>1220</v>
      </c>
      <c r="B68" s="79" t="s">
        <v>73</v>
      </c>
      <c r="C68" s="80">
        <f t="shared" si="2"/>
        <v>4713</v>
      </c>
      <c r="D68" s="157">
        <f>SUM(D69:D72)</f>
        <v>4713</v>
      </c>
      <c r="E68" s="157">
        <f>SUM(E69:E72)</f>
        <v>0</v>
      </c>
      <c r="F68" s="157">
        <f>SUM(F69:F72)</f>
        <v>0</v>
      </c>
      <c r="G68" s="158">
        <f>SUM(G69:G72)</f>
        <v>0</v>
      </c>
      <c r="H68" s="80">
        <f t="shared" si="3"/>
        <v>6887</v>
      </c>
      <c r="I68" s="157">
        <f>SUM(I69:I72)</f>
        <v>6887</v>
      </c>
      <c r="J68" s="157">
        <f>SUM(J69:J72)</f>
        <v>0</v>
      </c>
      <c r="K68" s="157">
        <f>SUM(K69:K72)</f>
        <v>0</v>
      </c>
      <c r="L68" s="159">
        <f>SUM(L69:L72)</f>
        <v>0</v>
      </c>
    </row>
    <row r="69" spans="1:12" ht="48" x14ac:dyDescent="0.25">
      <c r="A69" s="53">
        <v>1221</v>
      </c>
      <c r="B69" s="79" t="s">
        <v>74</v>
      </c>
      <c r="C69" s="80">
        <f t="shared" si="2"/>
        <v>4713</v>
      </c>
      <c r="D69" s="82">
        <v>4713</v>
      </c>
      <c r="E69" s="82"/>
      <c r="F69" s="82"/>
      <c r="G69" s="154"/>
      <c r="H69" s="80">
        <f t="shared" si="3"/>
        <v>4712</v>
      </c>
      <c r="I69" s="82">
        <v>4712</v>
      </c>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2175</v>
      </c>
      <c r="I71" s="82">
        <f>2025+150</f>
        <v>2175</v>
      </c>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0</v>
      </c>
      <c r="D73" s="141">
        <f>SUM(D74,D81,D128,D161,D162,D169)</f>
        <v>0</v>
      </c>
      <c r="E73" s="141">
        <f>SUM(E74,E81,E128,E161,E162,E169)</f>
        <v>0</v>
      </c>
      <c r="F73" s="141">
        <f>SUM(F74,F81,F128,F161,F162,F169)</f>
        <v>0</v>
      </c>
      <c r="G73" s="142">
        <f>SUM(G74,G81,G128,G161,G162,G169)</f>
        <v>0</v>
      </c>
      <c r="H73" s="140">
        <f t="shared" si="3"/>
        <v>0</v>
      </c>
      <c r="I73" s="141">
        <f>SUM(I74,I81,I128,I161,I162,I169)</f>
        <v>0</v>
      </c>
      <c r="J73" s="141">
        <f>SUM(J74,J81,J128,J161,J162,J169)</f>
        <v>0</v>
      </c>
      <c r="K73" s="141">
        <f>SUM(K74,K81,K128,K161,K162,K169)</f>
        <v>0</v>
      </c>
      <c r="L73" s="143">
        <f>SUM(L74,L81,L128,L161,L162,L169)</f>
        <v>0</v>
      </c>
    </row>
    <row r="74" spans="1:12" ht="29.25" customHeight="1" x14ac:dyDescent="0.25">
      <c r="A74" s="64">
        <v>2100</v>
      </c>
      <c r="B74" s="144" t="s">
        <v>79</v>
      </c>
      <c r="C74" s="65">
        <f t="shared" si="2"/>
        <v>0</v>
      </c>
      <c r="D74" s="71">
        <f>SUM(D75,D78)</f>
        <v>0</v>
      </c>
      <c r="E74" s="71">
        <f>SUM(E75,E78)</f>
        <v>0</v>
      </c>
      <c r="F74" s="71">
        <f>SUM(F75,F78)</f>
        <v>0</v>
      </c>
      <c r="G74" s="163">
        <f>SUM(G75,G78)</f>
        <v>0</v>
      </c>
      <c r="H74" s="65">
        <f t="shared" si="3"/>
        <v>0</v>
      </c>
      <c r="I74" s="71">
        <f>SUM(I75,I78)</f>
        <v>0</v>
      </c>
      <c r="J74" s="71">
        <f>SUM(J75,J78)</f>
        <v>0</v>
      </c>
      <c r="K74" s="71">
        <f>SUM(K75,K78)</f>
        <v>0</v>
      </c>
      <c r="L74" s="164">
        <f>SUM(L75,L78)</f>
        <v>0</v>
      </c>
    </row>
    <row r="75" spans="1:12" ht="30" customHeight="1" x14ac:dyDescent="0.25">
      <c r="A75" s="165">
        <v>2110</v>
      </c>
      <c r="B75" s="73" t="s">
        <v>80</v>
      </c>
      <c r="C75" s="74">
        <f t="shared" si="2"/>
        <v>0</v>
      </c>
      <c r="D75" s="166">
        <f>SUM(D76:D77)</f>
        <v>0</v>
      </c>
      <c r="E75" s="166">
        <f>SUM(E76:E77)</f>
        <v>0</v>
      </c>
      <c r="F75" s="166">
        <f>SUM(F76:F77)</f>
        <v>0</v>
      </c>
      <c r="G75" s="167">
        <f>SUM(G76:G77)</f>
        <v>0</v>
      </c>
      <c r="H75" s="74">
        <f t="shared" si="3"/>
        <v>0</v>
      </c>
      <c r="I75" s="166">
        <f>SUM(I76:I77)</f>
        <v>0</v>
      </c>
      <c r="J75" s="166">
        <f>SUM(J76:J77)</f>
        <v>0</v>
      </c>
      <c r="K75" s="166">
        <f>SUM(K76:K77)</f>
        <v>0</v>
      </c>
      <c r="L75" s="168">
        <f>SUM(L76:L77)</f>
        <v>0</v>
      </c>
    </row>
    <row r="76" spans="1:12" x14ac:dyDescent="0.25">
      <c r="A76" s="53">
        <v>2111</v>
      </c>
      <c r="B76" s="79" t="s">
        <v>81</v>
      </c>
      <c r="C76" s="80">
        <f t="shared" si="2"/>
        <v>0</v>
      </c>
      <c r="D76" s="82"/>
      <c r="E76" s="82"/>
      <c r="F76" s="82"/>
      <c r="G76" s="154"/>
      <c r="H76" s="80">
        <f t="shared" si="3"/>
        <v>0</v>
      </c>
      <c r="I76" s="82"/>
      <c r="J76" s="82"/>
      <c r="K76" s="82"/>
      <c r="L76" s="155"/>
    </row>
    <row r="77" spans="1:12" ht="24" x14ac:dyDescent="0.25">
      <c r="A77" s="53">
        <v>2112</v>
      </c>
      <c r="B77" s="79" t="s">
        <v>82</v>
      </c>
      <c r="C77" s="80">
        <f t="shared" si="2"/>
        <v>0</v>
      </c>
      <c r="D77" s="82"/>
      <c r="E77" s="82"/>
      <c r="F77" s="82"/>
      <c r="G77" s="154"/>
      <c r="H77" s="80">
        <f t="shared" si="3"/>
        <v>0</v>
      </c>
      <c r="I77" s="82"/>
      <c r="J77" s="82"/>
      <c r="K77" s="82"/>
      <c r="L77" s="155"/>
    </row>
    <row r="78" spans="1:12" ht="29.25" customHeight="1" x14ac:dyDescent="0.25">
      <c r="A78" s="156">
        <v>2120</v>
      </c>
      <c r="B78" s="79" t="s">
        <v>83</v>
      </c>
      <c r="C78" s="80">
        <f t="shared" si="2"/>
        <v>0</v>
      </c>
      <c r="D78" s="157">
        <f>SUM(D79:D80)</f>
        <v>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0</v>
      </c>
      <c r="D79" s="82"/>
      <c r="E79" s="82"/>
      <c r="F79" s="82"/>
      <c r="G79" s="154"/>
      <c r="H79" s="80">
        <f t="shared" si="3"/>
        <v>0</v>
      </c>
      <c r="I79" s="82"/>
      <c r="J79" s="82"/>
      <c r="K79" s="82"/>
      <c r="L79" s="155"/>
    </row>
    <row r="80" spans="1:12" ht="24" x14ac:dyDescent="0.25">
      <c r="A80" s="53">
        <v>2122</v>
      </c>
      <c r="B80" s="79" t="s">
        <v>82</v>
      </c>
      <c r="C80" s="80">
        <f t="shared" si="2"/>
        <v>0</v>
      </c>
      <c r="D80" s="82"/>
      <c r="E80" s="82"/>
      <c r="F80" s="82"/>
      <c r="G80" s="154"/>
      <c r="H80" s="80">
        <f t="shared" si="3"/>
        <v>0</v>
      </c>
      <c r="I80" s="82"/>
      <c r="J80" s="82"/>
      <c r="K80" s="82"/>
      <c r="L80" s="155"/>
    </row>
    <row r="81" spans="1:12" x14ac:dyDescent="0.25">
      <c r="A81" s="64">
        <v>2200</v>
      </c>
      <c r="B81" s="144" t="s">
        <v>84</v>
      </c>
      <c r="C81" s="65">
        <f t="shared" si="2"/>
        <v>0</v>
      </c>
      <c r="D81" s="71">
        <f>SUM(D82,D87,D93,D101,D110,D114,D120,D126)</f>
        <v>0</v>
      </c>
      <c r="E81" s="71">
        <f>SUM(E82,E87,E93,E101,E110,E114,E120,E126)</f>
        <v>0</v>
      </c>
      <c r="F81" s="71">
        <f>SUM(F82,F87,F93,F101,F110,F114,F120,F126)</f>
        <v>0</v>
      </c>
      <c r="G81" s="163">
        <f>SUM(G82,G87,G93,G101,G110,G114,G120,G126)</f>
        <v>0</v>
      </c>
      <c r="H81" s="65">
        <f t="shared" si="3"/>
        <v>0</v>
      </c>
      <c r="I81" s="71">
        <f>SUM(I82,I87,I93,I101,I110,I114,I120,I126)</f>
        <v>0</v>
      </c>
      <c r="J81" s="71">
        <f>SUM(J82,J87,J93,J101,J110,J114,J120,J126)</f>
        <v>0</v>
      </c>
      <c r="K81" s="71">
        <f>SUM(K82,K87,K93,K101,K110,K114,K120,K126)</f>
        <v>0</v>
      </c>
      <c r="L81" s="169">
        <f>SUM(L82,L87,L93,L101,L110,L114,L120,L126)</f>
        <v>0</v>
      </c>
    </row>
    <row r="82" spans="1:12" ht="24" x14ac:dyDescent="0.25">
      <c r="A82" s="147">
        <v>2210</v>
      </c>
      <c r="B82" s="106" t="s">
        <v>85</v>
      </c>
      <c r="C82" s="148">
        <f t="shared" si="2"/>
        <v>0</v>
      </c>
      <c r="D82" s="149">
        <f>SUM(D83:D86)</f>
        <v>0</v>
      </c>
      <c r="E82" s="149">
        <f>SUM(E83:E86)</f>
        <v>0</v>
      </c>
      <c r="F82" s="149">
        <f>SUM(F83:F86)</f>
        <v>0</v>
      </c>
      <c r="G82" s="149">
        <f>SUM(G83:G86)</f>
        <v>0</v>
      </c>
      <c r="H82" s="148">
        <f t="shared" si="3"/>
        <v>0</v>
      </c>
      <c r="I82" s="149">
        <f>SUM(I83:I86)</f>
        <v>0</v>
      </c>
      <c r="J82" s="149">
        <f>SUM(J83:J86)</f>
        <v>0</v>
      </c>
      <c r="K82" s="149">
        <f>SUM(K83:K86)</f>
        <v>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0</v>
      </c>
      <c r="D84" s="82"/>
      <c r="E84" s="82"/>
      <c r="F84" s="82"/>
      <c r="G84" s="154"/>
      <c r="H84" s="80">
        <f t="shared" si="3"/>
        <v>0</v>
      </c>
      <c r="I84" s="82"/>
      <c r="J84" s="82"/>
      <c r="K84" s="82"/>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0</v>
      </c>
      <c r="D86" s="82"/>
      <c r="E86" s="82"/>
      <c r="F86" s="82"/>
      <c r="G86" s="154"/>
      <c r="H86" s="80">
        <f t="shared" si="3"/>
        <v>0</v>
      </c>
      <c r="I86" s="82"/>
      <c r="J86" s="82"/>
      <c r="K86" s="82"/>
      <c r="L86" s="155"/>
    </row>
    <row r="87" spans="1:12" ht="24" x14ac:dyDescent="0.25">
      <c r="A87" s="156">
        <v>2220</v>
      </c>
      <c r="B87" s="79" t="s">
        <v>90</v>
      </c>
      <c r="C87" s="80">
        <f t="shared" si="2"/>
        <v>0</v>
      </c>
      <c r="D87" s="157">
        <f>SUM(D88:D92)</f>
        <v>0</v>
      </c>
      <c r="E87" s="157">
        <f>SUM(E88:E92)</f>
        <v>0</v>
      </c>
      <c r="F87" s="157">
        <f>SUM(F88:F92)</f>
        <v>0</v>
      </c>
      <c r="G87" s="158">
        <f>SUM(G88:G92)</f>
        <v>0</v>
      </c>
      <c r="H87" s="80">
        <f t="shared" si="3"/>
        <v>0</v>
      </c>
      <c r="I87" s="157">
        <f>SUM(I88:I92)</f>
        <v>0</v>
      </c>
      <c r="J87" s="157">
        <f>SUM(J88:J92)</f>
        <v>0</v>
      </c>
      <c r="K87" s="157">
        <f>SUM(K88:K92)</f>
        <v>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0</v>
      </c>
      <c r="D90" s="82"/>
      <c r="E90" s="82"/>
      <c r="F90" s="82"/>
      <c r="G90" s="154"/>
      <c r="H90" s="80">
        <f t="shared" si="3"/>
        <v>0</v>
      </c>
      <c r="I90" s="82"/>
      <c r="J90" s="82"/>
      <c r="K90" s="82"/>
      <c r="L90" s="155"/>
    </row>
    <row r="91" spans="1:12" ht="11.25" customHeight="1" x14ac:dyDescent="0.25">
      <c r="A91" s="53">
        <v>2224</v>
      </c>
      <c r="B91" s="79" t="s">
        <v>94</v>
      </c>
      <c r="C91" s="80">
        <f t="shared" si="2"/>
        <v>0</v>
      </c>
      <c r="D91" s="82"/>
      <c r="E91" s="82"/>
      <c r="F91" s="82"/>
      <c r="G91" s="154"/>
      <c r="H91" s="80">
        <f t="shared" si="3"/>
        <v>0</v>
      </c>
      <c r="I91" s="82"/>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0</v>
      </c>
      <c r="D93" s="157">
        <f>SUM(D94:D100)</f>
        <v>0</v>
      </c>
      <c r="E93" s="157">
        <f>SUM(E94:E100)</f>
        <v>0</v>
      </c>
      <c r="F93" s="157">
        <f>SUM(F94:F100)</f>
        <v>0</v>
      </c>
      <c r="G93" s="158">
        <f>SUM(G94:G100)</f>
        <v>0</v>
      </c>
      <c r="H93" s="80">
        <f t="shared" si="3"/>
        <v>0</v>
      </c>
      <c r="I93" s="157">
        <f>SUM(I94:I100)</f>
        <v>0</v>
      </c>
      <c r="J93" s="157">
        <f>SUM(J94:J100)</f>
        <v>0</v>
      </c>
      <c r="K93" s="157">
        <f>SUM(K94:K100)</f>
        <v>0</v>
      </c>
      <c r="L93" s="159">
        <f>SUM(L94:L100)</f>
        <v>0</v>
      </c>
    </row>
    <row r="94" spans="1:12" ht="36" x14ac:dyDescent="0.25">
      <c r="A94" s="53">
        <v>2231</v>
      </c>
      <c r="B94" s="79" t="s">
        <v>97</v>
      </c>
      <c r="C94" s="80">
        <f t="shared" si="2"/>
        <v>0</v>
      </c>
      <c r="D94" s="82"/>
      <c r="E94" s="82"/>
      <c r="F94" s="82"/>
      <c r="G94" s="154"/>
      <c r="H94" s="80">
        <f t="shared" si="3"/>
        <v>0</v>
      </c>
      <c r="I94" s="82"/>
      <c r="J94" s="82"/>
      <c r="K94" s="82"/>
      <c r="L94" s="155"/>
    </row>
    <row r="95" spans="1:12" ht="36" x14ac:dyDescent="0.25">
      <c r="A95" s="53">
        <v>2232</v>
      </c>
      <c r="B95" s="79" t="s">
        <v>98</v>
      </c>
      <c r="C95" s="80">
        <f t="shared" si="2"/>
        <v>0</v>
      </c>
      <c r="D95" s="82"/>
      <c r="E95" s="82"/>
      <c r="F95" s="82"/>
      <c r="G95" s="154"/>
      <c r="H95" s="80">
        <f t="shared" si="3"/>
        <v>0</v>
      </c>
      <c r="I95" s="82"/>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0</v>
      </c>
      <c r="D98" s="82"/>
      <c r="E98" s="82"/>
      <c r="F98" s="82"/>
      <c r="G98" s="154"/>
      <c r="H98" s="80">
        <f t="shared" si="3"/>
        <v>0</v>
      </c>
      <c r="I98" s="82"/>
      <c r="J98" s="82"/>
      <c r="K98" s="82"/>
      <c r="L98" s="155"/>
    </row>
    <row r="99" spans="1:12" x14ac:dyDescent="0.25">
      <c r="A99" s="53">
        <v>2236</v>
      </c>
      <c r="B99" s="79" t="s">
        <v>102</v>
      </c>
      <c r="C99" s="80">
        <f t="shared" si="2"/>
        <v>0</v>
      </c>
      <c r="D99" s="82"/>
      <c r="E99" s="82"/>
      <c r="F99" s="82"/>
      <c r="G99" s="154"/>
      <c r="H99" s="80">
        <f t="shared" si="3"/>
        <v>0</v>
      </c>
      <c r="I99" s="82"/>
      <c r="J99" s="82"/>
      <c r="K99" s="82"/>
      <c r="L99" s="155"/>
    </row>
    <row r="100" spans="1:12" ht="24" x14ac:dyDescent="0.25">
      <c r="A100" s="53">
        <v>2239</v>
      </c>
      <c r="B100" s="79" t="s">
        <v>103</v>
      </c>
      <c r="C100" s="80">
        <f t="shared" si="2"/>
        <v>0</v>
      </c>
      <c r="D100" s="82"/>
      <c r="E100" s="82"/>
      <c r="F100" s="82"/>
      <c r="G100" s="154"/>
      <c r="H100" s="80">
        <f t="shared" si="3"/>
        <v>0</v>
      </c>
      <c r="I100" s="82"/>
      <c r="J100" s="82"/>
      <c r="K100" s="82"/>
      <c r="L100" s="155"/>
    </row>
    <row r="101" spans="1:12" ht="36" x14ac:dyDescent="0.25">
      <c r="A101" s="156">
        <v>2240</v>
      </c>
      <c r="B101" s="79" t="s">
        <v>104</v>
      </c>
      <c r="C101" s="80">
        <f t="shared" si="2"/>
        <v>0</v>
      </c>
      <c r="D101" s="157">
        <f>SUM(D102:D109)</f>
        <v>0</v>
      </c>
      <c r="E101" s="157">
        <f>SUM(E102:E109)</f>
        <v>0</v>
      </c>
      <c r="F101" s="157">
        <f>SUM(F102:F109)</f>
        <v>0</v>
      </c>
      <c r="G101" s="158">
        <f>SUM(G102:G109)</f>
        <v>0</v>
      </c>
      <c r="H101" s="80">
        <f t="shared" si="3"/>
        <v>0</v>
      </c>
      <c r="I101" s="157">
        <f>SUM(I102:I109)</f>
        <v>0</v>
      </c>
      <c r="J101" s="157">
        <f>SUM(J102:J109)</f>
        <v>0</v>
      </c>
      <c r="K101" s="157">
        <f>SUM(K102:K109)</f>
        <v>0</v>
      </c>
      <c r="L101" s="159">
        <f>SUM(L102:L109)</f>
        <v>0</v>
      </c>
    </row>
    <row r="102" spans="1:12" x14ac:dyDescent="0.25">
      <c r="A102" s="53">
        <v>2241</v>
      </c>
      <c r="B102" s="79" t="s">
        <v>105</v>
      </c>
      <c r="C102" s="80">
        <f t="shared" si="2"/>
        <v>0</v>
      </c>
      <c r="D102" s="82"/>
      <c r="E102" s="82"/>
      <c r="F102" s="82"/>
      <c r="G102" s="154"/>
      <c r="H102" s="80">
        <f t="shared" si="3"/>
        <v>0</v>
      </c>
      <c r="I102" s="82"/>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0</v>
      </c>
      <c r="D104" s="82"/>
      <c r="E104" s="82"/>
      <c r="F104" s="82"/>
      <c r="G104" s="154"/>
      <c r="H104" s="80">
        <f t="shared" si="3"/>
        <v>0</v>
      </c>
      <c r="I104" s="82"/>
      <c r="J104" s="82"/>
      <c r="K104" s="82"/>
      <c r="L104" s="155"/>
    </row>
    <row r="105" spans="1:12" x14ac:dyDescent="0.25">
      <c r="A105" s="53">
        <v>2244</v>
      </c>
      <c r="B105" s="79" t="s">
        <v>108</v>
      </c>
      <c r="C105" s="80">
        <f t="shared" si="2"/>
        <v>0</v>
      </c>
      <c r="D105" s="82"/>
      <c r="E105" s="82"/>
      <c r="F105" s="82"/>
      <c r="G105" s="154"/>
      <c r="H105" s="80">
        <f t="shared" si="3"/>
        <v>0</v>
      </c>
      <c r="I105" s="82"/>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0</v>
      </c>
      <c r="D120" s="157">
        <f>SUM(D121:D125)</f>
        <v>0</v>
      </c>
      <c r="E120" s="157">
        <f>SUM(E121:E125)</f>
        <v>0</v>
      </c>
      <c r="F120" s="157">
        <f>SUM(F121:F125)</f>
        <v>0</v>
      </c>
      <c r="G120" s="158">
        <f>SUM(G121:G125)</f>
        <v>0</v>
      </c>
      <c r="H120" s="80">
        <f t="shared" si="5"/>
        <v>0</v>
      </c>
      <c r="I120" s="157">
        <f>SUM(I121:I125)</f>
        <v>0</v>
      </c>
      <c r="J120" s="157">
        <f>SUM(J121:J125)</f>
        <v>0</v>
      </c>
      <c r="K120" s="157">
        <f>SUM(K121:K125)</f>
        <v>0</v>
      </c>
      <c r="L120" s="159">
        <f>SUM(L121:L125)</f>
        <v>0</v>
      </c>
    </row>
    <row r="121" spans="1:12" x14ac:dyDescent="0.25">
      <c r="A121" s="53">
        <v>2272</v>
      </c>
      <c r="B121" s="79" t="s">
        <v>124</v>
      </c>
      <c r="C121" s="80">
        <f t="shared" si="4"/>
        <v>0</v>
      </c>
      <c r="D121" s="157"/>
      <c r="E121" s="157"/>
      <c r="F121" s="157"/>
      <c r="G121" s="158"/>
      <c r="H121" s="80">
        <f t="shared" si="5"/>
        <v>0</v>
      </c>
      <c r="I121" s="157"/>
      <c r="J121" s="157"/>
      <c r="K121" s="157"/>
      <c r="L121" s="159"/>
    </row>
    <row r="122" spans="1:12" ht="24" x14ac:dyDescent="0.25">
      <c r="A122" s="53">
        <v>2275</v>
      </c>
      <c r="B122" s="79" t="s">
        <v>125</v>
      </c>
      <c r="C122" s="80">
        <f t="shared" si="4"/>
        <v>0</v>
      </c>
      <c r="D122" s="82"/>
      <c r="E122" s="82"/>
      <c r="F122" s="82"/>
      <c r="G122" s="154"/>
      <c r="H122" s="80">
        <f t="shared" si="5"/>
        <v>0</v>
      </c>
      <c r="I122" s="82"/>
      <c r="J122" s="82"/>
      <c r="K122" s="82"/>
      <c r="L122" s="155"/>
    </row>
    <row r="123" spans="1:12" ht="36" x14ac:dyDescent="0.25">
      <c r="A123" s="53">
        <v>2276</v>
      </c>
      <c r="B123" s="79" t="s">
        <v>126</v>
      </c>
      <c r="C123" s="80">
        <f t="shared" si="4"/>
        <v>0</v>
      </c>
      <c r="D123" s="82"/>
      <c r="E123" s="82"/>
      <c r="F123" s="82"/>
      <c r="G123" s="154"/>
      <c r="H123" s="80">
        <f t="shared" si="5"/>
        <v>0</v>
      </c>
      <c r="I123" s="82"/>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0</v>
      </c>
      <c r="D125" s="82"/>
      <c r="E125" s="82"/>
      <c r="F125" s="82"/>
      <c r="G125" s="154"/>
      <c r="H125" s="80">
        <f t="shared" si="5"/>
        <v>0</v>
      </c>
      <c r="I125" s="82"/>
      <c r="J125" s="82"/>
      <c r="K125" s="82"/>
      <c r="L125" s="155"/>
    </row>
    <row r="126" spans="1:12" ht="24" x14ac:dyDescent="0.25">
      <c r="A126" s="165">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0</v>
      </c>
      <c r="D128" s="71">
        <f>SUM(D129,D133,D137,D138,D141,D148,D156,D157,D160)</f>
        <v>0</v>
      </c>
      <c r="E128" s="71">
        <f>SUM(E129,E133,E137,E138,E141,E148,E156,E157,E160)</f>
        <v>0</v>
      </c>
      <c r="F128" s="71">
        <f>SUM(F129,F133,F137,F138,F141,F148,F156,F157,F160)</f>
        <v>0</v>
      </c>
      <c r="G128" s="163">
        <f>SUM(G129,G133,G137,G138,G141,G148,G156,G157,G160)</f>
        <v>0</v>
      </c>
      <c r="H128" s="65">
        <f t="shared" si="5"/>
        <v>0</v>
      </c>
      <c r="I128" s="71">
        <f>SUM(I129,I133,I137,I138,I141,I148,I156,I157,I160)</f>
        <v>0</v>
      </c>
      <c r="J128" s="71">
        <f>SUM(J129,J133,J137,J138,J141,J148,J156,J157,J160)</f>
        <v>0</v>
      </c>
      <c r="K128" s="71">
        <f>SUM(K129,K133,K137,K138,K141,K148,K156,K157,K160)</f>
        <v>0</v>
      </c>
      <c r="L128" s="164">
        <f>SUM(L129,L133,L137,L138,L141,L148,L156,L157,L160)</f>
        <v>0</v>
      </c>
    </row>
    <row r="129" spans="1:12" x14ac:dyDescent="0.25">
      <c r="A129" s="165">
        <v>2310</v>
      </c>
      <c r="B129" s="73" t="s">
        <v>132</v>
      </c>
      <c r="C129" s="74">
        <f t="shared" si="4"/>
        <v>0</v>
      </c>
      <c r="D129" s="166">
        <f>SUM(D130:D132)</f>
        <v>0</v>
      </c>
      <c r="E129" s="166">
        <f>SUM(E130:E132)</f>
        <v>0</v>
      </c>
      <c r="F129" s="166">
        <f>SUM(F130:F132)</f>
        <v>0</v>
      </c>
      <c r="G129" s="167">
        <f>SUM(G130:G132)</f>
        <v>0</v>
      </c>
      <c r="H129" s="74">
        <f t="shared" si="5"/>
        <v>0</v>
      </c>
      <c r="I129" s="166">
        <f>SUM(I130:I132)</f>
        <v>0</v>
      </c>
      <c r="J129" s="166">
        <f>SUM(J130:J132)</f>
        <v>0</v>
      </c>
      <c r="K129" s="166">
        <f>SUM(K130:K132)</f>
        <v>0</v>
      </c>
      <c r="L129" s="168">
        <f>SUM(L130:L132)</f>
        <v>0</v>
      </c>
    </row>
    <row r="130" spans="1:12" x14ac:dyDescent="0.25">
      <c r="A130" s="53">
        <v>2311</v>
      </c>
      <c r="B130" s="79" t="s">
        <v>133</v>
      </c>
      <c r="C130" s="80">
        <f t="shared" si="4"/>
        <v>0</v>
      </c>
      <c r="D130" s="82"/>
      <c r="E130" s="82"/>
      <c r="F130" s="82"/>
      <c r="G130" s="154"/>
      <c r="H130" s="80">
        <f t="shared" si="5"/>
        <v>0</v>
      </c>
      <c r="I130" s="82"/>
      <c r="J130" s="82"/>
      <c r="K130" s="82"/>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0</v>
      </c>
      <c r="D141" s="149">
        <f>SUM(D142:D147)</f>
        <v>0</v>
      </c>
      <c r="E141" s="149">
        <f>SUM(E142:E147)</f>
        <v>0</v>
      </c>
      <c r="F141" s="149">
        <f>SUM(F142:F147)</f>
        <v>0</v>
      </c>
      <c r="G141" s="150">
        <f>SUM(G142:G147)</f>
        <v>0</v>
      </c>
      <c r="H141" s="148">
        <f t="shared" si="5"/>
        <v>0</v>
      </c>
      <c r="I141" s="149">
        <f>SUM(I142:I147)</f>
        <v>0</v>
      </c>
      <c r="J141" s="149">
        <f>SUM(J142:J147)</f>
        <v>0</v>
      </c>
      <c r="K141" s="149">
        <f>SUM(K142:K147)</f>
        <v>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0</v>
      </c>
      <c r="D144" s="82"/>
      <c r="E144" s="82"/>
      <c r="F144" s="82"/>
      <c r="G144" s="154"/>
      <c r="H144" s="80">
        <f t="shared" si="5"/>
        <v>0</v>
      </c>
      <c r="I144" s="82"/>
      <c r="J144" s="82"/>
      <c r="K144" s="82"/>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0</v>
      </c>
      <c r="D160" s="160"/>
      <c r="E160" s="160"/>
      <c r="F160" s="160"/>
      <c r="G160" s="161"/>
      <c r="H160" s="148">
        <f t="shared" si="5"/>
        <v>0</v>
      </c>
      <c r="I160" s="160"/>
      <c r="J160" s="160"/>
      <c r="K160" s="160"/>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0</v>
      </c>
      <c r="D162" s="71">
        <f>SUM(D163,D168)</f>
        <v>0</v>
      </c>
      <c r="E162" s="71">
        <f t="shared" ref="E162:G162" si="7">SUM(E163,E168)</f>
        <v>0</v>
      </c>
      <c r="F162" s="71">
        <f t="shared" si="7"/>
        <v>0</v>
      </c>
      <c r="G162" s="71">
        <f t="shared" si="7"/>
        <v>0</v>
      </c>
      <c r="H162" s="65">
        <f t="shared" si="5"/>
        <v>0</v>
      </c>
      <c r="I162" s="71">
        <f>SUM(I163,I168)</f>
        <v>0</v>
      </c>
      <c r="J162" s="71">
        <f t="shared" ref="J162:L162" si="8">SUM(J163,J168)</f>
        <v>0</v>
      </c>
      <c r="K162" s="71">
        <f t="shared" si="8"/>
        <v>0</v>
      </c>
      <c r="L162" s="146">
        <f t="shared" si="8"/>
        <v>0</v>
      </c>
    </row>
    <row r="163" spans="1:12" ht="16.5" customHeight="1" x14ac:dyDescent="0.25">
      <c r="A163" s="165">
        <v>2510</v>
      </c>
      <c r="B163" s="73" t="s">
        <v>166</v>
      </c>
      <c r="C163" s="74">
        <f t="shared" si="4"/>
        <v>0</v>
      </c>
      <c r="D163" s="166">
        <f>SUM(D164:D167)</f>
        <v>0</v>
      </c>
      <c r="E163" s="166">
        <f t="shared" ref="E163:G163" si="9">SUM(E164:E167)</f>
        <v>0</v>
      </c>
      <c r="F163" s="166">
        <f t="shared" si="9"/>
        <v>0</v>
      </c>
      <c r="G163" s="166">
        <f t="shared" si="9"/>
        <v>0</v>
      </c>
      <c r="H163" s="74">
        <f t="shared" si="5"/>
        <v>0</v>
      </c>
      <c r="I163" s="166">
        <f>SUM(I164:I167)</f>
        <v>0</v>
      </c>
      <c r="J163" s="166">
        <f t="shared" ref="J163:L163" si="10">SUM(J164:J167)</f>
        <v>0</v>
      </c>
      <c r="K163" s="166">
        <f t="shared" si="10"/>
        <v>0</v>
      </c>
      <c r="L163" s="175">
        <f t="shared" si="10"/>
        <v>0</v>
      </c>
    </row>
    <row r="164" spans="1:12" ht="24" x14ac:dyDescent="0.25">
      <c r="A164" s="53">
        <v>2512</v>
      </c>
      <c r="B164" s="79" t="s">
        <v>167</v>
      </c>
      <c r="C164" s="80">
        <f t="shared" si="4"/>
        <v>0</v>
      </c>
      <c r="D164" s="82"/>
      <c r="E164" s="82"/>
      <c r="F164" s="82"/>
      <c r="G164" s="154"/>
      <c r="H164" s="80">
        <f t="shared" si="5"/>
        <v>0</v>
      </c>
      <c r="I164" s="82"/>
      <c r="J164" s="82"/>
      <c r="K164" s="82"/>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0</v>
      </c>
      <c r="D167" s="82"/>
      <c r="E167" s="82"/>
      <c r="F167" s="82"/>
      <c r="G167" s="154"/>
      <c r="H167" s="80">
        <f t="shared" si="5"/>
        <v>0</v>
      </c>
      <c r="I167" s="82"/>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 t="shared" ref="E171:G171" si="11">SUM(E172,E176)</f>
        <v>0</v>
      </c>
      <c r="F171" s="71">
        <f t="shared" si="11"/>
        <v>0</v>
      </c>
      <c r="G171" s="71">
        <f t="shared" si="11"/>
        <v>0</v>
      </c>
      <c r="H171" s="65">
        <f t="shared" si="5"/>
        <v>0</v>
      </c>
      <c r="I171" s="71">
        <f>SUM(I172,I176)</f>
        <v>0</v>
      </c>
      <c r="J171" s="71">
        <f t="shared" ref="J171:L171" si="12">SUM(J172,J176)</f>
        <v>0</v>
      </c>
      <c r="K171" s="71">
        <f t="shared" si="12"/>
        <v>0</v>
      </c>
      <c r="L171" s="146">
        <f t="shared" si="12"/>
        <v>0</v>
      </c>
    </row>
    <row r="172" spans="1:12" ht="36" x14ac:dyDescent="0.25">
      <c r="A172" s="165">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SUM(D173:G173)</f>
        <v>0</v>
      </c>
      <c r="D173" s="82"/>
      <c r="E173" s="82"/>
      <c r="F173" s="82"/>
      <c r="G173" s="154"/>
      <c r="H173" s="80">
        <f>SUM(I173:L173)</f>
        <v>0</v>
      </c>
      <c r="I173" s="82"/>
      <c r="J173" s="82"/>
      <c r="K173" s="82"/>
      <c r="L173" s="155"/>
    </row>
    <row r="174" spans="1:12" ht="24" x14ac:dyDescent="0.25">
      <c r="A174" s="53">
        <v>3262</v>
      </c>
      <c r="B174" s="79" t="s">
        <v>177</v>
      </c>
      <c r="C174" s="80">
        <f>SUM(D174:G174)</f>
        <v>0</v>
      </c>
      <c r="D174" s="82"/>
      <c r="E174" s="82"/>
      <c r="F174" s="82"/>
      <c r="G174" s="154"/>
      <c r="H174" s="80">
        <f>SUM(I174:L174)</f>
        <v>0</v>
      </c>
      <c r="I174" s="82"/>
      <c r="J174" s="82"/>
      <c r="K174" s="82"/>
      <c r="L174" s="155"/>
    </row>
    <row r="175" spans="1:12" ht="24" x14ac:dyDescent="0.25">
      <c r="A175" s="53">
        <v>3263</v>
      </c>
      <c r="B175" s="79" t="s">
        <v>178</v>
      </c>
      <c r="C175" s="80">
        <f>SUM(D175:G175)</f>
        <v>0</v>
      </c>
      <c r="D175" s="82"/>
      <c r="E175" s="82"/>
      <c r="F175" s="82"/>
      <c r="G175" s="154"/>
      <c r="H175" s="80">
        <f>SUM(I175:L175)</f>
        <v>0</v>
      </c>
      <c r="I175" s="82"/>
      <c r="J175" s="82"/>
      <c r="K175" s="82"/>
      <c r="L175" s="155"/>
    </row>
    <row r="176" spans="1:12" ht="72" x14ac:dyDescent="0.25">
      <c r="A176" s="165">
        <v>3290</v>
      </c>
      <c r="B176" s="73" t="s">
        <v>179</v>
      </c>
      <c r="C176" s="179">
        <f t="shared" ref="C176:C180" si="13">SUM(D176:G176)</f>
        <v>0</v>
      </c>
      <c r="D176" s="76">
        <f>SUM(D177:D180)</f>
        <v>0</v>
      </c>
      <c r="E176" s="76">
        <f t="shared" ref="E176:G176" si="14">SUM(E177:E180)</f>
        <v>0</v>
      </c>
      <c r="F176" s="76">
        <f t="shared" si="14"/>
        <v>0</v>
      </c>
      <c r="G176" s="76">
        <f t="shared" si="14"/>
        <v>0</v>
      </c>
      <c r="H176" s="179">
        <f t="shared" ref="H176:H180" si="15">SUM(I176:L176)</f>
        <v>0</v>
      </c>
      <c r="I176" s="76">
        <f>SUM(I177:I180)</f>
        <v>0</v>
      </c>
      <c r="J176" s="76">
        <f t="shared" ref="J176:L176" si="16">SUM(J177:J180)</f>
        <v>0</v>
      </c>
      <c r="K176" s="76">
        <f t="shared" si="16"/>
        <v>0</v>
      </c>
      <c r="L176" s="180">
        <f t="shared" si="16"/>
        <v>0</v>
      </c>
    </row>
    <row r="177" spans="1:12" ht="72" x14ac:dyDescent="0.25">
      <c r="A177" s="53">
        <v>3291</v>
      </c>
      <c r="B177" s="79" t="s">
        <v>180</v>
      </c>
      <c r="C177" s="80">
        <f t="shared" si="13"/>
        <v>0</v>
      </c>
      <c r="D177" s="82"/>
      <c r="E177" s="82"/>
      <c r="F177" s="82"/>
      <c r="G177" s="181"/>
      <c r="H177" s="80">
        <f t="shared" si="15"/>
        <v>0</v>
      </c>
      <c r="I177" s="82"/>
      <c r="J177" s="82"/>
      <c r="K177" s="82"/>
      <c r="L177" s="155"/>
    </row>
    <row r="178" spans="1:12" ht="60" x14ac:dyDescent="0.25">
      <c r="A178" s="53">
        <v>3292</v>
      </c>
      <c r="B178" s="79" t="s">
        <v>181</v>
      </c>
      <c r="C178" s="80">
        <f t="shared" si="13"/>
        <v>0</v>
      </c>
      <c r="D178" s="82"/>
      <c r="E178" s="82"/>
      <c r="F178" s="82"/>
      <c r="G178" s="181"/>
      <c r="H178" s="80">
        <f t="shared" si="15"/>
        <v>0</v>
      </c>
      <c r="I178" s="82"/>
      <c r="J178" s="82"/>
      <c r="K178" s="82"/>
      <c r="L178" s="155"/>
    </row>
    <row r="179" spans="1:12" ht="48" x14ac:dyDescent="0.25">
      <c r="A179" s="53">
        <v>3293</v>
      </c>
      <c r="B179" s="79" t="s">
        <v>182</v>
      </c>
      <c r="C179" s="80">
        <f t="shared" si="13"/>
        <v>0</v>
      </c>
      <c r="D179" s="82"/>
      <c r="E179" s="82"/>
      <c r="F179" s="82"/>
      <c r="G179" s="181"/>
      <c r="H179" s="80">
        <f t="shared" si="15"/>
        <v>0</v>
      </c>
      <c r="I179" s="82"/>
      <c r="J179" s="82"/>
      <c r="K179" s="82"/>
      <c r="L179" s="155"/>
    </row>
    <row r="180" spans="1:12" ht="60" x14ac:dyDescent="0.25">
      <c r="A180" s="182">
        <v>3294</v>
      </c>
      <c r="B180" s="79" t="s">
        <v>183</v>
      </c>
      <c r="C180" s="179">
        <f t="shared" si="13"/>
        <v>0</v>
      </c>
      <c r="D180" s="183"/>
      <c r="E180" s="183"/>
      <c r="F180" s="183"/>
      <c r="G180" s="184"/>
      <c r="H180" s="179">
        <f t="shared" si="15"/>
        <v>0</v>
      </c>
      <c r="I180" s="183"/>
      <c r="J180" s="183"/>
      <c r="K180" s="183"/>
      <c r="L180" s="185"/>
    </row>
    <row r="181" spans="1:12" ht="48" x14ac:dyDescent="0.25">
      <c r="A181" s="186">
        <v>3300</v>
      </c>
      <c r="B181" s="177" t="s">
        <v>184</v>
      </c>
      <c r="C181" s="187">
        <f t="shared" si="4"/>
        <v>0</v>
      </c>
      <c r="D181" s="188">
        <f>SUM(D182:D183)</f>
        <v>0</v>
      </c>
      <c r="E181" s="188">
        <f t="shared" ref="E181:G181" si="17">SUM(E182:E183)</f>
        <v>0</v>
      </c>
      <c r="F181" s="188">
        <f t="shared" si="17"/>
        <v>0</v>
      </c>
      <c r="G181" s="188">
        <f t="shared" si="17"/>
        <v>0</v>
      </c>
      <c r="H181" s="187">
        <f t="shared" si="5"/>
        <v>0</v>
      </c>
      <c r="I181" s="188">
        <f>SUM(I182:I183)</f>
        <v>0</v>
      </c>
      <c r="J181" s="188">
        <f t="shared" ref="J181:L181" si="18">SUM(J182:J183)</f>
        <v>0</v>
      </c>
      <c r="K181" s="188">
        <f t="shared" si="18"/>
        <v>0</v>
      </c>
      <c r="L181" s="189">
        <f t="shared" si="18"/>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165">
        <v>4240</v>
      </c>
      <c r="B186" s="73" t="s">
        <v>189</v>
      </c>
      <c r="C186" s="74">
        <f t="shared" ref="C186:C262" si="19">SUM(D186:G186)</f>
        <v>0</v>
      </c>
      <c r="D186" s="76"/>
      <c r="E186" s="76"/>
      <c r="F186" s="76"/>
      <c r="G186" s="152"/>
      <c r="H186" s="74">
        <f t="shared" ref="H186:H262" si="20">SUM(I186:L186)</f>
        <v>0</v>
      </c>
      <c r="I186" s="76"/>
      <c r="J186" s="76"/>
      <c r="K186" s="76"/>
      <c r="L186" s="153"/>
    </row>
    <row r="187" spans="1:12" ht="24" x14ac:dyDescent="0.25">
      <c r="A187" s="156">
        <v>4250</v>
      </c>
      <c r="B187" s="79" t="s">
        <v>190</v>
      </c>
      <c r="C187" s="80">
        <f t="shared" si="19"/>
        <v>0</v>
      </c>
      <c r="D187" s="82"/>
      <c r="E187" s="82"/>
      <c r="F187" s="82"/>
      <c r="G187" s="154"/>
      <c r="H187" s="80">
        <f t="shared" si="20"/>
        <v>0</v>
      </c>
      <c r="I187" s="82"/>
      <c r="J187" s="82"/>
      <c r="K187" s="82"/>
      <c r="L187" s="155"/>
    </row>
    <row r="188" spans="1:12" x14ac:dyDescent="0.25">
      <c r="A188" s="64">
        <v>4300</v>
      </c>
      <c r="B188" s="144" t="s">
        <v>191</v>
      </c>
      <c r="C188" s="65">
        <f t="shared" si="19"/>
        <v>0</v>
      </c>
      <c r="D188" s="71">
        <f>SUM(D189)</f>
        <v>0</v>
      </c>
      <c r="E188" s="71">
        <f>SUM(E189)</f>
        <v>0</v>
      </c>
      <c r="F188" s="71">
        <f>SUM(F189)</f>
        <v>0</v>
      </c>
      <c r="G188" s="163">
        <f>SUM(G189)</f>
        <v>0</v>
      </c>
      <c r="H188" s="65">
        <f t="shared" si="20"/>
        <v>0</v>
      </c>
      <c r="I188" s="71">
        <f>SUM(I189)</f>
        <v>0</v>
      </c>
      <c r="J188" s="71">
        <f>SUM(J189)</f>
        <v>0</v>
      </c>
      <c r="K188" s="71">
        <f>SUM(K189)</f>
        <v>0</v>
      </c>
      <c r="L188" s="164">
        <f>SUM(L189)</f>
        <v>0</v>
      </c>
    </row>
    <row r="189" spans="1:12" ht="24" x14ac:dyDescent="0.25">
      <c r="A189" s="165">
        <v>4310</v>
      </c>
      <c r="B189" s="73" t="s">
        <v>192</v>
      </c>
      <c r="C189" s="74">
        <f>SUM(D189:G189)</f>
        <v>0</v>
      </c>
      <c r="D189" s="166">
        <f>SUM(D190:D190)</f>
        <v>0</v>
      </c>
      <c r="E189" s="166">
        <f>SUM(E190:E190)</f>
        <v>0</v>
      </c>
      <c r="F189" s="166">
        <f>SUM(F190:F190)</f>
        <v>0</v>
      </c>
      <c r="G189" s="167">
        <f>SUM(G190:G190)</f>
        <v>0</v>
      </c>
      <c r="H189" s="74">
        <f t="shared" si="20"/>
        <v>0</v>
      </c>
      <c r="I189" s="166">
        <f>SUM(I190:I190)</f>
        <v>0</v>
      </c>
      <c r="J189" s="166">
        <f>SUM(J190:J190)</f>
        <v>0</v>
      </c>
      <c r="K189" s="166">
        <f>SUM(K190:K190)</f>
        <v>0</v>
      </c>
      <c r="L189" s="168">
        <f>SUM(L190:L190)</f>
        <v>0</v>
      </c>
    </row>
    <row r="190" spans="1:12" ht="48" x14ac:dyDescent="0.25">
      <c r="A190" s="53">
        <v>4311</v>
      </c>
      <c r="B190" s="79" t="s">
        <v>193</v>
      </c>
      <c r="C190" s="80">
        <f t="shared" si="19"/>
        <v>0</v>
      </c>
      <c r="D190" s="82"/>
      <c r="E190" s="82"/>
      <c r="F190" s="82"/>
      <c r="G190" s="154"/>
      <c r="H190" s="80">
        <f t="shared" si="20"/>
        <v>0</v>
      </c>
      <c r="I190" s="82"/>
      <c r="J190" s="82"/>
      <c r="K190" s="82"/>
      <c r="L190" s="155"/>
    </row>
    <row r="191" spans="1:12" s="33" customFormat="1" ht="24" x14ac:dyDescent="0.25">
      <c r="A191" s="193"/>
      <c r="B191" s="28" t="s">
        <v>194</v>
      </c>
      <c r="C191" s="135">
        <f t="shared" si="19"/>
        <v>0</v>
      </c>
      <c r="D191" s="136">
        <f>SUM(D192,D231,D266,D279,D283)</f>
        <v>0</v>
      </c>
      <c r="E191" s="136">
        <f t="shared" ref="E191:G191" si="21">SUM(E192,E231,E266,E279,E283)</f>
        <v>0</v>
      </c>
      <c r="F191" s="136">
        <f t="shared" si="21"/>
        <v>0</v>
      </c>
      <c r="G191" s="136">
        <f t="shared" si="21"/>
        <v>0</v>
      </c>
      <c r="H191" s="135">
        <f t="shared" si="20"/>
        <v>0</v>
      </c>
      <c r="I191" s="136">
        <f>SUM(I192,I231,I266,I279,I283)</f>
        <v>0</v>
      </c>
      <c r="J191" s="136">
        <f t="shared" ref="J191:L191" si="22">SUM(J192,J231,J266,J279,J283)</f>
        <v>0</v>
      </c>
      <c r="K191" s="136">
        <f t="shared" si="22"/>
        <v>0</v>
      </c>
      <c r="L191" s="194">
        <f t="shared" si="22"/>
        <v>0</v>
      </c>
    </row>
    <row r="192" spans="1:12" x14ac:dyDescent="0.25">
      <c r="A192" s="139">
        <v>5000</v>
      </c>
      <c r="B192" s="139" t="s">
        <v>195</v>
      </c>
      <c r="C192" s="140">
        <f t="shared" si="19"/>
        <v>0</v>
      </c>
      <c r="D192" s="141">
        <f>D193+D201+D227</f>
        <v>0</v>
      </c>
      <c r="E192" s="141">
        <f t="shared" ref="E192:G192" si="23">E193+E201+E227</f>
        <v>0</v>
      </c>
      <c r="F192" s="141">
        <f t="shared" si="23"/>
        <v>0</v>
      </c>
      <c r="G192" s="141">
        <f t="shared" si="23"/>
        <v>0</v>
      </c>
      <c r="H192" s="140">
        <f t="shared" si="20"/>
        <v>0</v>
      </c>
      <c r="I192" s="141">
        <f>I193+I201+I227</f>
        <v>0</v>
      </c>
      <c r="J192" s="141">
        <f t="shared" ref="J192:L192" si="24">J193+J201+J227</f>
        <v>0</v>
      </c>
      <c r="K192" s="141">
        <f t="shared" si="24"/>
        <v>0</v>
      </c>
      <c r="L192" s="195">
        <f t="shared" si="24"/>
        <v>0</v>
      </c>
    </row>
    <row r="193" spans="1:12" x14ac:dyDescent="0.25">
      <c r="A193" s="64">
        <v>5100</v>
      </c>
      <c r="B193" s="144" t="s">
        <v>196</v>
      </c>
      <c r="C193" s="65">
        <f t="shared" si="19"/>
        <v>0</v>
      </c>
      <c r="D193" s="71">
        <f>D194+D195+D198+D199+D200</f>
        <v>0</v>
      </c>
      <c r="E193" s="71">
        <f>E194+E195+E198+E199+E200</f>
        <v>0</v>
      </c>
      <c r="F193" s="71">
        <f>F194+F195+F198+F199+F200</f>
        <v>0</v>
      </c>
      <c r="G193" s="163">
        <f>G194+G195+G198+G199+G200</f>
        <v>0</v>
      </c>
      <c r="H193" s="65">
        <f t="shared" si="20"/>
        <v>0</v>
      </c>
      <c r="I193" s="71">
        <f>I194+I195+I198+I199+I200</f>
        <v>0</v>
      </c>
      <c r="J193" s="71">
        <f>J194+J195+J198+J199+J200</f>
        <v>0</v>
      </c>
      <c r="K193" s="71">
        <f>K194+K195+K198+K199+K200</f>
        <v>0</v>
      </c>
      <c r="L193" s="164">
        <f>L194+L195+L198+L199+L200</f>
        <v>0</v>
      </c>
    </row>
    <row r="194" spans="1:12" x14ac:dyDescent="0.25">
      <c r="A194" s="165">
        <v>5110</v>
      </c>
      <c r="B194" s="73" t="s">
        <v>197</v>
      </c>
      <c r="C194" s="74">
        <f t="shared" si="19"/>
        <v>0</v>
      </c>
      <c r="D194" s="76"/>
      <c r="E194" s="76"/>
      <c r="F194" s="76"/>
      <c r="G194" s="152"/>
      <c r="H194" s="74">
        <f t="shared" si="20"/>
        <v>0</v>
      </c>
      <c r="I194" s="76"/>
      <c r="J194" s="76"/>
      <c r="K194" s="76"/>
      <c r="L194" s="153"/>
    </row>
    <row r="195" spans="1:12" ht="24" x14ac:dyDescent="0.25">
      <c r="A195" s="156">
        <v>5120</v>
      </c>
      <c r="B195" s="79" t="s">
        <v>198</v>
      </c>
      <c r="C195" s="80">
        <f t="shared" si="19"/>
        <v>0</v>
      </c>
      <c r="D195" s="157">
        <f>D196+D197</f>
        <v>0</v>
      </c>
      <c r="E195" s="157">
        <f>E196+E197</f>
        <v>0</v>
      </c>
      <c r="F195" s="157">
        <f>F196+F197</f>
        <v>0</v>
      </c>
      <c r="G195" s="158">
        <f>G196+G197</f>
        <v>0</v>
      </c>
      <c r="H195" s="80">
        <f t="shared" si="20"/>
        <v>0</v>
      </c>
      <c r="I195" s="157">
        <f>I196+I197</f>
        <v>0</v>
      </c>
      <c r="J195" s="157">
        <f>J196+J197</f>
        <v>0</v>
      </c>
      <c r="K195" s="157">
        <f>K196+K197</f>
        <v>0</v>
      </c>
      <c r="L195" s="159">
        <f>L196+L197</f>
        <v>0</v>
      </c>
    </row>
    <row r="196" spans="1:12" x14ac:dyDescent="0.25">
      <c r="A196" s="53">
        <v>5121</v>
      </c>
      <c r="B196" s="79" t="s">
        <v>199</v>
      </c>
      <c r="C196" s="80">
        <f t="shared" si="19"/>
        <v>0</v>
      </c>
      <c r="D196" s="82"/>
      <c r="E196" s="82"/>
      <c r="F196" s="82"/>
      <c r="G196" s="154"/>
      <c r="H196" s="80">
        <f t="shared" si="20"/>
        <v>0</v>
      </c>
      <c r="I196" s="82"/>
      <c r="J196" s="82"/>
      <c r="K196" s="82"/>
      <c r="L196" s="155"/>
    </row>
    <row r="197" spans="1:12" ht="24" x14ac:dyDescent="0.25">
      <c r="A197" s="53">
        <v>5129</v>
      </c>
      <c r="B197" s="79" t="s">
        <v>200</v>
      </c>
      <c r="C197" s="80">
        <f t="shared" si="19"/>
        <v>0</v>
      </c>
      <c r="D197" s="82"/>
      <c r="E197" s="82"/>
      <c r="F197" s="82"/>
      <c r="G197" s="154"/>
      <c r="H197" s="80">
        <f t="shared" si="20"/>
        <v>0</v>
      </c>
      <c r="I197" s="82"/>
      <c r="J197" s="82"/>
      <c r="K197" s="82"/>
      <c r="L197" s="155"/>
    </row>
    <row r="198" spans="1:12" x14ac:dyDescent="0.25">
      <c r="A198" s="156">
        <v>5130</v>
      </c>
      <c r="B198" s="79" t="s">
        <v>201</v>
      </c>
      <c r="C198" s="80">
        <f t="shared" si="19"/>
        <v>0</v>
      </c>
      <c r="D198" s="82"/>
      <c r="E198" s="82"/>
      <c r="F198" s="82"/>
      <c r="G198" s="154"/>
      <c r="H198" s="80">
        <f t="shared" si="20"/>
        <v>0</v>
      </c>
      <c r="I198" s="82"/>
      <c r="J198" s="82"/>
      <c r="K198" s="82"/>
      <c r="L198" s="155"/>
    </row>
    <row r="199" spans="1:12" x14ac:dyDescent="0.25">
      <c r="A199" s="156">
        <v>5140</v>
      </c>
      <c r="B199" s="79" t="s">
        <v>202</v>
      </c>
      <c r="C199" s="80">
        <f t="shared" si="19"/>
        <v>0</v>
      </c>
      <c r="D199" s="82"/>
      <c r="E199" s="82"/>
      <c r="F199" s="82"/>
      <c r="G199" s="154"/>
      <c r="H199" s="80">
        <f t="shared" si="20"/>
        <v>0</v>
      </c>
      <c r="I199" s="82"/>
      <c r="J199" s="82"/>
      <c r="K199" s="82"/>
      <c r="L199" s="155"/>
    </row>
    <row r="200" spans="1:12" ht="24" x14ac:dyDescent="0.25">
      <c r="A200" s="156">
        <v>5170</v>
      </c>
      <c r="B200" s="79" t="s">
        <v>203</v>
      </c>
      <c r="C200" s="80">
        <f t="shared" si="19"/>
        <v>0</v>
      </c>
      <c r="D200" s="82"/>
      <c r="E200" s="82"/>
      <c r="F200" s="82"/>
      <c r="G200" s="154"/>
      <c r="H200" s="80">
        <f t="shared" si="20"/>
        <v>0</v>
      </c>
      <c r="I200" s="82"/>
      <c r="J200" s="82"/>
      <c r="K200" s="82"/>
      <c r="L200" s="155"/>
    </row>
    <row r="201" spans="1:12" x14ac:dyDescent="0.25">
      <c r="A201" s="64">
        <v>5200</v>
      </c>
      <c r="B201" s="144" t="s">
        <v>204</v>
      </c>
      <c r="C201" s="65">
        <f t="shared" si="19"/>
        <v>0</v>
      </c>
      <c r="D201" s="71">
        <f>D202+D212+D213+D222+D223+D224+D226</f>
        <v>0</v>
      </c>
      <c r="E201" s="71">
        <f>E202+E212+E213+E222+E223+E224+E226</f>
        <v>0</v>
      </c>
      <c r="F201" s="71">
        <f>F202+F212+F213+F222+F223+F224+F226</f>
        <v>0</v>
      </c>
      <c r="G201" s="163">
        <f>G202+G212+G213+G222+G223+G224+G226</f>
        <v>0</v>
      </c>
      <c r="H201" s="65">
        <f t="shared" si="20"/>
        <v>0</v>
      </c>
      <c r="I201" s="71">
        <f>I202+I212+I213+I222+I223+I224+I226</f>
        <v>0</v>
      </c>
      <c r="J201" s="71">
        <f>J202+J212+J213+J222+J223+J224+J226</f>
        <v>0</v>
      </c>
      <c r="K201" s="71">
        <f>K202+K212+K213+K222+K223+K224+K226</f>
        <v>0</v>
      </c>
      <c r="L201" s="164">
        <f>L202+L212+L213+L222+L223+L224+L226</f>
        <v>0</v>
      </c>
    </row>
    <row r="202" spans="1:12" x14ac:dyDescent="0.25">
      <c r="A202" s="147">
        <v>5210</v>
      </c>
      <c r="B202" s="106" t="s">
        <v>205</v>
      </c>
      <c r="C202" s="148">
        <f t="shared" si="19"/>
        <v>0</v>
      </c>
      <c r="D202" s="149">
        <f>SUM(D203:D211)</f>
        <v>0</v>
      </c>
      <c r="E202" s="149">
        <f>SUM(E203:E211)</f>
        <v>0</v>
      </c>
      <c r="F202" s="149">
        <f>SUM(F203:F211)</f>
        <v>0</v>
      </c>
      <c r="G202" s="150">
        <f>SUM(G203:G211)</f>
        <v>0</v>
      </c>
      <c r="H202" s="148">
        <f t="shared" si="20"/>
        <v>0</v>
      </c>
      <c r="I202" s="149">
        <f>SUM(I203:I211)</f>
        <v>0</v>
      </c>
      <c r="J202" s="149">
        <f>SUM(J203:J211)</f>
        <v>0</v>
      </c>
      <c r="K202" s="149">
        <f>SUM(K203:K211)</f>
        <v>0</v>
      </c>
      <c r="L202" s="151">
        <f>SUM(L203:L211)</f>
        <v>0</v>
      </c>
    </row>
    <row r="203" spans="1:12" x14ac:dyDescent="0.25">
      <c r="A203" s="47">
        <v>5211</v>
      </c>
      <c r="B203" s="73" t="s">
        <v>206</v>
      </c>
      <c r="C203" s="74">
        <f t="shared" si="19"/>
        <v>0</v>
      </c>
      <c r="D203" s="76"/>
      <c r="E203" s="76"/>
      <c r="F203" s="76"/>
      <c r="G203" s="152"/>
      <c r="H203" s="74">
        <f t="shared" si="20"/>
        <v>0</v>
      </c>
      <c r="I203" s="76"/>
      <c r="J203" s="76"/>
      <c r="K203" s="76"/>
      <c r="L203" s="153"/>
    </row>
    <row r="204" spans="1:12" x14ac:dyDescent="0.25">
      <c r="A204" s="53">
        <v>5212</v>
      </c>
      <c r="B204" s="79" t="s">
        <v>207</v>
      </c>
      <c r="C204" s="80">
        <f t="shared" si="19"/>
        <v>0</v>
      </c>
      <c r="D204" s="82"/>
      <c r="E204" s="82"/>
      <c r="F204" s="82"/>
      <c r="G204" s="154"/>
      <c r="H204" s="80">
        <f t="shared" si="20"/>
        <v>0</v>
      </c>
      <c r="I204" s="82"/>
      <c r="J204" s="82"/>
      <c r="K204" s="82"/>
      <c r="L204" s="155"/>
    </row>
    <row r="205" spans="1:12" x14ac:dyDescent="0.25">
      <c r="A205" s="53">
        <v>5213</v>
      </c>
      <c r="B205" s="79" t="s">
        <v>208</v>
      </c>
      <c r="C205" s="80">
        <f t="shared" si="19"/>
        <v>0</v>
      </c>
      <c r="D205" s="82"/>
      <c r="E205" s="82"/>
      <c r="F205" s="82"/>
      <c r="G205" s="154"/>
      <c r="H205" s="80">
        <f t="shared" si="20"/>
        <v>0</v>
      </c>
      <c r="I205" s="82"/>
      <c r="J205" s="82"/>
      <c r="K205" s="82"/>
      <c r="L205" s="155"/>
    </row>
    <row r="206" spans="1:12" x14ac:dyDescent="0.25">
      <c r="A206" s="53">
        <v>5214</v>
      </c>
      <c r="B206" s="79" t="s">
        <v>209</v>
      </c>
      <c r="C206" s="80">
        <f t="shared" si="19"/>
        <v>0</v>
      </c>
      <c r="D206" s="82"/>
      <c r="E206" s="82"/>
      <c r="F206" s="82"/>
      <c r="G206" s="154"/>
      <c r="H206" s="80">
        <f t="shared" si="20"/>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19"/>
        <v>0</v>
      </c>
      <c r="D208" s="82"/>
      <c r="E208" s="82"/>
      <c r="F208" s="82"/>
      <c r="G208" s="154"/>
      <c r="H208" s="80">
        <f t="shared" si="20"/>
        <v>0</v>
      </c>
      <c r="I208" s="82"/>
      <c r="J208" s="82"/>
      <c r="K208" s="82"/>
      <c r="L208" s="155"/>
    </row>
    <row r="209" spans="1:12" x14ac:dyDescent="0.25">
      <c r="A209" s="53">
        <v>5217</v>
      </c>
      <c r="B209" s="79" t="s">
        <v>212</v>
      </c>
      <c r="C209" s="80">
        <f t="shared" si="19"/>
        <v>0</v>
      </c>
      <c r="D209" s="82"/>
      <c r="E209" s="82"/>
      <c r="F209" s="82"/>
      <c r="G209" s="154"/>
      <c r="H209" s="80">
        <f t="shared" si="20"/>
        <v>0</v>
      </c>
      <c r="I209" s="82"/>
      <c r="J209" s="82"/>
      <c r="K209" s="82"/>
      <c r="L209" s="155"/>
    </row>
    <row r="210" spans="1:12" x14ac:dyDescent="0.25">
      <c r="A210" s="53">
        <v>5218</v>
      </c>
      <c r="B210" s="79" t="s">
        <v>213</v>
      </c>
      <c r="C210" s="80">
        <f t="shared" si="19"/>
        <v>0</v>
      </c>
      <c r="D210" s="82"/>
      <c r="E210" s="82"/>
      <c r="F210" s="82"/>
      <c r="G210" s="154"/>
      <c r="H210" s="80">
        <f t="shared" si="20"/>
        <v>0</v>
      </c>
      <c r="I210" s="82"/>
      <c r="J210" s="82"/>
      <c r="K210" s="82"/>
      <c r="L210" s="155"/>
    </row>
    <row r="211" spans="1:12" x14ac:dyDescent="0.25">
      <c r="A211" s="53">
        <v>5219</v>
      </c>
      <c r="B211" s="79" t="s">
        <v>214</v>
      </c>
      <c r="C211" s="80">
        <f t="shared" si="19"/>
        <v>0</v>
      </c>
      <c r="D211" s="82"/>
      <c r="E211" s="82"/>
      <c r="F211" s="82"/>
      <c r="G211" s="154"/>
      <c r="H211" s="80">
        <f t="shared" si="20"/>
        <v>0</v>
      </c>
      <c r="I211" s="82"/>
      <c r="J211" s="82"/>
      <c r="K211" s="82"/>
      <c r="L211" s="155"/>
    </row>
    <row r="212" spans="1:12" ht="13.5" customHeight="1" x14ac:dyDescent="0.25">
      <c r="A212" s="156">
        <v>5220</v>
      </c>
      <c r="B212" s="79" t="s">
        <v>215</v>
      </c>
      <c r="C212" s="80">
        <f t="shared" si="19"/>
        <v>0</v>
      </c>
      <c r="D212" s="82"/>
      <c r="E212" s="82"/>
      <c r="F212" s="82"/>
      <c r="G212" s="154"/>
      <c r="H212" s="80">
        <f t="shared" si="20"/>
        <v>0</v>
      </c>
      <c r="I212" s="82"/>
      <c r="J212" s="82"/>
      <c r="K212" s="82"/>
      <c r="L212" s="155"/>
    </row>
    <row r="213" spans="1:12" x14ac:dyDescent="0.25">
      <c r="A213" s="156">
        <v>5230</v>
      </c>
      <c r="B213" s="79" t="s">
        <v>216</v>
      </c>
      <c r="C213" s="80">
        <f t="shared" si="19"/>
        <v>0</v>
      </c>
      <c r="D213" s="157">
        <f>SUM(D214:D221)</f>
        <v>0</v>
      </c>
      <c r="E213" s="157">
        <f>SUM(E214:E221)</f>
        <v>0</v>
      </c>
      <c r="F213" s="157">
        <f>SUM(F214:F221)</f>
        <v>0</v>
      </c>
      <c r="G213" s="158">
        <f>SUM(G214:G221)</f>
        <v>0</v>
      </c>
      <c r="H213" s="80">
        <f t="shared" si="20"/>
        <v>0</v>
      </c>
      <c r="I213" s="157">
        <f>SUM(I214:I221)</f>
        <v>0</v>
      </c>
      <c r="J213" s="157">
        <f>SUM(J214:J221)</f>
        <v>0</v>
      </c>
      <c r="K213" s="157">
        <f>SUM(K214:K221)</f>
        <v>0</v>
      </c>
      <c r="L213" s="159">
        <f>SUM(L214:L221)</f>
        <v>0</v>
      </c>
    </row>
    <row r="214" spans="1:12" x14ac:dyDescent="0.25">
      <c r="A214" s="53">
        <v>5231</v>
      </c>
      <c r="B214" s="79" t="s">
        <v>217</v>
      </c>
      <c r="C214" s="80">
        <f t="shared" si="19"/>
        <v>0</v>
      </c>
      <c r="D214" s="82"/>
      <c r="E214" s="82"/>
      <c r="F214" s="82"/>
      <c r="G214" s="154"/>
      <c r="H214" s="80">
        <f t="shared" si="20"/>
        <v>0</v>
      </c>
      <c r="I214" s="82"/>
      <c r="J214" s="82"/>
      <c r="K214" s="82"/>
      <c r="L214" s="155"/>
    </row>
    <row r="215" spans="1:12" x14ac:dyDescent="0.25">
      <c r="A215" s="53">
        <v>5232</v>
      </c>
      <c r="B215" s="79" t="s">
        <v>218</v>
      </c>
      <c r="C215" s="80">
        <f t="shared" si="19"/>
        <v>0</v>
      </c>
      <c r="D215" s="82"/>
      <c r="E215" s="82"/>
      <c r="F215" s="82"/>
      <c r="G215" s="154"/>
      <c r="H215" s="80">
        <f t="shared" si="20"/>
        <v>0</v>
      </c>
      <c r="I215" s="82"/>
      <c r="J215" s="82"/>
      <c r="K215" s="82"/>
      <c r="L215" s="155"/>
    </row>
    <row r="216" spans="1:12" x14ac:dyDescent="0.25">
      <c r="A216" s="53">
        <v>5233</v>
      </c>
      <c r="B216" s="79" t="s">
        <v>219</v>
      </c>
      <c r="C216" s="196">
        <f t="shared" si="19"/>
        <v>0</v>
      </c>
      <c r="D216" s="82"/>
      <c r="E216" s="82"/>
      <c r="F216" s="82"/>
      <c r="G216" s="154"/>
      <c r="H216" s="80">
        <f t="shared" si="20"/>
        <v>0</v>
      </c>
      <c r="I216" s="82"/>
      <c r="J216" s="82"/>
      <c r="K216" s="82"/>
      <c r="L216" s="155"/>
    </row>
    <row r="217" spans="1:12" ht="24" x14ac:dyDescent="0.25">
      <c r="A217" s="53">
        <v>5234</v>
      </c>
      <c r="B217" s="79" t="s">
        <v>220</v>
      </c>
      <c r="C217" s="196">
        <f t="shared" si="19"/>
        <v>0</v>
      </c>
      <c r="D217" s="82"/>
      <c r="E217" s="82"/>
      <c r="F217" s="82"/>
      <c r="G217" s="154"/>
      <c r="H217" s="80">
        <f t="shared" si="20"/>
        <v>0</v>
      </c>
      <c r="I217" s="82"/>
      <c r="J217" s="82"/>
      <c r="K217" s="82"/>
      <c r="L217" s="155"/>
    </row>
    <row r="218" spans="1:12" ht="14.25" customHeight="1" x14ac:dyDescent="0.25">
      <c r="A218" s="53">
        <v>5236</v>
      </c>
      <c r="B218" s="79" t="s">
        <v>221</v>
      </c>
      <c r="C218" s="196">
        <f t="shared" si="19"/>
        <v>0</v>
      </c>
      <c r="D218" s="82"/>
      <c r="E218" s="82"/>
      <c r="F218" s="82"/>
      <c r="G218" s="154"/>
      <c r="H218" s="80">
        <f t="shared" si="20"/>
        <v>0</v>
      </c>
      <c r="I218" s="82"/>
      <c r="J218" s="82"/>
      <c r="K218" s="82"/>
      <c r="L218" s="155"/>
    </row>
    <row r="219" spans="1:12" ht="14.25" customHeight="1" x14ac:dyDescent="0.25">
      <c r="A219" s="53">
        <v>5237</v>
      </c>
      <c r="B219" s="79" t="s">
        <v>222</v>
      </c>
      <c r="C219" s="196">
        <f t="shared" si="19"/>
        <v>0</v>
      </c>
      <c r="D219" s="82"/>
      <c r="E219" s="82"/>
      <c r="F219" s="82"/>
      <c r="G219" s="154"/>
      <c r="H219" s="80">
        <f t="shared" si="20"/>
        <v>0</v>
      </c>
      <c r="I219" s="82"/>
      <c r="J219" s="82"/>
      <c r="K219" s="82"/>
      <c r="L219" s="155"/>
    </row>
    <row r="220" spans="1:12" ht="24" x14ac:dyDescent="0.25">
      <c r="A220" s="53">
        <v>5238</v>
      </c>
      <c r="B220" s="79" t="s">
        <v>223</v>
      </c>
      <c r="C220" s="196">
        <f t="shared" si="19"/>
        <v>0</v>
      </c>
      <c r="D220" s="82"/>
      <c r="E220" s="82"/>
      <c r="F220" s="82"/>
      <c r="G220" s="154"/>
      <c r="H220" s="80">
        <f t="shared" si="20"/>
        <v>0</v>
      </c>
      <c r="I220" s="82"/>
      <c r="J220" s="82"/>
      <c r="K220" s="82"/>
      <c r="L220" s="155"/>
    </row>
    <row r="221" spans="1:12" ht="24" x14ac:dyDescent="0.25">
      <c r="A221" s="53">
        <v>5239</v>
      </c>
      <c r="B221" s="79" t="s">
        <v>224</v>
      </c>
      <c r="C221" s="196">
        <f t="shared" si="19"/>
        <v>0</v>
      </c>
      <c r="D221" s="82"/>
      <c r="E221" s="82"/>
      <c r="F221" s="82"/>
      <c r="G221" s="154"/>
      <c r="H221" s="80">
        <f t="shared" si="20"/>
        <v>0</v>
      </c>
      <c r="I221" s="82"/>
      <c r="J221" s="82"/>
      <c r="K221" s="82"/>
      <c r="L221" s="155"/>
    </row>
    <row r="222" spans="1:12" ht="24" x14ac:dyDescent="0.25">
      <c r="A222" s="156">
        <v>5240</v>
      </c>
      <c r="B222" s="79" t="s">
        <v>225</v>
      </c>
      <c r="C222" s="196">
        <f t="shared" si="19"/>
        <v>0</v>
      </c>
      <c r="D222" s="82"/>
      <c r="E222" s="82"/>
      <c r="F222" s="82"/>
      <c r="G222" s="154"/>
      <c r="H222" s="80">
        <f t="shared" si="20"/>
        <v>0</v>
      </c>
      <c r="I222" s="82"/>
      <c r="J222" s="82"/>
      <c r="K222" s="82"/>
      <c r="L222" s="155"/>
    </row>
    <row r="223" spans="1:12" ht="22.5" customHeight="1" x14ac:dyDescent="0.25">
      <c r="A223" s="156">
        <v>5250</v>
      </c>
      <c r="B223" s="79" t="s">
        <v>226</v>
      </c>
      <c r="C223" s="196">
        <f t="shared" si="19"/>
        <v>0</v>
      </c>
      <c r="D223" s="82"/>
      <c r="E223" s="82"/>
      <c r="F223" s="82"/>
      <c r="G223" s="154"/>
      <c r="H223" s="80">
        <f t="shared" si="20"/>
        <v>0</v>
      </c>
      <c r="I223" s="82"/>
      <c r="J223" s="82"/>
      <c r="K223" s="82"/>
      <c r="L223" s="155"/>
    </row>
    <row r="224" spans="1:12" x14ac:dyDescent="0.25">
      <c r="A224" s="156">
        <v>5260</v>
      </c>
      <c r="B224" s="79" t="s">
        <v>227</v>
      </c>
      <c r="C224" s="196">
        <f t="shared" si="19"/>
        <v>0</v>
      </c>
      <c r="D224" s="157">
        <f>SUM(D225)</f>
        <v>0</v>
      </c>
      <c r="E224" s="157">
        <f>SUM(E225)</f>
        <v>0</v>
      </c>
      <c r="F224" s="157">
        <f>SUM(F225)</f>
        <v>0</v>
      </c>
      <c r="G224" s="158">
        <f>SUM(G225)</f>
        <v>0</v>
      </c>
      <c r="H224" s="80">
        <f t="shared" si="20"/>
        <v>0</v>
      </c>
      <c r="I224" s="157">
        <f>SUM(I225)</f>
        <v>0</v>
      </c>
      <c r="J224" s="157">
        <f>SUM(J225)</f>
        <v>0</v>
      </c>
      <c r="K224" s="157">
        <f>SUM(K225)</f>
        <v>0</v>
      </c>
      <c r="L224" s="159">
        <f>SUM(L225)</f>
        <v>0</v>
      </c>
    </row>
    <row r="225" spans="1:12" ht="24" x14ac:dyDescent="0.25">
      <c r="A225" s="53">
        <v>5269</v>
      </c>
      <c r="B225" s="79" t="s">
        <v>228</v>
      </c>
      <c r="C225" s="196">
        <f t="shared" si="19"/>
        <v>0</v>
      </c>
      <c r="D225" s="82"/>
      <c r="E225" s="82"/>
      <c r="F225" s="82"/>
      <c r="G225" s="154"/>
      <c r="H225" s="80">
        <f t="shared" si="20"/>
        <v>0</v>
      </c>
      <c r="I225" s="82"/>
      <c r="J225" s="82"/>
      <c r="K225" s="82"/>
      <c r="L225" s="155"/>
    </row>
    <row r="226" spans="1:12" ht="24" x14ac:dyDescent="0.25">
      <c r="A226" s="147">
        <v>5270</v>
      </c>
      <c r="B226" s="106" t="s">
        <v>229</v>
      </c>
      <c r="C226" s="197">
        <f t="shared" si="19"/>
        <v>0</v>
      </c>
      <c r="D226" s="160"/>
      <c r="E226" s="160"/>
      <c r="F226" s="160"/>
      <c r="G226" s="161"/>
      <c r="H226" s="148">
        <f t="shared" si="20"/>
        <v>0</v>
      </c>
      <c r="I226" s="160"/>
      <c r="J226" s="160"/>
      <c r="K226" s="160"/>
      <c r="L226" s="162"/>
    </row>
    <row r="227" spans="1:12" ht="48" x14ac:dyDescent="0.25">
      <c r="A227" s="100">
        <v>5300</v>
      </c>
      <c r="B227" s="198" t="s">
        <v>230</v>
      </c>
      <c r="C227" s="199">
        <f t="shared" si="19"/>
        <v>0</v>
      </c>
      <c r="D227" s="200">
        <f>SUM(D228,D229)</f>
        <v>0</v>
      </c>
      <c r="E227" s="200">
        <f t="shared" ref="E227:G227" si="25">SUM(E228,E229)</f>
        <v>0</v>
      </c>
      <c r="F227" s="200">
        <f t="shared" si="25"/>
        <v>0</v>
      </c>
      <c r="G227" s="200">
        <f t="shared" si="25"/>
        <v>0</v>
      </c>
      <c r="H227" s="201">
        <f t="shared" si="20"/>
        <v>0</v>
      </c>
      <c r="I227" s="200">
        <f>SUM(I228,I229)</f>
        <v>0</v>
      </c>
      <c r="J227" s="200">
        <f t="shared" ref="J227:L227" si="26">SUM(J228,J229)</f>
        <v>0</v>
      </c>
      <c r="K227" s="200">
        <f t="shared" si="26"/>
        <v>0</v>
      </c>
      <c r="L227" s="202">
        <f t="shared" si="26"/>
        <v>0</v>
      </c>
    </row>
    <row r="228" spans="1:12" ht="24" x14ac:dyDescent="0.25">
      <c r="A228" s="147">
        <v>5310</v>
      </c>
      <c r="B228" s="106" t="s">
        <v>231</v>
      </c>
      <c r="C228" s="197">
        <f t="shared" si="19"/>
        <v>0</v>
      </c>
      <c r="D228" s="160"/>
      <c r="E228" s="160"/>
      <c r="F228" s="160"/>
      <c r="G228" s="161"/>
      <c r="H228" s="148">
        <f t="shared" si="20"/>
        <v>0</v>
      </c>
      <c r="I228" s="160"/>
      <c r="J228" s="160"/>
      <c r="K228" s="160"/>
      <c r="L228" s="162"/>
    </row>
    <row r="229" spans="1:12" ht="60" x14ac:dyDescent="0.25">
      <c r="A229" s="156">
        <v>5320</v>
      </c>
      <c r="B229" s="79" t="s">
        <v>232</v>
      </c>
      <c r="C229" s="196">
        <f t="shared" si="19"/>
        <v>0</v>
      </c>
      <c r="D229" s="82">
        <f>SUM(D230)</f>
        <v>0</v>
      </c>
      <c r="E229" s="82">
        <f t="shared" ref="E229:G229" si="27">SUM(E230)</f>
        <v>0</v>
      </c>
      <c r="F229" s="82">
        <f t="shared" si="27"/>
        <v>0</v>
      </c>
      <c r="G229" s="82">
        <f t="shared" si="27"/>
        <v>0</v>
      </c>
      <c r="H229" s="80">
        <f t="shared" si="20"/>
        <v>0</v>
      </c>
      <c r="I229" s="82">
        <f>SUM(I230)</f>
        <v>0</v>
      </c>
      <c r="J229" s="82">
        <f t="shared" ref="J229:L229" si="28">SUM(J230)</f>
        <v>0</v>
      </c>
      <c r="K229" s="82">
        <f t="shared" si="28"/>
        <v>0</v>
      </c>
      <c r="L229" s="203">
        <f t="shared" si="28"/>
        <v>0</v>
      </c>
    </row>
    <row r="230" spans="1:12" ht="48" x14ac:dyDescent="0.25">
      <c r="A230" s="47">
        <v>5321</v>
      </c>
      <c r="B230" s="73" t="s">
        <v>233</v>
      </c>
      <c r="C230" s="197">
        <f t="shared" si="19"/>
        <v>0</v>
      </c>
      <c r="D230" s="76"/>
      <c r="E230" s="76"/>
      <c r="F230" s="76"/>
      <c r="G230" s="152"/>
      <c r="H230" s="148">
        <f t="shared" si="20"/>
        <v>0</v>
      </c>
      <c r="I230" s="76"/>
      <c r="J230" s="76"/>
      <c r="K230" s="76"/>
      <c r="L230" s="153"/>
    </row>
    <row r="231" spans="1:12" x14ac:dyDescent="0.25">
      <c r="A231" s="139">
        <v>6000</v>
      </c>
      <c r="B231" s="139" t="s">
        <v>234</v>
      </c>
      <c r="C231" s="204">
        <f t="shared" si="19"/>
        <v>0</v>
      </c>
      <c r="D231" s="141">
        <f>D232+D250+D257</f>
        <v>0</v>
      </c>
      <c r="E231" s="141">
        <f>E232+E250+E257</f>
        <v>0</v>
      </c>
      <c r="F231" s="141">
        <f>F232+F250+F257</f>
        <v>0</v>
      </c>
      <c r="G231" s="142">
        <f>G232+G250+G257</f>
        <v>0</v>
      </c>
      <c r="H231" s="140">
        <f t="shared" si="20"/>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 t="shared" ref="E232:G232" si="29">SUM(E233,E234,E237,E243,E244,E245)</f>
        <v>0</v>
      </c>
      <c r="F232" s="206">
        <f t="shared" si="29"/>
        <v>0</v>
      </c>
      <c r="G232" s="206">
        <f t="shared" si="29"/>
        <v>0</v>
      </c>
      <c r="H232" s="187">
        <f t="shared" si="20"/>
        <v>0</v>
      </c>
      <c r="I232" s="206">
        <f>SUM(I233,I234,I237,I243,I244,I245)</f>
        <v>0</v>
      </c>
      <c r="J232" s="206">
        <f t="shared" ref="J232:L232" si="30">SUM(J233,J234,J237,J243,J244,J245)</f>
        <v>0</v>
      </c>
      <c r="K232" s="206">
        <f t="shared" si="30"/>
        <v>0</v>
      </c>
      <c r="L232" s="146">
        <f t="shared" si="30"/>
        <v>0</v>
      </c>
    </row>
    <row r="233" spans="1:12" ht="24" x14ac:dyDescent="0.25">
      <c r="A233" s="165">
        <v>6220</v>
      </c>
      <c r="B233" s="73" t="s">
        <v>236</v>
      </c>
      <c r="C233" s="207">
        <f t="shared" si="19"/>
        <v>0</v>
      </c>
      <c r="D233" s="76"/>
      <c r="E233" s="76"/>
      <c r="F233" s="76"/>
      <c r="G233" s="208"/>
      <c r="H233" s="209">
        <f t="shared" si="20"/>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20"/>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20"/>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20"/>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20"/>
        <v>0</v>
      </c>
      <c r="I238" s="82"/>
      <c r="J238" s="82"/>
      <c r="K238" s="82"/>
      <c r="L238" s="155"/>
    </row>
    <row r="239" spans="1:12" ht="14.25" customHeight="1" x14ac:dyDescent="0.25">
      <c r="A239" s="53">
        <v>6253</v>
      </c>
      <c r="B239" s="79" t="s">
        <v>242</v>
      </c>
      <c r="C239" s="196">
        <f t="shared" si="19"/>
        <v>0</v>
      </c>
      <c r="D239" s="82"/>
      <c r="E239" s="82"/>
      <c r="F239" s="82"/>
      <c r="G239" s="154"/>
      <c r="H239" s="210">
        <f t="shared" si="20"/>
        <v>0</v>
      </c>
      <c r="I239" s="82"/>
      <c r="J239" s="82"/>
      <c r="K239" s="82"/>
      <c r="L239" s="155"/>
    </row>
    <row r="240" spans="1:12" ht="24" x14ac:dyDescent="0.25">
      <c r="A240" s="53">
        <v>6254</v>
      </c>
      <c r="B240" s="79" t="s">
        <v>243</v>
      </c>
      <c r="C240" s="196">
        <f t="shared" si="19"/>
        <v>0</v>
      </c>
      <c r="D240" s="82"/>
      <c r="E240" s="82"/>
      <c r="F240" s="82"/>
      <c r="G240" s="154"/>
      <c r="H240" s="210">
        <f t="shared" si="20"/>
        <v>0</v>
      </c>
      <c r="I240" s="82"/>
      <c r="J240" s="82"/>
      <c r="K240" s="82"/>
      <c r="L240" s="155"/>
    </row>
    <row r="241" spans="1:12" ht="24" x14ac:dyDescent="0.25">
      <c r="A241" s="53">
        <v>6255</v>
      </c>
      <c r="B241" s="79" t="s">
        <v>244</v>
      </c>
      <c r="C241" s="196">
        <f t="shared" si="19"/>
        <v>0</v>
      </c>
      <c r="D241" s="82"/>
      <c r="E241" s="82"/>
      <c r="F241" s="82"/>
      <c r="G241" s="154"/>
      <c r="H241" s="210">
        <f t="shared" si="20"/>
        <v>0</v>
      </c>
      <c r="I241" s="82"/>
      <c r="J241" s="82"/>
      <c r="K241" s="82"/>
      <c r="L241" s="155"/>
    </row>
    <row r="242" spans="1:12" x14ac:dyDescent="0.25">
      <c r="A242" s="53">
        <v>6259</v>
      </c>
      <c r="B242" s="79" t="s">
        <v>245</v>
      </c>
      <c r="C242" s="196">
        <f t="shared" si="19"/>
        <v>0</v>
      </c>
      <c r="D242" s="82"/>
      <c r="E242" s="82"/>
      <c r="F242" s="82"/>
      <c r="G242" s="154"/>
      <c r="H242" s="210">
        <f t="shared" si="20"/>
        <v>0</v>
      </c>
      <c r="I242" s="82"/>
      <c r="J242" s="82"/>
      <c r="K242" s="82"/>
      <c r="L242" s="155"/>
    </row>
    <row r="243" spans="1:12" ht="24" x14ac:dyDescent="0.25">
      <c r="A243" s="156">
        <v>6260</v>
      </c>
      <c r="B243" s="79" t="s">
        <v>246</v>
      </c>
      <c r="C243" s="196">
        <f t="shared" si="19"/>
        <v>0</v>
      </c>
      <c r="D243" s="82"/>
      <c r="E243" s="82"/>
      <c r="F243" s="82"/>
      <c r="G243" s="154"/>
      <c r="H243" s="210">
        <f t="shared" si="20"/>
        <v>0</v>
      </c>
      <c r="I243" s="82"/>
      <c r="J243" s="82"/>
      <c r="K243" s="82"/>
      <c r="L243" s="155"/>
    </row>
    <row r="244" spans="1:12" ht="17.25" customHeight="1" x14ac:dyDescent="0.25">
      <c r="A244" s="156">
        <v>6270</v>
      </c>
      <c r="B244" s="79" t="s">
        <v>247</v>
      </c>
      <c r="C244" s="196">
        <f t="shared" si="19"/>
        <v>0</v>
      </c>
      <c r="D244" s="82"/>
      <c r="E244" s="82"/>
      <c r="F244" s="82"/>
      <c r="G244" s="154"/>
      <c r="H244" s="210">
        <f t="shared" si="20"/>
        <v>0</v>
      </c>
      <c r="I244" s="82"/>
      <c r="J244" s="82"/>
      <c r="K244" s="82"/>
      <c r="L244" s="155"/>
    </row>
    <row r="245" spans="1:12" ht="24.75" customHeight="1" x14ac:dyDescent="0.25">
      <c r="A245" s="165">
        <v>6290</v>
      </c>
      <c r="B245" s="73" t="s">
        <v>248</v>
      </c>
      <c r="C245" s="211">
        <f t="shared" si="19"/>
        <v>0</v>
      </c>
      <c r="D245" s="76">
        <f>SUM(D246:D249)</f>
        <v>0</v>
      </c>
      <c r="E245" s="76">
        <f t="shared" ref="E245:G245" si="31">SUM(E246:E249)</f>
        <v>0</v>
      </c>
      <c r="F245" s="76">
        <f t="shared" si="31"/>
        <v>0</v>
      </c>
      <c r="G245" s="212">
        <f t="shared" si="31"/>
        <v>0</v>
      </c>
      <c r="H245" s="211">
        <f t="shared" si="20"/>
        <v>0</v>
      </c>
      <c r="I245" s="76">
        <f>SUM(I246:I249)</f>
        <v>0</v>
      </c>
      <c r="J245" s="76">
        <f t="shared" ref="J245:L245" si="32">SUM(J246:J249)</f>
        <v>0</v>
      </c>
      <c r="K245" s="76">
        <f t="shared" si="32"/>
        <v>0</v>
      </c>
      <c r="L245" s="180">
        <f t="shared" si="32"/>
        <v>0</v>
      </c>
    </row>
    <row r="246" spans="1:12" ht="17.25" customHeight="1" x14ac:dyDescent="0.25">
      <c r="A246" s="53">
        <v>6291</v>
      </c>
      <c r="B246" s="79" t="s">
        <v>249</v>
      </c>
      <c r="C246" s="196">
        <f t="shared" si="19"/>
        <v>0</v>
      </c>
      <c r="D246" s="82"/>
      <c r="E246" s="82"/>
      <c r="F246" s="82"/>
      <c r="G246" s="213"/>
      <c r="H246" s="196">
        <f t="shared" si="20"/>
        <v>0</v>
      </c>
      <c r="I246" s="82"/>
      <c r="J246" s="82"/>
      <c r="K246" s="82"/>
      <c r="L246" s="155"/>
    </row>
    <row r="247" spans="1:12" ht="17.25" customHeight="1" x14ac:dyDescent="0.25">
      <c r="A247" s="53">
        <v>6292</v>
      </c>
      <c r="B247" s="79" t="s">
        <v>250</v>
      </c>
      <c r="C247" s="196">
        <f t="shared" si="19"/>
        <v>0</v>
      </c>
      <c r="D247" s="82"/>
      <c r="E247" s="82"/>
      <c r="F247" s="82"/>
      <c r="G247" s="213"/>
      <c r="H247" s="196">
        <f t="shared" si="20"/>
        <v>0</v>
      </c>
      <c r="I247" s="82"/>
      <c r="J247" s="82"/>
      <c r="K247" s="82"/>
      <c r="L247" s="155"/>
    </row>
    <row r="248" spans="1:12" ht="78.75" customHeight="1" x14ac:dyDescent="0.25">
      <c r="A248" s="53">
        <v>6296</v>
      </c>
      <c r="B248" s="79" t="s">
        <v>251</v>
      </c>
      <c r="C248" s="196">
        <f t="shared" si="19"/>
        <v>0</v>
      </c>
      <c r="D248" s="82"/>
      <c r="E248" s="82"/>
      <c r="F248" s="82"/>
      <c r="G248" s="213"/>
      <c r="H248" s="196">
        <f t="shared" si="20"/>
        <v>0</v>
      </c>
      <c r="I248" s="82"/>
      <c r="J248" s="82"/>
      <c r="K248" s="82"/>
      <c r="L248" s="155"/>
    </row>
    <row r="249" spans="1:12" ht="39.75" customHeight="1" x14ac:dyDescent="0.25">
      <c r="A249" s="53">
        <v>6299</v>
      </c>
      <c r="B249" s="79" t="s">
        <v>252</v>
      </c>
      <c r="C249" s="196">
        <f t="shared" si="19"/>
        <v>0</v>
      </c>
      <c r="D249" s="82"/>
      <c r="E249" s="82"/>
      <c r="F249" s="82"/>
      <c r="G249" s="213"/>
      <c r="H249" s="196">
        <f t="shared" si="20"/>
        <v>0</v>
      </c>
      <c r="I249" s="82"/>
      <c r="J249" s="82"/>
      <c r="K249" s="82"/>
      <c r="L249" s="155"/>
    </row>
    <row r="250" spans="1:12" x14ac:dyDescent="0.25">
      <c r="A250" s="64">
        <v>6300</v>
      </c>
      <c r="B250" s="144" t="s">
        <v>253</v>
      </c>
      <c r="C250" s="178">
        <f t="shared" si="19"/>
        <v>0</v>
      </c>
      <c r="D250" s="71">
        <f>SUM(D251,D255,D256)</f>
        <v>0</v>
      </c>
      <c r="E250" s="71">
        <f t="shared" ref="E250:G250" si="33">SUM(E251,E255,E256)</f>
        <v>0</v>
      </c>
      <c r="F250" s="71">
        <f t="shared" si="33"/>
        <v>0</v>
      </c>
      <c r="G250" s="71">
        <f t="shared" si="33"/>
        <v>0</v>
      </c>
      <c r="H250" s="65">
        <f t="shared" si="20"/>
        <v>0</v>
      </c>
      <c r="I250" s="71">
        <f>SUM(I251,I255,I256)</f>
        <v>0</v>
      </c>
      <c r="J250" s="71">
        <f t="shared" ref="J250:L250" si="34">SUM(J251,J255,J256)</f>
        <v>0</v>
      </c>
      <c r="K250" s="71">
        <f t="shared" si="34"/>
        <v>0</v>
      </c>
      <c r="L250" s="169">
        <f t="shared" si="34"/>
        <v>0</v>
      </c>
    </row>
    <row r="251" spans="1:12" ht="24" x14ac:dyDescent="0.25">
      <c r="A251" s="165">
        <v>6320</v>
      </c>
      <c r="B251" s="73" t="s">
        <v>254</v>
      </c>
      <c r="C251" s="211">
        <f t="shared" si="19"/>
        <v>0</v>
      </c>
      <c r="D251" s="166">
        <f>SUM(D252:D254)</f>
        <v>0</v>
      </c>
      <c r="E251" s="166">
        <f t="shared" ref="E251:G251" si="35">SUM(E252:E254)</f>
        <v>0</v>
      </c>
      <c r="F251" s="166">
        <f t="shared" si="35"/>
        <v>0</v>
      </c>
      <c r="G251" s="214">
        <f t="shared" si="35"/>
        <v>0</v>
      </c>
      <c r="H251" s="211">
        <f t="shared" si="20"/>
        <v>0</v>
      </c>
      <c r="I251" s="166">
        <f>SUM(I252:I254)</f>
        <v>0</v>
      </c>
      <c r="J251" s="166">
        <f t="shared" ref="J251:L251" si="36">SUM(J252:J254)</f>
        <v>0</v>
      </c>
      <c r="K251" s="166">
        <f t="shared" si="36"/>
        <v>0</v>
      </c>
      <c r="L251" s="215">
        <f t="shared" si="36"/>
        <v>0</v>
      </c>
    </row>
    <row r="252" spans="1:12" x14ac:dyDescent="0.25">
      <c r="A252" s="53">
        <v>6322</v>
      </c>
      <c r="B252" s="79" t="s">
        <v>255</v>
      </c>
      <c r="C252" s="196">
        <f t="shared" si="19"/>
        <v>0</v>
      </c>
      <c r="D252" s="157"/>
      <c r="E252" s="157"/>
      <c r="F252" s="157"/>
      <c r="G252" s="216"/>
      <c r="H252" s="196">
        <f t="shared" si="20"/>
        <v>0</v>
      </c>
      <c r="I252" s="157"/>
      <c r="J252" s="157"/>
      <c r="K252" s="157"/>
      <c r="L252" s="159"/>
    </row>
    <row r="253" spans="1:12" ht="24" x14ac:dyDescent="0.25">
      <c r="A253" s="53">
        <v>6323</v>
      </c>
      <c r="B253" s="79" t="s">
        <v>256</v>
      </c>
      <c r="C253" s="196">
        <f t="shared" si="19"/>
        <v>0</v>
      </c>
      <c r="D253" s="157"/>
      <c r="E253" s="157"/>
      <c r="F253" s="157"/>
      <c r="G253" s="216"/>
      <c r="H253" s="196">
        <f t="shared" si="20"/>
        <v>0</v>
      </c>
      <c r="I253" s="157"/>
      <c r="J253" s="157"/>
      <c r="K253" s="157"/>
      <c r="L253" s="159"/>
    </row>
    <row r="254" spans="1:12" x14ac:dyDescent="0.25">
      <c r="A254" s="47">
        <v>6329</v>
      </c>
      <c r="B254" s="73" t="s">
        <v>257</v>
      </c>
      <c r="C254" s="207">
        <f t="shared" si="19"/>
        <v>0</v>
      </c>
      <c r="D254" s="166"/>
      <c r="E254" s="166"/>
      <c r="F254" s="166"/>
      <c r="G254" s="217"/>
      <c r="H254" s="207">
        <f t="shared" si="20"/>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19"/>
        <v>0</v>
      </c>
      <c r="D256" s="82"/>
      <c r="E256" s="82"/>
      <c r="F256" s="82"/>
      <c r="G256" s="154"/>
      <c r="H256" s="210">
        <f t="shared" si="20"/>
        <v>0</v>
      </c>
      <c r="I256" s="82"/>
      <c r="J256" s="82"/>
      <c r="K256" s="82"/>
      <c r="L256" s="155"/>
    </row>
    <row r="257" spans="1:12" ht="36" x14ac:dyDescent="0.25">
      <c r="A257" s="64">
        <v>6400</v>
      </c>
      <c r="B257" s="144" t="s">
        <v>260</v>
      </c>
      <c r="C257" s="178">
        <f>SUM(D257:G257)</f>
        <v>0</v>
      </c>
      <c r="D257" s="71">
        <f>SUM(D258,D262)</f>
        <v>0</v>
      </c>
      <c r="E257" s="71">
        <f t="shared" ref="E257:G257" si="37">SUM(E258,E262)</f>
        <v>0</v>
      </c>
      <c r="F257" s="71">
        <f t="shared" si="37"/>
        <v>0</v>
      </c>
      <c r="G257" s="71">
        <f t="shared" si="37"/>
        <v>0</v>
      </c>
      <c r="H257" s="65">
        <f>SUM(I257:L257)</f>
        <v>0</v>
      </c>
      <c r="I257" s="71">
        <f>SUM(I258,I262)</f>
        <v>0</v>
      </c>
      <c r="J257" s="71">
        <f t="shared" ref="J257:L257" si="38">SUM(J258,J262)</f>
        <v>0</v>
      </c>
      <c r="K257" s="71">
        <f t="shared" si="38"/>
        <v>0</v>
      </c>
      <c r="L257" s="169">
        <f t="shared" si="38"/>
        <v>0</v>
      </c>
    </row>
    <row r="258" spans="1:12" ht="24" x14ac:dyDescent="0.25">
      <c r="A258" s="165">
        <v>6410</v>
      </c>
      <c r="B258" s="73" t="s">
        <v>261</v>
      </c>
      <c r="C258" s="207">
        <f t="shared" si="19"/>
        <v>0</v>
      </c>
      <c r="D258" s="76">
        <f>SUM(D259:D261)</f>
        <v>0</v>
      </c>
      <c r="E258" s="76">
        <f t="shared" ref="E258:G258" si="39">SUM(E259:E261)</f>
        <v>0</v>
      </c>
      <c r="F258" s="76">
        <f t="shared" si="39"/>
        <v>0</v>
      </c>
      <c r="G258" s="220">
        <f t="shared" si="39"/>
        <v>0</v>
      </c>
      <c r="H258" s="207">
        <f t="shared" si="20"/>
        <v>0</v>
      </c>
      <c r="I258" s="76">
        <f>SUM(I259:I261)</f>
        <v>0</v>
      </c>
      <c r="J258" s="76">
        <f t="shared" ref="J258:L258" si="40">SUM(J259:J261)</f>
        <v>0</v>
      </c>
      <c r="K258" s="76">
        <f t="shared" si="40"/>
        <v>0</v>
      </c>
      <c r="L258" s="221">
        <f t="shared" si="40"/>
        <v>0</v>
      </c>
    </row>
    <row r="259" spans="1:12" x14ac:dyDescent="0.25">
      <c r="A259" s="53">
        <v>6411</v>
      </c>
      <c r="B259" s="222" t="s">
        <v>262</v>
      </c>
      <c r="C259" s="196">
        <f t="shared" si="19"/>
        <v>0</v>
      </c>
      <c r="D259" s="82"/>
      <c r="E259" s="82"/>
      <c r="F259" s="82"/>
      <c r="G259" s="154"/>
      <c r="H259" s="210">
        <f t="shared" si="20"/>
        <v>0</v>
      </c>
      <c r="I259" s="82"/>
      <c r="J259" s="82"/>
      <c r="K259" s="82"/>
      <c r="L259" s="155"/>
    </row>
    <row r="260" spans="1:12" ht="36" x14ac:dyDescent="0.25">
      <c r="A260" s="53">
        <v>6412</v>
      </c>
      <c r="B260" s="79" t="s">
        <v>263</v>
      </c>
      <c r="C260" s="196">
        <f t="shared" si="19"/>
        <v>0</v>
      </c>
      <c r="D260" s="82"/>
      <c r="E260" s="82"/>
      <c r="F260" s="82"/>
      <c r="G260" s="154"/>
      <c r="H260" s="210">
        <f t="shared" si="20"/>
        <v>0</v>
      </c>
      <c r="I260" s="82"/>
      <c r="J260" s="82"/>
      <c r="K260" s="82"/>
      <c r="L260" s="155"/>
    </row>
    <row r="261" spans="1:12" ht="36" x14ac:dyDescent="0.25">
      <c r="A261" s="53">
        <v>6419</v>
      </c>
      <c r="B261" s="79" t="s">
        <v>264</v>
      </c>
      <c r="C261" s="196">
        <f t="shared" si="19"/>
        <v>0</v>
      </c>
      <c r="D261" s="82"/>
      <c r="E261" s="82"/>
      <c r="F261" s="82"/>
      <c r="G261" s="154"/>
      <c r="H261" s="210">
        <f t="shared" si="20"/>
        <v>0</v>
      </c>
      <c r="I261" s="82"/>
      <c r="J261" s="82"/>
      <c r="K261" s="82"/>
      <c r="L261" s="155"/>
    </row>
    <row r="262" spans="1:12" ht="36" x14ac:dyDescent="0.25">
      <c r="A262" s="156">
        <v>6420</v>
      </c>
      <c r="B262" s="79" t="s">
        <v>265</v>
      </c>
      <c r="C262" s="196">
        <f t="shared" si="19"/>
        <v>0</v>
      </c>
      <c r="D262" s="82">
        <f>SUM(D263:D265)</f>
        <v>0</v>
      </c>
      <c r="E262" s="82">
        <f t="shared" ref="E262:G262" si="41">SUM(E263:E265)</f>
        <v>0</v>
      </c>
      <c r="F262" s="82">
        <f t="shared" si="41"/>
        <v>0</v>
      </c>
      <c r="G262" s="213">
        <f t="shared" si="41"/>
        <v>0</v>
      </c>
      <c r="H262" s="196">
        <f t="shared" si="20"/>
        <v>0</v>
      </c>
      <c r="I262" s="82">
        <f>SUM(I263:I265)</f>
        <v>0</v>
      </c>
      <c r="J262" s="82">
        <f t="shared" ref="J262:L262" si="42">SUM(J263:J265)</f>
        <v>0</v>
      </c>
      <c r="K262" s="82">
        <f t="shared" si="42"/>
        <v>0</v>
      </c>
      <c r="L262" s="203">
        <f t="shared" si="42"/>
        <v>0</v>
      </c>
    </row>
    <row r="263" spans="1:12" x14ac:dyDescent="0.25">
      <c r="A263" s="53">
        <v>6421</v>
      </c>
      <c r="B263" s="79" t="s">
        <v>266</v>
      </c>
      <c r="C263" s="196">
        <f t="shared" ref="C263:C297" si="43">SUM(D263:G263)</f>
        <v>0</v>
      </c>
      <c r="D263" s="82"/>
      <c r="E263" s="82"/>
      <c r="F263" s="82"/>
      <c r="G263" s="154"/>
      <c r="H263" s="210">
        <f t="shared" ref="H263:H297" si="44">SUM(I263:L263)</f>
        <v>0</v>
      </c>
      <c r="I263" s="82"/>
      <c r="J263" s="82"/>
      <c r="K263" s="82"/>
      <c r="L263" s="155"/>
    </row>
    <row r="264" spans="1:12" x14ac:dyDescent="0.25">
      <c r="A264" s="53">
        <v>6422</v>
      </c>
      <c r="B264" s="79" t="s">
        <v>267</v>
      </c>
      <c r="C264" s="196">
        <f t="shared" si="43"/>
        <v>0</v>
      </c>
      <c r="D264" s="82"/>
      <c r="E264" s="82"/>
      <c r="F264" s="82"/>
      <c r="G264" s="154"/>
      <c r="H264" s="210">
        <f t="shared" si="44"/>
        <v>0</v>
      </c>
      <c r="I264" s="82"/>
      <c r="J264" s="82"/>
      <c r="K264" s="82"/>
      <c r="L264" s="155"/>
    </row>
    <row r="265" spans="1:12" ht="14.25" customHeight="1" x14ac:dyDescent="0.25">
      <c r="A265" s="53">
        <v>6423</v>
      </c>
      <c r="B265" s="79" t="s">
        <v>268</v>
      </c>
      <c r="C265" s="196">
        <f t="shared" si="43"/>
        <v>0</v>
      </c>
      <c r="D265" s="82"/>
      <c r="E265" s="82"/>
      <c r="F265" s="82"/>
      <c r="G265" s="154"/>
      <c r="H265" s="210">
        <f t="shared" si="44"/>
        <v>0</v>
      </c>
      <c r="I265" s="82"/>
      <c r="J265" s="82"/>
      <c r="K265" s="82"/>
      <c r="L265" s="155"/>
    </row>
    <row r="266" spans="1:12" ht="36" x14ac:dyDescent="0.25">
      <c r="A266" s="223">
        <v>7000</v>
      </c>
      <c r="B266" s="223" t="s">
        <v>269</v>
      </c>
      <c r="C266" s="224">
        <f t="shared" si="43"/>
        <v>0</v>
      </c>
      <c r="D266" s="225">
        <f>SUM(D267,D274)</f>
        <v>0</v>
      </c>
      <c r="E266" s="225">
        <f t="shared" ref="E266:G266" si="45">SUM(E267,E274)</f>
        <v>0</v>
      </c>
      <c r="F266" s="225">
        <f t="shared" si="45"/>
        <v>0</v>
      </c>
      <c r="G266" s="225">
        <f t="shared" si="45"/>
        <v>0</v>
      </c>
      <c r="H266" s="226">
        <f t="shared" si="44"/>
        <v>0</v>
      </c>
      <c r="I266" s="225">
        <f>SUM(I267,I274)</f>
        <v>0</v>
      </c>
      <c r="J266" s="225">
        <f t="shared" ref="J266:L266" si="46">SUM(J267,J274)</f>
        <v>0</v>
      </c>
      <c r="K266" s="225">
        <f t="shared" si="46"/>
        <v>0</v>
      </c>
      <c r="L266" s="227">
        <f t="shared" si="46"/>
        <v>0</v>
      </c>
    </row>
    <row r="267" spans="1:12" ht="24" x14ac:dyDescent="0.25">
      <c r="A267" s="228">
        <v>7200</v>
      </c>
      <c r="B267" s="144" t="s">
        <v>270</v>
      </c>
      <c r="C267" s="178">
        <f t="shared" si="43"/>
        <v>0</v>
      </c>
      <c r="D267" s="71">
        <f>SUM(D268,D269,D270,D273)</f>
        <v>0</v>
      </c>
      <c r="E267" s="71">
        <f t="shared" ref="E267:G267" si="47">SUM(E268,E269,E270,E273)</f>
        <v>0</v>
      </c>
      <c r="F267" s="71">
        <f t="shared" si="47"/>
        <v>0</v>
      </c>
      <c r="G267" s="71">
        <f t="shared" si="47"/>
        <v>0</v>
      </c>
      <c r="H267" s="65">
        <f t="shared" si="44"/>
        <v>0</v>
      </c>
      <c r="I267" s="71">
        <f>SUM(I268,I269,I270,I273)</f>
        <v>0</v>
      </c>
      <c r="J267" s="71">
        <f t="shared" ref="J267:L267" si="48">SUM(J268,J269,J270,J273)</f>
        <v>0</v>
      </c>
      <c r="K267" s="71">
        <f t="shared" si="48"/>
        <v>0</v>
      </c>
      <c r="L267" s="146">
        <f t="shared" si="48"/>
        <v>0</v>
      </c>
    </row>
    <row r="268" spans="1:12" ht="24" x14ac:dyDescent="0.25">
      <c r="A268" s="229">
        <v>7210</v>
      </c>
      <c r="B268" s="73" t="s">
        <v>271</v>
      </c>
      <c r="C268" s="207">
        <f t="shared" si="43"/>
        <v>0</v>
      </c>
      <c r="D268" s="76"/>
      <c r="E268" s="76"/>
      <c r="F268" s="76"/>
      <c r="G268" s="152"/>
      <c r="H268" s="74">
        <f t="shared" si="44"/>
        <v>0</v>
      </c>
      <c r="I268" s="76"/>
      <c r="J268" s="76"/>
      <c r="K268" s="76"/>
      <c r="L268" s="153"/>
    </row>
    <row r="269" spans="1:12" ht="24" x14ac:dyDescent="0.25">
      <c r="A269" s="230">
        <v>7230</v>
      </c>
      <c r="B269" s="79" t="s">
        <v>272</v>
      </c>
      <c r="C269" s="196">
        <f t="shared" si="43"/>
        <v>0</v>
      </c>
      <c r="D269" s="82"/>
      <c r="E269" s="82"/>
      <c r="F269" s="82"/>
      <c r="G269" s="154"/>
      <c r="H269" s="80">
        <f t="shared" si="44"/>
        <v>0</v>
      </c>
      <c r="I269" s="82"/>
      <c r="J269" s="82"/>
      <c r="K269" s="82"/>
      <c r="L269" s="155"/>
    </row>
    <row r="270" spans="1:12" ht="24" x14ac:dyDescent="0.25">
      <c r="A270" s="230">
        <v>7240</v>
      </c>
      <c r="B270" s="79" t="s">
        <v>273</v>
      </c>
      <c r="C270" s="196">
        <f t="shared" si="43"/>
        <v>0</v>
      </c>
      <c r="D270" s="157">
        <f>SUM(D271:D272)</f>
        <v>0</v>
      </c>
      <c r="E270" s="157">
        <f>SUM(E271:E272)</f>
        <v>0</v>
      </c>
      <c r="F270" s="157">
        <f>SUM(F271:F272)</f>
        <v>0</v>
      </c>
      <c r="G270" s="158">
        <f>SUM(G271:G272)</f>
        <v>0</v>
      </c>
      <c r="H270" s="80">
        <f t="shared" si="44"/>
        <v>0</v>
      </c>
      <c r="I270" s="157">
        <f>SUM(I271:I272)</f>
        <v>0</v>
      </c>
      <c r="J270" s="157">
        <f>SUM(J271:J272)</f>
        <v>0</v>
      </c>
      <c r="K270" s="157">
        <f>SUM(K271:K272)</f>
        <v>0</v>
      </c>
      <c r="L270" s="159">
        <f>SUM(L271:L272)</f>
        <v>0</v>
      </c>
    </row>
    <row r="271" spans="1:12" ht="48" x14ac:dyDescent="0.25">
      <c r="A271" s="231">
        <v>7245</v>
      </c>
      <c r="B271" s="79" t="s">
        <v>274</v>
      </c>
      <c r="C271" s="196">
        <f t="shared" si="43"/>
        <v>0</v>
      </c>
      <c r="D271" s="82"/>
      <c r="E271" s="82"/>
      <c r="F271" s="82"/>
      <c r="G271" s="154"/>
      <c r="H271" s="80">
        <f t="shared" si="44"/>
        <v>0</v>
      </c>
      <c r="I271" s="82"/>
      <c r="J271" s="82"/>
      <c r="K271" s="82"/>
      <c r="L271" s="155"/>
    </row>
    <row r="272" spans="1:12" ht="87.75" customHeight="1" x14ac:dyDescent="0.25">
      <c r="A272" s="231">
        <v>7246</v>
      </c>
      <c r="B272" s="79" t="s">
        <v>275</v>
      </c>
      <c r="C272" s="196">
        <f t="shared" si="43"/>
        <v>0</v>
      </c>
      <c r="D272" s="82"/>
      <c r="E272" s="82"/>
      <c r="F272" s="82"/>
      <c r="G272" s="154"/>
      <c r="H272" s="80">
        <f t="shared" si="44"/>
        <v>0</v>
      </c>
      <c r="I272" s="82"/>
      <c r="J272" s="82"/>
      <c r="K272" s="82"/>
      <c r="L272" s="155"/>
    </row>
    <row r="273" spans="1:12" ht="24" x14ac:dyDescent="0.25">
      <c r="A273" s="232">
        <v>7260</v>
      </c>
      <c r="B273" s="73" t="s">
        <v>276</v>
      </c>
      <c r="C273" s="207">
        <f t="shared" si="43"/>
        <v>0</v>
      </c>
      <c r="D273" s="76"/>
      <c r="E273" s="76"/>
      <c r="F273" s="76"/>
      <c r="G273" s="152"/>
      <c r="H273" s="74">
        <f t="shared" si="44"/>
        <v>0</v>
      </c>
      <c r="I273" s="76"/>
      <c r="J273" s="76"/>
      <c r="K273" s="76"/>
      <c r="L273" s="153"/>
    </row>
    <row r="274" spans="1:12" x14ac:dyDescent="0.25">
      <c r="A274" s="233">
        <v>7700</v>
      </c>
      <c r="B274" s="198" t="s">
        <v>277</v>
      </c>
      <c r="C274" s="199">
        <f t="shared" si="43"/>
        <v>0</v>
      </c>
      <c r="D274" s="234">
        <f>SUM(D275,D278)</f>
        <v>0</v>
      </c>
      <c r="E274" s="234">
        <f t="shared" ref="E274:G274" si="49">SUM(E275,E278)</f>
        <v>0</v>
      </c>
      <c r="F274" s="234">
        <f t="shared" si="49"/>
        <v>0</v>
      </c>
      <c r="G274" s="234">
        <f t="shared" si="49"/>
        <v>0</v>
      </c>
      <c r="H274" s="201">
        <f t="shared" si="44"/>
        <v>0</v>
      </c>
      <c r="I274" s="234">
        <f>SUM(I275,I278)</f>
        <v>0</v>
      </c>
      <c r="J274" s="234">
        <f t="shared" ref="J274:L274" si="50">SUM(J275,J278)</f>
        <v>0</v>
      </c>
      <c r="K274" s="234">
        <f t="shared" si="50"/>
        <v>0</v>
      </c>
      <c r="L274" s="169">
        <f t="shared" si="50"/>
        <v>0</v>
      </c>
    </row>
    <row r="275" spans="1:12" ht="24" x14ac:dyDescent="0.25">
      <c r="A275" s="235">
        <v>7710</v>
      </c>
      <c r="B275" s="106" t="s">
        <v>278</v>
      </c>
      <c r="C275" s="197">
        <f t="shared" si="43"/>
        <v>0</v>
      </c>
      <c r="D275" s="149">
        <f>SUM(D276:D277)</f>
        <v>0</v>
      </c>
      <c r="E275" s="149">
        <f>SUM(E276:E277)</f>
        <v>0</v>
      </c>
      <c r="F275" s="149">
        <f>SUM(F276:F277)</f>
        <v>0</v>
      </c>
      <c r="G275" s="150">
        <f>SUM(G276:G277)</f>
        <v>0</v>
      </c>
      <c r="H275" s="148">
        <f t="shared" si="44"/>
        <v>0</v>
      </c>
      <c r="I275" s="149">
        <f>SUM(I276:I277)</f>
        <v>0</v>
      </c>
      <c r="J275" s="149">
        <f>SUM(J276:J277)</f>
        <v>0</v>
      </c>
      <c r="K275" s="149">
        <f>SUM(K276:K277)</f>
        <v>0</v>
      </c>
      <c r="L275" s="151">
        <f>SUM(L276:L277)</f>
        <v>0</v>
      </c>
    </row>
    <row r="276" spans="1:12" ht="48" x14ac:dyDescent="0.25">
      <c r="A276" s="231">
        <v>7711</v>
      </c>
      <c r="B276" s="79" t="s">
        <v>279</v>
      </c>
      <c r="C276" s="196">
        <f t="shared" si="43"/>
        <v>0</v>
      </c>
      <c r="D276" s="82"/>
      <c r="E276" s="82"/>
      <c r="F276" s="82"/>
      <c r="G276" s="154"/>
      <c r="H276" s="80">
        <f t="shared" si="44"/>
        <v>0</v>
      </c>
      <c r="I276" s="82"/>
      <c r="J276" s="82"/>
      <c r="K276" s="82"/>
      <c r="L276" s="155"/>
    </row>
    <row r="277" spans="1:12" ht="48" x14ac:dyDescent="0.25">
      <c r="A277" s="236">
        <v>7712</v>
      </c>
      <c r="B277" s="219" t="s">
        <v>280</v>
      </c>
      <c r="C277" s="211">
        <f t="shared" si="43"/>
        <v>0</v>
      </c>
      <c r="D277" s="183"/>
      <c r="E277" s="183"/>
      <c r="F277" s="183"/>
      <c r="G277" s="237"/>
      <c r="H277" s="179">
        <f t="shared" si="44"/>
        <v>0</v>
      </c>
      <c r="I277" s="183"/>
      <c r="J277" s="183"/>
      <c r="K277" s="183"/>
      <c r="L277" s="185"/>
    </row>
    <row r="278" spans="1:12" x14ac:dyDescent="0.2">
      <c r="A278" s="238">
        <v>7720</v>
      </c>
      <c r="B278" s="239" t="s">
        <v>281</v>
      </c>
      <c r="C278" s="211">
        <f t="shared" si="43"/>
        <v>0</v>
      </c>
      <c r="D278" s="200"/>
      <c r="E278" s="200"/>
      <c r="F278" s="200"/>
      <c r="G278" s="240"/>
      <c r="H278" s="179">
        <f t="shared" si="44"/>
        <v>0</v>
      </c>
      <c r="I278" s="200"/>
      <c r="J278" s="200"/>
      <c r="K278" s="200"/>
      <c r="L278" s="241"/>
    </row>
    <row r="279" spans="1:12" ht="36" x14ac:dyDescent="0.25">
      <c r="A279" s="242">
        <v>8000</v>
      </c>
      <c r="B279" s="243" t="s">
        <v>282</v>
      </c>
      <c r="C279" s="244">
        <f t="shared" si="43"/>
        <v>0</v>
      </c>
      <c r="D279" s="245">
        <f>SUM(D280:D282)</f>
        <v>0</v>
      </c>
      <c r="E279" s="245">
        <f t="shared" ref="E279:G279" si="51">SUM(E280:E282)</f>
        <v>0</v>
      </c>
      <c r="F279" s="245">
        <f t="shared" si="51"/>
        <v>0</v>
      </c>
      <c r="G279" s="245">
        <f t="shared" si="51"/>
        <v>0</v>
      </c>
      <c r="H279" s="244">
        <f t="shared" si="44"/>
        <v>0</v>
      </c>
      <c r="I279" s="245">
        <f>SUM(I280:I282)</f>
        <v>0</v>
      </c>
      <c r="J279" s="245">
        <f t="shared" ref="J279:L279" si="52">SUM(J280:J282)</f>
        <v>0</v>
      </c>
      <c r="K279" s="245">
        <f t="shared" si="52"/>
        <v>0</v>
      </c>
      <c r="L279" s="246">
        <f t="shared" si="52"/>
        <v>0</v>
      </c>
    </row>
    <row r="280" spans="1:12" ht="15.75" customHeight="1" x14ac:dyDescent="0.25">
      <c r="A280" s="247">
        <v>8100</v>
      </c>
      <c r="B280" s="106" t="s">
        <v>283</v>
      </c>
      <c r="C280" s="207">
        <f t="shared" si="43"/>
        <v>0</v>
      </c>
      <c r="D280" s="160"/>
      <c r="E280" s="160"/>
      <c r="F280" s="160"/>
      <c r="G280" s="161"/>
      <c r="H280" s="74">
        <f t="shared" si="44"/>
        <v>0</v>
      </c>
      <c r="I280" s="160"/>
      <c r="J280" s="160"/>
      <c r="K280" s="160"/>
      <c r="L280" s="162"/>
    </row>
    <row r="281" spans="1:12" ht="24" x14ac:dyDescent="0.25">
      <c r="A281" s="248">
        <v>8600</v>
      </c>
      <c r="B281" s="79" t="s">
        <v>284</v>
      </c>
      <c r="C281" s="211">
        <f t="shared" si="43"/>
        <v>0</v>
      </c>
      <c r="D281" s="82"/>
      <c r="E281" s="82"/>
      <c r="F281" s="82"/>
      <c r="G281" s="154"/>
      <c r="H281" s="179">
        <f t="shared" si="44"/>
        <v>0</v>
      </c>
      <c r="I281" s="82"/>
      <c r="J281" s="82"/>
      <c r="K281" s="82"/>
      <c r="L281" s="155"/>
    </row>
    <row r="282" spans="1:12" ht="48" x14ac:dyDescent="0.25">
      <c r="A282" s="249">
        <v>8900</v>
      </c>
      <c r="B282" s="219" t="s">
        <v>285</v>
      </c>
      <c r="C282" s="211">
        <f t="shared" si="43"/>
        <v>0</v>
      </c>
      <c r="D282" s="183"/>
      <c r="E282" s="183"/>
      <c r="F282" s="183"/>
      <c r="G282" s="237"/>
      <c r="H282" s="179">
        <f t="shared" si="44"/>
        <v>0</v>
      </c>
      <c r="I282" s="183"/>
      <c r="J282" s="183"/>
      <c r="K282" s="183"/>
      <c r="L282" s="185"/>
    </row>
    <row r="283" spans="1:12" x14ac:dyDescent="0.25">
      <c r="A283" s="242">
        <v>9000</v>
      </c>
      <c r="B283" s="243" t="s">
        <v>286</v>
      </c>
      <c r="C283" s="250">
        <f t="shared" si="43"/>
        <v>0</v>
      </c>
      <c r="D283" s="245">
        <f>SUM(D284)</f>
        <v>0</v>
      </c>
      <c r="E283" s="245">
        <f t="shared" ref="E283:G283" si="53">SUM(E284)</f>
        <v>0</v>
      </c>
      <c r="F283" s="245">
        <f t="shared" si="53"/>
        <v>0</v>
      </c>
      <c r="G283" s="245">
        <f t="shared" si="53"/>
        <v>0</v>
      </c>
      <c r="H283" s="251">
        <f t="shared" si="44"/>
        <v>0</v>
      </c>
      <c r="I283" s="245">
        <f>SUM(I284)</f>
        <v>0</v>
      </c>
      <c r="J283" s="245">
        <f t="shared" ref="J283:L283" si="54">SUM(J284)</f>
        <v>0</v>
      </c>
      <c r="K283" s="245">
        <f t="shared" si="54"/>
        <v>0</v>
      </c>
      <c r="L283" s="246">
        <f t="shared" si="54"/>
        <v>0</v>
      </c>
    </row>
    <row r="284" spans="1:12" ht="24" x14ac:dyDescent="0.25">
      <c r="A284" s="252">
        <v>9200</v>
      </c>
      <c r="B284" s="177" t="s">
        <v>287</v>
      </c>
      <c r="C284" s="205">
        <f t="shared" si="43"/>
        <v>0</v>
      </c>
      <c r="D284" s="188">
        <f>SUM(D285,D286,D289,D290,D294)</f>
        <v>0</v>
      </c>
      <c r="E284" s="188">
        <f t="shared" ref="E284:G284" si="55">SUM(E285,E286,E289,E290,E294)</f>
        <v>0</v>
      </c>
      <c r="F284" s="188">
        <f t="shared" si="55"/>
        <v>0</v>
      </c>
      <c r="G284" s="188">
        <f t="shared" si="55"/>
        <v>0</v>
      </c>
      <c r="H284" s="187">
        <f t="shared" si="44"/>
        <v>0</v>
      </c>
      <c r="I284" s="188">
        <f>SUM(I285,I286,I289,I290,I294)</f>
        <v>0</v>
      </c>
      <c r="J284" s="188">
        <f t="shared" ref="J284:L284" si="56">SUM(J285,J286,J289,J290,J294)</f>
        <v>0</v>
      </c>
      <c r="K284" s="188">
        <f t="shared" si="56"/>
        <v>0</v>
      </c>
      <c r="L284" s="189">
        <f t="shared" si="56"/>
        <v>0</v>
      </c>
    </row>
    <row r="285" spans="1:12" ht="24" x14ac:dyDescent="0.25">
      <c r="A285" s="235">
        <v>9230</v>
      </c>
      <c r="B285" s="106" t="s">
        <v>288</v>
      </c>
      <c r="C285" s="207">
        <f t="shared" si="43"/>
        <v>0</v>
      </c>
      <c r="D285" s="160"/>
      <c r="E285" s="160"/>
      <c r="F285" s="160"/>
      <c r="G285" s="161"/>
      <c r="H285" s="74">
        <f t="shared" si="44"/>
        <v>0</v>
      </c>
      <c r="I285" s="160"/>
      <c r="J285" s="160"/>
      <c r="K285" s="160"/>
      <c r="L285" s="162"/>
    </row>
    <row r="286" spans="1:12" ht="36" x14ac:dyDescent="0.25">
      <c r="A286" s="230">
        <v>9240</v>
      </c>
      <c r="B286" s="79" t="s">
        <v>289</v>
      </c>
      <c r="C286" s="211">
        <f t="shared" si="43"/>
        <v>0</v>
      </c>
      <c r="D286" s="82">
        <f>SUM(D287:D288)</f>
        <v>0</v>
      </c>
      <c r="E286" s="82">
        <f t="shared" ref="E286:G286" si="57">SUM(E287:E288)</f>
        <v>0</v>
      </c>
      <c r="F286" s="82">
        <f t="shared" si="57"/>
        <v>0</v>
      </c>
      <c r="G286" s="82">
        <f t="shared" si="57"/>
        <v>0</v>
      </c>
      <c r="H286" s="179">
        <f t="shared" si="44"/>
        <v>0</v>
      </c>
      <c r="I286" s="82">
        <f>SUM(I287:I288)</f>
        <v>0</v>
      </c>
      <c r="J286" s="82">
        <f t="shared" ref="J286:L286" si="58">SUM(J287:J288)</f>
        <v>0</v>
      </c>
      <c r="K286" s="82">
        <f t="shared" si="58"/>
        <v>0</v>
      </c>
      <c r="L286" s="203">
        <f t="shared" si="58"/>
        <v>0</v>
      </c>
    </row>
    <row r="287" spans="1:12" ht="36" x14ac:dyDescent="0.25">
      <c r="A287" s="231">
        <v>9241</v>
      </c>
      <c r="B287" s="79" t="s">
        <v>290</v>
      </c>
      <c r="C287" s="211">
        <f t="shared" si="43"/>
        <v>0</v>
      </c>
      <c r="D287" s="82"/>
      <c r="E287" s="82"/>
      <c r="F287" s="82"/>
      <c r="G287" s="154"/>
      <c r="H287" s="179">
        <f t="shared" si="44"/>
        <v>0</v>
      </c>
      <c r="I287" s="82"/>
      <c r="J287" s="82"/>
      <c r="K287" s="82"/>
      <c r="L287" s="155"/>
    </row>
    <row r="288" spans="1:12" ht="36" x14ac:dyDescent="0.25">
      <c r="A288" s="231">
        <v>9242</v>
      </c>
      <c r="B288" s="79" t="s">
        <v>291</v>
      </c>
      <c r="C288" s="211">
        <f t="shared" si="43"/>
        <v>0</v>
      </c>
      <c r="D288" s="82"/>
      <c r="E288" s="82"/>
      <c r="F288" s="82"/>
      <c r="G288" s="154"/>
      <c r="H288" s="179">
        <f t="shared" si="44"/>
        <v>0</v>
      </c>
      <c r="I288" s="82"/>
      <c r="J288" s="82"/>
      <c r="K288" s="82"/>
      <c r="L288" s="155"/>
    </row>
    <row r="289" spans="1:12" ht="24" x14ac:dyDescent="0.25">
      <c r="A289" s="230">
        <v>9250</v>
      </c>
      <c r="B289" s="79" t="s">
        <v>292</v>
      </c>
      <c r="C289" s="211">
        <f t="shared" si="43"/>
        <v>0</v>
      </c>
      <c r="D289" s="82"/>
      <c r="E289" s="82"/>
      <c r="F289" s="82"/>
      <c r="G289" s="154"/>
      <c r="H289" s="179">
        <f t="shared" si="44"/>
        <v>0</v>
      </c>
      <c r="I289" s="82"/>
      <c r="J289" s="82"/>
      <c r="K289" s="82"/>
      <c r="L289" s="155"/>
    </row>
    <row r="290" spans="1:12" ht="24" x14ac:dyDescent="0.25">
      <c r="A290" s="230">
        <v>9260</v>
      </c>
      <c r="B290" s="79" t="s">
        <v>293</v>
      </c>
      <c r="C290" s="211">
        <f t="shared" si="43"/>
        <v>0</v>
      </c>
      <c r="D290" s="82">
        <f>SUM(D291:D293)</f>
        <v>0</v>
      </c>
      <c r="E290" s="82">
        <f t="shared" ref="E290:G290" si="59">SUM(E291:E293)</f>
        <v>0</v>
      </c>
      <c r="F290" s="82">
        <f t="shared" si="59"/>
        <v>0</v>
      </c>
      <c r="G290" s="82">
        <f t="shared" si="59"/>
        <v>0</v>
      </c>
      <c r="H290" s="179">
        <f t="shared" si="44"/>
        <v>0</v>
      </c>
      <c r="I290" s="82">
        <f>SUM(I291:I293)</f>
        <v>0</v>
      </c>
      <c r="J290" s="82">
        <f t="shared" ref="J290:L290" si="60">SUM(J291:J293)</f>
        <v>0</v>
      </c>
      <c r="K290" s="82">
        <f t="shared" si="60"/>
        <v>0</v>
      </c>
      <c r="L290" s="203">
        <f t="shared" si="60"/>
        <v>0</v>
      </c>
    </row>
    <row r="291" spans="1:12" ht="27.75" customHeight="1" x14ac:dyDescent="0.25">
      <c r="A291" s="231">
        <v>9261</v>
      </c>
      <c r="B291" s="79" t="s">
        <v>294</v>
      </c>
      <c r="C291" s="211">
        <f t="shared" si="43"/>
        <v>0</v>
      </c>
      <c r="D291" s="82"/>
      <c r="E291" s="82"/>
      <c r="F291" s="82"/>
      <c r="G291" s="154"/>
      <c r="H291" s="179">
        <f t="shared" si="44"/>
        <v>0</v>
      </c>
      <c r="I291" s="82"/>
      <c r="J291" s="82"/>
      <c r="K291" s="82"/>
      <c r="L291" s="155"/>
    </row>
    <row r="292" spans="1:12" ht="48" x14ac:dyDescent="0.25">
      <c r="A292" s="231">
        <v>9262</v>
      </c>
      <c r="B292" s="79" t="s">
        <v>295</v>
      </c>
      <c r="C292" s="211">
        <f t="shared" si="43"/>
        <v>0</v>
      </c>
      <c r="D292" s="82"/>
      <c r="E292" s="82"/>
      <c r="F292" s="82"/>
      <c r="G292" s="154"/>
      <c r="H292" s="179">
        <f t="shared" si="44"/>
        <v>0</v>
      </c>
      <c r="I292" s="82"/>
      <c r="J292" s="82"/>
      <c r="K292" s="82"/>
      <c r="L292" s="155"/>
    </row>
    <row r="293" spans="1:12" ht="87.75" customHeight="1" x14ac:dyDescent="0.25">
      <c r="A293" s="231">
        <v>9263</v>
      </c>
      <c r="B293" s="79" t="s">
        <v>296</v>
      </c>
      <c r="C293" s="211">
        <f t="shared" si="43"/>
        <v>0</v>
      </c>
      <c r="D293" s="82"/>
      <c r="E293" s="82"/>
      <c r="F293" s="82"/>
      <c r="G293" s="154"/>
      <c r="H293" s="179">
        <f t="shared" si="44"/>
        <v>0</v>
      </c>
      <c r="I293" s="82"/>
      <c r="J293" s="82"/>
      <c r="K293" s="82"/>
      <c r="L293" s="155"/>
    </row>
    <row r="294" spans="1:12" ht="60" x14ac:dyDescent="0.25">
      <c r="A294" s="230">
        <v>9270</v>
      </c>
      <c r="B294" s="79" t="s">
        <v>297</v>
      </c>
      <c r="C294" s="211">
        <f t="shared" si="43"/>
        <v>0</v>
      </c>
      <c r="D294" s="82"/>
      <c r="E294" s="82"/>
      <c r="F294" s="82"/>
      <c r="G294" s="154"/>
      <c r="H294" s="179">
        <f t="shared" si="44"/>
        <v>0</v>
      </c>
      <c r="I294" s="82"/>
      <c r="J294" s="82"/>
      <c r="K294" s="82"/>
      <c r="L294" s="155"/>
    </row>
    <row r="295" spans="1:12" x14ac:dyDescent="0.25">
      <c r="A295" s="222"/>
      <c r="B295" s="79" t="s">
        <v>298</v>
      </c>
      <c r="C295" s="196">
        <f t="shared" si="43"/>
        <v>0</v>
      </c>
      <c r="D295" s="157">
        <f>SUM(D296:D297)</f>
        <v>0</v>
      </c>
      <c r="E295" s="157">
        <f>SUM(E296:E297)</f>
        <v>0</v>
      </c>
      <c r="F295" s="157">
        <f>SUM(F296:F297)</f>
        <v>0</v>
      </c>
      <c r="G295" s="158">
        <f>SUM(G296:G297)</f>
        <v>0</v>
      </c>
      <c r="H295" s="80">
        <f t="shared" si="44"/>
        <v>0</v>
      </c>
      <c r="I295" s="157">
        <f>SUM(I296:I297)</f>
        <v>0</v>
      </c>
      <c r="J295" s="157">
        <f>SUM(J296:J297)</f>
        <v>0</v>
      </c>
      <c r="K295" s="157">
        <f>SUM(K296:K297)</f>
        <v>0</v>
      </c>
      <c r="L295" s="159">
        <f>SUM(L296:L297)</f>
        <v>0</v>
      </c>
    </row>
    <row r="296" spans="1:12" x14ac:dyDescent="0.25">
      <c r="A296" s="222"/>
      <c r="B296" s="53" t="s">
        <v>29</v>
      </c>
      <c r="C296" s="196">
        <f t="shared" si="43"/>
        <v>0</v>
      </c>
      <c r="D296" s="82"/>
      <c r="E296" s="82"/>
      <c r="F296" s="82"/>
      <c r="G296" s="154"/>
      <c r="H296" s="80">
        <f t="shared" si="44"/>
        <v>0</v>
      </c>
      <c r="I296" s="82"/>
      <c r="J296" s="82"/>
      <c r="K296" s="82"/>
      <c r="L296" s="155"/>
    </row>
    <row r="297" spans="1:12" x14ac:dyDescent="0.25">
      <c r="A297" s="253"/>
      <c r="B297" s="254" t="s">
        <v>30</v>
      </c>
      <c r="C297" s="207">
        <f t="shared" si="43"/>
        <v>0</v>
      </c>
      <c r="D297" s="76"/>
      <c r="E297" s="76"/>
      <c r="F297" s="76"/>
      <c r="G297" s="152"/>
      <c r="H297" s="74">
        <f t="shared" si="44"/>
        <v>0</v>
      </c>
      <c r="I297" s="76"/>
      <c r="J297" s="76"/>
      <c r="K297" s="76"/>
      <c r="L297" s="153"/>
    </row>
    <row r="298" spans="1:12" x14ac:dyDescent="0.25">
      <c r="A298" s="255"/>
      <c r="B298" s="256" t="s">
        <v>299</v>
      </c>
      <c r="C298" s="257">
        <f>SUM(C295,C283,C279,C266,C231,C192,C184,C170,C73,C52)</f>
        <v>160008</v>
      </c>
      <c r="D298" s="257">
        <f>SUM(D295,D283,D279,D266,D231,D192,D184,D170,D73,D52)</f>
        <v>160008</v>
      </c>
      <c r="E298" s="257">
        <f t="shared" ref="E298:G298" si="61">SUM(E295,E283,E279,E266,E231,E192,E184,E170,E73,E52)</f>
        <v>0</v>
      </c>
      <c r="F298" s="257">
        <f t="shared" si="61"/>
        <v>0</v>
      </c>
      <c r="G298" s="258">
        <f t="shared" si="61"/>
        <v>0</v>
      </c>
      <c r="H298" s="259">
        <f>SUM(H295,H283,H279,H266,H231,H192,H184,H170,H73,H52)</f>
        <v>180292</v>
      </c>
      <c r="I298" s="257">
        <f>SUM(I295,I283,I279,I266,I231,I192,I184,I170,I73,I52)</f>
        <v>180292</v>
      </c>
      <c r="J298" s="257">
        <f t="shared" ref="J298:L298" si="62">SUM(J295,J283,J279,J266,J231,J192,J184,J170,J73,J52)</f>
        <v>0</v>
      </c>
      <c r="K298" s="257">
        <f t="shared" si="62"/>
        <v>0</v>
      </c>
      <c r="L298" s="146">
        <f t="shared" si="62"/>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911" t="s">
        <v>300</v>
      </c>
      <c r="B300" s="912"/>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911" t="s">
        <v>301</v>
      </c>
      <c r="B302" s="912"/>
      <c r="C302" s="262">
        <f t="shared" ref="C302:L302" si="63">SUM(C303,C305)-C313+C315</f>
        <v>0</v>
      </c>
      <c r="D302" s="263">
        <f t="shared" si="63"/>
        <v>0</v>
      </c>
      <c r="E302" s="263">
        <f t="shared" si="63"/>
        <v>0</v>
      </c>
      <c r="F302" s="263">
        <f t="shared" si="63"/>
        <v>0</v>
      </c>
      <c r="G302" s="264">
        <f t="shared" si="63"/>
        <v>0</v>
      </c>
      <c r="H302" s="267">
        <f t="shared" si="63"/>
        <v>0</v>
      </c>
      <c r="I302" s="263">
        <f t="shared" si="63"/>
        <v>0</v>
      </c>
      <c r="J302" s="263">
        <f t="shared" si="63"/>
        <v>0</v>
      </c>
      <c r="K302" s="263">
        <f t="shared" si="63"/>
        <v>0</v>
      </c>
      <c r="L302" s="268">
        <f t="shared" si="63"/>
        <v>0</v>
      </c>
    </row>
    <row r="303" spans="1:12" s="33" customFormat="1" x14ac:dyDescent="0.25">
      <c r="A303" s="269" t="s">
        <v>302</v>
      </c>
      <c r="B303" s="269" t="s">
        <v>303</v>
      </c>
      <c r="C303" s="262">
        <f t="shared" ref="C303:L303" si="64">C22-C295</f>
        <v>0</v>
      </c>
      <c r="D303" s="263">
        <f t="shared" si="64"/>
        <v>0</v>
      </c>
      <c r="E303" s="263">
        <f t="shared" si="64"/>
        <v>0</v>
      </c>
      <c r="F303" s="263">
        <f t="shared" si="64"/>
        <v>0</v>
      </c>
      <c r="G303" s="270">
        <f t="shared" si="64"/>
        <v>0</v>
      </c>
      <c r="H303" s="267">
        <f t="shared" si="64"/>
        <v>0</v>
      </c>
      <c r="I303" s="263">
        <f t="shared" si="64"/>
        <v>0</v>
      </c>
      <c r="J303" s="263">
        <f t="shared" si="64"/>
        <v>0</v>
      </c>
      <c r="K303" s="263">
        <f t="shared" si="64"/>
        <v>0</v>
      </c>
      <c r="L303" s="268">
        <f t="shared" si="64"/>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65">SUM(C306,C308,C310)-SUM(C307,C309,C311)</f>
        <v>0</v>
      </c>
      <c r="D305" s="263">
        <f t="shared" si="65"/>
        <v>0</v>
      </c>
      <c r="E305" s="263">
        <f t="shared" si="65"/>
        <v>0</v>
      </c>
      <c r="F305" s="263">
        <f t="shared" si="65"/>
        <v>0</v>
      </c>
      <c r="G305" s="270">
        <f t="shared" si="65"/>
        <v>0</v>
      </c>
      <c r="H305" s="267">
        <f t="shared" si="65"/>
        <v>0</v>
      </c>
      <c r="I305" s="263">
        <f t="shared" si="65"/>
        <v>0</v>
      </c>
      <c r="J305" s="263">
        <f t="shared" si="65"/>
        <v>0</v>
      </c>
      <c r="K305" s="263">
        <f t="shared" si="65"/>
        <v>0</v>
      </c>
      <c r="L305" s="268">
        <f t="shared" si="65"/>
        <v>0</v>
      </c>
    </row>
    <row r="306" spans="1:12" x14ac:dyDescent="0.25">
      <c r="A306" s="272" t="s">
        <v>306</v>
      </c>
      <c r="B306" s="273" t="s">
        <v>307</v>
      </c>
      <c r="C306" s="88">
        <f t="shared" ref="C306:C311" si="66">SUM(D306:G306)</f>
        <v>0</v>
      </c>
      <c r="D306" s="90"/>
      <c r="E306" s="90"/>
      <c r="F306" s="90"/>
      <c r="G306" s="274"/>
      <c r="H306" s="88">
        <f t="shared" ref="H306:H311" si="67">SUM(I306:L306)</f>
        <v>0</v>
      </c>
      <c r="I306" s="90"/>
      <c r="J306" s="90"/>
      <c r="K306" s="90"/>
      <c r="L306" s="275"/>
    </row>
    <row r="307" spans="1:12" ht="24" x14ac:dyDescent="0.25">
      <c r="A307" s="222" t="s">
        <v>308</v>
      </c>
      <c r="B307" s="52" t="s">
        <v>309</v>
      </c>
      <c r="C307" s="80">
        <f t="shared" si="66"/>
        <v>0</v>
      </c>
      <c r="D307" s="82"/>
      <c r="E307" s="82"/>
      <c r="F307" s="82"/>
      <c r="G307" s="154"/>
      <c r="H307" s="80">
        <f t="shared" si="67"/>
        <v>0</v>
      </c>
      <c r="I307" s="82"/>
      <c r="J307" s="82"/>
      <c r="K307" s="82"/>
      <c r="L307" s="155"/>
    </row>
    <row r="308" spans="1:12" x14ac:dyDescent="0.25">
      <c r="A308" s="222" t="s">
        <v>310</v>
      </c>
      <c r="B308" s="52" t="s">
        <v>311</v>
      </c>
      <c r="C308" s="80">
        <f t="shared" si="66"/>
        <v>0</v>
      </c>
      <c r="D308" s="82"/>
      <c r="E308" s="82"/>
      <c r="F308" s="82"/>
      <c r="G308" s="154"/>
      <c r="H308" s="80">
        <f t="shared" si="67"/>
        <v>0</v>
      </c>
      <c r="I308" s="82"/>
      <c r="J308" s="82"/>
      <c r="K308" s="82"/>
      <c r="L308" s="155"/>
    </row>
    <row r="309" spans="1:12" ht="24" x14ac:dyDescent="0.25">
      <c r="A309" s="222" t="s">
        <v>312</v>
      </c>
      <c r="B309" s="52" t="s">
        <v>313</v>
      </c>
      <c r="C309" s="80">
        <f t="shared" si="66"/>
        <v>0</v>
      </c>
      <c r="D309" s="82"/>
      <c r="E309" s="82"/>
      <c r="F309" s="82"/>
      <c r="G309" s="154"/>
      <c r="H309" s="80">
        <f t="shared" si="67"/>
        <v>0</v>
      </c>
      <c r="I309" s="82"/>
      <c r="J309" s="82"/>
      <c r="K309" s="82"/>
      <c r="L309" s="155"/>
    </row>
    <row r="310" spans="1:12" x14ac:dyDescent="0.25">
      <c r="A310" s="222" t="s">
        <v>314</v>
      </c>
      <c r="B310" s="52" t="s">
        <v>315</v>
      </c>
      <c r="C310" s="80">
        <f t="shared" si="66"/>
        <v>0</v>
      </c>
      <c r="D310" s="82"/>
      <c r="E310" s="82"/>
      <c r="F310" s="82"/>
      <c r="G310" s="154"/>
      <c r="H310" s="80">
        <f t="shared" si="67"/>
        <v>0</v>
      </c>
      <c r="I310" s="82"/>
      <c r="J310" s="82"/>
      <c r="K310" s="82"/>
      <c r="L310" s="155"/>
    </row>
    <row r="311" spans="1:12" ht="24" x14ac:dyDescent="0.25">
      <c r="A311" s="276" t="s">
        <v>316</v>
      </c>
      <c r="B311" s="277" t="s">
        <v>317</v>
      </c>
      <c r="C311" s="179">
        <f t="shared" si="66"/>
        <v>0</v>
      </c>
      <c r="D311" s="183"/>
      <c r="E311" s="183"/>
      <c r="F311" s="183"/>
      <c r="G311" s="237"/>
      <c r="H311" s="179">
        <f t="shared" si="67"/>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A300:B300"/>
    <mergeCell ref="A302:B302"/>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ageMargins left="0.70866141732283472" right="0.70866141732283472" top="0.74803149606299213" bottom="0.74803149606299213" header="0.31496062992125984" footer="0.31496062992125984"/>
  <pageSetup paperSize="9" scale="69" fitToHeight="0" orientation="portrait" r:id="rId1"/>
  <headerFooter>
    <oddHeader>&amp;R&amp;"Times New Roman,Regular"&amp;8Tāme Nr.03.1.2.</oddHeader>
    <oddFooter>&amp;L&amp;D&amp;T&amp;R&amp;P(&amp;N)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41"/>
  <sheetViews>
    <sheetView zoomScaleNormal="100" workbookViewId="0">
      <selection activeCell="M29" sqref="M29"/>
    </sheetView>
  </sheetViews>
  <sheetFormatPr defaultRowHeight="12" x14ac:dyDescent="0.25"/>
  <cols>
    <col min="1" max="1" width="10.85546875" style="290" customWidth="1"/>
    <col min="2" max="2" width="28" style="290" customWidth="1"/>
    <col min="3" max="3" width="8.7109375" style="290" hidden="1" customWidth="1"/>
    <col min="4" max="4" width="9.5703125" style="290" hidden="1" customWidth="1"/>
    <col min="5" max="6" width="8.7109375" style="290" hidden="1" customWidth="1"/>
    <col min="7" max="7" width="8.28515625" style="290" hidden="1" customWidth="1"/>
    <col min="8" max="11" width="8.7109375" style="290" customWidth="1"/>
    <col min="12" max="12" width="7.5703125" style="290" customWidth="1"/>
    <col min="13" max="16384" width="9.140625" style="5"/>
  </cols>
  <sheetData>
    <row r="1" spans="1:12" x14ac:dyDescent="0.25">
      <c r="A1" s="1"/>
      <c r="B1" s="2"/>
      <c r="C1" s="2"/>
      <c r="D1" s="2"/>
      <c r="E1" s="2"/>
      <c r="F1" s="2"/>
      <c r="G1" s="2"/>
      <c r="H1" s="2"/>
      <c r="I1" s="2"/>
      <c r="J1" s="2"/>
      <c r="K1" s="3"/>
      <c r="L1" s="4"/>
    </row>
    <row r="2" spans="1:12" x14ac:dyDescent="0.25">
      <c r="A2" s="6"/>
      <c r="B2" s="7"/>
      <c r="C2" s="7"/>
      <c r="D2" s="7"/>
      <c r="E2" s="7"/>
      <c r="F2" s="7"/>
      <c r="G2" s="7"/>
      <c r="H2" s="7"/>
      <c r="I2" s="7"/>
      <c r="J2" s="7"/>
      <c r="K2" s="7"/>
      <c r="L2" s="8"/>
    </row>
    <row r="3" spans="1:12" ht="18" customHeight="1" x14ac:dyDescent="0.25">
      <c r="A3" s="885" t="s">
        <v>0</v>
      </c>
      <c r="B3" s="886"/>
      <c r="C3" s="886"/>
      <c r="D3" s="886"/>
      <c r="E3" s="886"/>
      <c r="F3" s="886"/>
      <c r="G3" s="886"/>
      <c r="H3" s="886"/>
      <c r="I3" s="886"/>
      <c r="J3" s="886"/>
      <c r="K3" s="886"/>
      <c r="L3" s="887"/>
    </row>
    <row r="4" spans="1:12" x14ac:dyDescent="0.25">
      <c r="A4" s="9"/>
      <c r="B4" s="10"/>
      <c r="C4" s="11"/>
      <c r="D4" s="10"/>
      <c r="E4" s="10"/>
      <c r="F4" s="10"/>
      <c r="G4" s="10"/>
      <c r="H4" s="11"/>
      <c r="I4" s="10"/>
      <c r="J4" s="10"/>
      <c r="K4" s="10"/>
      <c r="L4" s="12"/>
    </row>
    <row r="5" spans="1:12" x14ac:dyDescent="0.25">
      <c r="A5" s="9" t="s">
        <v>1</v>
      </c>
      <c r="B5" s="13"/>
      <c r="C5" s="888" t="s">
        <v>331</v>
      </c>
      <c r="D5" s="889"/>
      <c r="E5" s="889"/>
      <c r="F5" s="889"/>
      <c r="G5" s="889"/>
      <c r="H5" s="889"/>
      <c r="I5" s="889"/>
      <c r="J5" s="889"/>
      <c r="K5" s="889"/>
      <c r="L5" s="890"/>
    </row>
    <row r="6" spans="1:12" x14ac:dyDescent="0.25">
      <c r="A6" s="9" t="s">
        <v>3</v>
      </c>
      <c r="B6" s="10"/>
      <c r="C6" s="882" t="s">
        <v>332</v>
      </c>
      <c r="D6" s="883"/>
      <c r="E6" s="883"/>
      <c r="F6" s="883"/>
      <c r="G6" s="883"/>
      <c r="H6" s="883"/>
      <c r="I6" s="883"/>
      <c r="J6" s="883"/>
      <c r="K6" s="883"/>
      <c r="L6" s="884"/>
    </row>
    <row r="7" spans="1:12" x14ac:dyDescent="0.25">
      <c r="A7" s="9" t="s">
        <v>5</v>
      </c>
      <c r="B7" s="10"/>
      <c r="C7" s="882"/>
      <c r="D7" s="883"/>
      <c r="E7" s="883"/>
      <c r="F7" s="883"/>
      <c r="G7" s="883"/>
      <c r="H7" s="883"/>
      <c r="I7" s="883"/>
      <c r="J7" s="883"/>
      <c r="K7" s="883"/>
      <c r="L7" s="884"/>
    </row>
    <row r="8" spans="1:12" ht="24" customHeight="1" x14ac:dyDescent="0.25">
      <c r="A8" s="9" t="s">
        <v>7</v>
      </c>
      <c r="B8" s="10"/>
      <c r="C8" s="888" t="s">
        <v>382</v>
      </c>
      <c r="D8" s="889"/>
      <c r="E8" s="889"/>
      <c r="F8" s="889"/>
      <c r="G8" s="889"/>
      <c r="H8" s="889"/>
      <c r="I8" s="889"/>
      <c r="J8" s="889"/>
      <c r="K8" s="889"/>
      <c r="L8" s="890"/>
    </row>
    <row r="9" spans="1:12" x14ac:dyDescent="0.25">
      <c r="A9" s="14" t="s">
        <v>9</v>
      </c>
      <c r="B9" s="10"/>
      <c r="C9" s="15"/>
      <c r="D9" s="15"/>
      <c r="E9" s="15"/>
      <c r="F9" s="15"/>
      <c r="G9" s="15"/>
      <c r="H9" s="15"/>
      <c r="I9" s="15"/>
      <c r="J9" s="15"/>
      <c r="K9" s="15"/>
      <c r="L9" s="16"/>
    </row>
    <row r="10" spans="1:12" x14ac:dyDescent="0.25">
      <c r="A10" s="9"/>
      <c r="B10" s="10" t="s">
        <v>10</v>
      </c>
      <c r="C10" s="882" t="s">
        <v>333</v>
      </c>
      <c r="D10" s="883"/>
      <c r="E10" s="883"/>
      <c r="F10" s="883"/>
      <c r="G10" s="883"/>
      <c r="H10" s="883"/>
      <c r="I10" s="883"/>
      <c r="J10" s="883"/>
      <c r="K10" s="883"/>
      <c r="L10" s="884"/>
    </row>
    <row r="11" spans="1:12" x14ac:dyDescent="0.25">
      <c r="A11" s="9"/>
      <c r="B11" s="10" t="s">
        <v>12</v>
      </c>
      <c r="C11" s="882"/>
      <c r="D11" s="883"/>
      <c r="E11" s="883"/>
      <c r="F11" s="883"/>
      <c r="G11" s="883"/>
      <c r="H11" s="883"/>
      <c r="I11" s="883"/>
      <c r="J11" s="883"/>
      <c r="K11" s="883"/>
      <c r="L11" s="884"/>
    </row>
    <row r="12" spans="1:12" x14ac:dyDescent="0.25">
      <c r="A12" s="9"/>
      <c r="B12" s="10" t="s">
        <v>13</v>
      </c>
      <c r="C12" s="882"/>
      <c r="D12" s="883"/>
      <c r="E12" s="883"/>
      <c r="F12" s="883"/>
      <c r="G12" s="883"/>
      <c r="H12" s="883"/>
      <c r="I12" s="883"/>
      <c r="J12" s="883"/>
      <c r="K12" s="883"/>
      <c r="L12" s="884"/>
    </row>
    <row r="13" spans="1:12" x14ac:dyDescent="0.25">
      <c r="A13" s="9"/>
      <c r="B13" s="10" t="s">
        <v>14</v>
      </c>
      <c r="C13" s="882"/>
      <c r="D13" s="883"/>
      <c r="E13" s="883"/>
      <c r="F13" s="883"/>
      <c r="G13" s="883"/>
      <c r="H13" s="883"/>
      <c r="I13" s="883"/>
      <c r="J13" s="883"/>
      <c r="K13" s="883"/>
      <c r="L13" s="884"/>
    </row>
    <row r="14" spans="1:12" ht="12.75" customHeight="1" x14ac:dyDescent="0.25">
      <c r="A14" s="9"/>
      <c r="B14" s="10" t="s">
        <v>15</v>
      </c>
      <c r="C14" s="882"/>
      <c r="D14" s="883"/>
      <c r="E14" s="883"/>
      <c r="F14" s="883"/>
      <c r="G14" s="883"/>
      <c r="H14" s="883"/>
      <c r="I14" s="883"/>
      <c r="J14" s="883"/>
      <c r="K14" s="883"/>
      <c r="L14" s="884"/>
    </row>
    <row r="15" spans="1:12" x14ac:dyDescent="0.25">
      <c r="A15" s="17"/>
      <c r="B15" s="18"/>
      <c r="C15" s="18"/>
      <c r="D15" s="18"/>
      <c r="E15" s="18"/>
      <c r="F15" s="18"/>
      <c r="G15" s="18"/>
      <c r="H15" s="18"/>
      <c r="I15" s="18"/>
      <c r="J15" s="18"/>
      <c r="K15" s="18"/>
      <c r="L15" s="19"/>
    </row>
    <row r="16" spans="1:12" s="20" customFormat="1" ht="12.75" customHeight="1" x14ac:dyDescent="0.25">
      <c r="A16" s="891" t="s">
        <v>16</v>
      </c>
      <c r="B16" s="894" t="s">
        <v>17</v>
      </c>
      <c r="C16" s="896" t="s">
        <v>18</v>
      </c>
      <c r="D16" s="897"/>
      <c r="E16" s="897"/>
      <c r="F16" s="897"/>
      <c r="G16" s="898"/>
      <c r="H16" s="896" t="s">
        <v>19</v>
      </c>
      <c r="I16" s="897"/>
      <c r="J16" s="897"/>
      <c r="K16" s="897"/>
      <c r="L16" s="899"/>
    </row>
    <row r="17" spans="1:14" s="20" customFormat="1" ht="12.75" customHeight="1" x14ac:dyDescent="0.25">
      <c r="A17" s="892"/>
      <c r="B17" s="895"/>
      <c r="C17" s="900" t="s">
        <v>20</v>
      </c>
      <c r="D17" s="901" t="s">
        <v>21</v>
      </c>
      <c r="E17" s="909" t="s">
        <v>22</v>
      </c>
      <c r="F17" s="903" t="s">
        <v>23</v>
      </c>
      <c r="G17" s="914" t="s">
        <v>24</v>
      </c>
      <c r="H17" s="900" t="s">
        <v>20</v>
      </c>
      <c r="I17" s="901" t="s">
        <v>21</v>
      </c>
      <c r="J17" s="909" t="s">
        <v>22</v>
      </c>
      <c r="K17" s="903" t="s">
        <v>23</v>
      </c>
      <c r="L17" s="905" t="s">
        <v>24</v>
      </c>
    </row>
    <row r="18" spans="1:14" s="21" customFormat="1" ht="61.5" customHeight="1" thickBot="1" x14ac:dyDescent="0.3">
      <c r="A18" s="893"/>
      <c r="B18" s="895"/>
      <c r="C18" s="900"/>
      <c r="D18" s="902"/>
      <c r="E18" s="913"/>
      <c r="F18" s="904"/>
      <c r="G18" s="914"/>
      <c r="H18" s="907"/>
      <c r="I18" s="908"/>
      <c r="J18" s="910"/>
      <c r="K18" s="904"/>
      <c r="L18" s="906"/>
    </row>
    <row r="19" spans="1:14" s="21" customFormat="1" ht="9.75" customHeight="1" thickTop="1" x14ac:dyDescent="0.25">
      <c r="A19" s="22" t="s">
        <v>25</v>
      </c>
      <c r="B19" s="22">
        <v>2</v>
      </c>
      <c r="C19" s="23">
        <v>3</v>
      </c>
      <c r="D19" s="24">
        <v>4</v>
      </c>
      <c r="E19" s="24">
        <v>5</v>
      </c>
      <c r="F19" s="24">
        <v>6</v>
      </c>
      <c r="G19" s="25">
        <v>7</v>
      </c>
      <c r="H19" s="23">
        <v>8</v>
      </c>
      <c r="I19" s="24">
        <v>9</v>
      </c>
      <c r="J19" s="24">
        <v>10</v>
      </c>
      <c r="K19" s="24">
        <v>11</v>
      </c>
      <c r="L19" s="26">
        <v>12</v>
      </c>
    </row>
    <row r="20" spans="1:14" s="33" customFormat="1" x14ac:dyDescent="0.25">
      <c r="A20" s="27"/>
      <c r="B20" s="28" t="s">
        <v>26</v>
      </c>
      <c r="C20" s="29"/>
      <c r="D20" s="30"/>
      <c r="E20" s="30"/>
      <c r="F20" s="30"/>
      <c r="G20" s="31"/>
      <c r="H20" s="29"/>
      <c r="I20" s="30"/>
      <c r="J20" s="30"/>
      <c r="K20" s="30"/>
      <c r="L20" s="32"/>
    </row>
    <row r="21" spans="1:14" s="33" customFormat="1" ht="32.25" customHeight="1" thickBot="1" x14ac:dyDescent="0.3">
      <c r="A21" s="34"/>
      <c r="B21" s="35" t="s">
        <v>27</v>
      </c>
      <c r="C21" s="36">
        <f t="shared" ref="C21:C46" si="0">SUM(D21:G21)</f>
        <v>100</v>
      </c>
      <c r="D21" s="37">
        <f>SUM(D22,D25,D26,D42)</f>
        <v>100</v>
      </c>
      <c r="E21" s="37">
        <f>SUM(E22,E25)</f>
        <v>0</v>
      </c>
      <c r="F21" s="37">
        <f>SUM(F22,F27)</f>
        <v>0</v>
      </c>
      <c r="G21" s="38">
        <f>SUM(G22,G44)</f>
        <v>0</v>
      </c>
      <c r="H21" s="36">
        <f t="shared" ref="H21:H46" si="1">SUM(I21:L21)</f>
        <v>100</v>
      </c>
      <c r="I21" s="37">
        <f>SUM(I22,I25,I26,I42)</f>
        <v>100</v>
      </c>
      <c r="J21" s="37">
        <f>SUM(J22,J25)</f>
        <v>0</v>
      </c>
      <c r="K21" s="37">
        <f>SUM(K22,K27)</f>
        <v>0</v>
      </c>
      <c r="L21" s="39">
        <f>SUM(L22,L44)</f>
        <v>0</v>
      </c>
    </row>
    <row r="22" spans="1:14" ht="21.75" customHeight="1" thickTop="1" x14ac:dyDescent="0.25">
      <c r="A22" s="40"/>
      <c r="B22" s="41" t="s">
        <v>28</v>
      </c>
      <c r="C22" s="42">
        <f t="shared" si="0"/>
        <v>0</v>
      </c>
      <c r="D22" s="43">
        <f>SUM(D23:D24)</f>
        <v>0</v>
      </c>
      <c r="E22" s="43">
        <f>SUM(E23:E24)</f>
        <v>0</v>
      </c>
      <c r="F22" s="43">
        <f>SUM(F23:F24)</f>
        <v>0</v>
      </c>
      <c r="G22" s="44">
        <f>SUM(G23:G24)</f>
        <v>0</v>
      </c>
      <c r="H22" s="42">
        <f t="shared" si="1"/>
        <v>0</v>
      </c>
      <c r="I22" s="43">
        <f>SUM(I23:I24)</f>
        <v>0</v>
      </c>
      <c r="J22" s="43">
        <f>SUM(J23:J24)</f>
        <v>0</v>
      </c>
      <c r="K22" s="43">
        <f>SUM(K23:K24)</f>
        <v>0</v>
      </c>
      <c r="L22" s="45">
        <f>SUM(L23:L24)</f>
        <v>0</v>
      </c>
    </row>
    <row r="23" spans="1:14" x14ac:dyDescent="0.25">
      <c r="A23" s="46"/>
      <c r="B23" s="47" t="s">
        <v>29</v>
      </c>
      <c r="C23" s="48">
        <f t="shared" si="0"/>
        <v>0</v>
      </c>
      <c r="D23" s="49"/>
      <c r="E23" s="49"/>
      <c r="F23" s="49"/>
      <c r="G23" s="50"/>
      <c r="H23" s="48">
        <f t="shared" si="1"/>
        <v>0</v>
      </c>
      <c r="I23" s="49"/>
      <c r="J23" s="49"/>
      <c r="K23" s="49"/>
      <c r="L23" s="51"/>
    </row>
    <row r="24" spans="1:14" x14ac:dyDescent="0.25">
      <c r="A24" s="52"/>
      <c r="B24" s="53" t="s">
        <v>30</v>
      </c>
      <c r="C24" s="54">
        <f t="shared" si="0"/>
        <v>0</v>
      </c>
      <c r="D24" s="55"/>
      <c r="E24" s="55"/>
      <c r="F24" s="55"/>
      <c r="G24" s="56"/>
      <c r="H24" s="54">
        <f t="shared" si="1"/>
        <v>0</v>
      </c>
      <c r="I24" s="55"/>
      <c r="J24" s="55"/>
      <c r="K24" s="55"/>
      <c r="L24" s="57"/>
    </row>
    <row r="25" spans="1:14" s="33" customFormat="1" ht="24.75" thickBot="1" x14ac:dyDescent="0.3">
      <c r="A25" s="58">
        <v>21700</v>
      </c>
      <c r="B25" s="58" t="s">
        <v>31</v>
      </c>
      <c r="C25" s="59">
        <f t="shared" si="0"/>
        <v>100</v>
      </c>
      <c r="D25" s="60">
        <v>100</v>
      </c>
      <c r="E25" s="60"/>
      <c r="F25" s="61" t="s">
        <v>32</v>
      </c>
      <c r="G25" s="62" t="s">
        <v>32</v>
      </c>
      <c r="H25" s="59">
        <f t="shared" si="1"/>
        <v>100</v>
      </c>
      <c r="I25" s="60">
        <f>I49</f>
        <v>100</v>
      </c>
      <c r="J25" s="60"/>
      <c r="K25" s="61" t="s">
        <v>32</v>
      </c>
      <c r="L25" s="63" t="s">
        <v>32</v>
      </c>
    </row>
    <row r="26" spans="1:14" s="33" customFormat="1" ht="24.75" thickTop="1" x14ac:dyDescent="0.25">
      <c r="A26" s="64"/>
      <c r="B26" s="64" t="s">
        <v>33</v>
      </c>
      <c r="C26" s="65">
        <f t="shared" si="0"/>
        <v>0</v>
      </c>
      <c r="D26" s="66"/>
      <c r="E26" s="67" t="s">
        <v>32</v>
      </c>
      <c r="F26" s="67" t="s">
        <v>32</v>
      </c>
      <c r="G26" s="68" t="s">
        <v>32</v>
      </c>
      <c r="H26" s="65">
        <f t="shared" si="1"/>
        <v>0</v>
      </c>
      <c r="I26" s="69"/>
      <c r="J26" s="67" t="s">
        <v>32</v>
      </c>
      <c r="K26" s="67" t="s">
        <v>32</v>
      </c>
      <c r="L26" s="70" t="s">
        <v>32</v>
      </c>
    </row>
    <row r="27" spans="1:14" s="33" customFormat="1" ht="36" x14ac:dyDescent="0.25">
      <c r="A27" s="64">
        <v>21300</v>
      </c>
      <c r="B27" s="64" t="s">
        <v>34</v>
      </c>
      <c r="C27" s="65">
        <f t="shared" si="0"/>
        <v>0</v>
      </c>
      <c r="D27" s="67" t="s">
        <v>32</v>
      </c>
      <c r="E27" s="67" t="s">
        <v>32</v>
      </c>
      <c r="F27" s="71">
        <f>SUM(F28,F32,F34,F37)</f>
        <v>0</v>
      </c>
      <c r="G27" s="68" t="s">
        <v>32</v>
      </c>
      <c r="H27" s="65">
        <f t="shared" si="1"/>
        <v>0</v>
      </c>
      <c r="I27" s="67" t="s">
        <v>32</v>
      </c>
      <c r="J27" s="67" t="s">
        <v>32</v>
      </c>
      <c r="K27" s="71">
        <f>SUM(K28,K32,K34,K37)</f>
        <v>0</v>
      </c>
      <c r="L27" s="70" t="s">
        <v>32</v>
      </c>
    </row>
    <row r="28" spans="1:14" s="33" customFormat="1" ht="24" x14ac:dyDescent="0.25">
      <c r="A28" s="72">
        <v>21350</v>
      </c>
      <c r="B28" s="64" t="s">
        <v>35</v>
      </c>
      <c r="C28" s="65">
        <f t="shared" si="0"/>
        <v>0</v>
      </c>
      <c r="D28" s="67" t="s">
        <v>32</v>
      </c>
      <c r="E28" s="67" t="s">
        <v>32</v>
      </c>
      <c r="F28" s="71">
        <f>SUM(F29:F31)</f>
        <v>0</v>
      </c>
      <c r="G28" s="68" t="s">
        <v>32</v>
      </c>
      <c r="H28" s="65">
        <f t="shared" si="1"/>
        <v>0</v>
      </c>
      <c r="I28" s="67" t="s">
        <v>32</v>
      </c>
      <c r="J28" s="67" t="s">
        <v>32</v>
      </c>
      <c r="K28" s="71">
        <f>SUM(K29:K31)</f>
        <v>0</v>
      </c>
      <c r="L28" s="70" t="s">
        <v>32</v>
      </c>
    </row>
    <row r="29" spans="1:14" x14ac:dyDescent="0.25">
      <c r="A29" s="46">
        <v>21351</v>
      </c>
      <c r="B29" s="73" t="s">
        <v>36</v>
      </c>
      <c r="C29" s="74">
        <f t="shared" si="0"/>
        <v>0</v>
      </c>
      <c r="D29" s="75" t="s">
        <v>32</v>
      </c>
      <c r="E29" s="75" t="s">
        <v>32</v>
      </c>
      <c r="F29" s="76"/>
      <c r="G29" s="77" t="s">
        <v>32</v>
      </c>
      <c r="H29" s="74">
        <f t="shared" si="1"/>
        <v>0</v>
      </c>
      <c r="I29" s="75" t="s">
        <v>32</v>
      </c>
      <c r="J29" s="75" t="s">
        <v>32</v>
      </c>
      <c r="K29" s="76"/>
      <c r="L29" s="78" t="s">
        <v>32</v>
      </c>
    </row>
    <row r="30" spans="1:14" x14ac:dyDescent="0.25">
      <c r="A30" s="52">
        <v>21352</v>
      </c>
      <c r="B30" s="79" t="s">
        <v>37</v>
      </c>
      <c r="C30" s="80">
        <f t="shared" si="0"/>
        <v>0</v>
      </c>
      <c r="D30" s="81" t="s">
        <v>32</v>
      </c>
      <c r="E30" s="81" t="s">
        <v>32</v>
      </c>
      <c r="F30" s="82"/>
      <c r="G30" s="83" t="s">
        <v>32</v>
      </c>
      <c r="H30" s="80">
        <f t="shared" si="1"/>
        <v>0</v>
      </c>
      <c r="I30" s="81" t="s">
        <v>32</v>
      </c>
      <c r="J30" s="81" t="s">
        <v>32</v>
      </c>
      <c r="K30" s="82"/>
      <c r="L30" s="84" t="s">
        <v>32</v>
      </c>
    </row>
    <row r="31" spans="1:14" ht="24" x14ac:dyDescent="0.25">
      <c r="A31" s="52">
        <v>21359</v>
      </c>
      <c r="B31" s="79" t="s">
        <v>38</v>
      </c>
      <c r="C31" s="80">
        <f t="shared" si="0"/>
        <v>0</v>
      </c>
      <c r="D31" s="81" t="s">
        <v>32</v>
      </c>
      <c r="E31" s="81" t="s">
        <v>32</v>
      </c>
      <c r="F31" s="82"/>
      <c r="G31" s="83" t="s">
        <v>32</v>
      </c>
      <c r="H31" s="80">
        <f t="shared" si="1"/>
        <v>0</v>
      </c>
      <c r="I31" s="81" t="s">
        <v>32</v>
      </c>
      <c r="J31" s="81" t="s">
        <v>32</v>
      </c>
      <c r="K31" s="82"/>
      <c r="L31" s="84" t="s">
        <v>32</v>
      </c>
      <c r="N31" s="85"/>
    </row>
    <row r="32" spans="1:14" s="33" customFormat="1" ht="36" x14ac:dyDescent="0.25">
      <c r="A32" s="72">
        <v>21370</v>
      </c>
      <c r="B32" s="64" t="s">
        <v>39</v>
      </c>
      <c r="C32" s="65">
        <f t="shared" si="0"/>
        <v>0</v>
      </c>
      <c r="D32" s="67" t="s">
        <v>32</v>
      </c>
      <c r="E32" s="67" t="s">
        <v>32</v>
      </c>
      <c r="F32" s="71">
        <f>SUM(F33)</f>
        <v>0</v>
      </c>
      <c r="G32" s="68" t="s">
        <v>32</v>
      </c>
      <c r="H32" s="65">
        <f t="shared" si="1"/>
        <v>0</v>
      </c>
      <c r="I32" s="67" t="s">
        <v>32</v>
      </c>
      <c r="J32" s="67" t="s">
        <v>32</v>
      </c>
      <c r="K32" s="71">
        <f>SUM(K33)</f>
        <v>0</v>
      </c>
      <c r="L32" s="70" t="s">
        <v>32</v>
      </c>
    </row>
    <row r="33" spans="1:12" ht="36" x14ac:dyDescent="0.25">
      <c r="A33" s="86">
        <v>21379</v>
      </c>
      <c r="B33" s="87" t="s">
        <v>40</v>
      </c>
      <c r="C33" s="88">
        <f t="shared" si="0"/>
        <v>0</v>
      </c>
      <c r="D33" s="89" t="s">
        <v>32</v>
      </c>
      <c r="E33" s="89" t="s">
        <v>32</v>
      </c>
      <c r="F33" s="90"/>
      <c r="G33" s="91" t="s">
        <v>32</v>
      </c>
      <c r="H33" s="88">
        <f t="shared" si="1"/>
        <v>0</v>
      </c>
      <c r="I33" s="89" t="s">
        <v>32</v>
      </c>
      <c r="J33" s="89" t="s">
        <v>32</v>
      </c>
      <c r="K33" s="90"/>
      <c r="L33" s="92" t="s">
        <v>32</v>
      </c>
    </row>
    <row r="34" spans="1:12" s="33" customFormat="1" x14ac:dyDescent="0.25">
      <c r="A34" s="72">
        <v>21380</v>
      </c>
      <c r="B34" s="64" t="s">
        <v>41</v>
      </c>
      <c r="C34" s="65">
        <f t="shared" si="0"/>
        <v>0</v>
      </c>
      <c r="D34" s="67" t="s">
        <v>32</v>
      </c>
      <c r="E34" s="67" t="s">
        <v>32</v>
      </c>
      <c r="F34" s="71">
        <f>SUM(F35:F36)</f>
        <v>0</v>
      </c>
      <c r="G34" s="68" t="s">
        <v>32</v>
      </c>
      <c r="H34" s="65">
        <f t="shared" si="1"/>
        <v>0</v>
      </c>
      <c r="I34" s="67" t="s">
        <v>32</v>
      </c>
      <c r="J34" s="67" t="s">
        <v>32</v>
      </c>
      <c r="K34" s="71">
        <f>SUM(K35:K36)</f>
        <v>0</v>
      </c>
      <c r="L34" s="70" t="s">
        <v>32</v>
      </c>
    </row>
    <row r="35" spans="1:12" x14ac:dyDescent="0.25">
      <c r="A35" s="47">
        <v>21381</v>
      </c>
      <c r="B35" s="73" t="s">
        <v>42</v>
      </c>
      <c r="C35" s="74">
        <f t="shared" si="0"/>
        <v>0</v>
      </c>
      <c r="D35" s="75" t="s">
        <v>32</v>
      </c>
      <c r="E35" s="75" t="s">
        <v>32</v>
      </c>
      <c r="F35" s="76"/>
      <c r="G35" s="77" t="s">
        <v>32</v>
      </c>
      <c r="H35" s="74">
        <f t="shared" si="1"/>
        <v>0</v>
      </c>
      <c r="I35" s="75" t="s">
        <v>32</v>
      </c>
      <c r="J35" s="75" t="s">
        <v>32</v>
      </c>
      <c r="K35" s="76"/>
      <c r="L35" s="78" t="s">
        <v>32</v>
      </c>
    </row>
    <row r="36" spans="1:12" ht="24" x14ac:dyDescent="0.25">
      <c r="A36" s="53">
        <v>21383</v>
      </c>
      <c r="B36" s="79" t="s">
        <v>43</v>
      </c>
      <c r="C36" s="80">
        <f t="shared" si="0"/>
        <v>0</v>
      </c>
      <c r="D36" s="81" t="s">
        <v>32</v>
      </c>
      <c r="E36" s="81" t="s">
        <v>32</v>
      </c>
      <c r="F36" s="82"/>
      <c r="G36" s="83" t="s">
        <v>32</v>
      </c>
      <c r="H36" s="80">
        <f t="shared" si="1"/>
        <v>0</v>
      </c>
      <c r="I36" s="81" t="s">
        <v>32</v>
      </c>
      <c r="J36" s="81" t="s">
        <v>32</v>
      </c>
      <c r="K36" s="82"/>
      <c r="L36" s="84" t="s">
        <v>32</v>
      </c>
    </row>
    <row r="37" spans="1:12" s="33" customFormat="1" ht="24" x14ac:dyDescent="0.25">
      <c r="A37" s="72">
        <v>21390</v>
      </c>
      <c r="B37" s="64" t="s">
        <v>44</v>
      </c>
      <c r="C37" s="65">
        <f t="shared" si="0"/>
        <v>0</v>
      </c>
      <c r="D37" s="67" t="s">
        <v>32</v>
      </c>
      <c r="E37" s="67" t="s">
        <v>32</v>
      </c>
      <c r="F37" s="71">
        <f>SUM(F38:F41)</f>
        <v>0</v>
      </c>
      <c r="G37" s="68" t="s">
        <v>32</v>
      </c>
      <c r="H37" s="65">
        <f t="shared" si="1"/>
        <v>0</v>
      </c>
      <c r="I37" s="67" t="s">
        <v>32</v>
      </c>
      <c r="J37" s="67" t="s">
        <v>32</v>
      </c>
      <c r="K37" s="71">
        <f>SUM(K38:K41)</f>
        <v>0</v>
      </c>
      <c r="L37" s="70" t="s">
        <v>32</v>
      </c>
    </row>
    <row r="38" spans="1:12" ht="24" x14ac:dyDescent="0.25">
      <c r="A38" s="47">
        <v>21391</v>
      </c>
      <c r="B38" s="73" t="s">
        <v>45</v>
      </c>
      <c r="C38" s="74">
        <f t="shared" si="0"/>
        <v>0</v>
      </c>
      <c r="D38" s="75" t="s">
        <v>32</v>
      </c>
      <c r="E38" s="75" t="s">
        <v>32</v>
      </c>
      <c r="F38" s="76"/>
      <c r="G38" s="77" t="s">
        <v>32</v>
      </c>
      <c r="H38" s="74">
        <f t="shared" si="1"/>
        <v>0</v>
      </c>
      <c r="I38" s="75" t="s">
        <v>32</v>
      </c>
      <c r="J38" s="75" t="s">
        <v>32</v>
      </c>
      <c r="K38" s="76"/>
      <c r="L38" s="78" t="s">
        <v>32</v>
      </c>
    </row>
    <row r="39" spans="1:12" x14ac:dyDescent="0.25">
      <c r="A39" s="53">
        <v>21393</v>
      </c>
      <c r="B39" s="79" t="s">
        <v>46</v>
      </c>
      <c r="C39" s="80">
        <f t="shared" si="0"/>
        <v>0</v>
      </c>
      <c r="D39" s="81" t="s">
        <v>32</v>
      </c>
      <c r="E39" s="81" t="s">
        <v>32</v>
      </c>
      <c r="F39" s="82"/>
      <c r="G39" s="83" t="s">
        <v>32</v>
      </c>
      <c r="H39" s="80">
        <f t="shared" si="1"/>
        <v>0</v>
      </c>
      <c r="I39" s="81" t="s">
        <v>32</v>
      </c>
      <c r="J39" s="81" t="s">
        <v>32</v>
      </c>
      <c r="K39" s="82"/>
      <c r="L39" s="84" t="s">
        <v>32</v>
      </c>
    </row>
    <row r="40" spans="1:12" x14ac:dyDescent="0.25">
      <c r="A40" s="53">
        <v>21395</v>
      </c>
      <c r="B40" s="79" t="s">
        <v>47</v>
      </c>
      <c r="C40" s="80">
        <f t="shared" si="0"/>
        <v>0</v>
      </c>
      <c r="D40" s="81" t="s">
        <v>32</v>
      </c>
      <c r="E40" s="81" t="s">
        <v>32</v>
      </c>
      <c r="F40" s="82"/>
      <c r="G40" s="83" t="s">
        <v>32</v>
      </c>
      <c r="H40" s="80">
        <f t="shared" si="1"/>
        <v>0</v>
      </c>
      <c r="I40" s="81" t="s">
        <v>32</v>
      </c>
      <c r="J40" s="81" t="s">
        <v>32</v>
      </c>
      <c r="K40" s="82"/>
      <c r="L40" s="84" t="s">
        <v>32</v>
      </c>
    </row>
    <row r="41" spans="1:12" ht="24" x14ac:dyDescent="0.25">
      <c r="A41" s="53">
        <v>21399</v>
      </c>
      <c r="B41" s="79" t="s">
        <v>48</v>
      </c>
      <c r="C41" s="80">
        <f t="shared" si="0"/>
        <v>0</v>
      </c>
      <c r="D41" s="81" t="s">
        <v>32</v>
      </c>
      <c r="E41" s="81" t="s">
        <v>32</v>
      </c>
      <c r="F41" s="82"/>
      <c r="G41" s="83" t="s">
        <v>32</v>
      </c>
      <c r="H41" s="80">
        <f t="shared" si="1"/>
        <v>0</v>
      </c>
      <c r="I41" s="81" t="s">
        <v>32</v>
      </c>
      <c r="J41" s="81" t="s">
        <v>32</v>
      </c>
      <c r="K41" s="82"/>
      <c r="L41" s="84" t="s">
        <v>32</v>
      </c>
    </row>
    <row r="42" spans="1:12" s="33" customFormat="1" ht="24" x14ac:dyDescent="0.25">
      <c r="A42" s="72">
        <v>21420</v>
      </c>
      <c r="B42" s="64" t="s">
        <v>49</v>
      </c>
      <c r="C42" s="65">
        <f t="shared" si="0"/>
        <v>0</v>
      </c>
      <c r="D42" s="93">
        <f>SUM(D43)</f>
        <v>0</v>
      </c>
      <c r="E42" s="67" t="s">
        <v>32</v>
      </c>
      <c r="F42" s="67" t="s">
        <v>32</v>
      </c>
      <c r="G42" s="68" t="s">
        <v>32</v>
      </c>
      <c r="H42" s="94">
        <f t="shared" si="1"/>
        <v>0</v>
      </c>
      <c r="I42" s="93">
        <f>SUM(I43)</f>
        <v>0</v>
      </c>
      <c r="J42" s="67" t="s">
        <v>32</v>
      </c>
      <c r="K42" s="67" t="s">
        <v>32</v>
      </c>
      <c r="L42" s="70" t="s">
        <v>32</v>
      </c>
    </row>
    <row r="43" spans="1:12" x14ac:dyDescent="0.25">
      <c r="A43" s="95"/>
      <c r="B43" s="87"/>
      <c r="C43" s="96">
        <f t="shared" si="0"/>
        <v>0</v>
      </c>
      <c r="D43" s="97"/>
      <c r="E43" s="89" t="s">
        <v>32</v>
      </c>
      <c r="F43" s="89" t="s">
        <v>32</v>
      </c>
      <c r="G43" s="91" t="s">
        <v>32</v>
      </c>
      <c r="H43" s="96">
        <f t="shared" si="1"/>
        <v>0</v>
      </c>
      <c r="I43" s="98"/>
      <c r="J43" s="89" t="s">
        <v>32</v>
      </c>
      <c r="K43" s="89" t="s">
        <v>32</v>
      </c>
      <c r="L43" s="92" t="s">
        <v>32</v>
      </c>
    </row>
    <row r="44" spans="1:12" ht="24" x14ac:dyDescent="0.25">
      <c r="A44" s="99">
        <v>23000</v>
      </c>
      <c r="B44" s="100" t="s">
        <v>50</v>
      </c>
      <c r="C44" s="101">
        <f t="shared" si="0"/>
        <v>0</v>
      </c>
      <c r="D44" s="102" t="s">
        <v>32</v>
      </c>
      <c r="E44" s="102" t="s">
        <v>32</v>
      </c>
      <c r="F44" s="102" t="s">
        <v>32</v>
      </c>
      <c r="G44" s="103">
        <f>SUM(G45:G46)</f>
        <v>0</v>
      </c>
      <c r="H44" s="101">
        <f t="shared" si="1"/>
        <v>0</v>
      </c>
      <c r="I44" s="102" t="s">
        <v>32</v>
      </c>
      <c r="J44" s="102" t="s">
        <v>32</v>
      </c>
      <c r="K44" s="102" t="s">
        <v>32</v>
      </c>
      <c r="L44" s="104">
        <f>SUM(L45:L46)</f>
        <v>0</v>
      </c>
    </row>
    <row r="45" spans="1:12" ht="24" x14ac:dyDescent="0.25">
      <c r="A45" s="105">
        <v>23410</v>
      </c>
      <c r="B45" s="106" t="s">
        <v>51</v>
      </c>
      <c r="C45" s="107">
        <f t="shared" si="0"/>
        <v>0</v>
      </c>
      <c r="D45" s="108" t="s">
        <v>32</v>
      </c>
      <c r="E45" s="108" t="s">
        <v>32</v>
      </c>
      <c r="F45" s="108" t="s">
        <v>32</v>
      </c>
      <c r="G45" s="109"/>
      <c r="H45" s="107">
        <f t="shared" si="1"/>
        <v>0</v>
      </c>
      <c r="I45" s="108" t="s">
        <v>32</v>
      </c>
      <c r="J45" s="108" t="s">
        <v>32</v>
      </c>
      <c r="K45" s="108" t="s">
        <v>32</v>
      </c>
      <c r="L45" s="110"/>
    </row>
    <row r="46" spans="1:12" ht="24" x14ac:dyDescent="0.25">
      <c r="A46" s="105">
        <v>23510</v>
      </c>
      <c r="B46" s="106" t="s">
        <v>52</v>
      </c>
      <c r="C46" s="111">
        <f t="shared" si="0"/>
        <v>0</v>
      </c>
      <c r="D46" s="108" t="s">
        <v>32</v>
      </c>
      <c r="E46" s="108" t="s">
        <v>32</v>
      </c>
      <c r="F46" s="108" t="s">
        <v>32</v>
      </c>
      <c r="G46" s="109"/>
      <c r="H46" s="111">
        <f t="shared" si="1"/>
        <v>0</v>
      </c>
      <c r="I46" s="108" t="s">
        <v>32</v>
      </c>
      <c r="J46" s="108" t="s">
        <v>32</v>
      </c>
      <c r="K46" s="108" t="s">
        <v>32</v>
      </c>
      <c r="L46" s="110"/>
    </row>
    <row r="47" spans="1:12" x14ac:dyDescent="0.25">
      <c r="A47" s="112"/>
      <c r="B47" s="113"/>
      <c r="C47" s="114"/>
      <c r="D47" s="115"/>
      <c r="E47" s="115"/>
      <c r="F47" s="116"/>
      <c r="G47" s="109"/>
      <c r="H47" s="114"/>
      <c r="I47" s="115"/>
      <c r="J47" s="115"/>
      <c r="K47" s="116"/>
      <c r="L47" s="110"/>
    </row>
    <row r="48" spans="1:12" s="33" customFormat="1" x14ac:dyDescent="0.25">
      <c r="A48" s="117"/>
      <c r="B48" s="118" t="s">
        <v>53</v>
      </c>
      <c r="C48" s="119"/>
      <c r="D48" s="120"/>
      <c r="E48" s="120"/>
      <c r="F48" s="120"/>
      <c r="G48" s="121"/>
      <c r="H48" s="119"/>
      <c r="I48" s="120"/>
      <c r="J48" s="120"/>
      <c r="K48" s="120"/>
      <c r="L48" s="122"/>
    </row>
    <row r="49" spans="1:12" s="33" customFormat="1" ht="12.75" thickBot="1" x14ac:dyDescent="0.3">
      <c r="A49" s="123"/>
      <c r="B49" s="34" t="s">
        <v>54</v>
      </c>
      <c r="C49" s="124">
        <f t="shared" ref="C49:C111" si="2">SUM(D49:G49)</f>
        <v>100</v>
      </c>
      <c r="D49" s="125">
        <f>SUM(D50,D295)</f>
        <v>100</v>
      </c>
      <c r="E49" s="125">
        <f>SUM(E50,E295)</f>
        <v>0</v>
      </c>
      <c r="F49" s="125">
        <f>SUM(F50,F295)</f>
        <v>0</v>
      </c>
      <c r="G49" s="126">
        <f>SUM(G50,G295)</f>
        <v>0</v>
      </c>
      <c r="H49" s="124">
        <f t="shared" ref="H49:H111" si="3">SUM(I49:L49)</f>
        <v>100</v>
      </c>
      <c r="I49" s="125">
        <f>SUM(I50,I295)</f>
        <v>100</v>
      </c>
      <c r="J49" s="125">
        <f>SUM(J50,J295)</f>
        <v>0</v>
      </c>
      <c r="K49" s="125">
        <f>SUM(K50,K295)</f>
        <v>0</v>
      </c>
      <c r="L49" s="127">
        <f>SUM(L50,L295)</f>
        <v>0</v>
      </c>
    </row>
    <row r="50" spans="1:12" s="33" customFormat="1" ht="36.75" thickTop="1" x14ac:dyDescent="0.25">
      <c r="A50" s="128"/>
      <c r="B50" s="129" t="s">
        <v>55</v>
      </c>
      <c r="C50" s="130">
        <f t="shared" si="2"/>
        <v>100</v>
      </c>
      <c r="D50" s="131">
        <f>SUM(D51,D191)</f>
        <v>100</v>
      </c>
      <c r="E50" s="131">
        <f>SUM(E51,E191)</f>
        <v>0</v>
      </c>
      <c r="F50" s="131">
        <f>SUM(F51,F191)</f>
        <v>0</v>
      </c>
      <c r="G50" s="132">
        <f>SUM(G51,G191)</f>
        <v>0</v>
      </c>
      <c r="H50" s="130">
        <f t="shared" si="3"/>
        <v>100</v>
      </c>
      <c r="I50" s="131">
        <f>SUM(I51,I191)</f>
        <v>100</v>
      </c>
      <c r="J50" s="131">
        <f>SUM(J51,J191)</f>
        <v>0</v>
      </c>
      <c r="K50" s="131">
        <f>SUM(K51,K191)</f>
        <v>0</v>
      </c>
      <c r="L50" s="133">
        <f>SUM(L51,L191)</f>
        <v>0</v>
      </c>
    </row>
    <row r="51" spans="1:12" s="33" customFormat="1" ht="24" x14ac:dyDescent="0.25">
      <c r="A51" s="134"/>
      <c r="B51" s="27" t="s">
        <v>56</v>
      </c>
      <c r="C51" s="135">
        <f t="shared" si="2"/>
        <v>100</v>
      </c>
      <c r="D51" s="136">
        <f>SUM(D52,D73,D170,D184)</f>
        <v>100</v>
      </c>
      <c r="E51" s="136">
        <f>SUM(E52,E73,E170,E184)</f>
        <v>0</v>
      </c>
      <c r="F51" s="136">
        <f>SUM(F52,F73,F170,F184)</f>
        <v>0</v>
      </c>
      <c r="G51" s="137">
        <f>SUM(G52,G73,G170,G184)</f>
        <v>0</v>
      </c>
      <c r="H51" s="135">
        <f t="shared" si="3"/>
        <v>100</v>
      </c>
      <c r="I51" s="136">
        <f>SUM(I52,I73,I170,I184)</f>
        <v>100</v>
      </c>
      <c r="J51" s="136">
        <f>SUM(J52,J73,J170,J184)</f>
        <v>0</v>
      </c>
      <c r="K51" s="136">
        <f>SUM(K52,K73,K170,K184)</f>
        <v>0</v>
      </c>
      <c r="L51" s="138">
        <f>SUM(L52,L73,L170,L184)</f>
        <v>0</v>
      </c>
    </row>
    <row r="52" spans="1:12" s="33" customFormat="1" x14ac:dyDescent="0.25">
      <c r="A52" s="139">
        <v>1000</v>
      </c>
      <c r="B52" s="139" t="s">
        <v>57</v>
      </c>
      <c r="C52" s="140">
        <f t="shared" si="2"/>
        <v>0</v>
      </c>
      <c r="D52" s="141">
        <f>SUM(D53,D66)</f>
        <v>0</v>
      </c>
      <c r="E52" s="141">
        <f>SUM(E53,E66)</f>
        <v>0</v>
      </c>
      <c r="F52" s="141">
        <f>SUM(F53,F66)</f>
        <v>0</v>
      </c>
      <c r="G52" s="142">
        <f>SUM(G53,G66)</f>
        <v>0</v>
      </c>
      <c r="H52" s="140">
        <f t="shared" si="3"/>
        <v>0</v>
      </c>
      <c r="I52" s="141">
        <f>SUM(I53,I66)</f>
        <v>0</v>
      </c>
      <c r="J52" s="141">
        <f>SUM(J53,J66)</f>
        <v>0</v>
      </c>
      <c r="K52" s="141">
        <f>SUM(K53,K66)</f>
        <v>0</v>
      </c>
      <c r="L52" s="143">
        <f>SUM(L53,L66)</f>
        <v>0</v>
      </c>
    </row>
    <row r="53" spans="1:12" x14ac:dyDescent="0.25">
      <c r="A53" s="64">
        <v>1100</v>
      </c>
      <c r="B53" s="144" t="s">
        <v>58</v>
      </c>
      <c r="C53" s="65">
        <f t="shared" si="2"/>
        <v>0</v>
      </c>
      <c r="D53" s="71">
        <f>SUM(D54,D57,D65)</f>
        <v>0</v>
      </c>
      <c r="E53" s="71">
        <f>SUM(E54,E57,E65)</f>
        <v>0</v>
      </c>
      <c r="F53" s="71">
        <f>SUM(F54,F57,F65)</f>
        <v>0</v>
      </c>
      <c r="G53" s="145">
        <f>SUM(G54,G57,G65)</f>
        <v>0</v>
      </c>
      <c r="H53" s="65">
        <f t="shared" si="3"/>
        <v>0</v>
      </c>
      <c r="I53" s="71">
        <f>SUM(I54,I57,I65)</f>
        <v>0</v>
      </c>
      <c r="J53" s="71">
        <f>SUM(J54,J57,J65)</f>
        <v>0</v>
      </c>
      <c r="K53" s="71">
        <f>SUM(K54,K57,K65)</f>
        <v>0</v>
      </c>
      <c r="L53" s="146">
        <f>SUM(L54,L57,L65)</f>
        <v>0</v>
      </c>
    </row>
    <row r="54" spans="1:12" x14ac:dyDescent="0.25">
      <c r="A54" s="147">
        <v>1110</v>
      </c>
      <c r="B54" s="106" t="s">
        <v>59</v>
      </c>
      <c r="C54" s="148">
        <f t="shared" si="2"/>
        <v>0</v>
      </c>
      <c r="D54" s="149">
        <f>SUM(D55:D56)</f>
        <v>0</v>
      </c>
      <c r="E54" s="149">
        <f>SUM(E55:E56)</f>
        <v>0</v>
      </c>
      <c r="F54" s="149">
        <f>SUM(F55:F56)</f>
        <v>0</v>
      </c>
      <c r="G54" s="150">
        <f>SUM(G55:G56)</f>
        <v>0</v>
      </c>
      <c r="H54" s="148">
        <f t="shared" si="3"/>
        <v>0</v>
      </c>
      <c r="I54" s="149">
        <f>SUM(I55:I56)</f>
        <v>0</v>
      </c>
      <c r="J54" s="149">
        <f>SUM(J55:J56)</f>
        <v>0</v>
      </c>
      <c r="K54" s="149">
        <f>SUM(K55:K56)</f>
        <v>0</v>
      </c>
      <c r="L54" s="151">
        <f>SUM(L55:L56)</f>
        <v>0</v>
      </c>
    </row>
    <row r="55" spans="1:12" x14ac:dyDescent="0.25">
      <c r="A55" s="47">
        <v>1111</v>
      </c>
      <c r="B55" s="73" t="s">
        <v>60</v>
      </c>
      <c r="C55" s="74">
        <f t="shared" si="2"/>
        <v>0</v>
      </c>
      <c r="D55" s="76"/>
      <c r="E55" s="76"/>
      <c r="F55" s="76"/>
      <c r="G55" s="152"/>
      <c r="H55" s="74">
        <f t="shared" si="3"/>
        <v>0</v>
      </c>
      <c r="I55" s="76"/>
      <c r="J55" s="76"/>
      <c r="K55" s="76"/>
      <c r="L55" s="153"/>
    </row>
    <row r="56" spans="1:12" ht="24" customHeight="1" x14ac:dyDescent="0.25">
      <c r="A56" s="53">
        <v>1119</v>
      </c>
      <c r="B56" s="79" t="s">
        <v>61</v>
      </c>
      <c r="C56" s="80">
        <f t="shared" si="2"/>
        <v>0</v>
      </c>
      <c r="D56" s="82"/>
      <c r="E56" s="82"/>
      <c r="F56" s="82"/>
      <c r="G56" s="154"/>
      <c r="H56" s="80">
        <f t="shared" si="3"/>
        <v>0</v>
      </c>
      <c r="I56" s="82"/>
      <c r="J56" s="82"/>
      <c r="K56" s="82"/>
      <c r="L56" s="155"/>
    </row>
    <row r="57" spans="1:12" ht="23.25" customHeight="1" x14ac:dyDescent="0.25">
      <c r="A57" s="156">
        <v>1140</v>
      </c>
      <c r="B57" s="79" t="s">
        <v>62</v>
      </c>
      <c r="C57" s="80">
        <f t="shared" si="2"/>
        <v>0</v>
      </c>
      <c r="D57" s="157">
        <f>SUM(D58:D64)</f>
        <v>0</v>
      </c>
      <c r="E57" s="157">
        <f>SUM(E58:E64)</f>
        <v>0</v>
      </c>
      <c r="F57" s="157">
        <f>SUM(F58:F64)</f>
        <v>0</v>
      </c>
      <c r="G57" s="158">
        <f>SUM(G58:G64)</f>
        <v>0</v>
      </c>
      <c r="H57" s="80">
        <f t="shared" si="3"/>
        <v>0</v>
      </c>
      <c r="I57" s="157">
        <f>SUM(I58:I64)</f>
        <v>0</v>
      </c>
      <c r="J57" s="157">
        <f>SUM(J58:J64)</f>
        <v>0</v>
      </c>
      <c r="K57" s="157">
        <f>SUM(K58:K64)</f>
        <v>0</v>
      </c>
      <c r="L57" s="159">
        <f>SUM(L58:L64)</f>
        <v>0</v>
      </c>
    </row>
    <row r="58" spans="1:12" x14ac:dyDescent="0.25">
      <c r="A58" s="53">
        <v>1141</v>
      </c>
      <c r="B58" s="79" t="s">
        <v>63</v>
      </c>
      <c r="C58" s="80">
        <f t="shared" si="2"/>
        <v>0</v>
      </c>
      <c r="D58" s="82"/>
      <c r="E58" s="82"/>
      <c r="F58" s="82"/>
      <c r="G58" s="154"/>
      <c r="H58" s="80">
        <f t="shared" si="3"/>
        <v>0</v>
      </c>
      <c r="I58" s="82"/>
      <c r="J58" s="82"/>
      <c r="K58" s="82"/>
      <c r="L58" s="155"/>
    </row>
    <row r="59" spans="1:12" ht="24.75" customHeight="1" x14ac:dyDescent="0.25">
      <c r="A59" s="53">
        <v>1142</v>
      </c>
      <c r="B59" s="79" t="s">
        <v>64</v>
      </c>
      <c r="C59" s="80">
        <f t="shared" si="2"/>
        <v>0</v>
      </c>
      <c r="D59" s="82"/>
      <c r="E59" s="82"/>
      <c r="F59" s="82"/>
      <c r="G59" s="154"/>
      <c r="H59" s="80">
        <f t="shared" si="3"/>
        <v>0</v>
      </c>
      <c r="I59" s="82"/>
      <c r="J59" s="82"/>
      <c r="K59" s="82"/>
      <c r="L59" s="155"/>
    </row>
    <row r="60" spans="1:12" ht="24" x14ac:dyDescent="0.25">
      <c r="A60" s="53">
        <v>1145</v>
      </c>
      <c r="B60" s="79" t="s">
        <v>65</v>
      </c>
      <c r="C60" s="80">
        <f t="shared" si="2"/>
        <v>0</v>
      </c>
      <c r="D60" s="82"/>
      <c r="E60" s="82"/>
      <c r="F60" s="82"/>
      <c r="G60" s="154"/>
      <c r="H60" s="80">
        <f t="shared" si="3"/>
        <v>0</v>
      </c>
      <c r="I60" s="82"/>
      <c r="J60" s="82"/>
      <c r="K60" s="82"/>
      <c r="L60" s="155"/>
    </row>
    <row r="61" spans="1:12" ht="27.75" customHeight="1" x14ac:dyDescent="0.25">
      <c r="A61" s="53">
        <v>1146</v>
      </c>
      <c r="B61" s="79" t="s">
        <v>66</v>
      </c>
      <c r="C61" s="80">
        <f t="shared" si="2"/>
        <v>0</v>
      </c>
      <c r="D61" s="82"/>
      <c r="E61" s="82"/>
      <c r="F61" s="82"/>
      <c r="G61" s="154"/>
      <c r="H61" s="80">
        <f t="shared" si="3"/>
        <v>0</v>
      </c>
      <c r="I61" s="82"/>
      <c r="J61" s="82"/>
      <c r="K61" s="82"/>
      <c r="L61" s="155"/>
    </row>
    <row r="62" spans="1:12" x14ac:dyDescent="0.25">
      <c r="A62" s="53">
        <v>1147</v>
      </c>
      <c r="B62" s="79" t="s">
        <v>67</v>
      </c>
      <c r="C62" s="80">
        <f t="shared" si="2"/>
        <v>0</v>
      </c>
      <c r="D62" s="82"/>
      <c r="E62" s="82"/>
      <c r="F62" s="82"/>
      <c r="G62" s="154"/>
      <c r="H62" s="80">
        <f t="shared" si="3"/>
        <v>0</v>
      </c>
      <c r="I62" s="82"/>
      <c r="J62" s="82"/>
      <c r="K62" s="82"/>
      <c r="L62" s="155"/>
    </row>
    <row r="63" spans="1:12" ht="24" x14ac:dyDescent="0.25">
      <c r="A63" s="53">
        <v>1148</v>
      </c>
      <c r="B63" s="79" t="s">
        <v>68</v>
      </c>
      <c r="C63" s="80">
        <f t="shared" si="2"/>
        <v>0</v>
      </c>
      <c r="D63" s="82"/>
      <c r="E63" s="82"/>
      <c r="F63" s="82"/>
      <c r="G63" s="154"/>
      <c r="H63" s="80">
        <f t="shared" si="3"/>
        <v>0</v>
      </c>
      <c r="I63" s="82"/>
      <c r="J63" s="82"/>
      <c r="K63" s="82"/>
      <c r="L63" s="155"/>
    </row>
    <row r="64" spans="1:12" ht="29.25" customHeight="1" x14ac:dyDescent="0.25">
      <c r="A64" s="53">
        <v>1149</v>
      </c>
      <c r="B64" s="79" t="s">
        <v>69</v>
      </c>
      <c r="C64" s="80">
        <f t="shared" si="2"/>
        <v>0</v>
      </c>
      <c r="D64" s="82"/>
      <c r="E64" s="82"/>
      <c r="F64" s="82"/>
      <c r="G64" s="154"/>
      <c r="H64" s="80">
        <f t="shared" si="3"/>
        <v>0</v>
      </c>
      <c r="I64" s="82"/>
      <c r="J64" s="82"/>
      <c r="K64" s="82"/>
      <c r="L64" s="155"/>
    </row>
    <row r="65" spans="1:12" ht="36" x14ac:dyDescent="0.25">
      <c r="A65" s="147">
        <v>1150</v>
      </c>
      <c r="B65" s="106" t="s">
        <v>70</v>
      </c>
      <c r="C65" s="148">
        <f t="shared" si="2"/>
        <v>0</v>
      </c>
      <c r="D65" s="160"/>
      <c r="E65" s="160"/>
      <c r="F65" s="160"/>
      <c r="G65" s="161"/>
      <c r="H65" s="148">
        <f t="shared" si="3"/>
        <v>0</v>
      </c>
      <c r="I65" s="160"/>
      <c r="J65" s="160"/>
      <c r="K65" s="160"/>
      <c r="L65" s="162"/>
    </row>
    <row r="66" spans="1:12" ht="36" x14ac:dyDescent="0.25">
      <c r="A66" s="64">
        <v>1200</v>
      </c>
      <c r="B66" s="144" t="s">
        <v>71</v>
      </c>
      <c r="C66" s="65">
        <f t="shared" si="2"/>
        <v>0</v>
      </c>
      <c r="D66" s="71">
        <f>SUM(D67:D68)</f>
        <v>0</v>
      </c>
      <c r="E66" s="71">
        <f>SUM(E67:E68)</f>
        <v>0</v>
      </c>
      <c r="F66" s="71">
        <f>SUM(F67:F68)</f>
        <v>0</v>
      </c>
      <c r="G66" s="163">
        <f>SUM(G67:G68)</f>
        <v>0</v>
      </c>
      <c r="H66" s="65">
        <f t="shared" si="3"/>
        <v>0</v>
      </c>
      <c r="I66" s="71">
        <f>SUM(I67:I68)</f>
        <v>0</v>
      </c>
      <c r="J66" s="71">
        <f>SUM(J67:J68)</f>
        <v>0</v>
      </c>
      <c r="K66" s="71">
        <f>SUM(K67:K68)</f>
        <v>0</v>
      </c>
      <c r="L66" s="164">
        <f>SUM(L67:L68)</f>
        <v>0</v>
      </c>
    </row>
    <row r="67" spans="1:12" ht="24" x14ac:dyDescent="0.25">
      <c r="A67" s="165">
        <v>1210</v>
      </c>
      <c r="B67" s="73" t="s">
        <v>72</v>
      </c>
      <c r="C67" s="74">
        <f t="shared" si="2"/>
        <v>0</v>
      </c>
      <c r="D67" s="76"/>
      <c r="E67" s="76"/>
      <c r="F67" s="76"/>
      <c r="G67" s="152"/>
      <c r="H67" s="74">
        <f t="shared" si="3"/>
        <v>0</v>
      </c>
      <c r="I67" s="76"/>
      <c r="J67" s="76"/>
      <c r="K67" s="76"/>
      <c r="L67" s="153"/>
    </row>
    <row r="68" spans="1:12" ht="24" x14ac:dyDescent="0.25">
      <c r="A68" s="156">
        <v>1220</v>
      </c>
      <c r="B68" s="79" t="s">
        <v>73</v>
      </c>
      <c r="C68" s="80">
        <f t="shared" si="2"/>
        <v>0</v>
      </c>
      <c r="D68" s="157">
        <f>SUM(D69:D72)</f>
        <v>0</v>
      </c>
      <c r="E68" s="157">
        <f>SUM(E69:E72)</f>
        <v>0</v>
      </c>
      <c r="F68" s="157">
        <f>SUM(F69:F72)</f>
        <v>0</v>
      </c>
      <c r="G68" s="158">
        <f>SUM(G69:G72)</f>
        <v>0</v>
      </c>
      <c r="H68" s="80">
        <f t="shared" si="3"/>
        <v>0</v>
      </c>
      <c r="I68" s="157">
        <f>SUM(I69:I72)</f>
        <v>0</v>
      </c>
      <c r="J68" s="157">
        <f>SUM(J69:J72)</f>
        <v>0</v>
      </c>
      <c r="K68" s="157">
        <f>SUM(K69:K72)</f>
        <v>0</v>
      </c>
      <c r="L68" s="159">
        <f>SUM(L69:L72)</f>
        <v>0</v>
      </c>
    </row>
    <row r="69" spans="1:12" ht="48" x14ac:dyDescent="0.25">
      <c r="A69" s="53">
        <v>1221</v>
      </c>
      <c r="B69" s="79" t="s">
        <v>74</v>
      </c>
      <c r="C69" s="80">
        <f t="shared" si="2"/>
        <v>0</v>
      </c>
      <c r="D69" s="82"/>
      <c r="E69" s="82"/>
      <c r="F69" s="82"/>
      <c r="G69" s="154"/>
      <c r="H69" s="80">
        <f t="shared" si="3"/>
        <v>0</v>
      </c>
      <c r="I69" s="82"/>
      <c r="J69" s="82"/>
      <c r="K69" s="82"/>
      <c r="L69" s="155"/>
    </row>
    <row r="70" spans="1:12" x14ac:dyDescent="0.25">
      <c r="A70" s="53">
        <v>1223</v>
      </c>
      <c r="B70" s="79" t="s">
        <v>75</v>
      </c>
      <c r="C70" s="80">
        <f t="shared" si="2"/>
        <v>0</v>
      </c>
      <c r="D70" s="82"/>
      <c r="E70" s="82"/>
      <c r="F70" s="82"/>
      <c r="G70" s="154"/>
      <c r="H70" s="80">
        <f t="shared" si="3"/>
        <v>0</v>
      </c>
      <c r="I70" s="82"/>
      <c r="J70" s="82"/>
      <c r="K70" s="82"/>
      <c r="L70" s="155"/>
    </row>
    <row r="71" spans="1:12" ht="36" x14ac:dyDescent="0.25">
      <c r="A71" s="53">
        <v>1227</v>
      </c>
      <c r="B71" s="79" t="s">
        <v>76</v>
      </c>
      <c r="C71" s="80">
        <f t="shared" si="2"/>
        <v>0</v>
      </c>
      <c r="D71" s="82"/>
      <c r="E71" s="82"/>
      <c r="F71" s="82"/>
      <c r="G71" s="154"/>
      <c r="H71" s="80">
        <f t="shared" si="3"/>
        <v>0</v>
      </c>
      <c r="I71" s="82"/>
      <c r="J71" s="82"/>
      <c r="K71" s="82"/>
      <c r="L71" s="155"/>
    </row>
    <row r="72" spans="1:12" ht="48" x14ac:dyDescent="0.25">
      <c r="A72" s="53">
        <v>1228</v>
      </c>
      <c r="B72" s="79" t="s">
        <v>77</v>
      </c>
      <c r="C72" s="80">
        <f t="shared" si="2"/>
        <v>0</v>
      </c>
      <c r="D72" s="82"/>
      <c r="E72" s="82"/>
      <c r="F72" s="82"/>
      <c r="G72" s="154"/>
      <c r="H72" s="80">
        <f t="shared" si="3"/>
        <v>0</v>
      </c>
      <c r="I72" s="82"/>
      <c r="J72" s="82"/>
      <c r="K72" s="82"/>
      <c r="L72" s="155"/>
    </row>
    <row r="73" spans="1:12" ht="15" customHeight="1" x14ac:dyDescent="0.25">
      <c r="A73" s="139">
        <v>2000</v>
      </c>
      <c r="B73" s="139" t="s">
        <v>78</v>
      </c>
      <c r="C73" s="140">
        <f t="shared" si="2"/>
        <v>100</v>
      </c>
      <c r="D73" s="141">
        <f>SUM(D74,D81,D128,D161,D162,D169)</f>
        <v>100</v>
      </c>
      <c r="E73" s="141">
        <f>SUM(E74,E81,E128,E161,E162,E169)</f>
        <v>0</v>
      </c>
      <c r="F73" s="141">
        <f>SUM(F74,F81,F128,F161,F162,F169)</f>
        <v>0</v>
      </c>
      <c r="G73" s="142">
        <f>SUM(G74,G81,G128,G161,G162,G169)</f>
        <v>0</v>
      </c>
      <c r="H73" s="140">
        <f t="shared" si="3"/>
        <v>100</v>
      </c>
      <c r="I73" s="141">
        <f>SUM(I74,I81,I128,I161,I162,I169)</f>
        <v>100</v>
      </c>
      <c r="J73" s="141">
        <f>SUM(J74,J81,J128,J161,J162,J169)</f>
        <v>0</v>
      </c>
      <c r="K73" s="141">
        <f>SUM(K74,K81,K128,K161,K162,K169)</f>
        <v>0</v>
      </c>
      <c r="L73" s="143">
        <f>SUM(L74,L81,L128,L161,L162,L169)</f>
        <v>0</v>
      </c>
    </row>
    <row r="74" spans="1:12" ht="29.25" customHeight="1" x14ac:dyDescent="0.25">
      <c r="A74" s="64">
        <v>2100</v>
      </c>
      <c r="B74" s="144" t="s">
        <v>79</v>
      </c>
      <c r="C74" s="65">
        <f t="shared" si="2"/>
        <v>0</v>
      </c>
      <c r="D74" s="71">
        <f>SUM(D75,D78)</f>
        <v>0</v>
      </c>
      <c r="E74" s="71">
        <f>SUM(E75,E78)</f>
        <v>0</v>
      </c>
      <c r="F74" s="71">
        <f>SUM(F75,F78)</f>
        <v>0</v>
      </c>
      <c r="G74" s="163">
        <f>SUM(G75,G78)</f>
        <v>0</v>
      </c>
      <c r="H74" s="65">
        <f t="shared" si="3"/>
        <v>0</v>
      </c>
      <c r="I74" s="71">
        <f>SUM(I75,I78)</f>
        <v>0</v>
      </c>
      <c r="J74" s="71">
        <f>SUM(J75,J78)</f>
        <v>0</v>
      </c>
      <c r="K74" s="71">
        <f>SUM(K75,K78)</f>
        <v>0</v>
      </c>
      <c r="L74" s="164">
        <f>SUM(L75,L78)</f>
        <v>0</v>
      </c>
    </row>
    <row r="75" spans="1:12" ht="30" customHeight="1" x14ac:dyDescent="0.25">
      <c r="A75" s="165">
        <v>2110</v>
      </c>
      <c r="B75" s="73" t="s">
        <v>80</v>
      </c>
      <c r="C75" s="74">
        <f t="shared" si="2"/>
        <v>0</v>
      </c>
      <c r="D75" s="166">
        <f>SUM(D76:D77)</f>
        <v>0</v>
      </c>
      <c r="E75" s="166">
        <f>SUM(E76:E77)</f>
        <v>0</v>
      </c>
      <c r="F75" s="166">
        <f>SUM(F76:F77)</f>
        <v>0</v>
      </c>
      <c r="G75" s="167">
        <f>SUM(G76:G77)</f>
        <v>0</v>
      </c>
      <c r="H75" s="74">
        <f t="shared" si="3"/>
        <v>0</v>
      </c>
      <c r="I75" s="166">
        <f>SUM(I76:I77)</f>
        <v>0</v>
      </c>
      <c r="J75" s="166">
        <f>SUM(J76:J77)</f>
        <v>0</v>
      </c>
      <c r="K75" s="166">
        <f>SUM(K76:K77)</f>
        <v>0</v>
      </c>
      <c r="L75" s="168">
        <f>SUM(L76:L77)</f>
        <v>0</v>
      </c>
    </row>
    <row r="76" spans="1:12" x14ac:dyDescent="0.25">
      <c r="A76" s="53">
        <v>2111</v>
      </c>
      <c r="B76" s="79" t="s">
        <v>81</v>
      </c>
      <c r="C76" s="80">
        <f t="shared" si="2"/>
        <v>0</v>
      </c>
      <c r="D76" s="82"/>
      <c r="E76" s="82"/>
      <c r="F76" s="82"/>
      <c r="G76" s="154"/>
      <c r="H76" s="80">
        <f t="shared" si="3"/>
        <v>0</v>
      </c>
      <c r="I76" s="82"/>
      <c r="J76" s="82"/>
      <c r="K76" s="82"/>
      <c r="L76" s="155"/>
    </row>
    <row r="77" spans="1:12" ht="24" x14ac:dyDescent="0.25">
      <c r="A77" s="53">
        <v>2112</v>
      </c>
      <c r="B77" s="79" t="s">
        <v>82</v>
      </c>
      <c r="C77" s="80">
        <f t="shared" si="2"/>
        <v>0</v>
      </c>
      <c r="D77" s="82"/>
      <c r="E77" s="82"/>
      <c r="F77" s="82"/>
      <c r="G77" s="154"/>
      <c r="H77" s="80">
        <f t="shared" si="3"/>
        <v>0</v>
      </c>
      <c r="I77" s="82"/>
      <c r="J77" s="82"/>
      <c r="K77" s="82"/>
      <c r="L77" s="155"/>
    </row>
    <row r="78" spans="1:12" ht="29.25" customHeight="1" x14ac:dyDescent="0.25">
      <c r="A78" s="156">
        <v>2120</v>
      </c>
      <c r="B78" s="79" t="s">
        <v>83</v>
      </c>
      <c r="C78" s="80">
        <f t="shared" si="2"/>
        <v>0</v>
      </c>
      <c r="D78" s="157">
        <f>SUM(D79:D80)</f>
        <v>0</v>
      </c>
      <c r="E78" s="157">
        <f>SUM(E79:E80)</f>
        <v>0</v>
      </c>
      <c r="F78" s="157">
        <f>SUM(F79:F80)</f>
        <v>0</v>
      </c>
      <c r="G78" s="158">
        <f>SUM(G79:G80)</f>
        <v>0</v>
      </c>
      <c r="H78" s="80">
        <f t="shared" si="3"/>
        <v>0</v>
      </c>
      <c r="I78" s="157">
        <f>SUM(I79:I80)</f>
        <v>0</v>
      </c>
      <c r="J78" s="157">
        <f>SUM(J79:J80)</f>
        <v>0</v>
      </c>
      <c r="K78" s="157">
        <f>SUM(K79:K80)</f>
        <v>0</v>
      </c>
      <c r="L78" s="159">
        <f>SUM(L79:L80)</f>
        <v>0</v>
      </c>
    </row>
    <row r="79" spans="1:12" x14ac:dyDescent="0.25">
      <c r="A79" s="53">
        <v>2121</v>
      </c>
      <c r="B79" s="79" t="s">
        <v>81</v>
      </c>
      <c r="C79" s="80">
        <f t="shared" si="2"/>
        <v>0</v>
      </c>
      <c r="D79" s="82"/>
      <c r="E79" s="82"/>
      <c r="F79" s="82"/>
      <c r="G79" s="154"/>
      <c r="H79" s="80">
        <f t="shared" si="3"/>
        <v>0</v>
      </c>
      <c r="I79" s="82"/>
      <c r="J79" s="82"/>
      <c r="K79" s="82"/>
      <c r="L79" s="155"/>
    </row>
    <row r="80" spans="1:12" ht="24" x14ac:dyDescent="0.25">
      <c r="A80" s="53">
        <v>2122</v>
      </c>
      <c r="B80" s="79" t="s">
        <v>82</v>
      </c>
      <c r="C80" s="80">
        <f t="shared" si="2"/>
        <v>0</v>
      </c>
      <c r="D80" s="82"/>
      <c r="E80" s="82"/>
      <c r="F80" s="82"/>
      <c r="G80" s="154"/>
      <c r="H80" s="80">
        <f t="shared" si="3"/>
        <v>0</v>
      </c>
      <c r="I80" s="82"/>
      <c r="J80" s="82"/>
      <c r="K80" s="82"/>
      <c r="L80" s="155"/>
    </row>
    <row r="81" spans="1:12" x14ac:dyDescent="0.25">
      <c r="A81" s="64">
        <v>2200</v>
      </c>
      <c r="B81" s="144" t="s">
        <v>84</v>
      </c>
      <c r="C81" s="65">
        <f t="shared" si="2"/>
        <v>100</v>
      </c>
      <c r="D81" s="71">
        <f>SUM(D82,D87,D93,D101,D110,D114,D120,D126)</f>
        <v>100</v>
      </c>
      <c r="E81" s="71">
        <f>SUM(E82,E87,E93,E101,E110,E114,E120,E126)</f>
        <v>0</v>
      </c>
      <c r="F81" s="71">
        <f>SUM(F82,F87,F93,F101,F110,F114,F120,F126)</f>
        <v>0</v>
      </c>
      <c r="G81" s="163">
        <f>SUM(G82,G87,G93,G101,G110,G114,G120,G126)</f>
        <v>0</v>
      </c>
      <c r="H81" s="65">
        <f t="shared" si="3"/>
        <v>100</v>
      </c>
      <c r="I81" s="71">
        <f>SUM(I82,I87,I93,I101,I110,I114,I120,I126)</f>
        <v>100</v>
      </c>
      <c r="J81" s="71">
        <f>SUM(J82,J87,J93,J101,J110,J114,J120,J126)</f>
        <v>0</v>
      </c>
      <c r="K81" s="71">
        <f>SUM(K82,K87,K93,K101,K110,K114,K120,K126)</f>
        <v>0</v>
      </c>
      <c r="L81" s="169">
        <f>SUM(L82,L87,L93,L101,L110,L114,L120,L126)</f>
        <v>0</v>
      </c>
    </row>
    <row r="82" spans="1:12" ht="24" x14ac:dyDescent="0.25">
      <c r="A82" s="147">
        <v>2210</v>
      </c>
      <c r="B82" s="106" t="s">
        <v>85</v>
      </c>
      <c r="C82" s="148">
        <f t="shared" si="2"/>
        <v>0</v>
      </c>
      <c r="D82" s="149">
        <f>SUM(D83:D86)</f>
        <v>0</v>
      </c>
      <c r="E82" s="149">
        <f>SUM(E83:E86)</f>
        <v>0</v>
      </c>
      <c r="F82" s="149">
        <f>SUM(F83:F86)</f>
        <v>0</v>
      </c>
      <c r="G82" s="149">
        <f>SUM(G83:G86)</f>
        <v>0</v>
      </c>
      <c r="H82" s="148">
        <f t="shared" si="3"/>
        <v>0</v>
      </c>
      <c r="I82" s="149">
        <f>SUM(I83:I86)</f>
        <v>0</v>
      </c>
      <c r="J82" s="149">
        <f>SUM(J83:J86)</f>
        <v>0</v>
      </c>
      <c r="K82" s="149">
        <f>SUM(K83:K86)</f>
        <v>0</v>
      </c>
      <c r="L82" s="151">
        <f>SUM(L83:L86)</f>
        <v>0</v>
      </c>
    </row>
    <row r="83" spans="1:12" ht="24" x14ac:dyDescent="0.25">
      <c r="A83" s="47">
        <v>2211</v>
      </c>
      <c r="B83" s="73" t="s">
        <v>86</v>
      </c>
      <c r="C83" s="74">
        <f t="shared" si="2"/>
        <v>0</v>
      </c>
      <c r="D83" s="76"/>
      <c r="E83" s="76"/>
      <c r="F83" s="76"/>
      <c r="G83" s="152"/>
      <c r="H83" s="74">
        <f t="shared" si="3"/>
        <v>0</v>
      </c>
      <c r="I83" s="76"/>
      <c r="J83" s="76"/>
      <c r="K83" s="76"/>
      <c r="L83" s="153"/>
    </row>
    <row r="84" spans="1:12" ht="36" x14ac:dyDescent="0.25">
      <c r="A84" s="53">
        <v>2212</v>
      </c>
      <c r="B84" s="79" t="s">
        <v>87</v>
      </c>
      <c r="C84" s="80">
        <f t="shared" si="2"/>
        <v>0</v>
      </c>
      <c r="D84" s="82"/>
      <c r="E84" s="82"/>
      <c r="F84" s="82"/>
      <c r="G84" s="154"/>
      <c r="H84" s="80">
        <f t="shared" si="3"/>
        <v>0</v>
      </c>
      <c r="I84" s="82"/>
      <c r="J84" s="82"/>
      <c r="K84" s="82"/>
      <c r="L84" s="155"/>
    </row>
    <row r="85" spans="1:12" ht="24" x14ac:dyDescent="0.25">
      <c r="A85" s="53">
        <v>2214</v>
      </c>
      <c r="B85" s="79" t="s">
        <v>88</v>
      </c>
      <c r="C85" s="80">
        <f t="shared" si="2"/>
        <v>0</v>
      </c>
      <c r="D85" s="82"/>
      <c r="E85" s="82"/>
      <c r="F85" s="82"/>
      <c r="G85" s="154"/>
      <c r="H85" s="80">
        <f t="shared" si="3"/>
        <v>0</v>
      </c>
      <c r="I85" s="82"/>
      <c r="J85" s="82"/>
      <c r="K85" s="82"/>
      <c r="L85" s="155"/>
    </row>
    <row r="86" spans="1:12" x14ac:dyDescent="0.25">
      <c r="A86" s="53">
        <v>2219</v>
      </c>
      <c r="B86" s="79" t="s">
        <v>89</v>
      </c>
      <c r="C86" s="80">
        <f t="shared" si="2"/>
        <v>0</v>
      </c>
      <c r="D86" s="82"/>
      <c r="E86" s="82"/>
      <c r="F86" s="82"/>
      <c r="G86" s="154"/>
      <c r="H86" s="80">
        <f t="shared" si="3"/>
        <v>0</v>
      </c>
      <c r="I86" s="82"/>
      <c r="J86" s="82"/>
      <c r="K86" s="82"/>
      <c r="L86" s="155"/>
    </row>
    <row r="87" spans="1:12" ht="24" x14ac:dyDescent="0.25">
      <c r="A87" s="156">
        <v>2220</v>
      </c>
      <c r="B87" s="79" t="s">
        <v>90</v>
      </c>
      <c r="C87" s="80">
        <f t="shared" si="2"/>
        <v>0</v>
      </c>
      <c r="D87" s="157">
        <f>SUM(D88:D92)</f>
        <v>0</v>
      </c>
      <c r="E87" s="157">
        <f>SUM(E88:E92)</f>
        <v>0</v>
      </c>
      <c r="F87" s="157">
        <f>SUM(F88:F92)</f>
        <v>0</v>
      </c>
      <c r="G87" s="158">
        <f>SUM(G88:G92)</f>
        <v>0</v>
      </c>
      <c r="H87" s="80">
        <f t="shared" si="3"/>
        <v>0</v>
      </c>
      <c r="I87" s="157">
        <f>SUM(I88:I92)</f>
        <v>0</v>
      </c>
      <c r="J87" s="157">
        <f>SUM(J88:J92)</f>
        <v>0</v>
      </c>
      <c r="K87" s="157">
        <f>SUM(K88:K92)</f>
        <v>0</v>
      </c>
      <c r="L87" s="159">
        <f>SUM(L88:L92)</f>
        <v>0</v>
      </c>
    </row>
    <row r="88" spans="1:12" x14ac:dyDescent="0.25">
      <c r="A88" s="53">
        <v>2221</v>
      </c>
      <c r="B88" s="79" t="s">
        <v>91</v>
      </c>
      <c r="C88" s="80">
        <f t="shared" si="2"/>
        <v>0</v>
      </c>
      <c r="D88" s="82"/>
      <c r="E88" s="82"/>
      <c r="F88" s="82"/>
      <c r="G88" s="154"/>
      <c r="H88" s="80">
        <f t="shared" si="3"/>
        <v>0</v>
      </c>
      <c r="I88" s="82"/>
      <c r="J88" s="82"/>
      <c r="K88" s="82"/>
      <c r="L88" s="155"/>
    </row>
    <row r="89" spans="1:12" x14ac:dyDescent="0.25">
      <c r="A89" s="53">
        <v>2222</v>
      </c>
      <c r="B89" s="79" t="s">
        <v>92</v>
      </c>
      <c r="C89" s="80">
        <f t="shared" si="2"/>
        <v>0</v>
      </c>
      <c r="D89" s="82"/>
      <c r="E89" s="82"/>
      <c r="F89" s="82"/>
      <c r="G89" s="154"/>
      <c r="H89" s="80">
        <f t="shared" si="3"/>
        <v>0</v>
      </c>
      <c r="I89" s="82"/>
      <c r="J89" s="82"/>
      <c r="K89" s="82"/>
      <c r="L89" s="155"/>
    </row>
    <row r="90" spans="1:12" x14ac:dyDescent="0.25">
      <c r="A90" s="53">
        <v>2223</v>
      </c>
      <c r="B90" s="79" t="s">
        <v>93</v>
      </c>
      <c r="C90" s="80">
        <f t="shared" si="2"/>
        <v>0</v>
      </c>
      <c r="D90" s="82"/>
      <c r="E90" s="82"/>
      <c r="F90" s="82"/>
      <c r="G90" s="154"/>
      <c r="H90" s="80">
        <f t="shared" si="3"/>
        <v>0</v>
      </c>
      <c r="I90" s="82"/>
      <c r="J90" s="82"/>
      <c r="K90" s="82"/>
      <c r="L90" s="155"/>
    </row>
    <row r="91" spans="1:12" ht="11.25" customHeight="1" x14ac:dyDescent="0.25">
      <c r="A91" s="53">
        <v>2224</v>
      </c>
      <c r="B91" s="79" t="s">
        <v>94</v>
      </c>
      <c r="C91" s="80">
        <f t="shared" si="2"/>
        <v>0</v>
      </c>
      <c r="D91" s="82"/>
      <c r="E91" s="82"/>
      <c r="F91" s="82"/>
      <c r="G91" s="154"/>
      <c r="H91" s="80">
        <f t="shared" si="3"/>
        <v>0</v>
      </c>
      <c r="I91" s="82"/>
      <c r="J91" s="82"/>
      <c r="K91" s="82"/>
      <c r="L91" s="155"/>
    </row>
    <row r="92" spans="1:12" ht="24" x14ac:dyDescent="0.25">
      <c r="A92" s="53">
        <v>2229</v>
      </c>
      <c r="B92" s="79" t="s">
        <v>95</v>
      </c>
      <c r="C92" s="80">
        <f t="shared" si="2"/>
        <v>0</v>
      </c>
      <c r="D92" s="82"/>
      <c r="E92" s="82"/>
      <c r="F92" s="82"/>
      <c r="G92" s="154"/>
      <c r="H92" s="80">
        <f t="shared" si="3"/>
        <v>0</v>
      </c>
      <c r="I92" s="82"/>
      <c r="J92" s="82"/>
      <c r="K92" s="82"/>
      <c r="L92" s="155"/>
    </row>
    <row r="93" spans="1:12" ht="36" x14ac:dyDescent="0.25">
      <c r="A93" s="156">
        <v>2230</v>
      </c>
      <c r="B93" s="79" t="s">
        <v>96</v>
      </c>
      <c r="C93" s="80">
        <f t="shared" si="2"/>
        <v>0</v>
      </c>
      <c r="D93" s="157">
        <f>SUM(D94:D100)</f>
        <v>0</v>
      </c>
      <c r="E93" s="157">
        <f>SUM(E94:E100)</f>
        <v>0</v>
      </c>
      <c r="F93" s="157">
        <f>SUM(F94:F100)</f>
        <v>0</v>
      </c>
      <c r="G93" s="158">
        <f>SUM(G94:G100)</f>
        <v>0</v>
      </c>
      <c r="H93" s="80">
        <f t="shared" si="3"/>
        <v>0</v>
      </c>
      <c r="I93" s="157">
        <f>SUM(I94:I100)</f>
        <v>0</v>
      </c>
      <c r="J93" s="157">
        <f>SUM(J94:J100)</f>
        <v>0</v>
      </c>
      <c r="K93" s="157">
        <f>SUM(K94:K100)</f>
        <v>0</v>
      </c>
      <c r="L93" s="159">
        <f>SUM(L94:L100)</f>
        <v>0</v>
      </c>
    </row>
    <row r="94" spans="1:12" ht="36" x14ac:dyDescent="0.25">
      <c r="A94" s="53">
        <v>2231</v>
      </c>
      <c r="B94" s="79" t="s">
        <v>97</v>
      </c>
      <c r="C94" s="80">
        <f t="shared" si="2"/>
        <v>0</v>
      </c>
      <c r="D94" s="82"/>
      <c r="E94" s="82"/>
      <c r="F94" s="82"/>
      <c r="G94" s="154"/>
      <c r="H94" s="80">
        <f t="shared" si="3"/>
        <v>0</v>
      </c>
      <c r="I94" s="82"/>
      <c r="J94" s="82"/>
      <c r="K94" s="82"/>
      <c r="L94" s="155"/>
    </row>
    <row r="95" spans="1:12" ht="36" x14ac:dyDescent="0.25">
      <c r="A95" s="53">
        <v>2232</v>
      </c>
      <c r="B95" s="79" t="s">
        <v>98</v>
      </c>
      <c r="C95" s="80">
        <f t="shared" si="2"/>
        <v>0</v>
      </c>
      <c r="D95" s="82"/>
      <c r="E95" s="82"/>
      <c r="F95" s="82"/>
      <c r="G95" s="154"/>
      <c r="H95" s="80">
        <f t="shared" si="3"/>
        <v>0</v>
      </c>
      <c r="I95" s="82"/>
      <c r="J95" s="82"/>
      <c r="K95" s="82"/>
      <c r="L95" s="155"/>
    </row>
    <row r="96" spans="1:12" ht="24" x14ac:dyDescent="0.25">
      <c r="A96" s="47">
        <v>2233</v>
      </c>
      <c r="B96" s="73" t="s">
        <v>99</v>
      </c>
      <c r="C96" s="74">
        <f t="shared" si="2"/>
        <v>0</v>
      </c>
      <c r="D96" s="76"/>
      <c r="E96" s="76"/>
      <c r="F96" s="76"/>
      <c r="G96" s="152"/>
      <c r="H96" s="74">
        <f t="shared" si="3"/>
        <v>0</v>
      </c>
      <c r="I96" s="76"/>
      <c r="J96" s="76"/>
      <c r="K96" s="76"/>
      <c r="L96" s="153"/>
    </row>
    <row r="97" spans="1:12" ht="36" x14ac:dyDescent="0.25">
      <c r="A97" s="53">
        <v>2234</v>
      </c>
      <c r="B97" s="79" t="s">
        <v>100</v>
      </c>
      <c r="C97" s="80">
        <f t="shared" si="2"/>
        <v>0</v>
      </c>
      <c r="D97" s="82"/>
      <c r="E97" s="82"/>
      <c r="F97" s="82"/>
      <c r="G97" s="154"/>
      <c r="H97" s="80">
        <f t="shared" si="3"/>
        <v>0</v>
      </c>
      <c r="I97" s="82"/>
      <c r="J97" s="82"/>
      <c r="K97" s="82"/>
      <c r="L97" s="155"/>
    </row>
    <row r="98" spans="1:12" ht="24" x14ac:dyDescent="0.25">
      <c r="A98" s="53">
        <v>2235</v>
      </c>
      <c r="B98" s="79" t="s">
        <v>101</v>
      </c>
      <c r="C98" s="80">
        <f t="shared" si="2"/>
        <v>0</v>
      </c>
      <c r="D98" s="82"/>
      <c r="E98" s="82"/>
      <c r="F98" s="82"/>
      <c r="G98" s="154"/>
      <c r="H98" s="80">
        <f t="shared" si="3"/>
        <v>0</v>
      </c>
      <c r="I98" s="82"/>
      <c r="J98" s="82"/>
      <c r="K98" s="82"/>
      <c r="L98" s="155"/>
    </row>
    <row r="99" spans="1:12" x14ac:dyDescent="0.25">
      <c r="A99" s="53">
        <v>2236</v>
      </c>
      <c r="B99" s="79" t="s">
        <v>102</v>
      </c>
      <c r="C99" s="80">
        <f t="shared" si="2"/>
        <v>0</v>
      </c>
      <c r="D99" s="82"/>
      <c r="E99" s="82"/>
      <c r="F99" s="82"/>
      <c r="G99" s="154"/>
      <c r="H99" s="80">
        <f t="shared" si="3"/>
        <v>0</v>
      </c>
      <c r="I99" s="82"/>
      <c r="J99" s="82"/>
      <c r="K99" s="82"/>
      <c r="L99" s="155"/>
    </row>
    <row r="100" spans="1:12" ht="24" x14ac:dyDescent="0.25">
      <c r="A100" s="53">
        <v>2239</v>
      </c>
      <c r="B100" s="79" t="s">
        <v>103</v>
      </c>
      <c r="C100" s="80">
        <f t="shared" si="2"/>
        <v>0</v>
      </c>
      <c r="D100" s="82"/>
      <c r="E100" s="82"/>
      <c r="F100" s="82"/>
      <c r="G100" s="154"/>
      <c r="H100" s="80">
        <f t="shared" si="3"/>
        <v>0</v>
      </c>
      <c r="I100" s="82"/>
      <c r="J100" s="82"/>
      <c r="K100" s="82"/>
      <c r="L100" s="155"/>
    </row>
    <row r="101" spans="1:12" ht="36" x14ac:dyDescent="0.25">
      <c r="A101" s="156">
        <v>2240</v>
      </c>
      <c r="B101" s="79" t="s">
        <v>104</v>
      </c>
      <c r="C101" s="80">
        <f t="shared" si="2"/>
        <v>0</v>
      </c>
      <c r="D101" s="157">
        <f>SUM(D102:D109)</f>
        <v>0</v>
      </c>
      <c r="E101" s="157">
        <f>SUM(E102:E109)</f>
        <v>0</v>
      </c>
      <c r="F101" s="157">
        <f>SUM(F102:F109)</f>
        <v>0</v>
      </c>
      <c r="G101" s="158">
        <f>SUM(G102:G109)</f>
        <v>0</v>
      </c>
      <c r="H101" s="80">
        <f t="shared" si="3"/>
        <v>0</v>
      </c>
      <c r="I101" s="157">
        <f>SUM(I102:I109)</f>
        <v>0</v>
      </c>
      <c r="J101" s="157">
        <f>SUM(J102:J109)</f>
        <v>0</v>
      </c>
      <c r="K101" s="157">
        <f>SUM(K102:K109)</f>
        <v>0</v>
      </c>
      <c r="L101" s="159">
        <f>SUM(L102:L109)</f>
        <v>0</v>
      </c>
    </row>
    <row r="102" spans="1:12" x14ac:dyDescent="0.25">
      <c r="A102" s="53">
        <v>2241</v>
      </c>
      <c r="B102" s="79" t="s">
        <v>105</v>
      </c>
      <c r="C102" s="80">
        <f t="shared" si="2"/>
        <v>0</v>
      </c>
      <c r="D102" s="82"/>
      <c r="E102" s="82"/>
      <c r="F102" s="82"/>
      <c r="G102" s="154"/>
      <c r="H102" s="80">
        <f t="shared" si="3"/>
        <v>0</v>
      </c>
      <c r="I102" s="82"/>
      <c r="J102" s="82"/>
      <c r="K102" s="82"/>
      <c r="L102" s="155"/>
    </row>
    <row r="103" spans="1:12" ht="24" x14ac:dyDescent="0.25">
      <c r="A103" s="53">
        <v>2242</v>
      </c>
      <c r="B103" s="79" t="s">
        <v>106</v>
      </c>
      <c r="C103" s="80">
        <f t="shared" si="2"/>
        <v>0</v>
      </c>
      <c r="D103" s="82"/>
      <c r="E103" s="82"/>
      <c r="F103" s="82"/>
      <c r="G103" s="154"/>
      <c r="H103" s="80">
        <f t="shared" si="3"/>
        <v>0</v>
      </c>
      <c r="I103" s="82"/>
      <c r="J103" s="82"/>
      <c r="K103" s="82"/>
      <c r="L103" s="155"/>
    </row>
    <row r="104" spans="1:12" ht="24" x14ac:dyDescent="0.25">
      <c r="A104" s="53">
        <v>2243</v>
      </c>
      <c r="B104" s="79" t="s">
        <v>107</v>
      </c>
      <c r="C104" s="80">
        <f t="shared" si="2"/>
        <v>0</v>
      </c>
      <c r="D104" s="82"/>
      <c r="E104" s="82"/>
      <c r="F104" s="82"/>
      <c r="G104" s="154"/>
      <c r="H104" s="80">
        <f t="shared" si="3"/>
        <v>0</v>
      </c>
      <c r="I104" s="82"/>
      <c r="J104" s="82"/>
      <c r="K104" s="82"/>
      <c r="L104" s="155"/>
    </row>
    <row r="105" spans="1:12" x14ac:dyDescent="0.25">
      <c r="A105" s="53">
        <v>2244</v>
      </c>
      <c r="B105" s="79" t="s">
        <v>108</v>
      </c>
      <c r="C105" s="80">
        <f t="shared" si="2"/>
        <v>0</v>
      </c>
      <c r="D105" s="82"/>
      <c r="E105" s="82"/>
      <c r="F105" s="82"/>
      <c r="G105" s="154"/>
      <c r="H105" s="80">
        <f t="shared" si="3"/>
        <v>0</v>
      </c>
      <c r="I105" s="82"/>
      <c r="J105" s="82"/>
      <c r="K105" s="82"/>
      <c r="L105" s="155"/>
    </row>
    <row r="106" spans="1:12" ht="24" x14ac:dyDescent="0.25">
      <c r="A106" s="53">
        <v>2246</v>
      </c>
      <c r="B106" s="79" t="s">
        <v>109</v>
      </c>
      <c r="C106" s="80">
        <f t="shared" si="2"/>
        <v>0</v>
      </c>
      <c r="D106" s="82"/>
      <c r="E106" s="82"/>
      <c r="F106" s="82"/>
      <c r="G106" s="154"/>
      <c r="H106" s="80">
        <f t="shared" si="3"/>
        <v>0</v>
      </c>
      <c r="I106" s="82"/>
      <c r="J106" s="82"/>
      <c r="K106" s="82"/>
      <c r="L106" s="155"/>
    </row>
    <row r="107" spans="1:12" x14ac:dyDescent="0.25">
      <c r="A107" s="53">
        <v>2247</v>
      </c>
      <c r="B107" s="79" t="s">
        <v>110</v>
      </c>
      <c r="C107" s="80">
        <f t="shared" si="2"/>
        <v>0</v>
      </c>
      <c r="D107" s="82"/>
      <c r="E107" s="82"/>
      <c r="F107" s="82"/>
      <c r="G107" s="154"/>
      <c r="H107" s="80">
        <f t="shared" si="3"/>
        <v>0</v>
      </c>
      <c r="I107" s="82"/>
      <c r="J107" s="82"/>
      <c r="K107" s="82"/>
      <c r="L107" s="155"/>
    </row>
    <row r="108" spans="1:12" ht="24" x14ac:dyDescent="0.25">
      <c r="A108" s="53">
        <v>2248</v>
      </c>
      <c r="B108" s="79" t="s">
        <v>111</v>
      </c>
      <c r="C108" s="80">
        <f t="shared" si="2"/>
        <v>0</v>
      </c>
      <c r="D108" s="82"/>
      <c r="E108" s="82"/>
      <c r="F108" s="82"/>
      <c r="G108" s="154"/>
      <c r="H108" s="80">
        <f t="shared" si="3"/>
        <v>0</v>
      </c>
      <c r="I108" s="82"/>
      <c r="J108" s="82"/>
      <c r="K108" s="82"/>
      <c r="L108" s="155"/>
    </row>
    <row r="109" spans="1:12" ht="24" x14ac:dyDescent="0.25">
      <c r="A109" s="53">
        <v>2249</v>
      </c>
      <c r="B109" s="79" t="s">
        <v>112</v>
      </c>
      <c r="C109" s="80">
        <f t="shared" si="2"/>
        <v>0</v>
      </c>
      <c r="D109" s="82"/>
      <c r="E109" s="82"/>
      <c r="F109" s="82"/>
      <c r="G109" s="154"/>
      <c r="H109" s="80">
        <f t="shared" si="3"/>
        <v>0</v>
      </c>
      <c r="I109" s="82"/>
      <c r="J109" s="82"/>
      <c r="K109" s="82"/>
      <c r="L109" s="155"/>
    </row>
    <row r="110" spans="1:12" x14ac:dyDescent="0.25">
      <c r="A110" s="156">
        <v>2250</v>
      </c>
      <c r="B110" s="79" t="s">
        <v>113</v>
      </c>
      <c r="C110" s="80">
        <f t="shared" si="2"/>
        <v>0</v>
      </c>
      <c r="D110" s="157">
        <f>SUM(D111:D113)</f>
        <v>0</v>
      </c>
      <c r="E110" s="157">
        <f>SUM(E111:E113)</f>
        <v>0</v>
      </c>
      <c r="F110" s="157">
        <f>SUM(F111:F113)</f>
        <v>0</v>
      </c>
      <c r="G110" s="170">
        <f>SUM(G111:G113)</f>
        <v>0</v>
      </c>
      <c r="H110" s="80">
        <f t="shared" si="3"/>
        <v>0</v>
      </c>
      <c r="I110" s="157">
        <f>SUM(I111:I113)</f>
        <v>0</v>
      </c>
      <c r="J110" s="157">
        <f>SUM(J111:J113)</f>
        <v>0</v>
      </c>
      <c r="K110" s="157">
        <f>SUM(K111:K113)</f>
        <v>0</v>
      </c>
      <c r="L110" s="159">
        <f>SUM(L111:L113)</f>
        <v>0</v>
      </c>
    </row>
    <row r="111" spans="1:12" x14ac:dyDescent="0.25">
      <c r="A111" s="53">
        <v>2251</v>
      </c>
      <c r="B111" s="79" t="s">
        <v>114</v>
      </c>
      <c r="C111" s="80">
        <f t="shared" si="2"/>
        <v>0</v>
      </c>
      <c r="D111" s="82"/>
      <c r="E111" s="82"/>
      <c r="F111" s="82"/>
      <c r="G111" s="154"/>
      <c r="H111" s="80">
        <f t="shared" si="3"/>
        <v>0</v>
      </c>
      <c r="I111" s="82"/>
      <c r="J111" s="82"/>
      <c r="K111" s="82"/>
      <c r="L111" s="155"/>
    </row>
    <row r="112" spans="1:12" ht="24" x14ac:dyDescent="0.25">
      <c r="A112" s="53">
        <v>2252</v>
      </c>
      <c r="B112" s="79" t="s">
        <v>115</v>
      </c>
      <c r="C112" s="80">
        <f>SUM(D112:G112)</f>
        <v>0</v>
      </c>
      <c r="D112" s="82"/>
      <c r="E112" s="82"/>
      <c r="F112" s="82"/>
      <c r="G112" s="154"/>
      <c r="H112" s="80">
        <f>SUM(I112:L112)</f>
        <v>0</v>
      </c>
      <c r="I112" s="82"/>
      <c r="J112" s="82"/>
      <c r="K112" s="82"/>
      <c r="L112" s="155"/>
    </row>
    <row r="113" spans="1:12" ht="24" x14ac:dyDescent="0.25">
      <c r="A113" s="53">
        <v>2259</v>
      </c>
      <c r="B113" s="79" t="s">
        <v>116</v>
      </c>
      <c r="C113" s="80">
        <f>SUM(D113:G113)</f>
        <v>0</v>
      </c>
      <c r="D113" s="82"/>
      <c r="E113" s="82"/>
      <c r="F113" s="82"/>
      <c r="G113" s="154"/>
      <c r="H113" s="80">
        <f>SUM(I113:L113)</f>
        <v>0</v>
      </c>
      <c r="I113" s="82"/>
      <c r="J113" s="82"/>
      <c r="K113" s="82"/>
      <c r="L113" s="155"/>
    </row>
    <row r="114" spans="1:12" x14ac:dyDescent="0.25">
      <c r="A114" s="156">
        <v>2260</v>
      </c>
      <c r="B114" s="79" t="s">
        <v>117</v>
      </c>
      <c r="C114" s="80">
        <f t="shared" ref="C114:C184" si="4">SUM(D114:G114)</f>
        <v>0</v>
      </c>
      <c r="D114" s="157">
        <f>SUM(D115:D119)</f>
        <v>0</v>
      </c>
      <c r="E114" s="157">
        <f>SUM(E115:E119)</f>
        <v>0</v>
      </c>
      <c r="F114" s="157">
        <f>SUM(F115:F119)</f>
        <v>0</v>
      </c>
      <c r="G114" s="158">
        <f>SUM(G115:G119)</f>
        <v>0</v>
      </c>
      <c r="H114" s="80">
        <f t="shared" ref="H114:H185" si="5">SUM(I114:L114)</f>
        <v>0</v>
      </c>
      <c r="I114" s="157">
        <f>SUM(I115:I119)</f>
        <v>0</v>
      </c>
      <c r="J114" s="157">
        <f>SUM(J115:J119)</f>
        <v>0</v>
      </c>
      <c r="K114" s="157">
        <f>SUM(K115:K119)</f>
        <v>0</v>
      </c>
      <c r="L114" s="159">
        <f>SUM(L115:L119)</f>
        <v>0</v>
      </c>
    </row>
    <row r="115" spans="1:12" x14ac:dyDescent="0.25">
      <c r="A115" s="53">
        <v>2261</v>
      </c>
      <c r="B115" s="79" t="s">
        <v>118</v>
      </c>
      <c r="C115" s="80">
        <f t="shared" si="4"/>
        <v>0</v>
      </c>
      <c r="D115" s="82"/>
      <c r="E115" s="82"/>
      <c r="F115" s="82"/>
      <c r="G115" s="154"/>
      <c r="H115" s="80">
        <f t="shared" si="5"/>
        <v>0</v>
      </c>
      <c r="I115" s="82"/>
      <c r="J115" s="82"/>
      <c r="K115" s="82"/>
      <c r="L115" s="155"/>
    </row>
    <row r="116" spans="1:12" x14ac:dyDescent="0.25">
      <c r="A116" s="53">
        <v>2262</v>
      </c>
      <c r="B116" s="79" t="s">
        <v>119</v>
      </c>
      <c r="C116" s="80">
        <f t="shared" si="4"/>
        <v>0</v>
      </c>
      <c r="D116" s="82"/>
      <c r="E116" s="82"/>
      <c r="F116" s="82"/>
      <c r="G116" s="154"/>
      <c r="H116" s="80">
        <f t="shared" si="5"/>
        <v>0</v>
      </c>
      <c r="I116" s="82"/>
      <c r="J116" s="82"/>
      <c r="K116" s="82"/>
      <c r="L116" s="155"/>
    </row>
    <row r="117" spans="1:12" x14ac:dyDescent="0.25">
      <c r="A117" s="53">
        <v>2263</v>
      </c>
      <c r="B117" s="79" t="s">
        <v>120</v>
      </c>
      <c r="C117" s="80">
        <f t="shared" si="4"/>
        <v>0</v>
      </c>
      <c r="D117" s="82"/>
      <c r="E117" s="82"/>
      <c r="F117" s="82"/>
      <c r="G117" s="154"/>
      <c r="H117" s="80">
        <f t="shared" si="5"/>
        <v>0</v>
      </c>
      <c r="I117" s="82"/>
      <c r="J117" s="82"/>
      <c r="K117" s="82"/>
      <c r="L117" s="155"/>
    </row>
    <row r="118" spans="1:12" x14ac:dyDescent="0.25">
      <c r="A118" s="53">
        <v>2264</v>
      </c>
      <c r="B118" s="79" t="s">
        <v>121</v>
      </c>
      <c r="C118" s="80">
        <f t="shared" si="4"/>
        <v>0</v>
      </c>
      <c r="D118" s="82"/>
      <c r="E118" s="82"/>
      <c r="F118" s="82"/>
      <c r="G118" s="154"/>
      <c r="H118" s="80">
        <f t="shared" si="5"/>
        <v>0</v>
      </c>
      <c r="I118" s="82"/>
      <c r="J118" s="82"/>
      <c r="K118" s="82"/>
      <c r="L118" s="155"/>
    </row>
    <row r="119" spans="1:12" x14ac:dyDescent="0.25">
      <c r="A119" s="53">
        <v>2269</v>
      </c>
      <c r="B119" s="79" t="s">
        <v>122</v>
      </c>
      <c r="C119" s="80">
        <f t="shared" si="4"/>
        <v>0</v>
      </c>
      <c r="D119" s="82"/>
      <c r="E119" s="82"/>
      <c r="F119" s="82"/>
      <c r="G119" s="154"/>
      <c r="H119" s="80">
        <f t="shared" si="5"/>
        <v>0</v>
      </c>
      <c r="I119" s="82"/>
      <c r="J119" s="82"/>
      <c r="K119" s="82"/>
      <c r="L119" s="155"/>
    </row>
    <row r="120" spans="1:12" x14ac:dyDescent="0.25">
      <c r="A120" s="156">
        <v>2270</v>
      </c>
      <c r="B120" s="79" t="s">
        <v>123</v>
      </c>
      <c r="C120" s="80">
        <f t="shared" si="4"/>
        <v>100</v>
      </c>
      <c r="D120" s="157">
        <f>SUM(D121:D125)</f>
        <v>100</v>
      </c>
      <c r="E120" s="157">
        <f>SUM(E121:E125)</f>
        <v>0</v>
      </c>
      <c r="F120" s="157">
        <f>SUM(F121:F125)</f>
        <v>0</v>
      </c>
      <c r="G120" s="158">
        <f>SUM(G121:G125)</f>
        <v>0</v>
      </c>
      <c r="H120" s="80">
        <f t="shared" si="5"/>
        <v>100</v>
      </c>
      <c r="I120" s="157">
        <f>SUM(I121:I125)</f>
        <v>100</v>
      </c>
      <c r="J120" s="157">
        <f>SUM(J121:J125)</f>
        <v>0</v>
      </c>
      <c r="K120" s="157">
        <f>SUM(K121:K125)</f>
        <v>0</v>
      </c>
      <c r="L120" s="159">
        <f>SUM(L121:L125)</f>
        <v>0</v>
      </c>
    </row>
    <row r="121" spans="1:12" x14ac:dyDescent="0.25">
      <c r="A121" s="53">
        <v>2272</v>
      </c>
      <c r="B121" s="79" t="s">
        <v>124</v>
      </c>
      <c r="C121" s="80">
        <f t="shared" si="4"/>
        <v>0</v>
      </c>
      <c r="D121" s="157"/>
      <c r="E121" s="157"/>
      <c r="F121" s="157"/>
      <c r="G121" s="158"/>
      <c r="H121" s="80">
        <f t="shared" si="5"/>
        <v>0</v>
      </c>
      <c r="I121" s="157"/>
      <c r="J121" s="157"/>
      <c r="K121" s="157"/>
      <c r="L121" s="159"/>
    </row>
    <row r="122" spans="1:12" ht="24" x14ac:dyDescent="0.25">
      <c r="A122" s="53">
        <v>2275</v>
      </c>
      <c r="B122" s="79" t="s">
        <v>125</v>
      </c>
      <c r="C122" s="80">
        <f t="shared" si="4"/>
        <v>0</v>
      </c>
      <c r="D122" s="82"/>
      <c r="E122" s="82"/>
      <c r="F122" s="82"/>
      <c r="G122" s="154"/>
      <c r="H122" s="80">
        <f t="shared" si="5"/>
        <v>0</v>
      </c>
      <c r="I122" s="82"/>
      <c r="J122" s="82"/>
      <c r="K122" s="82"/>
      <c r="L122" s="155"/>
    </row>
    <row r="123" spans="1:12" ht="36" x14ac:dyDescent="0.25">
      <c r="A123" s="53">
        <v>2276</v>
      </c>
      <c r="B123" s="79" t="s">
        <v>126</v>
      </c>
      <c r="C123" s="80">
        <f t="shared" si="4"/>
        <v>0</v>
      </c>
      <c r="D123" s="82"/>
      <c r="E123" s="82"/>
      <c r="F123" s="82"/>
      <c r="G123" s="154"/>
      <c r="H123" s="80">
        <f t="shared" si="5"/>
        <v>0</v>
      </c>
      <c r="I123" s="82"/>
      <c r="J123" s="82"/>
      <c r="K123" s="82"/>
      <c r="L123" s="155"/>
    </row>
    <row r="124" spans="1:12" ht="24" customHeight="1" x14ac:dyDescent="0.25">
      <c r="A124" s="53">
        <v>2278</v>
      </c>
      <c r="B124" s="79" t="s">
        <v>127</v>
      </c>
      <c r="C124" s="80">
        <f t="shared" si="4"/>
        <v>0</v>
      </c>
      <c r="D124" s="82"/>
      <c r="E124" s="82"/>
      <c r="F124" s="82"/>
      <c r="G124" s="154"/>
      <c r="H124" s="80">
        <f t="shared" si="5"/>
        <v>0</v>
      </c>
      <c r="I124" s="82"/>
      <c r="J124" s="82"/>
      <c r="K124" s="82"/>
      <c r="L124" s="155"/>
    </row>
    <row r="125" spans="1:12" ht="24" x14ac:dyDescent="0.25">
      <c r="A125" s="53">
        <v>2279</v>
      </c>
      <c r="B125" s="79" t="s">
        <v>128</v>
      </c>
      <c r="C125" s="80">
        <f t="shared" si="4"/>
        <v>100</v>
      </c>
      <c r="D125" s="82">
        <v>100</v>
      </c>
      <c r="E125" s="82"/>
      <c r="F125" s="82"/>
      <c r="G125" s="154"/>
      <c r="H125" s="80">
        <f t="shared" si="5"/>
        <v>100</v>
      </c>
      <c r="I125" s="82">
        <v>100</v>
      </c>
      <c r="J125" s="82"/>
      <c r="K125" s="82"/>
      <c r="L125" s="155"/>
    </row>
    <row r="126" spans="1:12" ht="24" x14ac:dyDescent="0.25">
      <c r="A126" s="165">
        <v>2280</v>
      </c>
      <c r="B126" s="73" t="s">
        <v>129</v>
      </c>
      <c r="C126" s="74">
        <f t="shared" ref="C126:L126" si="6">SUM(C127)</f>
        <v>0</v>
      </c>
      <c r="D126" s="166">
        <f t="shared" si="6"/>
        <v>0</v>
      </c>
      <c r="E126" s="166">
        <f t="shared" si="6"/>
        <v>0</v>
      </c>
      <c r="F126" s="166">
        <f t="shared" si="6"/>
        <v>0</v>
      </c>
      <c r="G126" s="166">
        <f t="shared" si="6"/>
        <v>0</v>
      </c>
      <c r="H126" s="74">
        <f t="shared" si="6"/>
        <v>0</v>
      </c>
      <c r="I126" s="166">
        <f t="shared" si="6"/>
        <v>0</v>
      </c>
      <c r="J126" s="166">
        <f t="shared" si="6"/>
        <v>0</v>
      </c>
      <c r="K126" s="166">
        <f t="shared" si="6"/>
        <v>0</v>
      </c>
      <c r="L126" s="171">
        <f t="shared" si="6"/>
        <v>0</v>
      </c>
    </row>
    <row r="127" spans="1:12" ht="24" x14ac:dyDescent="0.25">
      <c r="A127" s="53">
        <v>2283</v>
      </c>
      <c r="B127" s="79" t="s">
        <v>130</v>
      </c>
      <c r="C127" s="80">
        <f>SUM(D127:G127)</f>
        <v>0</v>
      </c>
      <c r="D127" s="82"/>
      <c r="E127" s="82"/>
      <c r="F127" s="82"/>
      <c r="G127" s="154"/>
      <c r="H127" s="80">
        <f>SUM(I127:L127)</f>
        <v>0</v>
      </c>
      <c r="I127" s="82"/>
      <c r="J127" s="82"/>
      <c r="K127" s="82"/>
      <c r="L127" s="155"/>
    </row>
    <row r="128" spans="1:12" ht="38.25" customHeight="1" x14ac:dyDescent="0.25">
      <c r="A128" s="64">
        <v>2300</v>
      </c>
      <c r="B128" s="144" t="s">
        <v>131</v>
      </c>
      <c r="C128" s="65">
        <f t="shared" si="4"/>
        <v>0</v>
      </c>
      <c r="D128" s="71">
        <f>SUM(D129,D133,D137,D138,D141,D148,D156,D157,D160)</f>
        <v>0</v>
      </c>
      <c r="E128" s="71">
        <f>SUM(E129,E133,E137,E138,E141,E148,E156,E157,E160)</f>
        <v>0</v>
      </c>
      <c r="F128" s="71">
        <f>SUM(F129,F133,F137,F138,F141,F148,F156,F157,F160)</f>
        <v>0</v>
      </c>
      <c r="G128" s="163">
        <f>SUM(G129,G133,G137,G138,G141,G148,G156,G157,G160)</f>
        <v>0</v>
      </c>
      <c r="H128" s="65">
        <f t="shared" si="5"/>
        <v>0</v>
      </c>
      <c r="I128" s="71">
        <f>SUM(I129,I133,I137,I138,I141,I148,I156,I157,I160)</f>
        <v>0</v>
      </c>
      <c r="J128" s="71">
        <f>SUM(J129,J133,J137,J138,J141,J148,J156,J157,J160)</f>
        <v>0</v>
      </c>
      <c r="K128" s="71">
        <f>SUM(K129,K133,K137,K138,K141,K148,K156,K157,K160)</f>
        <v>0</v>
      </c>
      <c r="L128" s="164">
        <f>SUM(L129,L133,L137,L138,L141,L148,L156,L157,L160)</f>
        <v>0</v>
      </c>
    </row>
    <row r="129" spans="1:12" x14ac:dyDescent="0.25">
      <c r="A129" s="165">
        <v>2310</v>
      </c>
      <c r="B129" s="73" t="s">
        <v>132</v>
      </c>
      <c r="C129" s="74">
        <f t="shared" si="4"/>
        <v>0</v>
      </c>
      <c r="D129" s="166">
        <f>SUM(D130:D132)</f>
        <v>0</v>
      </c>
      <c r="E129" s="166">
        <f>SUM(E130:E132)</f>
        <v>0</v>
      </c>
      <c r="F129" s="166">
        <f>SUM(F130:F132)</f>
        <v>0</v>
      </c>
      <c r="G129" s="167">
        <f>SUM(G130:G132)</f>
        <v>0</v>
      </c>
      <c r="H129" s="74">
        <f t="shared" si="5"/>
        <v>0</v>
      </c>
      <c r="I129" s="166">
        <f>SUM(I130:I132)</f>
        <v>0</v>
      </c>
      <c r="J129" s="166">
        <f>SUM(J130:J132)</f>
        <v>0</v>
      </c>
      <c r="K129" s="166">
        <f>SUM(K130:K132)</f>
        <v>0</v>
      </c>
      <c r="L129" s="168">
        <f>SUM(L130:L132)</f>
        <v>0</v>
      </c>
    </row>
    <row r="130" spans="1:12" x14ac:dyDescent="0.25">
      <c r="A130" s="53">
        <v>2311</v>
      </c>
      <c r="B130" s="79" t="s">
        <v>133</v>
      </c>
      <c r="C130" s="80">
        <f t="shared" si="4"/>
        <v>0</v>
      </c>
      <c r="D130" s="82"/>
      <c r="E130" s="82"/>
      <c r="F130" s="82"/>
      <c r="G130" s="154"/>
      <c r="H130" s="80">
        <f t="shared" si="5"/>
        <v>0</v>
      </c>
      <c r="I130" s="82"/>
      <c r="J130" s="82"/>
      <c r="K130" s="82"/>
      <c r="L130" s="155"/>
    </row>
    <row r="131" spans="1:12" x14ac:dyDescent="0.25">
      <c r="A131" s="53">
        <v>2312</v>
      </c>
      <c r="B131" s="79" t="s">
        <v>134</v>
      </c>
      <c r="C131" s="80">
        <f t="shared" si="4"/>
        <v>0</v>
      </c>
      <c r="D131" s="82"/>
      <c r="E131" s="82"/>
      <c r="F131" s="82"/>
      <c r="G131" s="154"/>
      <c r="H131" s="80">
        <f t="shared" si="5"/>
        <v>0</v>
      </c>
      <c r="I131" s="82"/>
      <c r="J131" s="82"/>
      <c r="K131" s="82"/>
      <c r="L131" s="155"/>
    </row>
    <row r="132" spans="1:12" x14ac:dyDescent="0.25">
      <c r="A132" s="53">
        <v>2313</v>
      </c>
      <c r="B132" s="79" t="s">
        <v>135</v>
      </c>
      <c r="C132" s="80">
        <f t="shared" si="4"/>
        <v>0</v>
      </c>
      <c r="D132" s="82"/>
      <c r="E132" s="82"/>
      <c r="F132" s="82"/>
      <c r="G132" s="154"/>
      <c r="H132" s="80">
        <f t="shared" si="5"/>
        <v>0</v>
      </c>
      <c r="I132" s="82"/>
      <c r="J132" s="82"/>
      <c r="K132" s="82"/>
      <c r="L132" s="155"/>
    </row>
    <row r="133" spans="1:12" x14ac:dyDescent="0.25">
      <c r="A133" s="156">
        <v>2320</v>
      </c>
      <c r="B133" s="79" t="s">
        <v>136</v>
      </c>
      <c r="C133" s="80">
        <f t="shared" si="4"/>
        <v>0</v>
      </c>
      <c r="D133" s="157">
        <f>SUM(D134:D136)</f>
        <v>0</v>
      </c>
      <c r="E133" s="157">
        <f>SUM(E134:E136)</f>
        <v>0</v>
      </c>
      <c r="F133" s="157">
        <f>SUM(F134:F136)</f>
        <v>0</v>
      </c>
      <c r="G133" s="158">
        <f>SUM(G134:G136)</f>
        <v>0</v>
      </c>
      <c r="H133" s="80">
        <f t="shared" si="5"/>
        <v>0</v>
      </c>
      <c r="I133" s="157">
        <f>SUM(I134:I136)</f>
        <v>0</v>
      </c>
      <c r="J133" s="157">
        <f>SUM(J134:J136)</f>
        <v>0</v>
      </c>
      <c r="K133" s="157">
        <f>SUM(K134:K136)</f>
        <v>0</v>
      </c>
      <c r="L133" s="159">
        <f>SUM(L134:L136)</f>
        <v>0</v>
      </c>
    </row>
    <row r="134" spans="1:12" x14ac:dyDescent="0.25">
      <c r="A134" s="53">
        <v>2321</v>
      </c>
      <c r="B134" s="79" t="s">
        <v>137</v>
      </c>
      <c r="C134" s="80">
        <f t="shared" si="4"/>
        <v>0</v>
      </c>
      <c r="D134" s="82"/>
      <c r="E134" s="82"/>
      <c r="F134" s="82"/>
      <c r="G134" s="154"/>
      <c r="H134" s="80">
        <f t="shared" si="5"/>
        <v>0</v>
      </c>
      <c r="I134" s="82"/>
      <c r="J134" s="82"/>
      <c r="K134" s="82"/>
      <c r="L134" s="155"/>
    </row>
    <row r="135" spans="1:12" x14ac:dyDescent="0.25">
      <c r="A135" s="53">
        <v>2322</v>
      </c>
      <c r="B135" s="79" t="s">
        <v>138</v>
      </c>
      <c r="C135" s="80">
        <f t="shared" si="4"/>
        <v>0</v>
      </c>
      <c r="D135" s="82"/>
      <c r="E135" s="82"/>
      <c r="F135" s="82"/>
      <c r="G135" s="154"/>
      <c r="H135" s="80">
        <f t="shared" si="5"/>
        <v>0</v>
      </c>
      <c r="I135" s="82"/>
      <c r="J135" s="82"/>
      <c r="K135" s="82"/>
      <c r="L135" s="155"/>
    </row>
    <row r="136" spans="1:12" ht="10.5" customHeight="1" x14ac:dyDescent="0.25">
      <c r="A136" s="53">
        <v>2329</v>
      </c>
      <c r="B136" s="79" t="s">
        <v>139</v>
      </c>
      <c r="C136" s="80">
        <f t="shared" si="4"/>
        <v>0</v>
      </c>
      <c r="D136" s="82"/>
      <c r="E136" s="82"/>
      <c r="F136" s="82"/>
      <c r="G136" s="154"/>
      <c r="H136" s="80">
        <f t="shared" si="5"/>
        <v>0</v>
      </c>
      <c r="I136" s="82"/>
      <c r="J136" s="82"/>
      <c r="K136" s="82"/>
      <c r="L136" s="155"/>
    </row>
    <row r="137" spans="1:12" x14ac:dyDescent="0.25">
      <c r="A137" s="156">
        <v>2330</v>
      </c>
      <c r="B137" s="79" t="s">
        <v>140</v>
      </c>
      <c r="C137" s="80">
        <f t="shared" si="4"/>
        <v>0</v>
      </c>
      <c r="D137" s="82"/>
      <c r="E137" s="82"/>
      <c r="F137" s="82"/>
      <c r="G137" s="154"/>
      <c r="H137" s="80">
        <f t="shared" si="5"/>
        <v>0</v>
      </c>
      <c r="I137" s="82"/>
      <c r="J137" s="82"/>
      <c r="K137" s="82"/>
      <c r="L137" s="155"/>
    </row>
    <row r="138" spans="1:12" ht="48" x14ac:dyDescent="0.25">
      <c r="A138" s="156">
        <v>2340</v>
      </c>
      <c r="B138" s="79" t="s">
        <v>141</v>
      </c>
      <c r="C138" s="80">
        <f t="shared" si="4"/>
        <v>0</v>
      </c>
      <c r="D138" s="157">
        <f>SUM(D139:D140)</f>
        <v>0</v>
      </c>
      <c r="E138" s="157">
        <f>SUM(E139:E140)</f>
        <v>0</v>
      </c>
      <c r="F138" s="157">
        <f>SUM(F139:F140)</f>
        <v>0</v>
      </c>
      <c r="G138" s="158">
        <f>SUM(G139:G140)</f>
        <v>0</v>
      </c>
      <c r="H138" s="80">
        <f t="shared" si="5"/>
        <v>0</v>
      </c>
      <c r="I138" s="157">
        <f>SUM(I139:I140)</f>
        <v>0</v>
      </c>
      <c r="J138" s="157">
        <f>SUM(J139:J140)</f>
        <v>0</v>
      </c>
      <c r="K138" s="157">
        <f>SUM(K139:K140)</f>
        <v>0</v>
      </c>
      <c r="L138" s="159">
        <f>SUM(L139:L140)</f>
        <v>0</v>
      </c>
    </row>
    <row r="139" spans="1:12" x14ac:dyDescent="0.25">
      <c r="A139" s="53">
        <v>2341</v>
      </c>
      <c r="B139" s="79" t="s">
        <v>142</v>
      </c>
      <c r="C139" s="80">
        <f t="shared" si="4"/>
        <v>0</v>
      </c>
      <c r="D139" s="82"/>
      <c r="E139" s="82"/>
      <c r="F139" s="82"/>
      <c r="G139" s="154"/>
      <c r="H139" s="80">
        <f t="shared" si="5"/>
        <v>0</v>
      </c>
      <c r="I139" s="82"/>
      <c r="J139" s="82"/>
      <c r="K139" s="82"/>
      <c r="L139" s="155"/>
    </row>
    <row r="140" spans="1:12" ht="24" x14ac:dyDescent="0.25">
      <c r="A140" s="53">
        <v>2344</v>
      </c>
      <c r="B140" s="79" t="s">
        <v>143</v>
      </c>
      <c r="C140" s="80">
        <f t="shared" si="4"/>
        <v>0</v>
      </c>
      <c r="D140" s="82"/>
      <c r="E140" s="82"/>
      <c r="F140" s="82"/>
      <c r="G140" s="154"/>
      <c r="H140" s="80">
        <f t="shared" si="5"/>
        <v>0</v>
      </c>
      <c r="I140" s="82"/>
      <c r="J140" s="82"/>
      <c r="K140" s="82"/>
      <c r="L140" s="155"/>
    </row>
    <row r="141" spans="1:12" ht="24" x14ac:dyDescent="0.25">
      <c r="A141" s="147">
        <v>2350</v>
      </c>
      <c r="B141" s="106" t="s">
        <v>144</v>
      </c>
      <c r="C141" s="148">
        <f t="shared" si="4"/>
        <v>0</v>
      </c>
      <c r="D141" s="149">
        <f>SUM(D142:D147)</f>
        <v>0</v>
      </c>
      <c r="E141" s="149">
        <f>SUM(E142:E147)</f>
        <v>0</v>
      </c>
      <c r="F141" s="149">
        <f>SUM(F142:F147)</f>
        <v>0</v>
      </c>
      <c r="G141" s="150">
        <f>SUM(G142:G147)</f>
        <v>0</v>
      </c>
      <c r="H141" s="148">
        <f t="shared" si="5"/>
        <v>0</v>
      </c>
      <c r="I141" s="149">
        <f>SUM(I142:I147)</f>
        <v>0</v>
      </c>
      <c r="J141" s="149">
        <f>SUM(J142:J147)</f>
        <v>0</v>
      </c>
      <c r="K141" s="149">
        <f>SUM(K142:K147)</f>
        <v>0</v>
      </c>
      <c r="L141" s="151">
        <f>SUM(L142:L147)</f>
        <v>0</v>
      </c>
    </row>
    <row r="142" spans="1:12" x14ac:dyDescent="0.25">
      <c r="A142" s="47">
        <v>2351</v>
      </c>
      <c r="B142" s="73" t="s">
        <v>145</v>
      </c>
      <c r="C142" s="74">
        <f t="shared" si="4"/>
        <v>0</v>
      </c>
      <c r="D142" s="76"/>
      <c r="E142" s="76"/>
      <c r="F142" s="76"/>
      <c r="G142" s="152"/>
      <c r="H142" s="74">
        <f t="shared" si="5"/>
        <v>0</v>
      </c>
      <c r="I142" s="76"/>
      <c r="J142" s="76"/>
      <c r="K142" s="76"/>
      <c r="L142" s="153"/>
    </row>
    <row r="143" spans="1:12" x14ac:dyDescent="0.25">
      <c r="A143" s="53">
        <v>2352</v>
      </c>
      <c r="B143" s="79" t="s">
        <v>146</v>
      </c>
      <c r="C143" s="80">
        <f t="shared" si="4"/>
        <v>0</v>
      </c>
      <c r="D143" s="82"/>
      <c r="E143" s="82"/>
      <c r="F143" s="82"/>
      <c r="G143" s="154"/>
      <c r="H143" s="80">
        <f t="shared" si="5"/>
        <v>0</v>
      </c>
      <c r="I143" s="82"/>
      <c r="J143" s="82"/>
      <c r="K143" s="82"/>
      <c r="L143" s="155"/>
    </row>
    <row r="144" spans="1:12" ht="24" x14ac:dyDescent="0.25">
      <c r="A144" s="53">
        <v>2353</v>
      </c>
      <c r="B144" s="79" t="s">
        <v>147</v>
      </c>
      <c r="C144" s="80">
        <f t="shared" si="4"/>
        <v>0</v>
      </c>
      <c r="D144" s="82"/>
      <c r="E144" s="82"/>
      <c r="F144" s="82"/>
      <c r="G144" s="154"/>
      <c r="H144" s="80">
        <f t="shared" si="5"/>
        <v>0</v>
      </c>
      <c r="I144" s="82"/>
      <c r="J144" s="82"/>
      <c r="K144" s="82"/>
      <c r="L144" s="155"/>
    </row>
    <row r="145" spans="1:12" ht="24" x14ac:dyDescent="0.25">
      <c r="A145" s="53">
        <v>2354</v>
      </c>
      <c r="B145" s="79" t="s">
        <v>148</v>
      </c>
      <c r="C145" s="80">
        <f t="shared" si="4"/>
        <v>0</v>
      </c>
      <c r="D145" s="82"/>
      <c r="E145" s="82"/>
      <c r="F145" s="82"/>
      <c r="G145" s="154"/>
      <c r="H145" s="80">
        <f t="shared" si="5"/>
        <v>0</v>
      </c>
      <c r="I145" s="82"/>
      <c r="J145" s="82"/>
      <c r="K145" s="82"/>
      <c r="L145" s="155"/>
    </row>
    <row r="146" spans="1:12" ht="24" x14ac:dyDescent="0.25">
      <c r="A146" s="53">
        <v>2355</v>
      </c>
      <c r="B146" s="79" t="s">
        <v>149</v>
      </c>
      <c r="C146" s="80">
        <f t="shared" si="4"/>
        <v>0</v>
      </c>
      <c r="D146" s="82"/>
      <c r="E146" s="82"/>
      <c r="F146" s="82"/>
      <c r="G146" s="154"/>
      <c r="H146" s="80">
        <f t="shared" si="5"/>
        <v>0</v>
      </c>
      <c r="I146" s="82"/>
      <c r="J146" s="82"/>
      <c r="K146" s="82"/>
      <c r="L146" s="155"/>
    </row>
    <row r="147" spans="1:12" ht="24" x14ac:dyDescent="0.25">
      <c r="A147" s="53">
        <v>2359</v>
      </c>
      <c r="B147" s="79" t="s">
        <v>150</v>
      </c>
      <c r="C147" s="80">
        <f t="shared" si="4"/>
        <v>0</v>
      </c>
      <c r="D147" s="82"/>
      <c r="E147" s="82"/>
      <c r="F147" s="82"/>
      <c r="G147" s="154"/>
      <c r="H147" s="80">
        <f t="shared" si="5"/>
        <v>0</v>
      </c>
      <c r="I147" s="82"/>
      <c r="J147" s="82"/>
      <c r="K147" s="82"/>
      <c r="L147" s="155"/>
    </row>
    <row r="148" spans="1:12" ht="24.75" customHeight="1" x14ac:dyDescent="0.25">
      <c r="A148" s="156">
        <v>2360</v>
      </c>
      <c r="B148" s="79" t="s">
        <v>151</v>
      </c>
      <c r="C148" s="80">
        <f t="shared" si="4"/>
        <v>0</v>
      </c>
      <c r="D148" s="157">
        <f>SUM(D149:D155)</f>
        <v>0</v>
      </c>
      <c r="E148" s="157">
        <f>SUM(E149:E155)</f>
        <v>0</v>
      </c>
      <c r="F148" s="157">
        <f>SUM(F149:F155)</f>
        <v>0</v>
      </c>
      <c r="G148" s="158">
        <f>SUM(G149:G155)</f>
        <v>0</v>
      </c>
      <c r="H148" s="80">
        <f t="shared" si="5"/>
        <v>0</v>
      </c>
      <c r="I148" s="157">
        <f>SUM(I149:I155)</f>
        <v>0</v>
      </c>
      <c r="J148" s="157">
        <f>SUM(J149:J155)</f>
        <v>0</v>
      </c>
      <c r="K148" s="157">
        <f>SUM(K149:K155)</f>
        <v>0</v>
      </c>
      <c r="L148" s="159">
        <f>SUM(L149:L155)</f>
        <v>0</v>
      </c>
    </row>
    <row r="149" spans="1:12" x14ac:dyDescent="0.25">
      <c r="A149" s="52">
        <v>2361</v>
      </c>
      <c r="B149" s="79" t="s">
        <v>152</v>
      </c>
      <c r="C149" s="80">
        <f t="shared" si="4"/>
        <v>0</v>
      </c>
      <c r="D149" s="82"/>
      <c r="E149" s="82"/>
      <c r="F149" s="82"/>
      <c r="G149" s="154"/>
      <c r="H149" s="80">
        <f t="shared" si="5"/>
        <v>0</v>
      </c>
      <c r="I149" s="82"/>
      <c r="J149" s="82"/>
      <c r="K149" s="82"/>
      <c r="L149" s="155"/>
    </row>
    <row r="150" spans="1:12" ht="24" x14ac:dyDescent="0.25">
      <c r="A150" s="52">
        <v>2362</v>
      </c>
      <c r="B150" s="79" t="s">
        <v>153</v>
      </c>
      <c r="C150" s="80">
        <f t="shared" si="4"/>
        <v>0</v>
      </c>
      <c r="D150" s="82"/>
      <c r="E150" s="82"/>
      <c r="F150" s="82"/>
      <c r="G150" s="154"/>
      <c r="H150" s="80">
        <f t="shared" si="5"/>
        <v>0</v>
      </c>
      <c r="I150" s="82"/>
      <c r="J150" s="82"/>
      <c r="K150" s="82"/>
      <c r="L150" s="155"/>
    </row>
    <row r="151" spans="1:12" x14ac:dyDescent="0.25">
      <c r="A151" s="52">
        <v>2363</v>
      </c>
      <c r="B151" s="79" t="s">
        <v>154</v>
      </c>
      <c r="C151" s="80">
        <f t="shared" si="4"/>
        <v>0</v>
      </c>
      <c r="D151" s="82"/>
      <c r="E151" s="82"/>
      <c r="F151" s="82"/>
      <c r="G151" s="154"/>
      <c r="H151" s="80">
        <f t="shared" si="5"/>
        <v>0</v>
      </c>
      <c r="I151" s="82"/>
      <c r="J151" s="82"/>
      <c r="K151" s="82"/>
      <c r="L151" s="155"/>
    </row>
    <row r="152" spans="1:12" x14ac:dyDescent="0.25">
      <c r="A152" s="52">
        <v>2364</v>
      </c>
      <c r="B152" s="79" t="s">
        <v>155</v>
      </c>
      <c r="C152" s="80">
        <f t="shared" si="4"/>
        <v>0</v>
      </c>
      <c r="D152" s="82"/>
      <c r="E152" s="82"/>
      <c r="F152" s="82"/>
      <c r="G152" s="154"/>
      <c r="H152" s="80">
        <f t="shared" si="5"/>
        <v>0</v>
      </c>
      <c r="I152" s="82"/>
      <c r="J152" s="82"/>
      <c r="K152" s="82"/>
      <c r="L152" s="155"/>
    </row>
    <row r="153" spans="1:12" ht="12.75" customHeight="1" x14ac:dyDescent="0.25">
      <c r="A153" s="52">
        <v>2365</v>
      </c>
      <c r="B153" s="79" t="s">
        <v>156</v>
      </c>
      <c r="C153" s="80">
        <f t="shared" si="4"/>
        <v>0</v>
      </c>
      <c r="D153" s="82"/>
      <c r="E153" s="82"/>
      <c r="F153" s="82"/>
      <c r="G153" s="154"/>
      <c r="H153" s="80">
        <f t="shared" si="5"/>
        <v>0</v>
      </c>
      <c r="I153" s="82"/>
      <c r="J153" s="82"/>
      <c r="K153" s="82"/>
      <c r="L153" s="155"/>
    </row>
    <row r="154" spans="1:12" ht="42.75" customHeight="1" x14ac:dyDescent="0.25">
      <c r="A154" s="52">
        <v>2366</v>
      </c>
      <c r="B154" s="79" t="s">
        <v>157</v>
      </c>
      <c r="C154" s="80">
        <f t="shared" si="4"/>
        <v>0</v>
      </c>
      <c r="D154" s="82"/>
      <c r="E154" s="82"/>
      <c r="F154" s="82"/>
      <c r="G154" s="154"/>
      <c r="H154" s="80">
        <f t="shared" si="5"/>
        <v>0</v>
      </c>
      <c r="I154" s="82"/>
      <c r="J154" s="82"/>
      <c r="K154" s="82"/>
      <c r="L154" s="155"/>
    </row>
    <row r="155" spans="1:12" ht="48" x14ac:dyDescent="0.25">
      <c r="A155" s="52">
        <v>2369</v>
      </c>
      <c r="B155" s="79" t="s">
        <v>158</v>
      </c>
      <c r="C155" s="80">
        <f t="shared" si="4"/>
        <v>0</v>
      </c>
      <c r="D155" s="82"/>
      <c r="E155" s="82"/>
      <c r="F155" s="82"/>
      <c r="G155" s="154"/>
      <c r="H155" s="80">
        <f t="shared" si="5"/>
        <v>0</v>
      </c>
      <c r="I155" s="82"/>
      <c r="J155" s="82"/>
      <c r="K155" s="82"/>
      <c r="L155" s="155"/>
    </row>
    <row r="156" spans="1:12" x14ac:dyDescent="0.25">
      <c r="A156" s="147">
        <v>2370</v>
      </c>
      <c r="B156" s="106" t="s">
        <v>159</v>
      </c>
      <c r="C156" s="148">
        <f t="shared" si="4"/>
        <v>0</v>
      </c>
      <c r="D156" s="160"/>
      <c r="E156" s="160"/>
      <c r="F156" s="160"/>
      <c r="G156" s="161"/>
      <c r="H156" s="148">
        <f t="shared" si="5"/>
        <v>0</v>
      </c>
      <c r="I156" s="160"/>
      <c r="J156" s="160"/>
      <c r="K156" s="160"/>
      <c r="L156" s="162"/>
    </row>
    <row r="157" spans="1:12" x14ac:dyDescent="0.25">
      <c r="A157" s="147">
        <v>2380</v>
      </c>
      <c r="B157" s="106" t="s">
        <v>160</v>
      </c>
      <c r="C157" s="148">
        <f t="shared" si="4"/>
        <v>0</v>
      </c>
      <c r="D157" s="149">
        <f>SUM(D158:D159)</f>
        <v>0</v>
      </c>
      <c r="E157" s="149">
        <f>SUM(E158:E159)</f>
        <v>0</v>
      </c>
      <c r="F157" s="149">
        <f>SUM(F158:F159)</f>
        <v>0</v>
      </c>
      <c r="G157" s="150">
        <f>SUM(G158:G159)</f>
        <v>0</v>
      </c>
      <c r="H157" s="148">
        <f t="shared" si="5"/>
        <v>0</v>
      </c>
      <c r="I157" s="149">
        <f>SUM(I158:I159)</f>
        <v>0</v>
      </c>
      <c r="J157" s="149">
        <f>SUM(J158:J159)</f>
        <v>0</v>
      </c>
      <c r="K157" s="149">
        <f>SUM(K158:K159)</f>
        <v>0</v>
      </c>
      <c r="L157" s="151">
        <f>SUM(L158:L159)</f>
        <v>0</v>
      </c>
    </row>
    <row r="158" spans="1:12" x14ac:dyDescent="0.25">
      <c r="A158" s="46">
        <v>2381</v>
      </c>
      <c r="B158" s="73" t="s">
        <v>161</v>
      </c>
      <c r="C158" s="74">
        <f t="shared" si="4"/>
        <v>0</v>
      </c>
      <c r="D158" s="76"/>
      <c r="E158" s="76"/>
      <c r="F158" s="76"/>
      <c r="G158" s="152"/>
      <c r="H158" s="74">
        <f t="shared" si="5"/>
        <v>0</v>
      </c>
      <c r="I158" s="76"/>
      <c r="J158" s="76"/>
      <c r="K158" s="76"/>
      <c r="L158" s="153"/>
    </row>
    <row r="159" spans="1:12" ht="24" x14ac:dyDescent="0.25">
      <c r="A159" s="52">
        <v>2389</v>
      </c>
      <c r="B159" s="79" t="s">
        <v>162</v>
      </c>
      <c r="C159" s="80">
        <f t="shared" si="4"/>
        <v>0</v>
      </c>
      <c r="D159" s="82"/>
      <c r="E159" s="82"/>
      <c r="F159" s="82"/>
      <c r="G159" s="154"/>
      <c r="H159" s="80">
        <f t="shared" si="5"/>
        <v>0</v>
      </c>
      <c r="I159" s="82"/>
      <c r="J159" s="82"/>
      <c r="K159" s="82"/>
      <c r="L159" s="155"/>
    </row>
    <row r="160" spans="1:12" x14ac:dyDescent="0.25">
      <c r="A160" s="147">
        <v>2390</v>
      </c>
      <c r="B160" s="106" t="s">
        <v>163</v>
      </c>
      <c r="C160" s="148">
        <f t="shared" si="4"/>
        <v>0</v>
      </c>
      <c r="D160" s="160"/>
      <c r="E160" s="160"/>
      <c r="F160" s="160"/>
      <c r="G160" s="161"/>
      <c r="H160" s="148">
        <f t="shared" si="5"/>
        <v>0</v>
      </c>
      <c r="I160" s="160"/>
      <c r="J160" s="160"/>
      <c r="K160" s="160"/>
      <c r="L160" s="162"/>
    </row>
    <row r="161" spans="1:12" x14ac:dyDescent="0.25">
      <c r="A161" s="64">
        <v>2400</v>
      </c>
      <c r="B161" s="144" t="s">
        <v>164</v>
      </c>
      <c r="C161" s="65">
        <f t="shared" si="4"/>
        <v>0</v>
      </c>
      <c r="D161" s="172"/>
      <c r="E161" s="172"/>
      <c r="F161" s="172"/>
      <c r="G161" s="173"/>
      <c r="H161" s="65">
        <f t="shared" si="5"/>
        <v>0</v>
      </c>
      <c r="I161" s="172"/>
      <c r="J161" s="172"/>
      <c r="K161" s="172"/>
      <c r="L161" s="174"/>
    </row>
    <row r="162" spans="1:12" ht="24" x14ac:dyDescent="0.25">
      <c r="A162" s="64">
        <v>2500</v>
      </c>
      <c r="B162" s="144" t="s">
        <v>165</v>
      </c>
      <c r="C162" s="65">
        <f t="shared" si="4"/>
        <v>0</v>
      </c>
      <c r="D162" s="71">
        <f>SUM(D163,D168)</f>
        <v>0</v>
      </c>
      <c r="E162" s="71">
        <f>SUM(E163,E168)</f>
        <v>0</v>
      </c>
      <c r="F162" s="71">
        <f>SUM(F163,F168)</f>
        <v>0</v>
      </c>
      <c r="G162" s="71">
        <f>SUM(G163,G168)</f>
        <v>0</v>
      </c>
      <c r="H162" s="65">
        <f t="shared" si="5"/>
        <v>0</v>
      </c>
      <c r="I162" s="71">
        <f>SUM(I163,I168)</f>
        <v>0</v>
      </c>
      <c r="J162" s="71">
        <f>SUM(J163,J168)</f>
        <v>0</v>
      </c>
      <c r="K162" s="71">
        <f>SUM(K163,K168)</f>
        <v>0</v>
      </c>
      <c r="L162" s="146">
        <f>SUM(L163,L168)</f>
        <v>0</v>
      </c>
    </row>
    <row r="163" spans="1:12" ht="16.5" customHeight="1" x14ac:dyDescent="0.25">
      <c r="A163" s="165">
        <v>2510</v>
      </c>
      <c r="B163" s="73" t="s">
        <v>166</v>
      </c>
      <c r="C163" s="74">
        <f t="shared" si="4"/>
        <v>0</v>
      </c>
      <c r="D163" s="166">
        <f>SUM(D164:D167)</f>
        <v>0</v>
      </c>
      <c r="E163" s="166">
        <f>SUM(E164:E167)</f>
        <v>0</v>
      </c>
      <c r="F163" s="166">
        <f>SUM(F164:F167)</f>
        <v>0</v>
      </c>
      <c r="G163" s="166">
        <f>SUM(G164:G167)</f>
        <v>0</v>
      </c>
      <c r="H163" s="74">
        <f t="shared" si="5"/>
        <v>0</v>
      </c>
      <c r="I163" s="166">
        <f>SUM(I164:I167)</f>
        <v>0</v>
      </c>
      <c r="J163" s="166">
        <f>SUM(J164:J167)</f>
        <v>0</v>
      </c>
      <c r="K163" s="166">
        <f>SUM(K164:K167)</f>
        <v>0</v>
      </c>
      <c r="L163" s="175">
        <f>SUM(L164:L167)</f>
        <v>0</v>
      </c>
    </row>
    <row r="164" spans="1:12" ht="24" x14ac:dyDescent="0.25">
      <c r="A164" s="53">
        <v>2512</v>
      </c>
      <c r="B164" s="79" t="s">
        <v>167</v>
      </c>
      <c r="C164" s="80">
        <f t="shared" si="4"/>
        <v>0</v>
      </c>
      <c r="D164" s="82"/>
      <c r="E164" s="82"/>
      <c r="F164" s="82"/>
      <c r="G164" s="154"/>
      <c r="H164" s="80">
        <f t="shared" si="5"/>
        <v>0</v>
      </c>
      <c r="I164" s="82"/>
      <c r="J164" s="82"/>
      <c r="K164" s="82"/>
      <c r="L164" s="155"/>
    </row>
    <row r="165" spans="1:12" ht="36" x14ac:dyDescent="0.25">
      <c r="A165" s="53">
        <v>2513</v>
      </c>
      <c r="B165" s="79" t="s">
        <v>168</v>
      </c>
      <c r="C165" s="80">
        <f t="shared" si="4"/>
        <v>0</v>
      </c>
      <c r="D165" s="82"/>
      <c r="E165" s="82"/>
      <c r="F165" s="82"/>
      <c r="G165" s="154"/>
      <c r="H165" s="80">
        <f t="shared" si="5"/>
        <v>0</v>
      </c>
      <c r="I165" s="82"/>
      <c r="J165" s="82"/>
      <c r="K165" s="82"/>
      <c r="L165" s="155"/>
    </row>
    <row r="166" spans="1:12" ht="24" x14ac:dyDescent="0.25">
      <c r="A166" s="53">
        <v>2515</v>
      </c>
      <c r="B166" s="79" t="s">
        <v>169</v>
      </c>
      <c r="C166" s="80">
        <f t="shared" si="4"/>
        <v>0</v>
      </c>
      <c r="D166" s="82"/>
      <c r="E166" s="82"/>
      <c r="F166" s="82"/>
      <c r="G166" s="154"/>
      <c r="H166" s="80">
        <f t="shared" si="5"/>
        <v>0</v>
      </c>
      <c r="I166" s="82"/>
      <c r="J166" s="82"/>
      <c r="K166" s="82"/>
      <c r="L166" s="155"/>
    </row>
    <row r="167" spans="1:12" ht="24" x14ac:dyDescent="0.25">
      <c r="A167" s="53">
        <v>2519</v>
      </c>
      <c r="B167" s="79" t="s">
        <v>170</v>
      </c>
      <c r="C167" s="80">
        <f t="shared" si="4"/>
        <v>0</v>
      </c>
      <c r="D167" s="82"/>
      <c r="E167" s="82"/>
      <c r="F167" s="82"/>
      <c r="G167" s="154"/>
      <c r="H167" s="80">
        <f t="shared" si="5"/>
        <v>0</v>
      </c>
      <c r="I167" s="82"/>
      <c r="J167" s="82"/>
      <c r="K167" s="82"/>
      <c r="L167" s="155"/>
    </row>
    <row r="168" spans="1:12" ht="24" x14ac:dyDescent="0.25">
      <c r="A168" s="156">
        <v>2520</v>
      </c>
      <c r="B168" s="79" t="s">
        <v>171</v>
      </c>
      <c r="C168" s="80">
        <f t="shared" si="4"/>
        <v>0</v>
      </c>
      <c r="D168" s="82"/>
      <c r="E168" s="82"/>
      <c r="F168" s="82"/>
      <c r="G168" s="154"/>
      <c r="H168" s="80">
        <f t="shared" si="5"/>
        <v>0</v>
      </c>
      <c r="I168" s="82"/>
      <c r="J168" s="82"/>
      <c r="K168" s="82"/>
      <c r="L168" s="155"/>
    </row>
    <row r="169" spans="1:12" s="176" customFormat="1" ht="48" x14ac:dyDescent="0.25">
      <c r="A169" s="28">
        <v>2800</v>
      </c>
      <c r="B169" s="73" t="s">
        <v>172</v>
      </c>
      <c r="C169" s="74">
        <f t="shared" si="4"/>
        <v>0</v>
      </c>
      <c r="D169" s="49"/>
      <c r="E169" s="49"/>
      <c r="F169" s="49"/>
      <c r="G169" s="50"/>
      <c r="H169" s="74">
        <f t="shared" si="5"/>
        <v>0</v>
      </c>
      <c r="I169" s="49"/>
      <c r="J169" s="49"/>
      <c r="K169" s="49"/>
      <c r="L169" s="51"/>
    </row>
    <row r="170" spans="1:12" x14ac:dyDescent="0.25">
      <c r="A170" s="139">
        <v>3000</v>
      </c>
      <c r="B170" s="139" t="s">
        <v>173</v>
      </c>
      <c r="C170" s="140">
        <f t="shared" si="4"/>
        <v>0</v>
      </c>
      <c r="D170" s="141">
        <f>SUM(D171,D181)</f>
        <v>0</v>
      </c>
      <c r="E170" s="141">
        <f>SUM(E171,E181)</f>
        <v>0</v>
      </c>
      <c r="F170" s="141">
        <f>SUM(F171,F181)</f>
        <v>0</v>
      </c>
      <c r="G170" s="142">
        <f>SUM(G171,G181)</f>
        <v>0</v>
      </c>
      <c r="H170" s="140">
        <f t="shared" si="5"/>
        <v>0</v>
      </c>
      <c r="I170" s="141">
        <f>SUM(I171,I181)</f>
        <v>0</v>
      </c>
      <c r="J170" s="141">
        <f>SUM(J171,J181)</f>
        <v>0</v>
      </c>
      <c r="K170" s="141">
        <f>SUM(K171,K181)</f>
        <v>0</v>
      </c>
      <c r="L170" s="143">
        <f>SUM(L171,L181)</f>
        <v>0</v>
      </c>
    </row>
    <row r="171" spans="1:12" ht="36" x14ac:dyDescent="0.25">
      <c r="A171" s="64">
        <v>3200</v>
      </c>
      <c r="B171" s="177" t="s">
        <v>174</v>
      </c>
      <c r="C171" s="178">
        <f t="shared" si="4"/>
        <v>0</v>
      </c>
      <c r="D171" s="71">
        <f>SUM(D172,D176)</f>
        <v>0</v>
      </c>
      <c r="E171" s="71">
        <f>SUM(E172,E176)</f>
        <v>0</v>
      </c>
      <c r="F171" s="71">
        <f>SUM(F172,F176)</f>
        <v>0</v>
      </c>
      <c r="G171" s="71">
        <f>SUM(G172,G176)</f>
        <v>0</v>
      </c>
      <c r="H171" s="65">
        <f t="shared" si="5"/>
        <v>0</v>
      </c>
      <c r="I171" s="71">
        <f>SUM(I172,I176)</f>
        <v>0</v>
      </c>
      <c r="J171" s="71">
        <f>SUM(J172,J176)</f>
        <v>0</v>
      </c>
      <c r="K171" s="71">
        <f>SUM(K172,K176)</f>
        <v>0</v>
      </c>
      <c r="L171" s="146">
        <f>SUM(L172,L176)</f>
        <v>0</v>
      </c>
    </row>
    <row r="172" spans="1:12" ht="36" x14ac:dyDescent="0.25">
      <c r="A172" s="165">
        <v>3260</v>
      </c>
      <c r="B172" s="73" t="s">
        <v>175</v>
      </c>
      <c r="C172" s="74">
        <f t="shared" si="4"/>
        <v>0</v>
      </c>
      <c r="D172" s="166">
        <f>SUM(D173:D175)</f>
        <v>0</v>
      </c>
      <c r="E172" s="166">
        <f>SUM(E173:E175)</f>
        <v>0</v>
      </c>
      <c r="F172" s="166">
        <f>SUM(F173:F175)</f>
        <v>0</v>
      </c>
      <c r="G172" s="167">
        <f>SUM(G173:G175)</f>
        <v>0</v>
      </c>
      <c r="H172" s="74">
        <f t="shared" si="5"/>
        <v>0</v>
      </c>
      <c r="I172" s="166">
        <f>SUM(I173:I175)</f>
        <v>0</v>
      </c>
      <c r="J172" s="166">
        <f>SUM(J173:J175)</f>
        <v>0</v>
      </c>
      <c r="K172" s="166">
        <f>SUM(K173:K175)</f>
        <v>0</v>
      </c>
      <c r="L172" s="168">
        <f>SUM(L173:L175)</f>
        <v>0</v>
      </c>
    </row>
    <row r="173" spans="1:12" ht="24" x14ac:dyDescent="0.25">
      <c r="A173" s="53">
        <v>3261</v>
      </c>
      <c r="B173" s="79" t="s">
        <v>176</v>
      </c>
      <c r="C173" s="80">
        <f t="shared" si="4"/>
        <v>0</v>
      </c>
      <c r="D173" s="82"/>
      <c r="E173" s="82"/>
      <c r="F173" s="82"/>
      <c r="G173" s="154"/>
      <c r="H173" s="80">
        <f t="shared" si="5"/>
        <v>0</v>
      </c>
      <c r="I173" s="82"/>
      <c r="J173" s="82"/>
      <c r="K173" s="82"/>
      <c r="L173" s="155"/>
    </row>
    <row r="174" spans="1:12" ht="24" x14ac:dyDescent="0.25">
      <c r="A174" s="53">
        <v>3262</v>
      </c>
      <c r="B174" s="79" t="s">
        <v>177</v>
      </c>
      <c r="C174" s="80">
        <f t="shared" si="4"/>
        <v>0</v>
      </c>
      <c r="D174" s="82"/>
      <c r="E174" s="82"/>
      <c r="F174" s="82"/>
      <c r="G174" s="154"/>
      <c r="H174" s="80">
        <f t="shared" si="5"/>
        <v>0</v>
      </c>
      <c r="I174" s="82"/>
      <c r="J174" s="82"/>
      <c r="K174" s="82"/>
      <c r="L174" s="155"/>
    </row>
    <row r="175" spans="1:12" ht="24" x14ac:dyDescent="0.25">
      <c r="A175" s="53">
        <v>3263</v>
      </c>
      <c r="B175" s="79" t="s">
        <v>178</v>
      </c>
      <c r="C175" s="80">
        <f t="shared" si="4"/>
        <v>0</v>
      </c>
      <c r="D175" s="82"/>
      <c r="E175" s="82"/>
      <c r="F175" s="82"/>
      <c r="G175" s="154"/>
      <c r="H175" s="80">
        <f t="shared" si="5"/>
        <v>0</v>
      </c>
      <c r="I175" s="82"/>
      <c r="J175" s="82"/>
      <c r="K175" s="82"/>
      <c r="L175" s="155"/>
    </row>
    <row r="176" spans="1:12" ht="72" x14ac:dyDescent="0.25">
      <c r="A176" s="165">
        <v>3290</v>
      </c>
      <c r="B176" s="73" t="s">
        <v>179</v>
      </c>
      <c r="C176" s="179">
        <f t="shared" si="4"/>
        <v>0</v>
      </c>
      <c r="D176" s="76">
        <f>SUM(D177:D180)</f>
        <v>0</v>
      </c>
      <c r="E176" s="76">
        <f>SUM(E177:E180)</f>
        <v>0</v>
      </c>
      <c r="F176" s="76">
        <f>SUM(F177:F180)</f>
        <v>0</v>
      </c>
      <c r="G176" s="76">
        <f>SUM(G177:G180)</f>
        <v>0</v>
      </c>
      <c r="H176" s="179">
        <f t="shared" si="5"/>
        <v>0</v>
      </c>
      <c r="I176" s="76">
        <f>SUM(I177:I180)</f>
        <v>0</v>
      </c>
      <c r="J176" s="76">
        <f>SUM(J177:J180)</f>
        <v>0</v>
      </c>
      <c r="K176" s="76">
        <f>SUM(K177:K180)</f>
        <v>0</v>
      </c>
      <c r="L176" s="180">
        <f>SUM(L177:L180)</f>
        <v>0</v>
      </c>
    </row>
    <row r="177" spans="1:12" ht="72" x14ac:dyDescent="0.25">
      <c r="A177" s="53">
        <v>3291</v>
      </c>
      <c r="B177" s="79" t="s">
        <v>180</v>
      </c>
      <c r="C177" s="80">
        <f t="shared" si="4"/>
        <v>0</v>
      </c>
      <c r="D177" s="82"/>
      <c r="E177" s="82"/>
      <c r="F177" s="82"/>
      <c r="G177" s="181"/>
      <c r="H177" s="80">
        <f t="shared" si="5"/>
        <v>0</v>
      </c>
      <c r="I177" s="82"/>
      <c r="J177" s="82"/>
      <c r="K177" s="82"/>
      <c r="L177" s="155"/>
    </row>
    <row r="178" spans="1:12" ht="60" x14ac:dyDescent="0.25">
      <c r="A178" s="53">
        <v>3292</v>
      </c>
      <c r="B178" s="79" t="s">
        <v>181</v>
      </c>
      <c r="C178" s="80">
        <f t="shared" si="4"/>
        <v>0</v>
      </c>
      <c r="D178" s="82"/>
      <c r="E178" s="82"/>
      <c r="F178" s="82"/>
      <c r="G178" s="181"/>
      <c r="H178" s="80">
        <f t="shared" si="5"/>
        <v>0</v>
      </c>
      <c r="I178" s="82"/>
      <c r="J178" s="82"/>
      <c r="K178" s="82"/>
      <c r="L178" s="155"/>
    </row>
    <row r="179" spans="1:12" ht="48" x14ac:dyDescent="0.25">
      <c r="A179" s="53">
        <v>3293</v>
      </c>
      <c r="B179" s="79" t="s">
        <v>182</v>
      </c>
      <c r="C179" s="80">
        <f t="shared" si="4"/>
        <v>0</v>
      </c>
      <c r="D179" s="82"/>
      <c r="E179" s="82"/>
      <c r="F179" s="82"/>
      <c r="G179" s="181"/>
      <c r="H179" s="80">
        <f t="shared" si="5"/>
        <v>0</v>
      </c>
      <c r="I179" s="82"/>
      <c r="J179" s="82"/>
      <c r="K179" s="82"/>
      <c r="L179" s="155"/>
    </row>
    <row r="180" spans="1:12" ht="60" x14ac:dyDescent="0.25">
      <c r="A180" s="182">
        <v>3294</v>
      </c>
      <c r="B180" s="79" t="s">
        <v>183</v>
      </c>
      <c r="C180" s="179">
        <f t="shared" si="4"/>
        <v>0</v>
      </c>
      <c r="D180" s="183"/>
      <c r="E180" s="183"/>
      <c r="F180" s="183"/>
      <c r="G180" s="184"/>
      <c r="H180" s="179">
        <f t="shared" si="5"/>
        <v>0</v>
      </c>
      <c r="I180" s="183"/>
      <c r="J180" s="183"/>
      <c r="K180" s="183"/>
      <c r="L180" s="185"/>
    </row>
    <row r="181" spans="1:12" ht="48" x14ac:dyDescent="0.25">
      <c r="A181" s="186">
        <v>3300</v>
      </c>
      <c r="B181" s="177" t="s">
        <v>184</v>
      </c>
      <c r="C181" s="187">
        <f t="shared" si="4"/>
        <v>0</v>
      </c>
      <c r="D181" s="188">
        <f>SUM(D182:D183)</f>
        <v>0</v>
      </c>
      <c r="E181" s="188">
        <f>SUM(E182:E183)</f>
        <v>0</v>
      </c>
      <c r="F181" s="188">
        <f>SUM(F182:F183)</f>
        <v>0</v>
      </c>
      <c r="G181" s="188">
        <f>SUM(G182:G183)</f>
        <v>0</v>
      </c>
      <c r="H181" s="187">
        <f t="shared" si="5"/>
        <v>0</v>
      </c>
      <c r="I181" s="188">
        <f>SUM(I182:I183)</f>
        <v>0</v>
      </c>
      <c r="J181" s="188">
        <f>SUM(J182:J183)</f>
        <v>0</v>
      </c>
      <c r="K181" s="188">
        <f>SUM(K182:K183)</f>
        <v>0</v>
      </c>
      <c r="L181" s="189">
        <f>SUM(L182:L183)</f>
        <v>0</v>
      </c>
    </row>
    <row r="182" spans="1:12" ht="48" x14ac:dyDescent="0.25">
      <c r="A182" s="105">
        <v>3310</v>
      </c>
      <c r="B182" s="106" t="s">
        <v>185</v>
      </c>
      <c r="C182" s="190">
        <f t="shared" si="4"/>
        <v>0</v>
      </c>
      <c r="D182" s="160"/>
      <c r="E182" s="160"/>
      <c r="F182" s="160"/>
      <c r="G182" s="161"/>
      <c r="H182" s="190">
        <f t="shared" si="5"/>
        <v>0</v>
      </c>
      <c r="I182" s="160"/>
      <c r="J182" s="160"/>
      <c r="K182" s="160"/>
      <c r="L182" s="162"/>
    </row>
    <row r="183" spans="1:12" ht="53.25" customHeight="1" x14ac:dyDescent="0.25">
      <c r="A183" s="47">
        <v>3320</v>
      </c>
      <c r="B183" s="73" t="s">
        <v>186</v>
      </c>
      <c r="C183" s="74">
        <f t="shared" si="4"/>
        <v>0</v>
      </c>
      <c r="D183" s="76"/>
      <c r="E183" s="76"/>
      <c r="F183" s="76"/>
      <c r="G183" s="152"/>
      <c r="H183" s="74">
        <f t="shared" si="5"/>
        <v>0</v>
      </c>
      <c r="I183" s="76"/>
      <c r="J183" s="76"/>
      <c r="K183" s="76"/>
      <c r="L183" s="153"/>
    </row>
    <row r="184" spans="1:12" x14ac:dyDescent="0.25">
      <c r="A184" s="191">
        <v>4000</v>
      </c>
      <c r="B184" s="139" t="s">
        <v>187</v>
      </c>
      <c r="C184" s="140">
        <f t="shared" si="4"/>
        <v>0</v>
      </c>
      <c r="D184" s="141">
        <f>SUM(D185,D188)</f>
        <v>0</v>
      </c>
      <c r="E184" s="141">
        <f>SUM(E185,E188)</f>
        <v>0</v>
      </c>
      <c r="F184" s="141">
        <f>SUM(F185,F188)</f>
        <v>0</v>
      </c>
      <c r="G184" s="142">
        <f>SUM(G185,G188)</f>
        <v>0</v>
      </c>
      <c r="H184" s="140">
        <f t="shared" si="5"/>
        <v>0</v>
      </c>
      <c r="I184" s="141">
        <f>SUM(I185,I188)</f>
        <v>0</v>
      </c>
      <c r="J184" s="141">
        <f>SUM(J185,J188)</f>
        <v>0</v>
      </c>
      <c r="K184" s="141">
        <f>SUM(K185,K188)</f>
        <v>0</v>
      </c>
      <c r="L184" s="143">
        <f>SUM(L185,L188)</f>
        <v>0</v>
      </c>
    </row>
    <row r="185" spans="1:12" ht="24" x14ac:dyDescent="0.25">
      <c r="A185" s="192">
        <v>4200</v>
      </c>
      <c r="B185" s="144" t="s">
        <v>188</v>
      </c>
      <c r="C185" s="65">
        <f>SUM(D185:G185)</f>
        <v>0</v>
      </c>
      <c r="D185" s="71">
        <f>SUM(D186,D187)</f>
        <v>0</v>
      </c>
      <c r="E185" s="71">
        <f>SUM(E186,E187)</f>
        <v>0</v>
      </c>
      <c r="F185" s="71">
        <f>SUM(F186,F187)</f>
        <v>0</v>
      </c>
      <c r="G185" s="163">
        <f>SUM(G186,G187)</f>
        <v>0</v>
      </c>
      <c r="H185" s="65">
        <f t="shared" si="5"/>
        <v>0</v>
      </c>
      <c r="I185" s="71">
        <f>SUM(I186,I187)</f>
        <v>0</v>
      </c>
      <c r="J185" s="71">
        <f>SUM(J186,J187)</f>
        <v>0</v>
      </c>
      <c r="K185" s="71">
        <f>SUM(K186,K187)</f>
        <v>0</v>
      </c>
      <c r="L185" s="164">
        <f>SUM(L186,L187)</f>
        <v>0</v>
      </c>
    </row>
    <row r="186" spans="1:12" ht="24" x14ac:dyDescent="0.25">
      <c r="A186" s="165">
        <v>4240</v>
      </c>
      <c r="B186" s="73" t="s">
        <v>189</v>
      </c>
      <c r="C186" s="74">
        <f t="shared" ref="C186:C262" si="7">SUM(D186:G186)</f>
        <v>0</v>
      </c>
      <c r="D186" s="76"/>
      <c r="E186" s="76"/>
      <c r="F186" s="76"/>
      <c r="G186" s="152"/>
      <c r="H186" s="74">
        <f t="shared" ref="H186:H262" si="8">SUM(I186:L186)</f>
        <v>0</v>
      </c>
      <c r="I186" s="76"/>
      <c r="J186" s="76"/>
      <c r="K186" s="76"/>
      <c r="L186" s="153"/>
    </row>
    <row r="187" spans="1:12" ht="24" x14ac:dyDescent="0.25">
      <c r="A187" s="156">
        <v>4250</v>
      </c>
      <c r="B187" s="79" t="s">
        <v>190</v>
      </c>
      <c r="C187" s="80">
        <f t="shared" si="7"/>
        <v>0</v>
      </c>
      <c r="D187" s="82"/>
      <c r="E187" s="82"/>
      <c r="F187" s="82"/>
      <c r="G187" s="154"/>
      <c r="H187" s="80">
        <f t="shared" si="8"/>
        <v>0</v>
      </c>
      <c r="I187" s="82"/>
      <c r="J187" s="82"/>
      <c r="K187" s="82"/>
      <c r="L187" s="155"/>
    </row>
    <row r="188" spans="1:12" x14ac:dyDescent="0.25">
      <c r="A188" s="64">
        <v>4300</v>
      </c>
      <c r="B188" s="144" t="s">
        <v>191</v>
      </c>
      <c r="C188" s="65">
        <f t="shared" si="7"/>
        <v>0</v>
      </c>
      <c r="D188" s="71">
        <f>SUM(D189)</f>
        <v>0</v>
      </c>
      <c r="E188" s="71">
        <f>SUM(E189)</f>
        <v>0</v>
      </c>
      <c r="F188" s="71">
        <f>SUM(F189)</f>
        <v>0</v>
      </c>
      <c r="G188" s="163">
        <f>SUM(G189)</f>
        <v>0</v>
      </c>
      <c r="H188" s="65">
        <f t="shared" si="8"/>
        <v>0</v>
      </c>
      <c r="I188" s="71">
        <f>SUM(I189)</f>
        <v>0</v>
      </c>
      <c r="J188" s="71">
        <f>SUM(J189)</f>
        <v>0</v>
      </c>
      <c r="K188" s="71">
        <f>SUM(K189)</f>
        <v>0</v>
      </c>
      <c r="L188" s="164">
        <f>SUM(L189)</f>
        <v>0</v>
      </c>
    </row>
    <row r="189" spans="1:12" ht="24" x14ac:dyDescent="0.25">
      <c r="A189" s="165">
        <v>4310</v>
      </c>
      <c r="B189" s="73" t="s">
        <v>192</v>
      </c>
      <c r="C189" s="74">
        <f>SUM(D189:G189)</f>
        <v>0</v>
      </c>
      <c r="D189" s="166">
        <f>SUM(D190:D190)</f>
        <v>0</v>
      </c>
      <c r="E189" s="166">
        <f>SUM(E190:E190)</f>
        <v>0</v>
      </c>
      <c r="F189" s="166">
        <f>SUM(F190:F190)</f>
        <v>0</v>
      </c>
      <c r="G189" s="167">
        <f>SUM(G190:G190)</f>
        <v>0</v>
      </c>
      <c r="H189" s="74">
        <f t="shared" si="8"/>
        <v>0</v>
      </c>
      <c r="I189" s="166">
        <f>SUM(I190:I190)</f>
        <v>0</v>
      </c>
      <c r="J189" s="166">
        <f>SUM(J190:J190)</f>
        <v>0</v>
      </c>
      <c r="K189" s="166">
        <f>SUM(K190:K190)</f>
        <v>0</v>
      </c>
      <c r="L189" s="168">
        <f>SUM(L190:L190)</f>
        <v>0</v>
      </c>
    </row>
    <row r="190" spans="1:12" ht="48" x14ac:dyDescent="0.25">
      <c r="A190" s="53">
        <v>4311</v>
      </c>
      <c r="B190" s="79" t="s">
        <v>193</v>
      </c>
      <c r="C190" s="80">
        <f t="shared" si="7"/>
        <v>0</v>
      </c>
      <c r="D190" s="82"/>
      <c r="E190" s="82"/>
      <c r="F190" s="82"/>
      <c r="G190" s="154"/>
      <c r="H190" s="80">
        <f t="shared" si="8"/>
        <v>0</v>
      </c>
      <c r="I190" s="82"/>
      <c r="J190" s="82"/>
      <c r="K190" s="82"/>
      <c r="L190" s="155"/>
    </row>
    <row r="191" spans="1:12" s="33" customFormat="1" ht="24" x14ac:dyDescent="0.25">
      <c r="A191" s="193"/>
      <c r="B191" s="28" t="s">
        <v>194</v>
      </c>
      <c r="C191" s="135">
        <f t="shared" si="7"/>
        <v>0</v>
      </c>
      <c r="D191" s="136">
        <f>SUM(D192,D231,D266,D279,D283)</f>
        <v>0</v>
      </c>
      <c r="E191" s="136">
        <f>SUM(E192,E231,E266,E279,E283)</f>
        <v>0</v>
      </c>
      <c r="F191" s="136">
        <f>SUM(F192,F231,F266,F279,F283)</f>
        <v>0</v>
      </c>
      <c r="G191" s="136">
        <f>SUM(G192,G231,G266,G279,G283)</f>
        <v>0</v>
      </c>
      <c r="H191" s="135">
        <f t="shared" si="8"/>
        <v>0</v>
      </c>
      <c r="I191" s="136">
        <f>SUM(I192,I231,I266,I279,I283)</f>
        <v>0</v>
      </c>
      <c r="J191" s="136">
        <f>SUM(J192,J231,J266,J279,J283)</f>
        <v>0</v>
      </c>
      <c r="K191" s="136">
        <f>SUM(K192,K231,K266,K279,K283)</f>
        <v>0</v>
      </c>
      <c r="L191" s="194">
        <f>SUM(L192,L231,L266,L279,L283)</f>
        <v>0</v>
      </c>
    </row>
    <row r="192" spans="1:12" x14ac:dyDescent="0.25">
      <c r="A192" s="139">
        <v>5000</v>
      </c>
      <c r="B192" s="139" t="s">
        <v>195</v>
      </c>
      <c r="C192" s="140">
        <f t="shared" si="7"/>
        <v>0</v>
      </c>
      <c r="D192" s="141">
        <f>D193+D201+D227</f>
        <v>0</v>
      </c>
      <c r="E192" s="141">
        <f>E193+E201+E227</f>
        <v>0</v>
      </c>
      <c r="F192" s="141">
        <f>F193+F201+F227</f>
        <v>0</v>
      </c>
      <c r="G192" s="141">
        <f>G193+G201+G227</f>
        <v>0</v>
      </c>
      <c r="H192" s="140">
        <f t="shared" si="8"/>
        <v>0</v>
      </c>
      <c r="I192" s="141">
        <f>I193+I201+I227</f>
        <v>0</v>
      </c>
      <c r="J192" s="141">
        <f>J193+J201+J227</f>
        <v>0</v>
      </c>
      <c r="K192" s="141">
        <f>K193+K201+K227</f>
        <v>0</v>
      </c>
      <c r="L192" s="195">
        <f>L193+L201+L227</f>
        <v>0</v>
      </c>
    </row>
    <row r="193" spans="1:12" x14ac:dyDescent="0.25">
      <c r="A193" s="64">
        <v>5100</v>
      </c>
      <c r="B193" s="144" t="s">
        <v>196</v>
      </c>
      <c r="C193" s="65">
        <f t="shared" si="7"/>
        <v>0</v>
      </c>
      <c r="D193" s="71">
        <f>D194+D195+D198+D199+D200</f>
        <v>0</v>
      </c>
      <c r="E193" s="71">
        <f>E194+E195+E198+E199+E200</f>
        <v>0</v>
      </c>
      <c r="F193" s="71">
        <f>F194+F195+F198+F199+F200</f>
        <v>0</v>
      </c>
      <c r="G193" s="163">
        <f>G194+G195+G198+G199+G200</f>
        <v>0</v>
      </c>
      <c r="H193" s="65">
        <f t="shared" si="8"/>
        <v>0</v>
      </c>
      <c r="I193" s="71">
        <f>I194+I195+I198+I199+I200</f>
        <v>0</v>
      </c>
      <c r="J193" s="71">
        <f>J194+J195+J198+J199+J200</f>
        <v>0</v>
      </c>
      <c r="K193" s="71">
        <f>K194+K195+K198+K199+K200</f>
        <v>0</v>
      </c>
      <c r="L193" s="164">
        <f>L194+L195+L198+L199+L200</f>
        <v>0</v>
      </c>
    </row>
    <row r="194" spans="1:12" x14ac:dyDescent="0.25">
      <c r="A194" s="165">
        <v>5110</v>
      </c>
      <c r="B194" s="73" t="s">
        <v>197</v>
      </c>
      <c r="C194" s="74">
        <f t="shared" si="7"/>
        <v>0</v>
      </c>
      <c r="D194" s="76"/>
      <c r="E194" s="76"/>
      <c r="F194" s="76"/>
      <c r="G194" s="152"/>
      <c r="H194" s="74">
        <f t="shared" si="8"/>
        <v>0</v>
      </c>
      <c r="I194" s="76"/>
      <c r="J194" s="76"/>
      <c r="K194" s="76"/>
      <c r="L194" s="153"/>
    </row>
    <row r="195" spans="1:12" ht="24" x14ac:dyDescent="0.25">
      <c r="A195" s="156">
        <v>5120</v>
      </c>
      <c r="B195" s="79" t="s">
        <v>198</v>
      </c>
      <c r="C195" s="80">
        <f t="shared" si="7"/>
        <v>0</v>
      </c>
      <c r="D195" s="157">
        <f>D196+D197</f>
        <v>0</v>
      </c>
      <c r="E195" s="157">
        <f>E196+E197</f>
        <v>0</v>
      </c>
      <c r="F195" s="157">
        <f>F196+F197</f>
        <v>0</v>
      </c>
      <c r="G195" s="158">
        <f>G196+G197</f>
        <v>0</v>
      </c>
      <c r="H195" s="80">
        <f t="shared" si="8"/>
        <v>0</v>
      </c>
      <c r="I195" s="157">
        <f>I196+I197</f>
        <v>0</v>
      </c>
      <c r="J195" s="157">
        <f>J196+J197</f>
        <v>0</v>
      </c>
      <c r="K195" s="157">
        <f>K196+K197</f>
        <v>0</v>
      </c>
      <c r="L195" s="159">
        <f>L196+L197</f>
        <v>0</v>
      </c>
    </row>
    <row r="196" spans="1:12" x14ac:dyDescent="0.25">
      <c r="A196" s="53">
        <v>5121</v>
      </c>
      <c r="B196" s="79" t="s">
        <v>199</v>
      </c>
      <c r="C196" s="80">
        <f t="shared" si="7"/>
        <v>0</v>
      </c>
      <c r="D196" s="82"/>
      <c r="E196" s="82"/>
      <c r="F196" s="82"/>
      <c r="G196" s="154"/>
      <c r="H196" s="80">
        <f t="shared" si="8"/>
        <v>0</v>
      </c>
      <c r="I196" s="82"/>
      <c r="J196" s="82"/>
      <c r="K196" s="82"/>
      <c r="L196" s="155"/>
    </row>
    <row r="197" spans="1:12" ht="24" x14ac:dyDescent="0.25">
      <c r="A197" s="53">
        <v>5129</v>
      </c>
      <c r="B197" s="79" t="s">
        <v>200</v>
      </c>
      <c r="C197" s="80">
        <f t="shared" si="7"/>
        <v>0</v>
      </c>
      <c r="D197" s="82"/>
      <c r="E197" s="82"/>
      <c r="F197" s="82"/>
      <c r="G197" s="154"/>
      <c r="H197" s="80">
        <f t="shared" si="8"/>
        <v>0</v>
      </c>
      <c r="I197" s="82"/>
      <c r="J197" s="82"/>
      <c r="K197" s="82"/>
      <c r="L197" s="155"/>
    </row>
    <row r="198" spans="1:12" x14ac:dyDescent="0.25">
      <c r="A198" s="156">
        <v>5130</v>
      </c>
      <c r="B198" s="79" t="s">
        <v>201</v>
      </c>
      <c r="C198" s="80">
        <f t="shared" si="7"/>
        <v>0</v>
      </c>
      <c r="D198" s="82"/>
      <c r="E198" s="82"/>
      <c r="F198" s="82"/>
      <c r="G198" s="154"/>
      <c r="H198" s="80">
        <f t="shared" si="8"/>
        <v>0</v>
      </c>
      <c r="I198" s="82"/>
      <c r="J198" s="82"/>
      <c r="K198" s="82"/>
      <c r="L198" s="155"/>
    </row>
    <row r="199" spans="1:12" x14ac:dyDescent="0.25">
      <c r="A199" s="156">
        <v>5140</v>
      </c>
      <c r="B199" s="79" t="s">
        <v>202</v>
      </c>
      <c r="C199" s="80">
        <f t="shared" si="7"/>
        <v>0</v>
      </c>
      <c r="D199" s="82"/>
      <c r="E199" s="82"/>
      <c r="F199" s="82"/>
      <c r="G199" s="154"/>
      <c r="H199" s="80">
        <f t="shared" si="8"/>
        <v>0</v>
      </c>
      <c r="I199" s="82"/>
      <c r="J199" s="82"/>
      <c r="K199" s="82"/>
      <c r="L199" s="155"/>
    </row>
    <row r="200" spans="1:12" ht="24" x14ac:dyDescent="0.25">
      <c r="A200" s="156">
        <v>5170</v>
      </c>
      <c r="B200" s="79" t="s">
        <v>203</v>
      </c>
      <c r="C200" s="80">
        <f t="shared" si="7"/>
        <v>0</v>
      </c>
      <c r="D200" s="82"/>
      <c r="E200" s="82"/>
      <c r="F200" s="82"/>
      <c r="G200" s="154"/>
      <c r="H200" s="80">
        <f t="shared" si="8"/>
        <v>0</v>
      </c>
      <c r="I200" s="82"/>
      <c r="J200" s="82"/>
      <c r="K200" s="82"/>
      <c r="L200" s="155"/>
    </row>
    <row r="201" spans="1:12" x14ac:dyDescent="0.25">
      <c r="A201" s="64">
        <v>5200</v>
      </c>
      <c r="B201" s="144" t="s">
        <v>204</v>
      </c>
      <c r="C201" s="65">
        <f t="shared" si="7"/>
        <v>0</v>
      </c>
      <c r="D201" s="71">
        <f>D202+D212+D213+D222+D223+D224+D226</f>
        <v>0</v>
      </c>
      <c r="E201" s="71">
        <f>E202+E212+E213+E222+E223+E224+E226</f>
        <v>0</v>
      </c>
      <c r="F201" s="71">
        <f>F202+F212+F213+F222+F223+F224+F226</f>
        <v>0</v>
      </c>
      <c r="G201" s="163">
        <f>G202+G212+G213+G222+G223+G224+G226</f>
        <v>0</v>
      </c>
      <c r="H201" s="65">
        <f t="shared" si="8"/>
        <v>0</v>
      </c>
      <c r="I201" s="71">
        <f>I202+I212+I213+I222+I223+I224+I226</f>
        <v>0</v>
      </c>
      <c r="J201" s="71">
        <f>J202+J212+J213+J222+J223+J224+J226</f>
        <v>0</v>
      </c>
      <c r="K201" s="71">
        <f>K202+K212+K213+K222+K223+K224+K226</f>
        <v>0</v>
      </c>
      <c r="L201" s="164">
        <f>L202+L212+L213+L222+L223+L224+L226</f>
        <v>0</v>
      </c>
    </row>
    <row r="202" spans="1:12" x14ac:dyDescent="0.25">
      <c r="A202" s="147">
        <v>5210</v>
      </c>
      <c r="B202" s="106" t="s">
        <v>205</v>
      </c>
      <c r="C202" s="148">
        <f t="shared" si="7"/>
        <v>0</v>
      </c>
      <c r="D202" s="149">
        <f>SUM(D203:D211)</f>
        <v>0</v>
      </c>
      <c r="E202" s="149">
        <f>SUM(E203:E211)</f>
        <v>0</v>
      </c>
      <c r="F202" s="149">
        <f>SUM(F203:F211)</f>
        <v>0</v>
      </c>
      <c r="G202" s="150">
        <f>SUM(G203:G211)</f>
        <v>0</v>
      </c>
      <c r="H202" s="148">
        <f t="shared" si="8"/>
        <v>0</v>
      </c>
      <c r="I202" s="149">
        <f>SUM(I203:I211)</f>
        <v>0</v>
      </c>
      <c r="J202" s="149">
        <f>SUM(J203:J211)</f>
        <v>0</v>
      </c>
      <c r="K202" s="149">
        <f>SUM(K203:K211)</f>
        <v>0</v>
      </c>
      <c r="L202" s="151">
        <f>SUM(L203:L211)</f>
        <v>0</v>
      </c>
    </row>
    <row r="203" spans="1:12" x14ac:dyDescent="0.25">
      <c r="A203" s="47">
        <v>5211</v>
      </c>
      <c r="B203" s="73" t="s">
        <v>206</v>
      </c>
      <c r="C203" s="74">
        <f t="shared" si="7"/>
        <v>0</v>
      </c>
      <c r="D203" s="76"/>
      <c r="E203" s="76"/>
      <c r="F203" s="76"/>
      <c r="G203" s="152"/>
      <c r="H203" s="74">
        <f t="shared" si="8"/>
        <v>0</v>
      </c>
      <c r="I203" s="76"/>
      <c r="J203" s="76"/>
      <c r="K203" s="76"/>
      <c r="L203" s="153"/>
    </row>
    <row r="204" spans="1:12" x14ac:dyDescent="0.25">
      <c r="A204" s="53">
        <v>5212</v>
      </c>
      <c r="B204" s="79" t="s">
        <v>207</v>
      </c>
      <c r="C204" s="80">
        <f t="shared" si="7"/>
        <v>0</v>
      </c>
      <c r="D204" s="82"/>
      <c r="E204" s="82"/>
      <c r="F204" s="82"/>
      <c r="G204" s="154"/>
      <c r="H204" s="80">
        <f t="shared" si="8"/>
        <v>0</v>
      </c>
      <c r="I204" s="82"/>
      <c r="J204" s="82"/>
      <c r="K204" s="82"/>
      <c r="L204" s="155"/>
    </row>
    <row r="205" spans="1:12" x14ac:dyDescent="0.25">
      <c r="A205" s="53">
        <v>5213</v>
      </c>
      <c r="B205" s="79" t="s">
        <v>208</v>
      </c>
      <c r="C205" s="80">
        <f t="shared" si="7"/>
        <v>0</v>
      </c>
      <c r="D205" s="82"/>
      <c r="E205" s="82"/>
      <c r="F205" s="82"/>
      <c r="G205" s="154"/>
      <c r="H205" s="80">
        <f t="shared" si="8"/>
        <v>0</v>
      </c>
      <c r="I205" s="82"/>
      <c r="J205" s="82"/>
      <c r="K205" s="82"/>
      <c r="L205" s="155"/>
    </row>
    <row r="206" spans="1:12" x14ac:dyDescent="0.25">
      <c r="A206" s="53">
        <v>5214</v>
      </c>
      <c r="B206" s="79" t="s">
        <v>209</v>
      </c>
      <c r="C206" s="80">
        <f t="shared" si="7"/>
        <v>0</v>
      </c>
      <c r="D206" s="82"/>
      <c r="E206" s="82"/>
      <c r="F206" s="82"/>
      <c r="G206" s="154"/>
      <c r="H206" s="80">
        <f t="shared" si="8"/>
        <v>0</v>
      </c>
      <c r="I206" s="82"/>
      <c r="J206" s="82"/>
      <c r="K206" s="82"/>
      <c r="L206" s="155"/>
    </row>
    <row r="207" spans="1:12" x14ac:dyDescent="0.25">
      <c r="A207" s="53">
        <v>5215</v>
      </c>
      <c r="B207" s="79" t="s">
        <v>210</v>
      </c>
      <c r="C207" s="80">
        <f>SUM(D207:G207)</f>
        <v>0</v>
      </c>
      <c r="D207" s="82"/>
      <c r="E207" s="82"/>
      <c r="F207" s="82"/>
      <c r="G207" s="154"/>
      <c r="H207" s="80">
        <f>SUM(I207:L207)</f>
        <v>0</v>
      </c>
      <c r="I207" s="82"/>
      <c r="J207" s="82"/>
      <c r="K207" s="82"/>
      <c r="L207" s="155"/>
    </row>
    <row r="208" spans="1:12" ht="24" x14ac:dyDescent="0.25">
      <c r="A208" s="53">
        <v>5216</v>
      </c>
      <c r="B208" s="79" t="s">
        <v>211</v>
      </c>
      <c r="C208" s="80">
        <f t="shared" si="7"/>
        <v>0</v>
      </c>
      <c r="D208" s="82"/>
      <c r="E208" s="82"/>
      <c r="F208" s="82"/>
      <c r="G208" s="154"/>
      <c r="H208" s="80">
        <f t="shared" si="8"/>
        <v>0</v>
      </c>
      <c r="I208" s="82"/>
      <c r="J208" s="82"/>
      <c r="K208" s="82"/>
      <c r="L208" s="155"/>
    </row>
    <row r="209" spans="1:12" x14ac:dyDescent="0.25">
      <c r="A209" s="53">
        <v>5217</v>
      </c>
      <c r="B209" s="79" t="s">
        <v>212</v>
      </c>
      <c r="C209" s="80">
        <f t="shared" si="7"/>
        <v>0</v>
      </c>
      <c r="D209" s="82"/>
      <c r="E209" s="82"/>
      <c r="F209" s="82"/>
      <c r="G209" s="154"/>
      <c r="H209" s="80">
        <f t="shared" si="8"/>
        <v>0</v>
      </c>
      <c r="I209" s="82"/>
      <c r="J209" s="82"/>
      <c r="K209" s="82"/>
      <c r="L209" s="155"/>
    </row>
    <row r="210" spans="1:12" x14ac:dyDescent="0.25">
      <c r="A210" s="53">
        <v>5218</v>
      </c>
      <c r="B210" s="79" t="s">
        <v>213</v>
      </c>
      <c r="C210" s="80">
        <f t="shared" si="7"/>
        <v>0</v>
      </c>
      <c r="D210" s="82"/>
      <c r="E210" s="82"/>
      <c r="F210" s="82"/>
      <c r="G210" s="154"/>
      <c r="H210" s="80">
        <f t="shared" si="8"/>
        <v>0</v>
      </c>
      <c r="I210" s="82"/>
      <c r="J210" s="82"/>
      <c r="K210" s="82"/>
      <c r="L210" s="155"/>
    </row>
    <row r="211" spans="1:12" x14ac:dyDescent="0.25">
      <c r="A211" s="53">
        <v>5219</v>
      </c>
      <c r="B211" s="79" t="s">
        <v>214</v>
      </c>
      <c r="C211" s="80">
        <f t="shared" si="7"/>
        <v>0</v>
      </c>
      <c r="D211" s="82"/>
      <c r="E211" s="82"/>
      <c r="F211" s="82"/>
      <c r="G211" s="154"/>
      <c r="H211" s="80">
        <f t="shared" si="8"/>
        <v>0</v>
      </c>
      <c r="I211" s="82"/>
      <c r="J211" s="82"/>
      <c r="K211" s="82"/>
      <c r="L211" s="155"/>
    </row>
    <row r="212" spans="1:12" ht="13.5" customHeight="1" x14ac:dyDescent="0.25">
      <c r="A212" s="156">
        <v>5220</v>
      </c>
      <c r="B212" s="79" t="s">
        <v>215</v>
      </c>
      <c r="C212" s="80">
        <f t="shared" si="7"/>
        <v>0</v>
      </c>
      <c r="D212" s="82"/>
      <c r="E212" s="82"/>
      <c r="F212" s="82"/>
      <c r="G212" s="154"/>
      <c r="H212" s="80">
        <f t="shared" si="8"/>
        <v>0</v>
      </c>
      <c r="I212" s="82"/>
      <c r="J212" s="82"/>
      <c r="K212" s="82"/>
      <c r="L212" s="155"/>
    </row>
    <row r="213" spans="1:12" x14ac:dyDescent="0.25">
      <c r="A213" s="156">
        <v>5230</v>
      </c>
      <c r="B213" s="79" t="s">
        <v>216</v>
      </c>
      <c r="C213" s="80">
        <f t="shared" si="7"/>
        <v>0</v>
      </c>
      <c r="D213" s="157">
        <f>SUM(D214:D221)</f>
        <v>0</v>
      </c>
      <c r="E213" s="157">
        <f>SUM(E214:E221)</f>
        <v>0</v>
      </c>
      <c r="F213" s="157">
        <f>SUM(F214:F221)</f>
        <v>0</v>
      </c>
      <c r="G213" s="158">
        <f>SUM(G214:G221)</f>
        <v>0</v>
      </c>
      <c r="H213" s="80">
        <f t="shared" si="8"/>
        <v>0</v>
      </c>
      <c r="I213" s="157">
        <f>SUM(I214:I221)</f>
        <v>0</v>
      </c>
      <c r="J213" s="157">
        <f>SUM(J214:J221)</f>
        <v>0</v>
      </c>
      <c r="K213" s="157">
        <f>SUM(K214:K221)</f>
        <v>0</v>
      </c>
      <c r="L213" s="159">
        <f>SUM(L214:L221)</f>
        <v>0</v>
      </c>
    </row>
    <row r="214" spans="1:12" x14ac:dyDescent="0.25">
      <c r="A214" s="53">
        <v>5231</v>
      </c>
      <c r="B214" s="79" t="s">
        <v>217</v>
      </c>
      <c r="C214" s="80">
        <f t="shared" si="7"/>
        <v>0</v>
      </c>
      <c r="D214" s="82"/>
      <c r="E214" s="82"/>
      <c r="F214" s="82"/>
      <c r="G214" s="154"/>
      <c r="H214" s="80">
        <f t="shared" si="8"/>
        <v>0</v>
      </c>
      <c r="I214" s="82"/>
      <c r="J214" s="82"/>
      <c r="K214" s="82"/>
      <c r="L214" s="155"/>
    </row>
    <row r="215" spans="1:12" x14ac:dyDescent="0.25">
      <c r="A215" s="53">
        <v>5232</v>
      </c>
      <c r="B215" s="79" t="s">
        <v>218</v>
      </c>
      <c r="C215" s="80">
        <f t="shared" si="7"/>
        <v>0</v>
      </c>
      <c r="D215" s="82"/>
      <c r="E215" s="82"/>
      <c r="F215" s="82"/>
      <c r="G215" s="154"/>
      <c r="H215" s="80">
        <f t="shared" si="8"/>
        <v>0</v>
      </c>
      <c r="I215" s="82"/>
      <c r="J215" s="82"/>
      <c r="K215" s="82"/>
      <c r="L215" s="155"/>
    </row>
    <row r="216" spans="1:12" x14ac:dyDescent="0.25">
      <c r="A216" s="53">
        <v>5233</v>
      </c>
      <c r="B216" s="79" t="s">
        <v>219</v>
      </c>
      <c r="C216" s="196">
        <f t="shared" si="7"/>
        <v>0</v>
      </c>
      <c r="D216" s="82"/>
      <c r="E216" s="82"/>
      <c r="F216" s="82"/>
      <c r="G216" s="154"/>
      <c r="H216" s="80">
        <f t="shared" si="8"/>
        <v>0</v>
      </c>
      <c r="I216" s="82"/>
      <c r="J216" s="82"/>
      <c r="K216" s="82"/>
      <c r="L216" s="155"/>
    </row>
    <row r="217" spans="1:12" ht="24" x14ac:dyDescent="0.25">
      <c r="A217" s="53">
        <v>5234</v>
      </c>
      <c r="B217" s="79" t="s">
        <v>220</v>
      </c>
      <c r="C217" s="196">
        <f t="shared" si="7"/>
        <v>0</v>
      </c>
      <c r="D217" s="82"/>
      <c r="E217" s="82"/>
      <c r="F217" s="82"/>
      <c r="G217" s="154"/>
      <c r="H217" s="80">
        <f t="shared" si="8"/>
        <v>0</v>
      </c>
      <c r="I217" s="82"/>
      <c r="J217" s="82"/>
      <c r="K217" s="82"/>
      <c r="L217" s="155"/>
    </row>
    <row r="218" spans="1:12" ht="14.25" customHeight="1" x14ac:dyDescent="0.25">
      <c r="A218" s="53">
        <v>5236</v>
      </c>
      <c r="B218" s="79" t="s">
        <v>221</v>
      </c>
      <c r="C218" s="196">
        <f t="shared" si="7"/>
        <v>0</v>
      </c>
      <c r="D218" s="82"/>
      <c r="E218" s="82"/>
      <c r="F218" s="82"/>
      <c r="G218" s="154"/>
      <c r="H218" s="80">
        <f t="shared" si="8"/>
        <v>0</v>
      </c>
      <c r="I218" s="82"/>
      <c r="J218" s="82"/>
      <c r="K218" s="82"/>
      <c r="L218" s="155"/>
    </row>
    <row r="219" spans="1:12" ht="14.25" customHeight="1" x14ac:dyDescent="0.25">
      <c r="A219" s="53">
        <v>5237</v>
      </c>
      <c r="B219" s="79" t="s">
        <v>222</v>
      </c>
      <c r="C219" s="196">
        <f t="shared" si="7"/>
        <v>0</v>
      </c>
      <c r="D219" s="82"/>
      <c r="E219" s="82"/>
      <c r="F219" s="82"/>
      <c r="G219" s="154"/>
      <c r="H219" s="80">
        <f t="shared" si="8"/>
        <v>0</v>
      </c>
      <c r="I219" s="82"/>
      <c r="J219" s="82"/>
      <c r="K219" s="82"/>
      <c r="L219" s="155"/>
    </row>
    <row r="220" spans="1:12" ht="24" x14ac:dyDescent="0.25">
      <c r="A220" s="53">
        <v>5238</v>
      </c>
      <c r="B220" s="79" t="s">
        <v>223</v>
      </c>
      <c r="C220" s="196">
        <f t="shared" si="7"/>
        <v>0</v>
      </c>
      <c r="D220" s="82"/>
      <c r="E220" s="82"/>
      <c r="F220" s="82"/>
      <c r="G220" s="154"/>
      <c r="H220" s="80">
        <f t="shared" si="8"/>
        <v>0</v>
      </c>
      <c r="I220" s="82"/>
      <c r="J220" s="82"/>
      <c r="K220" s="82"/>
      <c r="L220" s="155"/>
    </row>
    <row r="221" spans="1:12" ht="24" x14ac:dyDescent="0.25">
      <c r="A221" s="53">
        <v>5239</v>
      </c>
      <c r="B221" s="79" t="s">
        <v>224</v>
      </c>
      <c r="C221" s="196">
        <f t="shared" si="7"/>
        <v>0</v>
      </c>
      <c r="D221" s="82"/>
      <c r="E221" s="82"/>
      <c r="F221" s="82"/>
      <c r="G221" s="154"/>
      <c r="H221" s="80">
        <f t="shared" si="8"/>
        <v>0</v>
      </c>
      <c r="I221" s="82"/>
      <c r="J221" s="82"/>
      <c r="K221" s="82"/>
      <c r="L221" s="155"/>
    </row>
    <row r="222" spans="1:12" ht="24" x14ac:dyDescent="0.25">
      <c r="A222" s="156">
        <v>5240</v>
      </c>
      <c r="B222" s="79" t="s">
        <v>225</v>
      </c>
      <c r="C222" s="196">
        <f t="shared" si="7"/>
        <v>0</v>
      </c>
      <c r="D222" s="82"/>
      <c r="E222" s="82"/>
      <c r="F222" s="82"/>
      <c r="G222" s="154"/>
      <c r="H222" s="80">
        <f t="shared" si="8"/>
        <v>0</v>
      </c>
      <c r="I222" s="82"/>
      <c r="J222" s="82"/>
      <c r="K222" s="82"/>
      <c r="L222" s="155"/>
    </row>
    <row r="223" spans="1:12" ht="22.5" customHeight="1" x14ac:dyDescent="0.25">
      <c r="A223" s="156">
        <v>5250</v>
      </c>
      <c r="B223" s="79" t="s">
        <v>226</v>
      </c>
      <c r="C223" s="196">
        <f t="shared" si="7"/>
        <v>0</v>
      </c>
      <c r="D223" s="82"/>
      <c r="E223" s="82"/>
      <c r="F223" s="82"/>
      <c r="G223" s="154"/>
      <c r="H223" s="80">
        <f t="shared" si="8"/>
        <v>0</v>
      </c>
      <c r="I223" s="82"/>
      <c r="J223" s="82"/>
      <c r="K223" s="82"/>
      <c r="L223" s="155"/>
    </row>
    <row r="224" spans="1:12" x14ac:dyDescent="0.25">
      <c r="A224" s="156">
        <v>5260</v>
      </c>
      <c r="B224" s="79" t="s">
        <v>227</v>
      </c>
      <c r="C224" s="196">
        <f t="shared" si="7"/>
        <v>0</v>
      </c>
      <c r="D224" s="157">
        <f>SUM(D225)</f>
        <v>0</v>
      </c>
      <c r="E224" s="157">
        <f>SUM(E225)</f>
        <v>0</v>
      </c>
      <c r="F224" s="157">
        <f>SUM(F225)</f>
        <v>0</v>
      </c>
      <c r="G224" s="158">
        <f>SUM(G225)</f>
        <v>0</v>
      </c>
      <c r="H224" s="80">
        <f t="shared" si="8"/>
        <v>0</v>
      </c>
      <c r="I224" s="157">
        <f>SUM(I225)</f>
        <v>0</v>
      </c>
      <c r="J224" s="157">
        <f>SUM(J225)</f>
        <v>0</v>
      </c>
      <c r="K224" s="157">
        <f>SUM(K225)</f>
        <v>0</v>
      </c>
      <c r="L224" s="159">
        <f>SUM(L225)</f>
        <v>0</v>
      </c>
    </row>
    <row r="225" spans="1:12" ht="24" x14ac:dyDescent="0.25">
      <c r="A225" s="53">
        <v>5269</v>
      </c>
      <c r="B225" s="79" t="s">
        <v>228</v>
      </c>
      <c r="C225" s="196">
        <f t="shared" si="7"/>
        <v>0</v>
      </c>
      <c r="D225" s="82"/>
      <c r="E225" s="82"/>
      <c r="F225" s="82"/>
      <c r="G225" s="154"/>
      <c r="H225" s="80">
        <f t="shared" si="8"/>
        <v>0</v>
      </c>
      <c r="I225" s="82"/>
      <c r="J225" s="82"/>
      <c r="K225" s="82"/>
      <c r="L225" s="155"/>
    </row>
    <row r="226" spans="1:12" ht="24" x14ac:dyDescent="0.25">
      <c r="A226" s="147">
        <v>5270</v>
      </c>
      <c r="B226" s="106" t="s">
        <v>229</v>
      </c>
      <c r="C226" s="197">
        <f t="shared" si="7"/>
        <v>0</v>
      </c>
      <c r="D226" s="160"/>
      <c r="E226" s="160"/>
      <c r="F226" s="160"/>
      <c r="G226" s="161"/>
      <c r="H226" s="148">
        <f t="shared" si="8"/>
        <v>0</v>
      </c>
      <c r="I226" s="160"/>
      <c r="J226" s="160"/>
      <c r="K226" s="160"/>
      <c r="L226" s="162"/>
    </row>
    <row r="227" spans="1:12" ht="48" x14ac:dyDescent="0.25">
      <c r="A227" s="100">
        <v>5300</v>
      </c>
      <c r="B227" s="198" t="s">
        <v>230</v>
      </c>
      <c r="C227" s="199">
        <f t="shared" si="7"/>
        <v>0</v>
      </c>
      <c r="D227" s="200">
        <f>SUM(D228,D229)</f>
        <v>0</v>
      </c>
      <c r="E227" s="200">
        <f>SUM(E228,E229)</f>
        <v>0</v>
      </c>
      <c r="F227" s="200">
        <f>SUM(F228,F229)</f>
        <v>0</v>
      </c>
      <c r="G227" s="200">
        <f>SUM(G228,G229)</f>
        <v>0</v>
      </c>
      <c r="H227" s="201">
        <f t="shared" si="8"/>
        <v>0</v>
      </c>
      <c r="I227" s="200">
        <f>SUM(I228,I229)</f>
        <v>0</v>
      </c>
      <c r="J227" s="200">
        <f>SUM(J228,J229)</f>
        <v>0</v>
      </c>
      <c r="K227" s="200">
        <f>SUM(K228,K229)</f>
        <v>0</v>
      </c>
      <c r="L227" s="202">
        <f>SUM(L228,L229)</f>
        <v>0</v>
      </c>
    </row>
    <row r="228" spans="1:12" ht="24" x14ac:dyDescent="0.25">
      <c r="A228" s="147">
        <v>5310</v>
      </c>
      <c r="B228" s="106" t="s">
        <v>231</v>
      </c>
      <c r="C228" s="197">
        <f t="shared" si="7"/>
        <v>0</v>
      </c>
      <c r="D228" s="160"/>
      <c r="E228" s="160"/>
      <c r="F228" s="160"/>
      <c r="G228" s="161"/>
      <c r="H228" s="148">
        <f t="shared" si="8"/>
        <v>0</v>
      </c>
      <c r="I228" s="160"/>
      <c r="J228" s="160"/>
      <c r="K228" s="160"/>
      <c r="L228" s="162"/>
    </row>
    <row r="229" spans="1:12" ht="60" x14ac:dyDescent="0.25">
      <c r="A229" s="156">
        <v>5320</v>
      </c>
      <c r="B229" s="79" t="s">
        <v>232</v>
      </c>
      <c r="C229" s="196">
        <f t="shared" si="7"/>
        <v>0</v>
      </c>
      <c r="D229" s="82">
        <f>SUM(D230)</f>
        <v>0</v>
      </c>
      <c r="E229" s="82">
        <f>SUM(E230)</f>
        <v>0</v>
      </c>
      <c r="F229" s="82">
        <f>SUM(F230)</f>
        <v>0</v>
      </c>
      <c r="G229" s="82">
        <f>SUM(G230)</f>
        <v>0</v>
      </c>
      <c r="H229" s="80">
        <f t="shared" si="8"/>
        <v>0</v>
      </c>
      <c r="I229" s="82">
        <f>SUM(I230)</f>
        <v>0</v>
      </c>
      <c r="J229" s="82">
        <f>SUM(J230)</f>
        <v>0</v>
      </c>
      <c r="K229" s="82">
        <f>SUM(K230)</f>
        <v>0</v>
      </c>
      <c r="L229" s="203">
        <f>SUM(L230)</f>
        <v>0</v>
      </c>
    </row>
    <row r="230" spans="1:12" ht="48" x14ac:dyDescent="0.25">
      <c r="A230" s="47">
        <v>5321</v>
      </c>
      <c r="B230" s="73" t="s">
        <v>233</v>
      </c>
      <c r="C230" s="197">
        <f t="shared" si="7"/>
        <v>0</v>
      </c>
      <c r="D230" s="76"/>
      <c r="E230" s="76"/>
      <c r="F230" s="76"/>
      <c r="G230" s="152"/>
      <c r="H230" s="148">
        <f t="shared" si="8"/>
        <v>0</v>
      </c>
      <c r="I230" s="76"/>
      <c r="J230" s="76"/>
      <c r="K230" s="76"/>
      <c r="L230" s="153"/>
    </row>
    <row r="231" spans="1:12" x14ac:dyDescent="0.25">
      <c r="A231" s="139">
        <v>6000</v>
      </c>
      <c r="B231" s="139" t="s">
        <v>234</v>
      </c>
      <c r="C231" s="204">
        <f t="shared" si="7"/>
        <v>0</v>
      </c>
      <c r="D231" s="141">
        <f>D232+D250+D257</f>
        <v>0</v>
      </c>
      <c r="E231" s="141">
        <f>E232+E250+E257</f>
        <v>0</v>
      </c>
      <c r="F231" s="141">
        <f>F232+F250+F257</f>
        <v>0</v>
      </c>
      <c r="G231" s="142">
        <f>G232+G250+G257</f>
        <v>0</v>
      </c>
      <c r="H231" s="140">
        <f t="shared" si="8"/>
        <v>0</v>
      </c>
      <c r="I231" s="141">
        <f>I232+I250+I257</f>
        <v>0</v>
      </c>
      <c r="J231" s="141">
        <f>J232+J250+J257</f>
        <v>0</v>
      </c>
      <c r="K231" s="141">
        <f>K232+K250+K257</f>
        <v>0</v>
      </c>
      <c r="L231" s="143">
        <f>L232+L250+L257</f>
        <v>0</v>
      </c>
    </row>
    <row r="232" spans="1:12" ht="14.25" customHeight="1" x14ac:dyDescent="0.25">
      <c r="A232" s="186">
        <v>6200</v>
      </c>
      <c r="B232" s="177" t="s">
        <v>235</v>
      </c>
      <c r="C232" s="205">
        <f>SUM(D232:G232)</f>
        <v>0</v>
      </c>
      <c r="D232" s="206">
        <f>SUM(D233,D234,D237,D243,D244,D245)</f>
        <v>0</v>
      </c>
      <c r="E232" s="206">
        <f>SUM(E233,E234,E237,E243,E244,E245)</f>
        <v>0</v>
      </c>
      <c r="F232" s="206">
        <f>SUM(F233,F234,F237,F243,F244,F245)</f>
        <v>0</v>
      </c>
      <c r="G232" s="206">
        <f>SUM(G233,G234,G237,G243,G244,G245)</f>
        <v>0</v>
      </c>
      <c r="H232" s="187">
        <f t="shared" si="8"/>
        <v>0</v>
      </c>
      <c r="I232" s="206">
        <f>SUM(I233,I234,I237,I243,I244,I245)</f>
        <v>0</v>
      </c>
      <c r="J232" s="206">
        <f>SUM(J233,J234,J237,J243,J244,J245)</f>
        <v>0</v>
      </c>
      <c r="K232" s="206">
        <f>SUM(K233,K234,K237,K243,K244,K245)</f>
        <v>0</v>
      </c>
      <c r="L232" s="146">
        <f>SUM(L233,L234,L237,L243,L244,L245)</f>
        <v>0</v>
      </c>
    </row>
    <row r="233" spans="1:12" ht="24" x14ac:dyDescent="0.25">
      <c r="A233" s="165">
        <v>6220</v>
      </c>
      <c r="B233" s="73" t="s">
        <v>236</v>
      </c>
      <c r="C233" s="207">
        <f t="shared" si="7"/>
        <v>0</v>
      </c>
      <c r="D233" s="76"/>
      <c r="E233" s="76"/>
      <c r="F233" s="76"/>
      <c r="G233" s="208"/>
      <c r="H233" s="209">
        <f t="shared" si="8"/>
        <v>0</v>
      </c>
      <c r="I233" s="76"/>
      <c r="J233" s="76"/>
      <c r="K233" s="76"/>
      <c r="L233" s="153"/>
    </row>
    <row r="234" spans="1:12" ht="24" x14ac:dyDescent="0.25">
      <c r="A234" s="156">
        <v>6240</v>
      </c>
      <c r="B234" s="79" t="s">
        <v>237</v>
      </c>
      <c r="C234" s="196">
        <f>SUM(D234:G234)</f>
        <v>0</v>
      </c>
      <c r="D234" s="157">
        <f>SUM(D235:D236)</f>
        <v>0</v>
      </c>
      <c r="E234" s="157">
        <f>SUM(E235:E236)</f>
        <v>0</v>
      </c>
      <c r="F234" s="157">
        <f>SUM(F235:F236)</f>
        <v>0</v>
      </c>
      <c r="G234" s="158">
        <f>SUM(G235:G236)</f>
        <v>0</v>
      </c>
      <c r="H234" s="210">
        <f t="shared" si="8"/>
        <v>0</v>
      </c>
      <c r="I234" s="157">
        <f>SUM(I235:I236)</f>
        <v>0</v>
      </c>
      <c r="J234" s="157">
        <f>SUM(J235:J236)</f>
        <v>0</v>
      </c>
      <c r="K234" s="157">
        <f>SUM(K235:K236)</f>
        <v>0</v>
      </c>
      <c r="L234" s="159">
        <f>SUM(L235:L236)</f>
        <v>0</v>
      </c>
    </row>
    <row r="235" spans="1:12" x14ac:dyDescent="0.25">
      <c r="A235" s="53">
        <v>6241</v>
      </c>
      <c r="B235" s="79" t="s">
        <v>238</v>
      </c>
      <c r="C235" s="196">
        <f>SUM(D235:G235)</f>
        <v>0</v>
      </c>
      <c r="D235" s="82"/>
      <c r="E235" s="82"/>
      <c r="F235" s="82"/>
      <c r="G235" s="154"/>
      <c r="H235" s="210">
        <f>SUM(I235:L235)</f>
        <v>0</v>
      </c>
      <c r="I235" s="82"/>
      <c r="J235" s="82"/>
      <c r="K235" s="82"/>
      <c r="L235" s="155"/>
    </row>
    <row r="236" spans="1:12" x14ac:dyDescent="0.25">
      <c r="A236" s="53">
        <v>6242</v>
      </c>
      <c r="B236" s="79" t="s">
        <v>239</v>
      </c>
      <c r="C236" s="196">
        <f>SUM(D236:G236)</f>
        <v>0</v>
      </c>
      <c r="D236" s="82"/>
      <c r="E236" s="82"/>
      <c r="F236" s="82"/>
      <c r="G236" s="154"/>
      <c r="H236" s="210">
        <f t="shared" si="8"/>
        <v>0</v>
      </c>
      <c r="I236" s="82"/>
      <c r="J236" s="82"/>
      <c r="K236" s="82"/>
      <c r="L236" s="155"/>
    </row>
    <row r="237" spans="1:12" ht="25.5" customHeight="1" x14ac:dyDescent="0.25">
      <c r="A237" s="156">
        <v>6250</v>
      </c>
      <c r="B237" s="79" t="s">
        <v>240</v>
      </c>
      <c r="C237" s="196">
        <f>SUM(D237:G237)</f>
        <v>0</v>
      </c>
      <c r="D237" s="157">
        <f>SUM(D238:D242)</f>
        <v>0</v>
      </c>
      <c r="E237" s="157">
        <f>SUM(E238:E242)</f>
        <v>0</v>
      </c>
      <c r="F237" s="157">
        <f>SUM(F238:F242)</f>
        <v>0</v>
      </c>
      <c r="G237" s="158">
        <f>SUM(G238:G242)</f>
        <v>0</v>
      </c>
      <c r="H237" s="210">
        <f t="shared" si="8"/>
        <v>0</v>
      </c>
      <c r="I237" s="157">
        <f>SUM(I238:I242)</f>
        <v>0</v>
      </c>
      <c r="J237" s="157">
        <f>SUM(J238:J242)</f>
        <v>0</v>
      </c>
      <c r="K237" s="157">
        <f>SUM(K238:K242)</f>
        <v>0</v>
      </c>
      <c r="L237" s="159">
        <f>SUM(L238:L242)</f>
        <v>0</v>
      </c>
    </row>
    <row r="238" spans="1:12" ht="14.25" customHeight="1" x14ac:dyDescent="0.25">
      <c r="A238" s="53">
        <v>6252</v>
      </c>
      <c r="B238" s="79" t="s">
        <v>241</v>
      </c>
      <c r="C238" s="196">
        <f>SUM(D238:G238)</f>
        <v>0</v>
      </c>
      <c r="D238" s="82"/>
      <c r="E238" s="82"/>
      <c r="F238" s="82"/>
      <c r="G238" s="154"/>
      <c r="H238" s="210">
        <f t="shared" si="8"/>
        <v>0</v>
      </c>
      <c r="I238" s="82"/>
      <c r="J238" s="82"/>
      <c r="K238" s="82"/>
      <c r="L238" s="155"/>
    </row>
    <row r="239" spans="1:12" ht="14.25" customHeight="1" x14ac:dyDescent="0.25">
      <c r="A239" s="53">
        <v>6253</v>
      </c>
      <c r="B239" s="79" t="s">
        <v>242</v>
      </c>
      <c r="C239" s="196">
        <f t="shared" si="7"/>
        <v>0</v>
      </c>
      <c r="D239" s="82"/>
      <c r="E239" s="82"/>
      <c r="F239" s="82"/>
      <c r="G239" s="154"/>
      <c r="H239" s="210">
        <f t="shared" si="8"/>
        <v>0</v>
      </c>
      <c r="I239" s="82"/>
      <c r="J239" s="82"/>
      <c r="K239" s="82"/>
      <c r="L239" s="155"/>
    </row>
    <row r="240" spans="1:12" ht="24" x14ac:dyDescent="0.25">
      <c r="A240" s="53">
        <v>6254</v>
      </c>
      <c r="B240" s="79" t="s">
        <v>243</v>
      </c>
      <c r="C240" s="196">
        <f t="shared" si="7"/>
        <v>0</v>
      </c>
      <c r="D240" s="82"/>
      <c r="E240" s="82"/>
      <c r="F240" s="82"/>
      <c r="G240" s="154"/>
      <c r="H240" s="210">
        <f t="shared" si="8"/>
        <v>0</v>
      </c>
      <c r="I240" s="82"/>
      <c r="J240" s="82"/>
      <c r="K240" s="82"/>
      <c r="L240" s="155"/>
    </row>
    <row r="241" spans="1:12" ht="24" x14ac:dyDescent="0.25">
      <c r="A241" s="53">
        <v>6255</v>
      </c>
      <c r="B241" s="79" t="s">
        <v>244</v>
      </c>
      <c r="C241" s="196">
        <f t="shared" si="7"/>
        <v>0</v>
      </c>
      <c r="D241" s="82"/>
      <c r="E241" s="82"/>
      <c r="F241" s="82"/>
      <c r="G241" s="154"/>
      <c r="H241" s="210">
        <f t="shared" si="8"/>
        <v>0</v>
      </c>
      <c r="I241" s="82"/>
      <c r="J241" s="82"/>
      <c r="K241" s="82"/>
      <c r="L241" s="155"/>
    </row>
    <row r="242" spans="1:12" x14ac:dyDescent="0.25">
      <c r="A242" s="53">
        <v>6259</v>
      </c>
      <c r="B242" s="79" t="s">
        <v>245</v>
      </c>
      <c r="C242" s="196">
        <f t="shared" si="7"/>
        <v>0</v>
      </c>
      <c r="D242" s="82"/>
      <c r="E242" s="82"/>
      <c r="F242" s="82"/>
      <c r="G242" s="154"/>
      <c r="H242" s="210">
        <f t="shared" si="8"/>
        <v>0</v>
      </c>
      <c r="I242" s="82"/>
      <c r="J242" s="82"/>
      <c r="K242" s="82"/>
      <c r="L242" s="155"/>
    </row>
    <row r="243" spans="1:12" ht="24" x14ac:dyDescent="0.25">
      <c r="A243" s="156">
        <v>6260</v>
      </c>
      <c r="B243" s="79" t="s">
        <v>246</v>
      </c>
      <c r="C243" s="196">
        <f t="shared" si="7"/>
        <v>0</v>
      </c>
      <c r="D243" s="82"/>
      <c r="E243" s="82"/>
      <c r="F243" s="82"/>
      <c r="G243" s="154"/>
      <c r="H243" s="210">
        <f t="shared" si="8"/>
        <v>0</v>
      </c>
      <c r="I243" s="82"/>
      <c r="J243" s="82"/>
      <c r="K243" s="82"/>
      <c r="L243" s="155"/>
    </row>
    <row r="244" spans="1:12" ht="17.25" customHeight="1" x14ac:dyDescent="0.25">
      <c r="A244" s="156">
        <v>6270</v>
      </c>
      <c r="B244" s="79" t="s">
        <v>247</v>
      </c>
      <c r="C244" s="196">
        <f t="shared" si="7"/>
        <v>0</v>
      </c>
      <c r="D244" s="82"/>
      <c r="E244" s="82"/>
      <c r="F244" s="82"/>
      <c r="G244" s="154"/>
      <c r="H244" s="210">
        <f t="shared" si="8"/>
        <v>0</v>
      </c>
      <c r="I244" s="82"/>
      <c r="J244" s="82"/>
      <c r="K244" s="82"/>
      <c r="L244" s="155"/>
    </row>
    <row r="245" spans="1:12" ht="24.75" customHeight="1" x14ac:dyDescent="0.25">
      <c r="A245" s="165">
        <v>6290</v>
      </c>
      <c r="B245" s="73" t="s">
        <v>248</v>
      </c>
      <c r="C245" s="211">
        <f t="shared" si="7"/>
        <v>0</v>
      </c>
      <c r="D245" s="76">
        <f>SUM(D246:D249)</f>
        <v>0</v>
      </c>
      <c r="E245" s="76">
        <f>SUM(E246:E249)</f>
        <v>0</v>
      </c>
      <c r="F245" s="76">
        <f>SUM(F246:F249)</f>
        <v>0</v>
      </c>
      <c r="G245" s="212">
        <f>SUM(G246:G249)</f>
        <v>0</v>
      </c>
      <c r="H245" s="211">
        <f t="shared" si="8"/>
        <v>0</v>
      </c>
      <c r="I245" s="76">
        <f>SUM(I246:I249)</f>
        <v>0</v>
      </c>
      <c r="J245" s="76">
        <f>SUM(J246:J249)</f>
        <v>0</v>
      </c>
      <c r="K245" s="76">
        <f>SUM(K246:K249)</f>
        <v>0</v>
      </c>
      <c r="L245" s="180">
        <f>SUM(L246:L249)</f>
        <v>0</v>
      </c>
    </row>
    <row r="246" spans="1:12" ht="17.25" customHeight="1" x14ac:dyDescent="0.25">
      <c r="A246" s="53">
        <v>6291</v>
      </c>
      <c r="B246" s="79" t="s">
        <v>249</v>
      </c>
      <c r="C246" s="196">
        <f t="shared" si="7"/>
        <v>0</v>
      </c>
      <c r="D246" s="82"/>
      <c r="E246" s="82"/>
      <c r="F246" s="82"/>
      <c r="G246" s="213"/>
      <c r="H246" s="196">
        <f t="shared" si="8"/>
        <v>0</v>
      </c>
      <c r="I246" s="82"/>
      <c r="J246" s="82"/>
      <c r="K246" s="82"/>
      <c r="L246" s="155"/>
    </row>
    <row r="247" spans="1:12" ht="17.25" customHeight="1" x14ac:dyDescent="0.25">
      <c r="A247" s="53">
        <v>6292</v>
      </c>
      <c r="B247" s="79" t="s">
        <v>250</v>
      </c>
      <c r="C247" s="196">
        <f t="shared" si="7"/>
        <v>0</v>
      </c>
      <c r="D247" s="82"/>
      <c r="E247" s="82"/>
      <c r="F247" s="82"/>
      <c r="G247" s="213"/>
      <c r="H247" s="196">
        <f t="shared" si="8"/>
        <v>0</v>
      </c>
      <c r="I247" s="82"/>
      <c r="J247" s="82"/>
      <c r="K247" s="82"/>
      <c r="L247" s="155"/>
    </row>
    <row r="248" spans="1:12" ht="78.75" customHeight="1" x14ac:dyDescent="0.25">
      <c r="A248" s="53">
        <v>6296</v>
      </c>
      <c r="B248" s="79" t="s">
        <v>251</v>
      </c>
      <c r="C248" s="196">
        <f t="shared" si="7"/>
        <v>0</v>
      </c>
      <c r="D248" s="82"/>
      <c r="E248" s="82"/>
      <c r="F248" s="82"/>
      <c r="G248" s="213"/>
      <c r="H248" s="196">
        <f t="shared" si="8"/>
        <v>0</v>
      </c>
      <c r="I248" s="82"/>
      <c r="J248" s="82"/>
      <c r="K248" s="82"/>
      <c r="L248" s="155"/>
    </row>
    <row r="249" spans="1:12" ht="39.75" customHeight="1" x14ac:dyDescent="0.25">
      <c r="A249" s="53">
        <v>6299</v>
      </c>
      <c r="B249" s="79" t="s">
        <v>252</v>
      </c>
      <c r="C249" s="196">
        <f t="shared" si="7"/>
        <v>0</v>
      </c>
      <c r="D249" s="82"/>
      <c r="E249" s="82"/>
      <c r="F249" s="82"/>
      <c r="G249" s="213"/>
      <c r="H249" s="196">
        <f t="shared" si="8"/>
        <v>0</v>
      </c>
      <c r="I249" s="82"/>
      <c r="J249" s="82"/>
      <c r="K249" s="82"/>
      <c r="L249" s="155"/>
    </row>
    <row r="250" spans="1:12" x14ac:dyDescent="0.25">
      <c r="A250" s="64">
        <v>6300</v>
      </c>
      <c r="B250" s="144" t="s">
        <v>253</v>
      </c>
      <c r="C250" s="178">
        <f t="shared" si="7"/>
        <v>0</v>
      </c>
      <c r="D250" s="71">
        <f>SUM(D251,D255,D256)</f>
        <v>0</v>
      </c>
      <c r="E250" s="71">
        <f>SUM(E251,E255,E256)</f>
        <v>0</v>
      </c>
      <c r="F250" s="71">
        <f>SUM(F251,F255,F256)</f>
        <v>0</v>
      </c>
      <c r="G250" s="71">
        <f>SUM(G251,G255,G256)</f>
        <v>0</v>
      </c>
      <c r="H250" s="65">
        <f t="shared" si="8"/>
        <v>0</v>
      </c>
      <c r="I250" s="71">
        <f>SUM(I251,I255,I256)</f>
        <v>0</v>
      </c>
      <c r="J250" s="71">
        <f>SUM(J251,J255,J256)</f>
        <v>0</v>
      </c>
      <c r="K250" s="71">
        <f>SUM(K251,K255,K256)</f>
        <v>0</v>
      </c>
      <c r="L250" s="169">
        <f>SUM(L251,L255,L256)</f>
        <v>0</v>
      </c>
    </row>
    <row r="251" spans="1:12" ht="24" x14ac:dyDescent="0.25">
      <c r="A251" s="165">
        <v>6320</v>
      </c>
      <c r="B251" s="73" t="s">
        <v>254</v>
      </c>
      <c r="C251" s="211">
        <f t="shared" si="7"/>
        <v>0</v>
      </c>
      <c r="D251" s="166">
        <f>SUM(D252:D254)</f>
        <v>0</v>
      </c>
      <c r="E251" s="166">
        <f>SUM(E252:E254)</f>
        <v>0</v>
      </c>
      <c r="F251" s="166">
        <f>SUM(F252:F254)</f>
        <v>0</v>
      </c>
      <c r="G251" s="214">
        <f>SUM(G252:G254)</f>
        <v>0</v>
      </c>
      <c r="H251" s="211">
        <f t="shared" si="8"/>
        <v>0</v>
      </c>
      <c r="I251" s="166">
        <f>SUM(I252:I254)</f>
        <v>0</v>
      </c>
      <c r="J251" s="166">
        <f>SUM(J252:J254)</f>
        <v>0</v>
      </c>
      <c r="K251" s="166">
        <f>SUM(K252:K254)</f>
        <v>0</v>
      </c>
      <c r="L251" s="215">
        <f>SUM(L252:L254)</f>
        <v>0</v>
      </c>
    </row>
    <row r="252" spans="1:12" x14ac:dyDescent="0.25">
      <c r="A252" s="53">
        <v>6322</v>
      </c>
      <c r="B252" s="79" t="s">
        <v>255</v>
      </c>
      <c r="C252" s="196">
        <f t="shared" si="7"/>
        <v>0</v>
      </c>
      <c r="D252" s="157"/>
      <c r="E252" s="157"/>
      <c r="F252" s="157"/>
      <c r="G252" s="216"/>
      <c r="H252" s="196">
        <f t="shared" si="8"/>
        <v>0</v>
      </c>
      <c r="I252" s="157"/>
      <c r="J252" s="157"/>
      <c r="K252" s="157"/>
      <c r="L252" s="159"/>
    </row>
    <row r="253" spans="1:12" ht="24" x14ac:dyDescent="0.25">
      <c r="A253" s="53">
        <v>6323</v>
      </c>
      <c r="B253" s="79" t="s">
        <v>256</v>
      </c>
      <c r="C253" s="196">
        <f t="shared" si="7"/>
        <v>0</v>
      </c>
      <c r="D253" s="157"/>
      <c r="E253" s="157"/>
      <c r="F253" s="157"/>
      <c r="G253" s="216"/>
      <c r="H253" s="196">
        <f t="shared" si="8"/>
        <v>0</v>
      </c>
      <c r="I253" s="157"/>
      <c r="J253" s="157"/>
      <c r="K253" s="157"/>
      <c r="L253" s="159"/>
    </row>
    <row r="254" spans="1:12" x14ac:dyDescent="0.25">
      <c r="A254" s="47">
        <v>6329</v>
      </c>
      <c r="B254" s="73" t="s">
        <v>257</v>
      </c>
      <c r="C254" s="207">
        <f t="shared" si="7"/>
        <v>0</v>
      </c>
      <c r="D254" s="166"/>
      <c r="E254" s="166"/>
      <c r="F254" s="166"/>
      <c r="G254" s="217"/>
      <c r="H254" s="207">
        <f t="shared" si="8"/>
        <v>0</v>
      </c>
      <c r="I254" s="166"/>
      <c r="J254" s="166"/>
      <c r="K254" s="166"/>
      <c r="L254" s="168"/>
    </row>
    <row r="255" spans="1:12" ht="24" x14ac:dyDescent="0.25">
      <c r="A255" s="218">
        <v>6330</v>
      </c>
      <c r="B255" s="219" t="s">
        <v>258</v>
      </c>
      <c r="C255" s="211">
        <f>SUM(D255:G255)</f>
        <v>0</v>
      </c>
      <c r="D255" s="183"/>
      <c r="E255" s="183"/>
      <c r="F255" s="183"/>
      <c r="G255" s="213"/>
      <c r="H255" s="211">
        <f>SUM(I255:L255)</f>
        <v>0</v>
      </c>
      <c r="I255" s="183"/>
      <c r="J255" s="183"/>
      <c r="K255" s="183"/>
      <c r="L255" s="185"/>
    </row>
    <row r="256" spans="1:12" x14ac:dyDescent="0.25">
      <c r="A256" s="156">
        <v>6360</v>
      </c>
      <c r="B256" s="79" t="s">
        <v>259</v>
      </c>
      <c r="C256" s="196">
        <f t="shared" si="7"/>
        <v>0</v>
      </c>
      <c r="D256" s="82"/>
      <c r="E256" s="82"/>
      <c r="F256" s="82"/>
      <c r="G256" s="154"/>
      <c r="H256" s="210">
        <f t="shared" si="8"/>
        <v>0</v>
      </c>
      <c r="I256" s="82"/>
      <c r="J256" s="82"/>
      <c r="K256" s="82"/>
      <c r="L256" s="155"/>
    </row>
    <row r="257" spans="1:12" ht="36" x14ac:dyDescent="0.25">
      <c r="A257" s="64">
        <v>6400</v>
      </c>
      <c r="B257" s="144" t="s">
        <v>260</v>
      </c>
      <c r="C257" s="178">
        <f>SUM(D257:G257)</f>
        <v>0</v>
      </c>
      <c r="D257" s="71">
        <f>SUM(D258,D262)</f>
        <v>0</v>
      </c>
      <c r="E257" s="71">
        <f>SUM(E258,E262)</f>
        <v>0</v>
      </c>
      <c r="F257" s="71">
        <f>SUM(F258,F262)</f>
        <v>0</v>
      </c>
      <c r="G257" s="71">
        <f>SUM(G258,G262)</f>
        <v>0</v>
      </c>
      <c r="H257" s="65">
        <f>SUM(I257:L257)</f>
        <v>0</v>
      </c>
      <c r="I257" s="71">
        <f>SUM(I258,I262)</f>
        <v>0</v>
      </c>
      <c r="J257" s="71">
        <f>SUM(J258,J262)</f>
        <v>0</v>
      </c>
      <c r="K257" s="71">
        <f>SUM(K258,K262)</f>
        <v>0</v>
      </c>
      <c r="L257" s="169">
        <f>SUM(L258,L262)</f>
        <v>0</v>
      </c>
    </row>
    <row r="258" spans="1:12" ht="24" x14ac:dyDescent="0.25">
      <c r="A258" s="165">
        <v>6410</v>
      </c>
      <c r="B258" s="73" t="s">
        <v>261</v>
      </c>
      <c r="C258" s="207">
        <f t="shared" si="7"/>
        <v>0</v>
      </c>
      <c r="D258" s="76">
        <f>SUM(D259:D261)</f>
        <v>0</v>
      </c>
      <c r="E258" s="76">
        <f>SUM(E259:E261)</f>
        <v>0</v>
      </c>
      <c r="F258" s="76">
        <f>SUM(F259:F261)</f>
        <v>0</v>
      </c>
      <c r="G258" s="220">
        <f>SUM(G259:G261)</f>
        <v>0</v>
      </c>
      <c r="H258" s="207">
        <f t="shared" si="8"/>
        <v>0</v>
      </c>
      <c r="I258" s="76">
        <f>SUM(I259:I261)</f>
        <v>0</v>
      </c>
      <c r="J258" s="76">
        <f>SUM(J259:J261)</f>
        <v>0</v>
      </c>
      <c r="K258" s="76">
        <f>SUM(K259:K261)</f>
        <v>0</v>
      </c>
      <c r="L258" s="221">
        <f>SUM(L259:L261)</f>
        <v>0</v>
      </c>
    </row>
    <row r="259" spans="1:12" x14ac:dyDescent="0.25">
      <c r="A259" s="53">
        <v>6411</v>
      </c>
      <c r="B259" s="222" t="s">
        <v>262</v>
      </c>
      <c r="C259" s="196">
        <f t="shared" si="7"/>
        <v>0</v>
      </c>
      <c r="D259" s="82"/>
      <c r="E259" s="82"/>
      <c r="F259" s="82"/>
      <c r="G259" s="154"/>
      <c r="H259" s="210">
        <f t="shared" si="8"/>
        <v>0</v>
      </c>
      <c r="I259" s="82"/>
      <c r="J259" s="82"/>
      <c r="K259" s="82"/>
      <c r="L259" s="155"/>
    </row>
    <row r="260" spans="1:12" ht="36" x14ac:dyDescent="0.25">
      <c r="A260" s="53">
        <v>6412</v>
      </c>
      <c r="B260" s="79" t="s">
        <v>263</v>
      </c>
      <c r="C260" s="196">
        <f t="shared" si="7"/>
        <v>0</v>
      </c>
      <c r="D260" s="82"/>
      <c r="E260" s="82"/>
      <c r="F260" s="82"/>
      <c r="G260" s="154"/>
      <c r="H260" s="210">
        <f t="shared" si="8"/>
        <v>0</v>
      </c>
      <c r="I260" s="82"/>
      <c r="J260" s="82"/>
      <c r="K260" s="82"/>
      <c r="L260" s="155"/>
    </row>
    <row r="261" spans="1:12" ht="36" x14ac:dyDescent="0.25">
      <c r="A261" s="53">
        <v>6419</v>
      </c>
      <c r="B261" s="79" t="s">
        <v>264</v>
      </c>
      <c r="C261" s="196">
        <f t="shared" si="7"/>
        <v>0</v>
      </c>
      <c r="D261" s="82"/>
      <c r="E261" s="82"/>
      <c r="F261" s="82"/>
      <c r="G261" s="154"/>
      <c r="H261" s="210">
        <f t="shared" si="8"/>
        <v>0</v>
      </c>
      <c r="I261" s="82"/>
      <c r="J261" s="82"/>
      <c r="K261" s="82"/>
      <c r="L261" s="155"/>
    </row>
    <row r="262" spans="1:12" ht="36" x14ac:dyDescent="0.25">
      <c r="A262" s="156">
        <v>6420</v>
      </c>
      <c r="B262" s="79" t="s">
        <v>265</v>
      </c>
      <c r="C262" s="196">
        <f t="shared" si="7"/>
        <v>0</v>
      </c>
      <c r="D262" s="82">
        <f>SUM(D263:D265)</f>
        <v>0</v>
      </c>
      <c r="E262" s="82">
        <f>SUM(E263:E265)</f>
        <v>0</v>
      </c>
      <c r="F262" s="82">
        <f>SUM(F263:F265)</f>
        <v>0</v>
      </c>
      <c r="G262" s="213">
        <f>SUM(G263:G265)</f>
        <v>0</v>
      </c>
      <c r="H262" s="196">
        <f t="shared" si="8"/>
        <v>0</v>
      </c>
      <c r="I262" s="82">
        <f>SUM(I263:I265)</f>
        <v>0</v>
      </c>
      <c r="J262" s="82">
        <f>SUM(J263:J265)</f>
        <v>0</v>
      </c>
      <c r="K262" s="82">
        <f>SUM(K263:K265)</f>
        <v>0</v>
      </c>
      <c r="L262" s="203">
        <f>SUM(L263:L265)</f>
        <v>0</v>
      </c>
    </row>
    <row r="263" spans="1:12" x14ac:dyDescent="0.25">
      <c r="A263" s="53">
        <v>6421</v>
      </c>
      <c r="B263" s="79" t="s">
        <v>266</v>
      </c>
      <c r="C263" s="196">
        <f t="shared" ref="C263:C297" si="9">SUM(D263:G263)</f>
        <v>0</v>
      </c>
      <c r="D263" s="82"/>
      <c r="E263" s="82"/>
      <c r="F263" s="82"/>
      <c r="G263" s="154"/>
      <c r="H263" s="210">
        <f t="shared" ref="H263:H297" si="10">SUM(I263:L263)</f>
        <v>0</v>
      </c>
      <c r="I263" s="82"/>
      <c r="J263" s="82"/>
      <c r="K263" s="82"/>
      <c r="L263" s="155"/>
    </row>
    <row r="264" spans="1:12" x14ac:dyDescent="0.25">
      <c r="A264" s="53">
        <v>6422</v>
      </c>
      <c r="B264" s="79" t="s">
        <v>267</v>
      </c>
      <c r="C264" s="196">
        <f t="shared" si="9"/>
        <v>0</v>
      </c>
      <c r="D264" s="82"/>
      <c r="E264" s="82"/>
      <c r="F264" s="82"/>
      <c r="G264" s="154"/>
      <c r="H264" s="210">
        <f t="shared" si="10"/>
        <v>0</v>
      </c>
      <c r="I264" s="82"/>
      <c r="J264" s="82"/>
      <c r="K264" s="82"/>
      <c r="L264" s="155"/>
    </row>
    <row r="265" spans="1:12" ht="14.25" customHeight="1" x14ac:dyDescent="0.25">
      <c r="A265" s="53">
        <v>6423</v>
      </c>
      <c r="B265" s="79" t="s">
        <v>268</v>
      </c>
      <c r="C265" s="196">
        <f t="shared" si="9"/>
        <v>0</v>
      </c>
      <c r="D265" s="82"/>
      <c r="E265" s="82"/>
      <c r="F265" s="82"/>
      <c r="G265" s="154"/>
      <c r="H265" s="210">
        <f t="shared" si="10"/>
        <v>0</v>
      </c>
      <c r="I265" s="82"/>
      <c r="J265" s="82"/>
      <c r="K265" s="82"/>
      <c r="L265" s="155"/>
    </row>
    <row r="266" spans="1:12" ht="36" x14ac:dyDescent="0.25">
      <c r="A266" s="223">
        <v>7000</v>
      </c>
      <c r="B266" s="223" t="s">
        <v>269</v>
      </c>
      <c r="C266" s="224">
        <f t="shared" si="9"/>
        <v>0</v>
      </c>
      <c r="D266" s="225">
        <f>SUM(D267,D274)</f>
        <v>0</v>
      </c>
      <c r="E266" s="225">
        <f>SUM(E267,E274)</f>
        <v>0</v>
      </c>
      <c r="F266" s="225">
        <f>SUM(F267,F274)</f>
        <v>0</v>
      </c>
      <c r="G266" s="225">
        <f>SUM(G267,G274)</f>
        <v>0</v>
      </c>
      <c r="H266" s="226">
        <f t="shared" si="10"/>
        <v>0</v>
      </c>
      <c r="I266" s="225">
        <f>SUM(I267,I274)</f>
        <v>0</v>
      </c>
      <c r="J266" s="225">
        <f>SUM(J267,J274)</f>
        <v>0</v>
      </c>
      <c r="K266" s="225">
        <f>SUM(K267,K274)</f>
        <v>0</v>
      </c>
      <c r="L266" s="227">
        <f>SUM(L267,L274)</f>
        <v>0</v>
      </c>
    </row>
    <row r="267" spans="1:12" ht="24" x14ac:dyDescent="0.25">
      <c r="A267" s="228">
        <v>7200</v>
      </c>
      <c r="B267" s="144" t="s">
        <v>270</v>
      </c>
      <c r="C267" s="178">
        <f t="shared" si="9"/>
        <v>0</v>
      </c>
      <c r="D267" s="71">
        <f>SUM(D268,D269,D270,D273)</f>
        <v>0</v>
      </c>
      <c r="E267" s="71">
        <f>SUM(E268,E269,E270,E273)</f>
        <v>0</v>
      </c>
      <c r="F267" s="71">
        <f>SUM(F268,F269,F270,F273)</f>
        <v>0</v>
      </c>
      <c r="G267" s="71">
        <f>SUM(G268,G269,G270,G273)</f>
        <v>0</v>
      </c>
      <c r="H267" s="65">
        <f t="shared" si="10"/>
        <v>0</v>
      </c>
      <c r="I267" s="71">
        <f>SUM(I268,I269,I270,I273)</f>
        <v>0</v>
      </c>
      <c r="J267" s="71">
        <f>SUM(J268,J269,J270,J273)</f>
        <v>0</v>
      </c>
      <c r="K267" s="71">
        <f>SUM(K268,K269,K270,K273)</f>
        <v>0</v>
      </c>
      <c r="L267" s="146">
        <f>SUM(L268,L269,L270,L273)</f>
        <v>0</v>
      </c>
    </row>
    <row r="268" spans="1:12" ht="24" x14ac:dyDescent="0.25">
      <c r="A268" s="229">
        <v>7210</v>
      </c>
      <c r="B268" s="73" t="s">
        <v>271</v>
      </c>
      <c r="C268" s="207">
        <f t="shared" si="9"/>
        <v>0</v>
      </c>
      <c r="D268" s="76"/>
      <c r="E268" s="76"/>
      <c r="F268" s="76"/>
      <c r="G268" s="152"/>
      <c r="H268" s="74">
        <f t="shared" si="10"/>
        <v>0</v>
      </c>
      <c r="I268" s="76"/>
      <c r="J268" s="76"/>
      <c r="K268" s="76"/>
      <c r="L268" s="153"/>
    </row>
    <row r="269" spans="1:12" ht="24" x14ac:dyDescent="0.25">
      <c r="A269" s="230">
        <v>7230</v>
      </c>
      <c r="B269" s="79" t="s">
        <v>272</v>
      </c>
      <c r="C269" s="196">
        <f t="shared" si="9"/>
        <v>0</v>
      </c>
      <c r="D269" s="82"/>
      <c r="E269" s="82"/>
      <c r="F269" s="82"/>
      <c r="G269" s="154"/>
      <c r="H269" s="80">
        <f t="shared" si="10"/>
        <v>0</v>
      </c>
      <c r="I269" s="82"/>
      <c r="J269" s="82"/>
      <c r="K269" s="82"/>
      <c r="L269" s="155"/>
    </row>
    <row r="270" spans="1:12" ht="24" x14ac:dyDescent="0.25">
      <c r="A270" s="230">
        <v>7240</v>
      </c>
      <c r="B270" s="79" t="s">
        <v>273</v>
      </c>
      <c r="C270" s="196">
        <f t="shared" si="9"/>
        <v>0</v>
      </c>
      <c r="D270" s="157">
        <f>SUM(D271:D272)</f>
        <v>0</v>
      </c>
      <c r="E270" s="157">
        <f>SUM(E271:E272)</f>
        <v>0</v>
      </c>
      <c r="F270" s="157">
        <f>SUM(F271:F272)</f>
        <v>0</v>
      </c>
      <c r="G270" s="158">
        <f>SUM(G271:G272)</f>
        <v>0</v>
      </c>
      <c r="H270" s="80">
        <f t="shared" si="10"/>
        <v>0</v>
      </c>
      <c r="I270" s="157">
        <f>SUM(I271:I272)</f>
        <v>0</v>
      </c>
      <c r="J270" s="157">
        <f>SUM(J271:J272)</f>
        <v>0</v>
      </c>
      <c r="K270" s="157">
        <f>SUM(K271:K272)</f>
        <v>0</v>
      </c>
      <c r="L270" s="159">
        <f>SUM(L271:L272)</f>
        <v>0</v>
      </c>
    </row>
    <row r="271" spans="1:12" ht="48" x14ac:dyDescent="0.25">
      <c r="A271" s="231">
        <v>7245</v>
      </c>
      <c r="B271" s="79" t="s">
        <v>274</v>
      </c>
      <c r="C271" s="196">
        <f t="shared" si="9"/>
        <v>0</v>
      </c>
      <c r="D271" s="82"/>
      <c r="E271" s="82"/>
      <c r="F271" s="82"/>
      <c r="G271" s="154"/>
      <c r="H271" s="80">
        <f t="shared" si="10"/>
        <v>0</v>
      </c>
      <c r="I271" s="82"/>
      <c r="J271" s="82"/>
      <c r="K271" s="82"/>
      <c r="L271" s="155"/>
    </row>
    <row r="272" spans="1:12" ht="87.75" customHeight="1" x14ac:dyDescent="0.25">
      <c r="A272" s="231">
        <v>7246</v>
      </c>
      <c r="B272" s="79" t="s">
        <v>275</v>
      </c>
      <c r="C272" s="196">
        <f t="shared" si="9"/>
        <v>0</v>
      </c>
      <c r="D272" s="82"/>
      <c r="E272" s="82"/>
      <c r="F272" s="82"/>
      <c r="G272" s="154"/>
      <c r="H272" s="80">
        <f t="shared" si="10"/>
        <v>0</v>
      </c>
      <c r="I272" s="82"/>
      <c r="J272" s="82"/>
      <c r="K272" s="82"/>
      <c r="L272" s="155"/>
    </row>
    <row r="273" spans="1:12" ht="24" x14ac:dyDescent="0.25">
      <c r="A273" s="232">
        <v>7260</v>
      </c>
      <c r="B273" s="73" t="s">
        <v>276</v>
      </c>
      <c r="C273" s="207">
        <f t="shared" si="9"/>
        <v>0</v>
      </c>
      <c r="D273" s="76"/>
      <c r="E273" s="76"/>
      <c r="F273" s="76"/>
      <c r="G273" s="152"/>
      <c r="H273" s="74">
        <f t="shared" si="10"/>
        <v>0</v>
      </c>
      <c r="I273" s="76"/>
      <c r="J273" s="76"/>
      <c r="K273" s="76"/>
      <c r="L273" s="153"/>
    </row>
    <row r="274" spans="1:12" x14ac:dyDescent="0.25">
      <c r="A274" s="233">
        <v>7700</v>
      </c>
      <c r="B274" s="198" t="s">
        <v>277</v>
      </c>
      <c r="C274" s="199">
        <f t="shared" si="9"/>
        <v>0</v>
      </c>
      <c r="D274" s="234">
        <f>SUM(D275,D278)</f>
        <v>0</v>
      </c>
      <c r="E274" s="234">
        <f>SUM(E275,E278)</f>
        <v>0</v>
      </c>
      <c r="F274" s="234">
        <f>SUM(F275,F278)</f>
        <v>0</v>
      </c>
      <c r="G274" s="234">
        <f>SUM(G275,G278)</f>
        <v>0</v>
      </c>
      <c r="H274" s="201">
        <f t="shared" si="10"/>
        <v>0</v>
      </c>
      <c r="I274" s="234">
        <f>SUM(I275,I278)</f>
        <v>0</v>
      </c>
      <c r="J274" s="234">
        <f>SUM(J275,J278)</f>
        <v>0</v>
      </c>
      <c r="K274" s="234">
        <f>SUM(K275,K278)</f>
        <v>0</v>
      </c>
      <c r="L274" s="169">
        <f>SUM(L275,L278)</f>
        <v>0</v>
      </c>
    </row>
    <row r="275" spans="1:12" ht="24" x14ac:dyDescent="0.25">
      <c r="A275" s="235">
        <v>7710</v>
      </c>
      <c r="B275" s="106" t="s">
        <v>278</v>
      </c>
      <c r="C275" s="197">
        <f t="shared" si="9"/>
        <v>0</v>
      </c>
      <c r="D275" s="149">
        <f>SUM(D276:D277)</f>
        <v>0</v>
      </c>
      <c r="E275" s="149">
        <f>SUM(E276:E277)</f>
        <v>0</v>
      </c>
      <c r="F275" s="149">
        <f>SUM(F276:F277)</f>
        <v>0</v>
      </c>
      <c r="G275" s="150">
        <f>SUM(G276:G277)</f>
        <v>0</v>
      </c>
      <c r="H275" s="148">
        <f t="shared" si="10"/>
        <v>0</v>
      </c>
      <c r="I275" s="149">
        <f>SUM(I276:I277)</f>
        <v>0</v>
      </c>
      <c r="J275" s="149">
        <f>SUM(J276:J277)</f>
        <v>0</v>
      </c>
      <c r="K275" s="149">
        <f>SUM(K276:K277)</f>
        <v>0</v>
      </c>
      <c r="L275" s="151">
        <f>SUM(L276:L277)</f>
        <v>0</v>
      </c>
    </row>
    <row r="276" spans="1:12" ht="48" x14ac:dyDescent="0.25">
      <c r="A276" s="231">
        <v>7711</v>
      </c>
      <c r="B276" s="79" t="s">
        <v>279</v>
      </c>
      <c r="C276" s="196">
        <f t="shared" si="9"/>
        <v>0</v>
      </c>
      <c r="D276" s="82"/>
      <c r="E276" s="82"/>
      <c r="F276" s="82"/>
      <c r="G276" s="154"/>
      <c r="H276" s="80">
        <f t="shared" si="10"/>
        <v>0</v>
      </c>
      <c r="I276" s="82"/>
      <c r="J276" s="82"/>
      <c r="K276" s="82"/>
      <c r="L276" s="155"/>
    </row>
    <row r="277" spans="1:12" ht="48" x14ac:dyDescent="0.25">
      <c r="A277" s="236">
        <v>7712</v>
      </c>
      <c r="B277" s="219" t="s">
        <v>280</v>
      </c>
      <c r="C277" s="211">
        <f t="shared" si="9"/>
        <v>0</v>
      </c>
      <c r="D277" s="183"/>
      <c r="E277" s="183"/>
      <c r="F277" s="183"/>
      <c r="G277" s="237"/>
      <c r="H277" s="179">
        <f t="shared" si="10"/>
        <v>0</v>
      </c>
      <c r="I277" s="183"/>
      <c r="J277" s="183"/>
      <c r="K277" s="183"/>
      <c r="L277" s="185"/>
    </row>
    <row r="278" spans="1:12" x14ac:dyDescent="0.2">
      <c r="A278" s="238">
        <v>7720</v>
      </c>
      <c r="B278" s="239" t="s">
        <v>281</v>
      </c>
      <c r="C278" s="211">
        <f t="shared" si="9"/>
        <v>0</v>
      </c>
      <c r="D278" s="200"/>
      <c r="E278" s="200"/>
      <c r="F278" s="200"/>
      <c r="G278" s="240"/>
      <c r="H278" s="179">
        <f t="shared" si="10"/>
        <v>0</v>
      </c>
      <c r="I278" s="200"/>
      <c r="J278" s="200"/>
      <c r="K278" s="200"/>
      <c r="L278" s="241"/>
    </row>
    <row r="279" spans="1:12" ht="36" x14ac:dyDescent="0.25">
      <c r="A279" s="242">
        <v>8000</v>
      </c>
      <c r="B279" s="243" t="s">
        <v>282</v>
      </c>
      <c r="C279" s="244">
        <f t="shared" si="9"/>
        <v>0</v>
      </c>
      <c r="D279" s="245">
        <f>SUM(D280:D282)</f>
        <v>0</v>
      </c>
      <c r="E279" s="245">
        <f>SUM(E280:E282)</f>
        <v>0</v>
      </c>
      <c r="F279" s="245">
        <f>SUM(F280:F282)</f>
        <v>0</v>
      </c>
      <c r="G279" s="245">
        <f>SUM(G280:G282)</f>
        <v>0</v>
      </c>
      <c r="H279" s="244">
        <f t="shared" si="10"/>
        <v>0</v>
      </c>
      <c r="I279" s="245">
        <f>SUM(I280:I282)</f>
        <v>0</v>
      </c>
      <c r="J279" s="245">
        <f>SUM(J280:J282)</f>
        <v>0</v>
      </c>
      <c r="K279" s="245">
        <f>SUM(K280:K282)</f>
        <v>0</v>
      </c>
      <c r="L279" s="246">
        <f>SUM(L280:L282)</f>
        <v>0</v>
      </c>
    </row>
    <row r="280" spans="1:12" ht="15.75" customHeight="1" x14ac:dyDescent="0.25">
      <c r="A280" s="247">
        <v>8100</v>
      </c>
      <c r="B280" s="106" t="s">
        <v>283</v>
      </c>
      <c r="C280" s="207">
        <f t="shared" si="9"/>
        <v>0</v>
      </c>
      <c r="D280" s="160"/>
      <c r="E280" s="160"/>
      <c r="F280" s="160"/>
      <c r="G280" s="161"/>
      <c r="H280" s="74">
        <f t="shared" si="10"/>
        <v>0</v>
      </c>
      <c r="I280" s="160"/>
      <c r="J280" s="160"/>
      <c r="K280" s="160"/>
      <c r="L280" s="162"/>
    </row>
    <row r="281" spans="1:12" ht="24" x14ac:dyDescent="0.25">
      <c r="A281" s="248">
        <v>8600</v>
      </c>
      <c r="B281" s="79" t="s">
        <v>284</v>
      </c>
      <c r="C281" s="211">
        <f t="shared" si="9"/>
        <v>0</v>
      </c>
      <c r="D281" s="82"/>
      <c r="E281" s="82"/>
      <c r="F281" s="82"/>
      <c r="G281" s="154"/>
      <c r="H281" s="179">
        <f t="shared" si="10"/>
        <v>0</v>
      </c>
      <c r="I281" s="82"/>
      <c r="J281" s="82"/>
      <c r="K281" s="82"/>
      <c r="L281" s="155"/>
    </row>
    <row r="282" spans="1:12" ht="48" x14ac:dyDescent="0.25">
      <c r="A282" s="249">
        <v>8900</v>
      </c>
      <c r="B282" s="219" t="s">
        <v>285</v>
      </c>
      <c r="C282" s="211">
        <f t="shared" si="9"/>
        <v>0</v>
      </c>
      <c r="D282" s="183"/>
      <c r="E282" s="183"/>
      <c r="F282" s="183"/>
      <c r="G282" s="237"/>
      <c r="H282" s="179">
        <f t="shared" si="10"/>
        <v>0</v>
      </c>
      <c r="I282" s="183"/>
      <c r="J282" s="183"/>
      <c r="K282" s="183"/>
      <c r="L282" s="185"/>
    </row>
    <row r="283" spans="1:12" x14ac:dyDescent="0.25">
      <c r="A283" s="242">
        <v>9000</v>
      </c>
      <c r="B283" s="243" t="s">
        <v>286</v>
      </c>
      <c r="C283" s="250">
        <f t="shared" si="9"/>
        <v>0</v>
      </c>
      <c r="D283" s="245">
        <f>SUM(D284)</f>
        <v>0</v>
      </c>
      <c r="E283" s="245">
        <f>SUM(E284)</f>
        <v>0</v>
      </c>
      <c r="F283" s="245">
        <f>SUM(F284)</f>
        <v>0</v>
      </c>
      <c r="G283" s="245">
        <f>SUM(G284)</f>
        <v>0</v>
      </c>
      <c r="H283" s="251">
        <f t="shared" si="10"/>
        <v>0</v>
      </c>
      <c r="I283" s="245">
        <f>SUM(I284)</f>
        <v>0</v>
      </c>
      <c r="J283" s="245">
        <f>SUM(J284)</f>
        <v>0</v>
      </c>
      <c r="K283" s="245">
        <f>SUM(K284)</f>
        <v>0</v>
      </c>
      <c r="L283" s="246">
        <f>SUM(L284)</f>
        <v>0</v>
      </c>
    </row>
    <row r="284" spans="1:12" ht="24" x14ac:dyDescent="0.25">
      <c r="A284" s="252">
        <v>9200</v>
      </c>
      <c r="B284" s="177" t="s">
        <v>287</v>
      </c>
      <c r="C284" s="205">
        <f t="shared" si="9"/>
        <v>0</v>
      </c>
      <c r="D284" s="188">
        <f>SUM(D285,D286,D289,D290,D294)</f>
        <v>0</v>
      </c>
      <c r="E284" s="188">
        <f>SUM(E285,E286,E289,E290,E294)</f>
        <v>0</v>
      </c>
      <c r="F284" s="188">
        <f>SUM(F285,F286,F289,F290,F294)</f>
        <v>0</v>
      </c>
      <c r="G284" s="188">
        <f>SUM(G285,G286,G289,G290,G294)</f>
        <v>0</v>
      </c>
      <c r="H284" s="187">
        <f t="shared" si="10"/>
        <v>0</v>
      </c>
      <c r="I284" s="188">
        <f>SUM(I285,I286,I289,I290,I294)</f>
        <v>0</v>
      </c>
      <c r="J284" s="188">
        <f>SUM(J285,J286,J289,J290,J294)</f>
        <v>0</v>
      </c>
      <c r="K284" s="188">
        <f>SUM(K285,K286,K289,K290,K294)</f>
        <v>0</v>
      </c>
      <c r="L284" s="189">
        <f>SUM(L285,L286,L289,L290,L294)</f>
        <v>0</v>
      </c>
    </row>
    <row r="285" spans="1:12" ht="24" x14ac:dyDescent="0.25">
      <c r="A285" s="235">
        <v>9230</v>
      </c>
      <c r="B285" s="106" t="s">
        <v>288</v>
      </c>
      <c r="C285" s="207">
        <f t="shared" si="9"/>
        <v>0</v>
      </c>
      <c r="D285" s="160"/>
      <c r="E285" s="160"/>
      <c r="F285" s="160"/>
      <c r="G285" s="161"/>
      <c r="H285" s="74">
        <f t="shared" si="10"/>
        <v>0</v>
      </c>
      <c r="I285" s="160"/>
      <c r="J285" s="160"/>
      <c r="K285" s="160"/>
      <c r="L285" s="162"/>
    </row>
    <row r="286" spans="1:12" ht="36" x14ac:dyDescent="0.25">
      <c r="A286" s="230">
        <v>9240</v>
      </c>
      <c r="B286" s="79" t="s">
        <v>289</v>
      </c>
      <c r="C286" s="211">
        <f t="shared" si="9"/>
        <v>0</v>
      </c>
      <c r="D286" s="82">
        <f>SUM(D287:D288)</f>
        <v>0</v>
      </c>
      <c r="E286" s="82">
        <f>SUM(E287:E288)</f>
        <v>0</v>
      </c>
      <c r="F286" s="82">
        <f>SUM(F287:F288)</f>
        <v>0</v>
      </c>
      <c r="G286" s="82">
        <f>SUM(G287:G288)</f>
        <v>0</v>
      </c>
      <c r="H286" s="179">
        <f t="shared" si="10"/>
        <v>0</v>
      </c>
      <c r="I286" s="82">
        <f>SUM(I287:I288)</f>
        <v>0</v>
      </c>
      <c r="J286" s="82">
        <f>SUM(J287:J288)</f>
        <v>0</v>
      </c>
      <c r="K286" s="82">
        <f>SUM(K287:K288)</f>
        <v>0</v>
      </c>
      <c r="L286" s="203">
        <f>SUM(L287:L288)</f>
        <v>0</v>
      </c>
    </row>
    <row r="287" spans="1:12" ht="36" x14ac:dyDescent="0.25">
      <c r="A287" s="231">
        <v>9241</v>
      </c>
      <c r="B287" s="79" t="s">
        <v>290</v>
      </c>
      <c r="C287" s="211">
        <f t="shared" si="9"/>
        <v>0</v>
      </c>
      <c r="D287" s="82"/>
      <c r="E287" s="82"/>
      <c r="F287" s="82"/>
      <c r="G287" s="154"/>
      <c r="H287" s="179">
        <f t="shared" si="10"/>
        <v>0</v>
      </c>
      <c r="I287" s="82"/>
      <c r="J287" s="82"/>
      <c r="K287" s="82"/>
      <c r="L287" s="155"/>
    </row>
    <row r="288" spans="1:12" ht="36" x14ac:dyDescent="0.25">
      <c r="A288" s="231">
        <v>9242</v>
      </c>
      <c r="B288" s="79" t="s">
        <v>291</v>
      </c>
      <c r="C288" s="211">
        <f t="shared" si="9"/>
        <v>0</v>
      </c>
      <c r="D288" s="82"/>
      <c r="E288" s="82"/>
      <c r="F288" s="82"/>
      <c r="G288" s="154"/>
      <c r="H288" s="179">
        <f t="shared" si="10"/>
        <v>0</v>
      </c>
      <c r="I288" s="82"/>
      <c r="J288" s="82"/>
      <c r="K288" s="82"/>
      <c r="L288" s="155"/>
    </row>
    <row r="289" spans="1:12" ht="24" x14ac:dyDescent="0.25">
      <c r="A289" s="230">
        <v>9250</v>
      </c>
      <c r="B289" s="79" t="s">
        <v>292</v>
      </c>
      <c r="C289" s="211">
        <f t="shared" si="9"/>
        <v>0</v>
      </c>
      <c r="D289" s="82"/>
      <c r="E289" s="82"/>
      <c r="F289" s="82"/>
      <c r="G289" s="154"/>
      <c r="H289" s="179">
        <f t="shared" si="10"/>
        <v>0</v>
      </c>
      <c r="I289" s="82"/>
      <c r="J289" s="82"/>
      <c r="K289" s="82"/>
      <c r="L289" s="155"/>
    </row>
    <row r="290" spans="1:12" ht="24" x14ac:dyDescent="0.25">
      <c r="A290" s="230">
        <v>9260</v>
      </c>
      <c r="B290" s="79" t="s">
        <v>293</v>
      </c>
      <c r="C290" s="211">
        <f t="shared" si="9"/>
        <v>0</v>
      </c>
      <c r="D290" s="82">
        <f>SUM(D291:D293)</f>
        <v>0</v>
      </c>
      <c r="E290" s="82">
        <f>SUM(E291:E293)</f>
        <v>0</v>
      </c>
      <c r="F290" s="82">
        <f>SUM(F291:F293)</f>
        <v>0</v>
      </c>
      <c r="G290" s="82">
        <f>SUM(G291:G293)</f>
        <v>0</v>
      </c>
      <c r="H290" s="179">
        <f t="shared" si="10"/>
        <v>0</v>
      </c>
      <c r="I290" s="82">
        <f>SUM(I291:I293)</f>
        <v>0</v>
      </c>
      <c r="J290" s="82">
        <f>SUM(J291:J293)</f>
        <v>0</v>
      </c>
      <c r="K290" s="82">
        <f>SUM(K291:K293)</f>
        <v>0</v>
      </c>
      <c r="L290" s="203">
        <f>SUM(L291:L293)</f>
        <v>0</v>
      </c>
    </row>
    <row r="291" spans="1:12" ht="27.75" customHeight="1" x14ac:dyDescent="0.25">
      <c r="A291" s="231">
        <v>9261</v>
      </c>
      <c r="B291" s="79" t="s">
        <v>294</v>
      </c>
      <c r="C291" s="211">
        <f t="shared" si="9"/>
        <v>0</v>
      </c>
      <c r="D291" s="82"/>
      <c r="E291" s="82"/>
      <c r="F291" s="82"/>
      <c r="G291" s="154"/>
      <c r="H291" s="179">
        <f t="shared" si="10"/>
        <v>0</v>
      </c>
      <c r="I291" s="82"/>
      <c r="J291" s="82"/>
      <c r="K291" s="82"/>
      <c r="L291" s="155"/>
    </row>
    <row r="292" spans="1:12" ht="48" x14ac:dyDescent="0.25">
      <c r="A292" s="231">
        <v>9262</v>
      </c>
      <c r="B292" s="79" t="s">
        <v>295</v>
      </c>
      <c r="C292" s="211">
        <f t="shared" si="9"/>
        <v>0</v>
      </c>
      <c r="D292" s="82"/>
      <c r="E292" s="82"/>
      <c r="F292" s="82"/>
      <c r="G292" s="154"/>
      <c r="H292" s="179">
        <f t="shared" si="10"/>
        <v>0</v>
      </c>
      <c r="I292" s="82"/>
      <c r="J292" s="82"/>
      <c r="K292" s="82"/>
      <c r="L292" s="155"/>
    </row>
    <row r="293" spans="1:12" ht="87.75" customHeight="1" x14ac:dyDescent="0.25">
      <c r="A293" s="231">
        <v>9263</v>
      </c>
      <c r="B293" s="79" t="s">
        <v>296</v>
      </c>
      <c r="C293" s="211">
        <f t="shared" si="9"/>
        <v>0</v>
      </c>
      <c r="D293" s="82"/>
      <c r="E293" s="82"/>
      <c r="F293" s="82"/>
      <c r="G293" s="154"/>
      <c r="H293" s="179">
        <f t="shared" si="10"/>
        <v>0</v>
      </c>
      <c r="I293" s="82"/>
      <c r="J293" s="82"/>
      <c r="K293" s="82"/>
      <c r="L293" s="155"/>
    </row>
    <row r="294" spans="1:12" ht="60" x14ac:dyDescent="0.25">
      <c r="A294" s="230">
        <v>9270</v>
      </c>
      <c r="B294" s="79" t="s">
        <v>297</v>
      </c>
      <c r="C294" s="211">
        <f t="shared" si="9"/>
        <v>0</v>
      </c>
      <c r="D294" s="82"/>
      <c r="E294" s="82"/>
      <c r="F294" s="82"/>
      <c r="G294" s="154"/>
      <c r="H294" s="179">
        <f t="shared" si="10"/>
        <v>0</v>
      </c>
      <c r="I294" s="82"/>
      <c r="J294" s="82"/>
      <c r="K294" s="82"/>
      <c r="L294" s="155"/>
    </row>
    <row r="295" spans="1:12" x14ac:dyDescent="0.25">
      <c r="A295" s="222"/>
      <c r="B295" s="79" t="s">
        <v>298</v>
      </c>
      <c r="C295" s="196">
        <f t="shared" si="9"/>
        <v>0</v>
      </c>
      <c r="D295" s="157">
        <f>SUM(D296:D297)</f>
        <v>0</v>
      </c>
      <c r="E295" s="157">
        <f>SUM(E296:E297)</f>
        <v>0</v>
      </c>
      <c r="F295" s="157">
        <f>SUM(F296:F297)</f>
        <v>0</v>
      </c>
      <c r="G295" s="158">
        <f>SUM(G296:G297)</f>
        <v>0</v>
      </c>
      <c r="H295" s="80">
        <f t="shared" si="10"/>
        <v>0</v>
      </c>
      <c r="I295" s="157">
        <f>SUM(I296:I297)</f>
        <v>0</v>
      </c>
      <c r="J295" s="157">
        <f>SUM(J296:J297)</f>
        <v>0</v>
      </c>
      <c r="K295" s="157">
        <f>SUM(K296:K297)</f>
        <v>0</v>
      </c>
      <c r="L295" s="159">
        <f>SUM(L296:L297)</f>
        <v>0</v>
      </c>
    </row>
    <row r="296" spans="1:12" x14ac:dyDescent="0.25">
      <c r="A296" s="222"/>
      <c r="B296" s="53" t="s">
        <v>29</v>
      </c>
      <c r="C296" s="196">
        <f t="shared" si="9"/>
        <v>0</v>
      </c>
      <c r="D296" s="82"/>
      <c r="E296" s="82"/>
      <c r="F296" s="82"/>
      <c r="G296" s="154"/>
      <c r="H296" s="80">
        <f t="shared" si="10"/>
        <v>0</v>
      </c>
      <c r="I296" s="82"/>
      <c r="J296" s="82"/>
      <c r="K296" s="82"/>
      <c r="L296" s="155"/>
    </row>
    <row r="297" spans="1:12" x14ac:dyDescent="0.25">
      <c r="A297" s="253"/>
      <c r="B297" s="254" t="s">
        <v>30</v>
      </c>
      <c r="C297" s="207">
        <f t="shared" si="9"/>
        <v>0</v>
      </c>
      <c r="D297" s="76"/>
      <c r="E297" s="76"/>
      <c r="F297" s="76"/>
      <c r="G297" s="152"/>
      <c r="H297" s="74">
        <f t="shared" si="10"/>
        <v>0</v>
      </c>
      <c r="I297" s="76"/>
      <c r="J297" s="76"/>
      <c r="K297" s="76"/>
      <c r="L297" s="153"/>
    </row>
    <row r="298" spans="1:12" x14ac:dyDescent="0.25">
      <c r="A298" s="255"/>
      <c r="B298" s="256" t="s">
        <v>299</v>
      </c>
      <c r="C298" s="257">
        <f t="shared" ref="C298:L298" si="11">SUM(C295,C283,C279,C266,C231,C192,C184,C170,C73,C52)</f>
        <v>100</v>
      </c>
      <c r="D298" s="257">
        <f t="shared" si="11"/>
        <v>100</v>
      </c>
      <c r="E298" s="257">
        <f t="shared" si="11"/>
        <v>0</v>
      </c>
      <c r="F298" s="257">
        <f t="shared" si="11"/>
        <v>0</v>
      </c>
      <c r="G298" s="258">
        <f t="shared" si="11"/>
        <v>0</v>
      </c>
      <c r="H298" s="259">
        <f t="shared" si="11"/>
        <v>100</v>
      </c>
      <c r="I298" s="257">
        <f t="shared" si="11"/>
        <v>100</v>
      </c>
      <c r="J298" s="257">
        <f t="shared" si="11"/>
        <v>0</v>
      </c>
      <c r="K298" s="257">
        <f t="shared" si="11"/>
        <v>0</v>
      </c>
      <c r="L298" s="146">
        <f t="shared" si="11"/>
        <v>0</v>
      </c>
    </row>
    <row r="299" spans="1:12" ht="3" customHeight="1" x14ac:dyDescent="0.25">
      <c r="A299" s="255"/>
      <c r="B299" s="255"/>
      <c r="C299" s="187"/>
      <c r="D299" s="206"/>
      <c r="E299" s="206"/>
      <c r="F299" s="206"/>
      <c r="G299" s="260"/>
      <c r="H299" s="187"/>
      <c r="I299" s="206"/>
      <c r="J299" s="206"/>
      <c r="K299" s="206"/>
      <c r="L299" s="261"/>
    </row>
    <row r="300" spans="1:12" s="33" customFormat="1" x14ac:dyDescent="0.25">
      <c r="A300" s="911" t="s">
        <v>300</v>
      </c>
      <c r="B300" s="912"/>
      <c r="C300" s="262">
        <f>SUM(D300:G300)</f>
        <v>0</v>
      </c>
      <c r="D300" s="263">
        <f>SUM(D25,D26,D42)-D50</f>
        <v>0</v>
      </c>
      <c r="E300" s="263">
        <f>SUM(E25,E26,E42)-E50</f>
        <v>0</v>
      </c>
      <c r="F300" s="263">
        <f>F27-F50</f>
        <v>0</v>
      </c>
      <c r="G300" s="264">
        <f>G44-G50</f>
        <v>0</v>
      </c>
      <c r="H300" s="262">
        <f>SUM(I300:L300)</f>
        <v>0</v>
      </c>
      <c r="I300" s="263">
        <f>SUM(I25,I26,I42)-I50</f>
        <v>0</v>
      </c>
      <c r="J300" s="263">
        <f>SUM(J25,J26,J42)-J50</f>
        <v>0</v>
      </c>
      <c r="K300" s="263">
        <f>K27-K50</f>
        <v>0</v>
      </c>
      <c r="L300" s="265">
        <f>L44-L50</f>
        <v>0</v>
      </c>
    </row>
    <row r="301" spans="1:12" ht="3" customHeight="1" x14ac:dyDescent="0.25">
      <c r="A301" s="266"/>
      <c r="B301" s="266"/>
      <c r="C301" s="187"/>
      <c r="D301" s="206"/>
      <c r="E301" s="206"/>
      <c r="F301" s="206"/>
      <c r="G301" s="260"/>
      <c r="H301" s="187"/>
      <c r="I301" s="206"/>
      <c r="J301" s="206"/>
      <c r="K301" s="206"/>
      <c r="L301" s="261"/>
    </row>
    <row r="302" spans="1:12" s="33" customFormat="1" x14ac:dyDescent="0.25">
      <c r="A302" s="911" t="s">
        <v>301</v>
      </c>
      <c r="B302" s="912"/>
      <c r="C302" s="262">
        <f t="shared" ref="C302:L302" si="12">SUM(C303,C305)-C313+C315</f>
        <v>0</v>
      </c>
      <c r="D302" s="263">
        <f t="shared" si="12"/>
        <v>0</v>
      </c>
      <c r="E302" s="263">
        <f t="shared" si="12"/>
        <v>0</v>
      </c>
      <c r="F302" s="263">
        <f t="shared" si="12"/>
        <v>0</v>
      </c>
      <c r="G302" s="264">
        <f t="shared" si="12"/>
        <v>0</v>
      </c>
      <c r="H302" s="267">
        <f t="shared" si="12"/>
        <v>0</v>
      </c>
      <c r="I302" s="263">
        <f t="shared" si="12"/>
        <v>0</v>
      </c>
      <c r="J302" s="263">
        <f t="shared" si="12"/>
        <v>0</v>
      </c>
      <c r="K302" s="263">
        <f t="shared" si="12"/>
        <v>0</v>
      </c>
      <c r="L302" s="268">
        <f t="shared" si="12"/>
        <v>0</v>
      </c>
    </row>
    <row r="303" spans="1:12" s="33" customFormat="1" x14ac:dyDescent="0.25">
      <c r="A303" s="269" t="s">
        <v>302</v>
      </c>
      <c r="B303" s="269" t="s">
        <v>303</v>
      </c>
      <c r="C303" s="262">
        <f t="shared" ref="C303:L303" si="13">C22-C295</f>
        <v>0</v>
      </c>
      <c r="D303" s="263">
        <f t="shared" si="13"/>
        <v>0</v>
      </c>
      <c r="E303" s="263">
        <f t="shared" si="13"/>
        <v>0</v>
      </c>
      <c r="F303" s="263">
        <f t="shared" si="13"/>
        <v>0</v>
      </c>
      <c r="G303" s="270">
        <f t="shared" si="13"/>
        <v>0</v>
      </c>
      <c r="H303" s="267">
        <f t="shared" si="13"/>
        <v>0</v>
      </c>
      <c r="I303" s="263">
        <f t="shared" si="13"/>
        <v>0</v>
      </c>
      <c r="J303" s="263">
        <f t="shared" si="13"/>
        <v>0</v>
      </c>
      <c r="K303" s="263">
        <f t="shared" si="13"/>
        <v>0</v>
      </c>
      <c r="L303" s="268">
        <f t="shared" si="13"/>
        <v>0</v>
      </c>
    </row>
    <row r="304" spans="1:12" ht="3" customHeight="1" x14ac:dyDescent="0.25">
      <c r="A304" s="255"/>
      <c r="B304" s="255"/>
      <c r="C304" s="187"/>
      <c r="D304" s="206"/>
      <c r="E304" s="206"/>
      <c r="F304" s="206"/>
      <c r="G304" s="260"/>
      <c r="H304" s="187"/>
      <c r="I304" s="206"/>
      <c r="J304" s="206"/>
      <c r="K304" s="206"/>
      <c r="L304" s="261"/>
    </row>
    <row r="305" spans="1:12" s="33" customFormat="1" x14ac:dyDescent="0.25">
      <c r="A305" s="271" t="s">
        <v>304</v>
      </c>
      <c r="B305" s="271" t="s">
        <v>305</v>
      </c>
      <c r="C305" s="262">
        <f t="shared" ref="C305:L305" si="14">SUM(C306,C308,C310)-SUM(C307,C309,C311)</f>
        <v>0</v>
      </c>
      <c r="D305" s="263">
        <f t="shared" si="14"/>
        <v>0</v>
      </c>
      <c r="E305" s="263">
        <f t="shared" si="14"/>
        <v>0</v>
      </c>
      <c r="F305" s="263">
        <f t="shared" si="14"/>
        <v>0</v>
      </c>
      <c r="G305" s="270">
        <f t="shared" si="14"/>
        <v>0</v>
      </c>
      <c r="H305" s="267">
        <f t="shared" si="14"/>
        <v>0</v>
      </c>
      <c r="I305" s="263">
        <f t="shared" si="14"/>
        <v>0</v>
      </c>
      <c r="J305" s="263">
        <f t="shared" si="14"/>
        <v>0</v>
      </c>
      <c r="K305" s="263">
        <f t="shared" si="14"/>
        <v>0</v>
      </c>
      <c r="L305" s="268">
        <f t="shared" si="14"/>
        <v>0</v>
      </c>
    </row>
    <row r="306" spans="1:12" x14ac:dyDescent="0.25">
      <c r="A306" s="272" t="s">
        <v>306</v>
      </c>
      <c r="B306" s="273" t="s">
        <v>307</v>
      </c>
      <c r="C306" s="88">
        <f t="shared" ref="C306:C311" si="15">SUM(D306:G306)</f>
        <v>0</v>
      </c>
      <c r="D306" s="90"/>
      <c r="E306" s="90"/>
      <c r="F306" s="90"/>
      <c r="G306" s="274"/>
      <c r="H306" s="88">
        <f t="shared" ref="H306:H311" si="16">SUM(I306:L306)</f>
        <v>0</v>
      </c>
      <c r="I306" s="90"/>
      <c r="J306" s="90"/>
      <c r="K306" s="90"/>
      <c r="L306" s="275"/>
    </row>
    <row r="307" spans="1:12" ht="24" x14ac:dyDescent="0.25">
      <c r="A307" s="222" t="s">
        <v>308</v>
      </c>
      <c r="B307" s="52" t="s">
        <v>309</v>
      </c>
      <c r="C307" s="80">
        <f t="shared" si="15"/>
        <v>0</v>
      </c>
      <c r="D307" s="82"/>
      <c r="E307" s="82"/>
      <c r="F307" s="82"/>
      <c r="G307" s="154"/>
      <c r="H307" s="80">
        <f t="shared" si="16"/>
        <v>0</v>
      </c>
      <c r="I307" s="82"/>
      <c r="J307" s="82"/>
      <c r="K307" s="82"/>
      <c r="L307" s="155"/>
    </row>
    <row r="308" spans="1:12" x14ac:dyDescent="0.25">
      <c r="A308" s="222" t="s">
        <v>310</v>
      </c>
      <c r="B308" s="52" t="s">
        <v>311</v>
      </c>
      <c r="C308" s="80">
        <f t="shared" si="15"/>
        <v>0</v>
      </c>
      <c r="D308" s="82"/>
      <c r="E308" s="82"/>
      <c r="F308" s="82"/>
      <c r="G308" s="154"/>
      <c r="H308" s="80">
        <f t="shared" si="16"/>
        <v>0</v>
      </c>
      <c r="I308" s="82"/>
      <c r="J308" s="82"/>
      <c r="K308" s="82"/>
      <c r="L308" s="155"/>
    </row>
    <row r="309" spans="1:12" ht="24" x14ac:dyDescent="0.25">
      <c r="A309" s="222" t="s">
        <v>312</v>
      </c>
      <c r="B309" s="52" t="s">
        <v>313</v>
      </c>
      <c r="C309" s="80">
        <f t="shared" si="15"/>
        <v>0</v>
      </c>
      <c r="D309" s="82"/>
      <c r="E309" s="82"/>
      <c r="F309" s="82"/>
      <c r="G309" s="154"/>
      <c r="H309" s="80">
        <f t="shared" si="16"/>
        <v>0</v>
      </c>
      <c r="I309" s="82"/>
      <c r="J309" s="82"/>
      <c r="K309" s="82"/>
      <c r="L309" s="155"/>
    </row>
    <row r="310" spans="1:12" x14ac:dyDescent="0.25">
      <c r="A310" s="222" t="s">
        <v>314</v>
      </c>
      <c r="B310" s="52" t="s">
        <v>315</v>
      </c>
      <c r="C310" s="80">
        <f t="shared" si="15"/>
        <v>0</v>
      </c>
      <c r="D310" s="82"/>
      <c r="E310" s="82"/>
      <c r="F310" s="82"/>
      <c r="G310" s="154"/>
      <c r="H310" s="80">
        <f t="shared" si="16"/>
        <v>0</v>
      </c>
      <c r="I310" s="82"/>
      <c r="J310" s="82"/>
      <c r="K310" s="82"/>
      <c r="L310" s="155"/>
    </row>
    <row r="311" spans="1:12" ht="24" x14ac:dyDescent="0.25">
      <c r="A311" s="276" t="s">
        <v>316</v>
      </c>
      <c r="B311" s="277" t="s">
        <v>317</v>
      </c>
      <c r="C311" s="179">
        <f t="shared" si="15"/>
        <v>0</v>
      </c>
      <c r="D311" s="183"/>
      <c r="E311" s="183"/>
      <c r="F311" s="183"/>
      <c r="G311" s="237"/>
      <c r="H311" s="179">
        <f t="shared" si="16"/>
        <v>0</v>
      </c>
      <c r="I311" s="183"/>
      <c r="J311" s="183"/>
      <c r="K311" s="183"/>
      <c r="L311" s="185"/>
    </row>
    <row r="312" spans="1:12" ht="3" customHeight="1" x14ac:dyDescent="0.25">
      <c r="A312" s="255"/>
      <c r="B312" s="255"/>
      <c r="C312" s="187"/>
      <c r="D312" s="206"/>
      <c r="E312" s="206"/>
      <c r="F312" s="206"/>
      <c r="G312" s="260"/>
      <c r="H312" s="187"/>
      <c r="I312" s="206"/>
      <c r="J312" s="206"/>
      <c r="K312" s="206"/>
      <c r="L312" s="261"/>
    </row>
    <row r="313" spans="1:12" s="33" customFormat="1" x14ac:dyDescent="0.25">
      <c r="A313" s="271" t="s">
        <v>318</v>
      </c>
      <c r="B313" s="271" t="s">
        <v>319</v>
      </c>
      <c r="C313" s="278">
        <f>SUM(D313:G313)</f>
        <v>0</v>
      </c>
      <c r="D313" s="279"/>
      <c r="E313" s="279"/>
      <c r="F313" s="279"/>
      <c r="G313" s="280"/>
      <c r="H313" s="278">
        <f>SUM(I313:L313)</f>
        <v>0</v>
      </c>
      <c r="I313" s="279"/>
      <c r="J313" s="279"/>
      <c r="K313" s="279"/>
      <c r="L313" s="281"/>
    </row>
    <row r="314" spans="1:12" s="33" customFormat="1" ht="3" customHeight="1" x14ac:dyDescent="0.25">
      <c r="A314" s="282"/>
      <c r="B314" s="283"/>
      <c r="C314" s="284"/>
      <c r="D314" s="285"/>
      <c r="E314" s="285"/>
      <c r="F314" s="285"/>
      <c r="G314" s="286"/>
      <c r="H314" s="284"/>
      <c r="I314" s="285"/>
      <c r="J314" s="136"/>
      <c r="K314" s="136"/>
      <c r="L314" s="138"/>
    </row>
    <row r="315" spans="1:12" s="33" customFormat="1" ht="48" x14ac:dyDescent="0.25">
      <c r="A315" s="282" t="s">
        <v>320</v>
      </c>
      <c r="B315" s="287" t="s">
        <v>321</v>
      </c>
      <c r="C315" s="288">
        <f>SUM(D315:G315)</f>
        <v>0</v>
      </c>
      <c r="D315" s="172"/>
      <c r="E315" s="172"/>
      <c r="F315" s="172"/>
      <c r="G315" s="173"/>
      <c r="H315" s="288">
        <f>SUM(I315:L315)</f>
        <v>0</v>
      </c>
      <c r="I315" s="172"/>
      <c r="J315" s="188"/>
      <c r="K315" s="188"/>
      <c r="L315" s="289"/>
    </row>
    <row r="316" spans="1:12" x14ac:dyDescent="0.25">
      <c r="A316" s="6"/>
      <c r="B316" s="7"/>
      <c r="C316" s="7"/>
      <c r="D316" s="7"/>
      <c r="E316" s="7"/>
      <c r="F316" s="7"/>
      <c r="G316" s="7"/>
      <c r="H316" s="7"/>
      <c r="I316" s="7"/>
      <c r="J316" s="7"/>
      <c r="K316" s="7"/>
      <c r="L316" s="8"/>
    </row>
    <row r="317" spans="1:12" x14ac:dyDescent="0.25">
      <c r="A317" s="6"/>
      <c r="B317" s="7"/>
      <c r="C317" s="7"/>
      <c r="D317" s="7"/>
      <c r="E317" s="7"/>
      <c r="F317" s="7"/>
      <c r="G317" s="7"/>
      <c r="H317" s="7"/>
      <c r="I317" s="7"/>
      <c r="J317" s="7"/>
      <c r="K317" s="7"/>
      <c r="L317" s="8"/>
    </row>
    <row r="318" spans="1:12" ht="12.75" customHeight="1" x14ac:dyDescent="0.25">
      <c r="A318" s="7" t="s">
        <v>322</v>
      </c>
      <c r="C318" s="7" t="s">
        <v>323</v>
      </c>
      <c r="D318" s="7"/>
      <c r="E318" s="7"/>
      <c r="F318" s="7"/>
      <c r="G318" s="7"/>
      <c r="H318" s="7" t="s">
        <v>324</v>
      </c>
      <c r="I318" s="7"/>
      <c r="J318" s="7"/>
      <c r="K318" s="7"/>
      <c r="L318" s="8"/>
    </row>
    <row r="319" spans="1:12" x14ac:dyDescent="0.25">
      <c r="A319" s="6"/>
      <c r="B319" s="7"/>
      <c r="C319" s="7"/>
      <c r="D319" s="7"/>
      <c r="E319" s="7"/>
      <c r="F319" s="7"/>
      <c r="G319" s="7"/>
      <c r="H319" s="7"/>
      <c r="I319" s="7"/>
      <c r="J319" s="7"/>
      <c r="K319" s="7"/>
      <c r="L319" s="8"/>
    </row>
    <row r="320" spans="1:12" x14ac:dyDescent="0.25">
      <c r="A320" s="7" t="s">
        <v>325</v>
      </c>
      <c r="C320" s="7" t="s">
        <v>323</v>
      </c>
      <c r="D320" s="7"/>
      <c r="E320" s="7"/>
      <c r="F320" s="7"/>
      <c r="G320" s="7"/>
      <c r="H320" s="7" t="s">
        <v>324</v>
      </c>
      <c r="I320" s="7"/>
      <c r="J320" s="7"/>
      <c r="K320" s="7"/>
      <c r="L320" s="8"/>
    </row>
    <row r="321" spans="1:12" x14ac:dyDescent="0.25">
      <c r="A321" s="6"/>
      <c r="B321" s="7"/>
      <c r="C321" s="7"/>
      <c r="D321" s="7"/>
      <c r="E321" s="7"/>
      <c r="F321" s="7"/>
      <c r="G321" s="7"/>
      <c r="H321" s="7"/>
      <c r="I321" s="7"/>
      <c r="J321" s="7"/>
      <c r="K321" s="7"/>
      <c r="L321" s="8"/>
    </row>
    <row r="322" spans="1:12" ht="12.75" thickBot="1" x14ac:dyDescent="0.3">
      <c r="A322" s="291"/>
      <c r="B322" s="292"/>
      <c r="C322" s="292"/>
      <c r="D322" s="292"/>
      <c r="E322" s="292"/>
      <c r="F322" s="292"/>
      <c r="G322" s="292"/>
      <c r="H322" s="292"/>
      <c r="I322" s="292"/>
      <c r="J322" s="292"/>
      <c r="K322" s="292"/>
      <c r="L322" s="293"/>
    </row>
    <row r="323" spans="1:12" x14ac:dyDescent="0.25">
      <c r="A323" s="5"/>
      <c r="B323" s="5"/>
      <c r="C323" s="5"/>
      <c r="D323" s="5"/>
      <c r="E323" s="5"/>
      <c r="F323" s="5"/>
      <c r="G323" s="5"/>
      <c r="H323" s="5"/>
      <c r="I323" s="5"/>
      <c r="J323" s="5"/>
      <c r="K323" s="5"/>
      <c r="L323" s="5"/>
    </row>
    <row r="324" spans="1:12" x14ac:dyDescent="0.25">
      <c r="A324" s="5"/>
      <c r="B324" s="5"/>
      <c r="C324" s="5"/>
      <c r="D324" s="5"/>
      <c r="E324" s="5"/>
      <c r="F324" s="5"/>
      <c r="G324" s="5"/>
      <c r="H324" s="5"/>
      <c r="I324" s="5"/>
      <c r="J324" s="5"/>
      <c r="K324" s="5"/>
      <c r="L324" s="5"/>
    </row>
    <row r="325" spans="1:12" x14ac:dyDescent="0.25">
      <c r="A325" s="5"/>
      <c r="B325" s="5"/>
      <c r="C325" s="5"/>
      <c r="D325" s="5"/>
      <c r="E325" s="5"/>
      <c r="F325" s="5"/>
      <c r="G325" s="5"/>
      <c r="H325" s="5"/>
      <c r="I325" s="5"/>
      <c r="J325" s="5"/>
      <c r="K325" s="5"/>
      <c r="L325" s="5"/>
    </row>
    <row r="326" spans="1:12" x14ac:dyDescent="0.25">
      <c r="A326" s="5"/>
      <c r="B326" s="5"/>
      <c r="C326" s="5"/>
      <c r="D326" s="5"/>
      <c r="E326" s="5"/>
      <c r="F326" s="5"/>
      <c r="G326" s="5"/>
      <c r="H326" s="5"/>
      <c r="I326" s="5"/>
      <c r="J326" s="5"/>
      <c r="K326" s="5"/>
      <c r="L326" s="5"/>
    </row>
    <row r="327" spans="1:12" x14ac:dyDescent="0.25">
      <c r="A327" s="5"/>
      <c r="B327" s="5"/>
      <c r="C327" s="5"/>
      <c r="D327" s="5"/>
      <c r="E327" s="5"/>
      <c r="F327" s="5"/>
      <c r="G327" s="5"/>
      <c r="H327" s="5"/>
      <c r="I327" s="5"/>
      <c r="J327" s="5"/>
      <c r="K327" s="5"/>
      <c r="L327" s="5"/>
    </row>
    <row r="328" spans="1:12" x14ac:dyDescent="0.25">
      <c r="A328" s="5"/>
      <c r="B328" s="5"/>
      <c r="C328" s="5"/>
      <c r="D328" s="5"/>
      <c r="E328" s="5"/>
      <c r="F328" s="5"/>
      <c r="G328" s="5"/>
      <c r="H328" s="5"/>
      <c r="I328" s="5"/>
      <c r="J328" s="5"/>
      <c r="K328" s="5"/>
      <c r="L328" s="5"/>
    </row>
    <row r="329" spans="1:12" x14ac:dyDescent="0.25">
      <c r="A329" s="5"/>
      <c r="B329" s="5"/>
      <c r="C329" s="5"/>
      <c r="D329" s="5"/>
      <c r="E329" s="5"/>
      <c r="F329" s="5"/>
      <c r="G329" s="5"/>
      <c r="H329" s="5"/>
      <c r="I329" s="5"/>
      <c r="J329" s="5"/>
      <c r="K329" s="5"/>
      <c r="L329" s="5"/>
    </row>
    <row r="330" spans="1:12" x14ac:dyDescent="0.25">
      <c r="A330" s="5"/>
      <c r="B330" s="5"/>
      <c r="C330" s="5"/>
      <c r="D330" s="5"/>
      <c r="E330" s="5"/>
      <c r="F330" s="5"/>
      <c r="G330" s="5"/>
      <c r="H330" s="5"/>
      <c r="I330" s="5"/>
      <c r="J330" s="5"/>
      <c r="K330" s="5"/>
      <c r="L330" s="5"/>
    </row>
    <row r="331" spans="1:12" x14ac:dyDescent="0.25">
      <c r="A331" s="5"/>
      <c r="B331" s="5"/>
      <c r="C331" s="5"/>
      <c r="D331" s="5"/>
      <c r="E331" s="5"/>
      <c r="F331" s="5"/>
      <c r="G331" s="5"/>
      <c r="H331" s="5"/>
      <c r="I331" s="5"/>
      <c r="J331" s="5"/>
      <c r="K331" s="5"/>
      <c r="L331" s="5"/>
    </row>
    <row r="332" spans="1:12" x14ac:dyDescent="0.25">
      <c r="A332" s="5"/>
      <c r="B332" s="5"/>
      <c r="C332" s="5"/>
      <c r="D332" s="5"/>
      <c r="E332" s="5"/>
      <c r="F332" s="5"/>
      <c r="G332" s="5"/>
      <c r="H332" s="5"/>
      <c r="I332" s="5"/>
      <c r="J332" s="5"/>
      <c r="K332" s="5"/>
      <c r="L332" s="5"/>
    </row>
    <row r="333" spans="1:12" x14ac:dyDescent="0.25">
      <c r="A333" s="5"/>
      <c r="B333" s="5"/>
      <c r="C333" s="5"/>
      <c r="D333" s="5"/>
      <c r="E333" s="5"/>
      <c r="F333" s="5"/>
      <c r="G333" s="5"/>
      <c r="H333" s="5"/>
      <c r="I333" s="5"/>
      <c r="J333" s="5"/>
      <c r="K333" s="5"/>
      <c r="L333" s="5"/>
    </row>
    <row r="334" spans="1:12" x14ac:dyDescent="0.25">
      <c r="A334" s="5"/>
      <c r="B334" s="5"/>
      <c r="C334" s="5"/>
      <c r="D334" s="5"/>
      <c r="E334" s="5"/>
      <c r="F334" s="5"/>
      <c r="G334" s="5"/>
      <c r="H334" s="5"/>
      <c r="I334" s="5"/>
      <c r="J334" s="5"/>
      <c r="K334" s="5"/>
      <c r="L334" s="5"/>
    </row>
    <row r="335" spans="1:12" x14ac:dyDescent="0.25">
      <c r="A335" s="5"/>
      <c r="B335" s="5"/>
      <c r="C335" s="5"/>
      <c r="D335" s="5"/>
      <c r="E335" s="5"/>
      <c r="F335" s="5"/>
      <c r="G335" s="5"/>
      <c r="H335" s="5"/>
      <c r="I335" s="5"/>
      <c r="J335" s="5"/>
      <c r="K335" s="5"/>
      <c r="L335" s="5"/>
    </row>
    <row r="336" spans="1:12" x14ac:dyDescent="0.25">
      <c r="A336" s="5"/>
      <c r="B336" s="5"/>
      <c r="C336" s="5"/>
      <c r="D336" s="5"/>
      <c r="E336" s="5"/>
      <c r="F336" s="5"/>
      <c r="G336" s="5"/>
      <c r="H336" s="5"/>
      <c r="I336" s="5"/>
      <c r="J336" s="5"/>
      <c r="K336" s="5"/>
      <c r="L336" s="5"/>
    </row>
    <row r="337" spans="1:12" x14ac:dyDescent="0.25">
      <c r="A337" s="5"/>
      <c r="B337" s="5"/>
      <c r="C337" s="5"/>
      <c r="D337" s="5"/>
      <c r="E337" s="5"/>
      <c r="F337" s="5"/>
      <c r="G337" s="5"/>
      <c r="H337" s="5"/>
      <c r="I337" s="5"/>
      <c r="J337" s="5"/>
      <c r="K337" s="5"/>
      <c r="L337" s="5"/>
    </row>
    <row r="338" spans="1:12" x14ac:dyDescent="0.25">
      <c r="A338" s="5"/>
      <c r="B338" s="5"/>
      <c r="C338" s="5"/>
      <c r="D338" s="5"/>
      <c r="E338" s="5"/>
      <c r="F338" s="5"/>
      <c r="G338" s="5"/>
      <c r="H338" s="5"/>
      <c r="I338" s="5"/>
      <c r="J338" s="5"/>
      <c r="K338" s="5"/>
      <c r="L338" s="5"/>
    </row>
    <row r="339" spans="1:12" x14ac:dyDescent="0.25">
      <c r="A339" s="5"/>
      <c r="B339" s="5"/>
      <c r="C339" s="5"/>
      <c r="D339" s="5"/>
      <c r="E339" s="5"/>
      <c r="F339" s="5"/>
      <c r="G339" s="5"/>
      <c r="H339" s="5"/>
      <c r="I339" s="5"/>
      <c r="J339" s="5"/>
      <c r="K339" s="5"/>
      <c r="L339" s="5"/>
    </row>
    <row r="340" spans="1:12" x14ac:dyDescent="0.25">
      <c r="A340" s="5"/>
      <c r="B340" s="5"/>
      <c r="C340" s="5"/>
      <c r="D340" s="5"/>
      <c r="E340" s="5"/>
      <c r="F340" s="5"/>
      <c r="G340" s="5"/>
      <c r="H340" s="5"/>
      <c r="I340" s="5"/>
      <c r="J340" s="5"/>
      <c r="K340" s="5"/>
      <c r="L340" s="5"/>
    </row>
    <row r="341" spans="1:12" x14ac:dyDescent="0.25">
      <c r="A341" s="5"/>
      <c r="B341" s="5"/>
      <c r="C341" s="5"/>
      <c r="D341" s="5"/>
      <c r="E341" s="5"/>
      <c r="F341" s="5"/>
      <c r="G341" s="5"/>
      <c r="H341" s="5"/>
      <c r="I341" s="5"/>
      <c r="J341" s="5"/>
      <c r="K341" s="5"/>
      <c r="L341" s="5"/>
    </row>
  </sheetData>
  <sheetProtection password="CA5B" sheet="1" objects="1" scenarios="1"/>
  <mergeCells count="26">
    <mergeCell ref="A300:B300"/>
    <mergeCell ref="A302:B302"/>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rintOptions gridLines="1"/>
  <pageMargins left="0.39370078740157483" right="0.39370078740157483" top="0.59055118110236227" bottom="0.39370078740157483" header="0.23622047244094491" footer="0.19685039370078741"/>
  <pageSetup paperSize="9" scale="75" orientation="portrait" r:id="rId1"/>
  <headerFooter alignWithMargins="0">
    <oddHeader xml:space="preserve">&amp;C                               &amp;R&amp;"Times New Roman,Regular"&amp;8Tāme Nr. 03.2.1.&amp;"Arial,Regular"&amp;10
           </oddHeader>
    <oddFooter xml:space="preserve">&amp;L&amp;"Times New Roman,Regular"&amp;8&amp;D; &amp;T&amp;R&amp;"Times New Roman,Regular"&amp;8&amp;P (&amp;N)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41"/>
  <sheetViews>
    <sheetView zoomScaleNormal="100" workbookViewId="0">
      <selection activeCell="M29" sqref="M29"/>
    </sheetView>
  </sheetViews>
  <sheetFormatPr defaultRowHeight="12" x14ac:dyDescent="0.25"/>
  <cols>
    <col min="1" max="1" width="10.85546875" style="878" customWidth="1"/>
    <col min="2" max="2" width="28" style="878" customWidth="1"/>
    <col min="3" max="3" width="8.7109375" style="878" hidden="1" customWidth="1"/>
    <col min="4" max="4" width="9.5703125" style="878" hidden="1" customWidth="1"/>
    <col min="5" max="6" width="8.7109375" style="878" hidden="1" customWidth="1"/>
    <col min="7" max="7" width="8.28515625" style="878" hidden="1" customWidth="1"/>
    <col min="8" max="11" width="8.7109375" style="878" customWidth="1"/>
    <col min="12" max="12" width="7.5703125" style="878" customWidth="1"/>
    <col min="13" max="16384" width="9.140625" style="593"/>
  </cols>
  <sheetData>
    <row r="1" spans="1:12" x14ac:dyDescent="0.25">
      <c r="A1" s="589"/>
      <c r="B1" s="590"/>
      <c r="C1" s="590"/>
      <c r="D1" s="590"/>
      <c r="E1" s="590"/>
      <c r="F1" s="590"/>
      <c r="G1" s="590"/>
      <c r="H1" s="590"/>
      <c r="I1" s="590"/>
      <c r="J1" s="590"/>
      <c r="K1" s="591"/>
      <c r="L1" s="592"/>
    </row>
    <row r="2" spans="1:12" x14ac:dyDescent="0.25">
      <c r="A2" s="594"/>
      <c r="B2" s="595"/>
      <c r="C2" s="595"/>
      <c r="D2" s="595"/>
      <c r="E2" s="595"/>
      <c r="F2" s="595"/>
      <c r="G2" s="595"/>
      <c r="H2" s="595"/>
      <c r="I2" s="595"/>
      <c r="J2" s="595"/>
      <c r="K2" s="595"/>
      <c r="L2" s="596"/>
    </row>
    <row r="3" spans="1:12" ht="18" customHeight="1" x14ac:dyDescent="0.25">
      <c r="A3" s="942" t="s">
        <v>0</v>
      </c>
      <c r="B3" s="943"/>
      <c r="C3" s="943"/>
      <c r="D3" s="943"/>
      <c r="E3" s="943"/>
      <c r="F3" s="943"/>
      <c r="G3" s="943"/>
      <c r="H3" s="943"/>
      <c r="I3" s="943"/>
      <c r="J3" s="943"/>
      <c r="K3" s="943"/>
      <c r="L3" s="944"/>
    </row>
    <row r="4" spans="1:12" x14ac:dyDescent="0.25">
      <c r="A4" s="597"/>
      <c r="B4" s="598"/>
      <c r="C4" s="599"/>
      <c r="D4" s="598"/>
      <c r="E4" s="598"/>
      <c r="F4" s="598"/>
      <c r="G4" s="598"/>
      <c r="H4" s="599"/>
      <c r="I4" s="598"/>
      <c r="J4" s="598"/>
      <c r="K4" s="598"/>
      <c r="L4" s="600"/>
    </row>
    <row r="5" spans="1:12" x14ac:dyDescent="0.25">
      <c r="A5" s="597" t="s">
        <v>1</v>
      </c>
      <c r="B5" s="601"/>
      <c r="C5" s="945" t="s">
        <v>334</v>
      </c>
      <c r="D5" s="946"/>
      <c r="E5" s="946"/>
      <c r="F5" s="946"/>
      <c r="G5" s="946"/>
      <c r="H5" s="946"/>
      <c r="I5" s="946"/>
      <c r="J5" s="946"/>
      <c r="K5" s="946"/>
      <c r="L5" s="947"/>
    </row>
    <row r="6" spans="1:12" x14ac:dyDescent="0.25">
      <c r="A6" s="597" t="s">
        <v>3</v>
      </c>
      <c r="B6" s="598"/>
      <c r="C6" s="922" t="s">
        <v>335</v>
      </c>
      <c r="D6" s="923"/>
      <c r="E6" s="923"/>
      <c r="F6" s="923"/>
      <c r="G6" s="923"/>
      <c r="H6" s="923"/>
      <c r="I6" s="923"/>
      <c r="J6" s="923"/>
      <c r="K6" s="923"/>
      <c r="L6" s="924"/>
    </row>
    <row r="7" spans="1:12" x14ac:dyDescent="0.25">
      <c r="A7" s="597" t="s">
        <v>5</v>
      </c>
      <c r="B7" s="598"/>
      <c r="C7" s="922" t="s">
        <v>336</v>
      </c>
      <c r="D7" s="923"/>
      <c r="E7" s="923"/>
      <c r="F7" s="923"/>
      <c r="G7" s="923"/>
      <c r="H7" s="923"/>
      <c r="I7" s="923"/>
      <c r="J7" s="923"/>
      <c r="K7" s="923"/>
      <c r="L7" s="924"/>
    </row>
    <row r="8" spans="1:12" ht="24" customHeight="1" x14ac:dyDescent="0.25">
      <c r="A8" s="597" t="s">
        <v>7</v>
      </c>
      <c r="B8" s="598"/>
      <c r="C8" s="945" t="s">
        <v>337</v>
      </c>
      <c r="D8" s="946"/>
      <c r="E8" s="946"/>
      <c r="F8" s="946"/>
      <c r="G8" s="946"/>
      <c r="H8" s="946"/>
      <c r="I8" s="946"/>
      <c r="J8" s="946"/>
      <c r="K8" s="946"/>
      <c r="L8" s="947"/>
    </row>
    <row r="9" spans="1:12" x14ac:dyDescent="0.25">
      <c r="A9" s="602" t="s">
        <v>9</v>
      </c>
      <c r="B9" s="598"/>
      <c r="C9" s="603"/>
      <c r="D9" s="603"/>
      <c r="E9" s="603"/>
      <c r="F9" s="603"/>
      <c r="G9" s="603"/>
      <c r="H9" s="603"/>
      <c r="I9" s="603"/>
      <c r="J9" s="603"/>
      <c r="K9" s="603"/>
      <c r="L9" s="604"/>
    </row>
    <row r="10" spans="1:12" x14ac:dyDescent="0.25">
      <c r="A10" s="597"/>
      <c r="B10" s="598" t="s">
        <v>10</v>
      </c>
      <c r="C10" s="922" t="s">
        <v>338</v>
      </c>
      <c r="D10" s="923"/>
      <c r="E10" s="923"/>
      <c r="F10" s="923"/>
      <c r="G10" s="923"/>
      <c r="H10" s="923"/>
      <c r="I10" s="923"/>
      <c r="J10" s="923"/>
      <c r="K10" s="923"/>
      <c r="L10" s="924"/>
    </row>
    <row r="11" spans="1:12" x14ac:dyDescent="0.25">
      <c r="A11" s="597"/>
      <c r="B11" s="598" t="s">
        <v>12</v>
      </c>
      <c r="C11" s="922"/>
      <c r="D11" s="923"/>
      <c r="E11" s="923"/>
      <c r="F11" s="923"/>
      <c r="G11" s="923"/>
      <c r="H11" s="923"/>
      <c r="I11" s="923"/>
      <c r="J11" s="923"/>
      <c r="K11" s="923"/>
      <c r="L11" s="924"/>
    </row>
    <row r="12" spans="1:12" x14ac:dyDescent="0.25">
      <c r="A12" s="597"/>
      <c r="B12" s="598" t="s">
        <v>13</v>
      </c>
      <c r="C12" s="922"/>
      <c r="D12" s="923"/>
      <c r="E12" s="923"/>
      <c r="F12" s="923"/>
      <c r="G12" s="923"/>
      <c r="H12" s="923"/>
      <c r="I12" s="923"/>
      <c r="J12" s="923"/>
      <c r="K12" s="923"/>
      <c r="L12" s="924"/>
    </row>
    <row r="13" spans="1:12" x14ac:dyDescent="0.25">
      <c r="A13" s="597"/>
      <c r="B13" s="598" t="s">
        <v>14</v>
      </c>
      <c r="C13" s="922" t="s">
        <v>339</v>
      </c>
      <c r="D13" s="923"/>
      <c r="E13" s="923"/>
      <c r="F13" s="923"/>
      <c r="G13" s="923"/>
      <c r="H13" s="923"/>
      <c r="I13" s="923"/>
      <c r="J13" s="923"/>
      <c r="K13" s="923"/>
      <c r="L13" s="924"/>
    </row>
    <row r="14" spans="1:12" ht="12.75" customHeight="1" x14ac:dyDescent="0.25">
      <c r="A14" s="597"/>
      <c r="B14" s="598" t="s">
        <v>15</v>
      </c>
      <c r="C14" s="922"/>
      <c r="D14" s="923"/>
      <c r="E14" s="923"/>
      <c r="F14" s="923"/>
      <c r="G14" s="923"/>
      <c r="H14" s="923"/>
      <c r="I14" s="923"/>
      <c r="J14" s="923"/>
      <c r="K14" s="923"/>
      <c r="L14" s="924"/>
    </row>
    <row r="15" spans="1:12" x14ac:dyDescent="0.25">
      <c r="A15" s="605"/>
      <c r="B15" s="606"/>
      <c r="C15" s="606"/>
      <c r="D15" s="606"/>
      <c r="E15" s="606"/>
      <c r="F15" s="606"/>
      <c r="G15" s="606"/>
      <c r="H15" s="606"/>
      <c r="I15" s="606"/>
      <c r="J15" s="606"/>
      <c r="K15" s="606"/>
      <c r="L15" s="607"/>
    </row>
    <row r="16" spans="1:12" s="608" customFormat="1" ht="12.75" customHeight="1" x14ac:dyDescent="0.25">
      <c r="A16" s="925" t="s">
        <v>16</v>
      </c>
      <c r="B16" s="928" t="s">
        <v>17</v>
      </c>
      <c r="C16" s="930" t="s">
        <v>18</v>
      </c>
      <c r="D16" s="931"/>
      <c r="E16" s="931"/>
      <c r="F16" s="931"/>
      <c r="G16" s="932"/>
      <c r="H16" s="930" t="s">
        <v>19</v>
      </c>
      <c r="I16" s="931"/>
      <c r="J16" s="931"/>
      <c r="K16" s="931"/>
      <c r="L16" s="933"/>
    </row>
    <row r="17" spans="1:14" s="608" customFormat="1" ht="12.75" customHeight="1" x14ac:dyDescent="0.25">
      <c r="A17" s="926"/>
      <c r="B17" s="929"/>
      <c r="C17" s="934" t="s">
        <v>20</v>
      </c>
      <c r="D17" s="935" t="s">
        <v>21</v>
      </c>
      <c r="E17" s="917" t="s">
        <v>22</v>
      </c>
      <c r="F17" s="919" t="s">
        <v>23</v>
      </c>
      <c r="G17" s="921" t="s">
        <v>24</v>
      </c>
      <c r="H17" s="934" t="s">
        <v>20</v>
      </c>
      <c r="I17" s="935" t="s">
        <v>21</v>
      </c>
      <c r="J17" s="917" t="s">
        <v>22</v>
      </c>
      <c r="K17" s="919" t="s">
        <v>23</v>
      </c>
      <c r="L17" s="937" t="s">
        <v>24</v>
      </c>
    </row>
    <row r="18" spans="1:14" s="609" customFormat="1" ht="61.5" customHeight="1" thickBot="1" x14ac:dyDescent="0.3">
      <c r="A18" s="927"/>
      <c r="B18" s="929"/>
      <c r="C18" s="934"/>
      <c r="D18" s="936"/>
      <c r="E18" s="918"/>
      <c r="F18" s="920"/>
      <c r="G18" s="921"/>
      <c r="H18" s="939"/>
      <c r="I18" s="940"/>
      <c r="J18" s="941"/>
      <c r="K18" s="920"/>
      <c r="L18" s="938"/>
    </row>
    <row r="19" spans="1:14" s="609" customFormat="1" ht="9.75" customHeight="1" thickTop="1" x14ac:dyDescent="0.25">
      <c r="A19" s="610" t="s">
        <v>25</v>
      </c>
      <c r="B19" s="610">
        <v>2</v>
      </c>
      <c r="C19" s="611">
        <v>3</v>
      </c>
      <c r="D19" s="612">
        <v>4</v>
      </c>
      <c r="E19" s="612">
        <v>5</v>
      </c>
      <c r="F19" s="612">
        <v>6</v>
      </c>
      <c r="G19" s="613">
        <v>7</v>
      </c>
      <c r="H19" s="611">
        <v>8</v>
      </c>
      <c r="I19" s="612">
        <v>9</v>
      </c>
      <c r="J19" s="612">
        <v>10</v>
      </c>
      <c r="K19" s="612">
        <v>11</v>
      </c>
      <c r="L19" s="614">
        <v>12</v>
      </c>
    </row>
    <row r="20" spans="1:14" s="621" customFormat="1" x14ac:dyDescent="0.25">
      <c r="A20" s="615"/>
      <c r="B20" s="616" t="s">
        <v>26</v>
      </c>
      <c r="C20" s="617"/>
      <c r="D20" s="618"/>
      <c r="E20" s="618"/>
      <c r="F20" s="618"/>
      <c r="G20" s="619"/>
      <c r="H20" s="617"/>
      <c r="I20" s="618"/>
      <c r="J20" s="618"/>
      <c r="K20" s="618"/>
      <c r="L20" s="620"/>
    </row>
    <row r="21" spans="1:14" s="621" customFormat="1" ht="32.25" customHeight="1" thickBot="1" x14ac:dyDescent="0.3">
      <c r="A21" s="622"/>
      <c r="B21" s="623" t="s">
        <v>27</v>
      </c>
      <c r="C21" s="624">
        <f t="shared" ref="C21:C46" si="0">SUM(D21:G21)</f>
        <v>988756</v>
      </c>
      <c r="D21" s="625">
        <f>SUM(D22,D25,D26,D42)</f>
        <v>981894</v>
      </c>
      <c r="E21" s="625">
        <f>SUM(E22,E25)</f>
        <v>0</v>
      </c>
      <c r="F21" s="625">
        <f>SUM(F22,F27)</f>
        <v>6862</v>
      </c>
      <c r="G21" s="626">
        <f>SUM(G22,G44)</f>
        <v>0</v>
      </c>
      <c r="H21" s="624">
        <f t="shared" ref="H21:H46" si="1">SUM(I21:L21)</f>
        <v>1016454</v>
      </c>
      <c r="I21" s="625">
        <f>SUM(I22,I25,I26,I42)</f>
        <v>1009009</v>
      </c>
      <c r="J21" s="625">
        <f>SUM(J22,J25)</f>
        <v>0</v>
      </c>
      <c r="K21" s="625">
        <f>SUM(K22,K27)</f>
        <v>6862</v>
      </c>
      <c r="L21" s="627">
        <f>SUM(L22,L25,L44)</f>
        <v>583</v>
      </c>
    </row>
    <row r="22" spans="1:14" ht="21.75" customHeight="1" thickTop="1" x14ac:dyDescent="0.25">
      <c r="A22" s="628"/>
      <c r="B22" s="629" t="s">
        <v>28</v>
      </c>
      <c r="C22" s="630">
        <f t="shared" si="0"/>
        <v>4586</v>
      </c>
      <c r="D22" s="631">
        <f>SUM(D23:D24)</f>
        <v>0</v>
      </c>
      <c r="E22" s="631">
        <f>SUM(E23:E24)</f>
        <v>0</v>
      </c>
      <c r="F22" s="631">
        <f>SUM(F23:F24)</f>
        <v>4586</v>
      </c>
      <c r="G22" s="632">
        <f>SUM(G23:G24)</f>
        <v>0</v>
      </c>
      <c r="H22" s="630">
        <f t="shared" si="1"/>
        <v>4586</v>
      </c>
      <c r="I22" s="631">
        <f>SUM(I23:I24)</f>
        <v>0</v>
      </c>
      <c r="J22" s="631">
        <f>SUM(J23:J24)</f>
        <v>0</v>
      </c>
      <c r="K22" s="631">
        <f>SUM(K23:K24)</f>
        <v>4586</v>
      </c>
      <c r="L22" s="633">
        <f>SUM(L23:L24)</f>
        <v>0</v>
      </c>
    </row>
    <row r="23" spans="1:14" x14ac:dyDescent="0.25">
      <c r="A23" s="634"/>
      <c r="B23" s="635" t="s">
        <v>29</v>
      </c>
      <c r="C23" s="636">
        <f t="shared" si="0"/>
        <v>0</v>
      </c>
      <c r="D23" s="637"/>
      <c r="E23" s="637"/>
      <c r="F23" s="637"/>
      <c r="G23" s="638"/>
      <c r="H23" s="636">
        <f t="shared" si="1"/>
        <v>0</v>
      </c>
      <c r="I23" s="637"/>
      <c r="J23" s="637"/>
      <c r="K23" s="637"/>
      <c r="L23" s="639"/>
    </row>
    <row r="24" spans="1:14" x14ac:dyDescent="0.25">
      <c r="A24" s="640"/>
      <c r="B24" s="641" t="s">
        <v>30</v>
      </c>
      <c r="C24" s="642">
        <f t="shared" si="0"/>
        <v>4586</v>
      </c>
      <c r="D24" s="643"/>
      <c r="E24" s="643"/>
      <c r="F24" s="643">
        <v>4586</v>
      </c>
      <c r="G24" s="644"/>
      <c r="H24" s="642">
        <f t="shared" si="1"/>
        <v>4586</v>
      </c>
      <c r="I24" s="643"/>
      <c r="J24" s="643"/>
      <c r="K24" s="643">
        <v>4586</v>
      </c>
      <c r="L24" s="645"/>
    </row>
    <row r="25" spans="1:14" s="621" customFormat="1" ht="24.75" thickBot="1" x14ac:dyDescent="0.3">
      <c r="A25" s="646">
        <v>21700</v>
      </c>
      <c r="B25" s="646" t="s">
        <v>31</v>
      </c>
      <c r="C25" s="647">
        <f t="shared" si="0"/>
        <v>981894</v>
      </c>
      <c r="D25" s="648">
        <f>D49</f>
        <v>981894</v>
      </c>
      <c r="E25" s="648"/>
      <c r="F25" s="649" t="s">
        <v>32</v>
      </c>
      <c r="G25" s="650" t="s">
        <v>32</v>
      </c>
      <c r="H25" s="647">
        <f t="shared" si="1"/>
        <v>1009592</v>
      </c>
      <c r="I25" s="648">
        <f>I49</f>
        <v>1009009</v>
      </c>
      <c r="J25" s="648"/>
      <c r="K25" s="649" t="s">
        <v>32</v>
      </c>
      <c r="L25" s="651">
        <v>583</v>
      </c>
    </row>
    <row r="26" spans="1:14" s="621" customFormat="1" ht="24.75" thickTop="1" x14ac:dyDescent="0.25">
      <c r="A26" s="652"/>
      <c r="B26" s="652" t="s">
        <v>33</v>
      </c>
      <c r="C26" s="653">
        <f t="shared" si="0"/>
        <v>0</v>
      </c>
      <c r="D26" s="654"/>
      <c r="E26" s="655" t="s">
        <v>32</v>
      </c>
      <c r="F26" s="655" t="s">
        <v>32</v>
      </c>
      <c r="G26" s="656" t="s">
        <v>32</v>
      </c>
      <c r="H26" s="653">
        <f t="shared" si="1"/>
        <v>0</v>
      </c>
      <c r="I26" s="657"/>
      <c r="J26" s="655" t="s">
        <v>32</v>
      </c>
      <c r="K26" s="655" t="s">
        <v>32</v>
      </c>
      <c r="L26" s="658" t="s">
        <v>32</v>
      </c>
    </row>
    <row r="27" spans="1:14" s="621" customFormat="1" ht="36" x14ac:dyDescent="0.25">
      <c r="A27" s="652">
        <v>21300</v>
      </c>
      <c r="B27" s="652" t="s">
        <v>34</v>
      </c>
      <c r="C27" s="653">
        <f t="shared" si="0"/>
        <v>2276</v>
      </c>
      <c r="D27" s="655" t="s">
        <v>32</v>
      </c>
      <c r="E27" s="655" t="s">
        <v>32</v>
      </c>
      <c r="F27" s="659">
        <f>SUM(F28,F32,F34,F37)</f>
        <v>2276</v>
      </c>
      <c r="G27" s="656" t="s">
        <v>32</v>
      </c>
      <c r="H27" s="653">
        <f t="shared" si="1"/>
        <v>2276</v>
      </c>
      <c r="I27" s="655" t="s">
        <v>32</v>
      </c>
      <c r="J27" s="655" t="s">
        <v>32</v>
      </c>
      <c r="K27" s="659">
        <f>SUM(K28,K32,K34,K37)</f>
        <v>2276</v>
      </c>
      <c r="L27" s="658" t="s">
        <v>32</v>
      </c>
    </row>
    <row r="28" spans="1:14" s="621" customFormat="1" ht="24" x14ac:dyDescent="0.25">
      <c r="A28" s="660">
        <v>21350</v>
      </c>
      <c r="B28" s="652" t="s">
        <v>35</v>
      </c>
      <c r="C28" s="653">
        <f t="shared" si="0"/>
        <v>0</v>
      </c>
      <c r="D28" s="655" t="s">
        <v>32</v>
      </c>
      <c r="E28" s="655" t="s">
        <v>32</v>
      </c>
      <c r="F28" s="659">
        <f>SUM(F29:F31)</f>
        <v>0</v>
      </c>
      <c r="G28" s="656" t="s">
        <v>32</v>
      </c>
      <c r="H28" s="653">
        <f t="shared" si="1"/>
        <v>0</v>
      </c>
      <c r="I28" s="655" t="s">
        <v>32</v>
      </c>
      <c r="J28" s="655" t="s">
        <v>32</v>
      </c>
      <c r="K28" s="659">
        <f>SUM(K29:K31)</f>
        <v>0</v>
      </c>
      <c r="L28" s="658" t="s">
        <v>32</v>
      </c>
    </row>
    <row r="29" spans="1:14" x14ac:dyDescent="0.25">
      <c r="A29" s="634">
        <v>21351</v>
      </c>
      <c r="B29" s="661" t="s">
        <v>36</v>
      </c>
      <c r="C29" s="662">
        <f t="shared" si="0"/>
        <v>0</v>
      </c>
      <c r="D29" s="663" t="s">
        <v>32</v>
      </c>
      <c r="E29" s="663" t="s">
        <v>32</v>
      </c>
      <c r="F29" s="664"/>
      <c r="G29" s="665" t="s">
        <v>32</v>
      </c>
      <c r="H29" s="662">
        <f t="shared" si="1"/>
        <v>0</v>
      </c>
      <c r="I29" s="663" t="s">
        <v>32</v>
      </c>
      <c r="J29" s="663" t="s">
        <v>32</v>
      </c>
      <c r="K29" s="664"/>
      <c r="L29" s="666" t="s">
        <v>32</v>
      </c>
    </row>
    <row r="30" spans="1:14" x14ac:dyDescent="0.25">
      <c r="A30" s="640">
        <v>21352</v>
      </c>
      <c r="B30" s="667" t="s">
        <v>37</v>
      </c>
      <c r="C30" s="668">
        <f t="shared" si="0"/>
        <v>0</v>
      </c>
      <c r="D30" s="669" t="s">
        <v>32</v>
      </c>
      <c r="E30" s="669" t="s">
        <v>32</v>
      </c>
      <c r="F30" s="670"/>
      <c r="G30" s="671" t="s">
        <v>32</v>
      </c>
      <c r="H30" s="668">
        <f t="shared" si="1"/>
        <v>0</v>
      </c>
      <c r="I30" s="669" t="s">
        <v>32</v>
      </c>
      <c r="J30" s="669" t="s">
        <v>32</v>
      </c>
      <c r="K30" s="670"/>
      <c r="L30" s="672" t="s">
        <v>32</v>
      </c>
    </row>
    <row r="31" spans="1:14" ht="24" x14ac:dyDescent="0.25">
      <c r="A31" s="640">
        <v>21359</v>
      </c>
      <c r="B31" s="667" t="s">
        <v>38</v>
      </c>
      <c r="C31" s="668">
        <f t="shared" si="0"/>
        <v>0</v>
      </c>
      <c r="D31" s="669" t="s">
        <v>32</v>
      </c>
      <c r="E31" s="669" t="s">
        <v>32</v>
      </c>
      <c r="F31" s="670"/>
      <c r="G31" s="671" t="s">
        <v>32</v>
      </c>
      <c r="H31" s="668">
        <f t="shared" si="1"/>
        <v>0</v>
      </c>
      <c r="I31" s="669" t="s">
        <v>32</v>
      </c>
      <c r="J31" s="669" t="s">
        <v>32</v>
      </c>
      <c r="K31" s="670"/>
      <c r="L31" s="672" t="s">
        <v>32</v>
      </c>
      <c r="N31" s="673"/>
    </row>
    <row r="32" spans="1:14" s="621" customFormat="1" ht="36" x14ac:dyDescent="0.25">
      <c r="A32" s="660">
        <v>21370</v>
      </c>
      <c r="B32" s="652" t="s">
        <v>39</v>
      </c>
      <c r="C32" s="653">
        <f t="shared" si="0"/>
        <v>0</v>
      </c>
      <c r="D32" s="655" t="s">
        <v>32</v>
      </c>
      <c r="E32" s="655" t="s">
        <v>32</v>
      </c>
      <c r="F32" s="659">
        <f>SUM(F33)</f>
        <v>0</v>
      </c>
      <c r="G32" s="656" t="s">
        <v>32</v>
      </c>
      <c r="H32" s="653">
        <f t="shared" si="1"/>
        <v>0</v>
      </c>
      <c r="I32" s="655" t="s">
        <v>32</v>
      </c>
      <c r="J32" s="655" t="s">
        <v>32</v>
      </c>
      <c r="K32" s="659">
        <f>SUM(K33)</f>
        <v>0</v>
      </c>
      <c r="L32" s="658" t="s">
        <v>32</v>
      </c>
    </row>
    <row r="33" spans="1:12" ht="36" x14ac:dyDescent="0.25">
      <c r="A33" s="674">
        <v>21379</v>
      </c>
      <c r="B33" s="675" t="s">
        <v>40</v>
      </c>
      <c r="C33" s="676">
        <f t="shared" si="0"/>
        <v>0</v>
      </c>
      <c r="D33" s="677" t="s">
        <v>32</v>
      </c>
      <c r="E33" s="677" t="s">
        <v>32</v>
      </c>
      <c r="F33" s="678"/>
      <c r="G33" s="679" t="s">
        <v>32</v>
      </c>
      <c r="H33" s="676">
        <f t="shared" si="1"/>
        <v>0</v>
      </c>
      <c r="I33" s="677" t="s">
        <v>32</v>
      </c>
      <c r="J33" s="677" t="s">
        <v>32</v>
      </c>
      <c r="K33" s="678"/>
      <c r="L33" s="680" t="s">
        <v>32</v>
      </c>
    </row>
    <row r="34" spans="1:12" s="621" customFormat="1" x14ac:dyDescent="0.25">
      <c r="A34" s="660">
        <v>21380</v>
      </c>
      <c r="B34" s="652" t="s">
        <v>41</v>
      </c>
      <c r="C34" s="653">
        <f t="shared" si="0"/>
        <v>0</v>
      </c>
      <c r="D34" s="655" t="s">
        <v>32</v>
      </c>
      <c r="E34" s="655" t="s">
        <v>32</v>
      </c>
      <c r="F34" s="659">
        <f>SUM(F35:F36)</f>
        <v>0</v>
      </c>
      <c r="G34" s="656" t="s">
        <v>32</v>
      </c>
      <c r="H34" s="653">
        <f t="shared" si="1"/>
        <v>0</v>
      </c>
      <c r="I34" s="655" t="s">
        <v>32</v>
      </c>
      <c r="J34" s="655" t="s">
        <v>32</v>
      </c>
      <c r="K34" s="659">
        <f>SUM(K35:K36)</f>
        <v>0</v>
      </c>
      <c r="L34" s="658" t="s">
        <v>32</v>
      </c>
    </row>
    <row r="35" spans="1:12" x14ac:dyDescent="0.25">
      <c r="A35" s="635">
        <v>21381</v>
      </c>
      <c r="B35" s="661" t="s">
        <v>42</v>
      </c>
      <c r="C35" s="662">
        <f t="shared" si="0"/>
        <v>0</v>
      </c>
      <c r="D35" s="663" t="s">
        <v>32</v>
      </c>
      <c r="E35" s="663" t="s">
        <v>32</v>
      </c>
      <c r="F35" s="664"/>
      <c r="G35" s="665" t="s">
        <v>32</v>
      </c>
      <c r="H35" s="662">
        <f t="shared" si="1"/>
        <v>0</v>
      </c>
      <c r="I35" s="663" t="s">
        <v>32</v>
      </c>
      <c r="J35" s="663" t="s">
        <v>32</v>
      </c>
      <c r="K35" s="664"/>
      <c r="L35" s="666" t="s">
        <v>32</v>
      </c>
    </row>
    <row r="36" spans="1:12" ht="24" x14ac:dyDescent="0.25">
      <c r="A36" s="641">
        <v>21383</v>
      </c>
      <c r="B36" s="667" t="s">
        <v>43</v>
      </c>
      <c r="C36" s="668">
        <f t="shared" si="0"/>
        <v>0</v>
      </c>
      <c r="D36" s="669" t="s">
        <v>32</v>
      </c>
      <c r="E36" s="669" t="s">
        <v>32</v>
      </c>
      <c r="F36" s="670"/>
      <c r="G36" s="671" t="s">
        <v>32</v>
      </c>
      <c r="H36" s="668">
        <f t="shared" si="1"/>
        <v>0</v>
      </c>
      <c r="I36" s="669" t="s">
        <v>32</v>
      </c>
      <c r="J36" s="669" t="s">
        <v>32</v>
      </c>
      <c r="K36" s="670"/>
      <c r="L36" s="672" t="s">
        <v>32</v>
      </c>
    </row>
    <row r="37" spans="1:12" s="621" customFormat="1" ht="24" x14ac:dyDescent="0.25">
      <c r="A37" s="660">
        <v>21390</v>
      </c>
      <c r="B37" s="652" t="s">
        <v>44</v>
      </c>
      <c r="C37" s="653">
        <f t="shared" si="0"/>
        <v>2276</v>
      </c>
      <c r="D37" s="655" t="s">
        <v>32</v>
      </c>
      <c r="E37" s="655" t="s">
        <v>32</v>
      </c>
      <c r="F37" s="659">
        <f>SUM(F38:F41)</f>
        <v>2276</v>
      </c>
      <c r="G37" s="656" t="s">
        <v>32</v>
      </c>
      <c r="H37" s="653">
        <f t="shared" si="1"/>
        <v>2276</v>
      </c>
      <c r="I37" s="655" t="s">
        <v>32</v>
      </c>
      <c r="J37" s="655" t="s">
        <v>32</v>
      </c>
      <c r="K37" s="659">
        <f>SUM(K38:K41)</f>
        <v>2276</v>
      </c>
      <c r="L37" s="658" t="s">
        <v>32</v>
      </c>
    </row>
    <row r="38" spans="1:12" ht="24" x14ac:dyDescent="0.25">
      <c r="A38" s="635">
        <v>21391</v>
      </c>
      <c r="B38" s="661" t="s">
        <v>45</v>
      </c>
      <c r="C38" s="662">
        <f t="shared" si="0"/>
        <v>0</v>
      </c>
      <c r="D38" s="663" t="s">
        <v>32</v>
      </c>
      <c r="E38" s="663" t="s">
        <v>32</v>
      </c>
      <c r="F38" s="664"/>
      <c r="G38" s="665" t="s">
        <v>32</v>
      </c>
      <c r="H38" s="662">
        <f t="shared" si="1"/>
        <v>0</v>
      </c>
      <c r="I38" s="663" t="s">
        <v>32</v>
      </c>
      <c r="J38" s="663" t="s">
        <v>32</v>
      </c>
      <c r="K38" s="664"/>
      <c r="L38" s="666" t="s">
        <v>32</v>
      </c>
    </row>
    <row r="39" spans="1:12" x14ac:dyDescent="0.25">
      <c r="A39" s="641">
        <v>21393</v>
      </c>
      <c r="B39" s="667" t="s">
        <v>46</v>
      </c>
      <c r="C39" s="668">
        <f t="shared" si="0"/>
        <v>0</v>
      </c>
      <c r="D39" s="669" t="s">
        <v>32</v>
      </c>
      <c r="E39" s="669" t="s">
        <v>32</v>
      </c>
      <c r="F39" s="670"/>
      <c r="G39" s="671" t="s">
        <v>32</v>
      </c>
      <c r="H39" s="668">
        <f t="shared" si="1"/>
        <v>0</v>
      </c>
      <c r="I39" s="669" t="s">
        <v>32</v>
      </c>
      <c r="J39" s="669" t="s">
        <v>32</v>
      </c>
      <c r="K39" s="670"/>
      <c r="L39" s="672" t="s">
        <v>32</v>
      </c>
    </row>
    <row r="40" spans="1:12" x14ac:dyDescent="0.25">
      <c r="A40" s="641">
        <v>21395</v>
      </c>
      <c r="B40" s="667" t="s">
        <v>47</v>
      </c>
      <c r="C40" s="668">
        <f t="shared" si="0"/>
        <v>0</v>
      </c>
      <c r="D40" s="669" t="s">
        <v>32</v>
      </c>
      <c r="E40" s="669" t="s">
        <v>32</v>
      </c>
      <c r="F40" s="670"/>
      <c r="G40" s="671" t="s">
        <v>32</v>
      </c>
      <c r="H40" s="668">
        <f t="shared" si="1"/>
        <v>0</v>
      </c>
      <c r="I40" s="669" t="s">
        <v>32</v>
      </c>
      <c r="J40" s="669" t="s">
        <v>32</v>
      </c>
      <c r="K40" s="670"/>
      <c r="L40" s="672" t="s">
        <v>32</v>
      </c>
    </row>
    <row r="41" spans="1:12" ht="24" x14ac:dyDescent="0.25">
      <c r="A41" s="641">
        <v>21399</v>
      </c>
      <c r="B41" s="667" t="s">
        <v>48</v>
      </c>
      <c r="C41" s="668">
        <f t="shared" si="0"/>
        <v>2276</v>
      </c>
      <c r="D41" s="669" t="s">
        <v>32</v>
      </c>
      <c r="E41" s="669" t="s">
        <v>32</v>
      </c>
      <c r="F41" s="670">
        <v>2276</v>
      </c>
      <c r="G41" s="671" t="s">
        <v>32</v>
      </c>
      <c r="H41" s="668">
        <f t="shared" si="1"/>
        <v>2276</v>
      </c>
      <c r="I41" s="669" t="s">
        <v>32</v>
      </c>
      <c r="J41" s="669" t="s">
        <v>32</v>
      </c>
      <c r="K41" s="670">
        <v>2276</v>
      </c>
      <c r="L41" s="672" t="s">
        <v>32</v>
      </c>
    </row>
    <row r="42" spans="1:12" s="621" customFormat="1" ht="24" x14ac:dyDescent="0.25">
      <c r="A42" s="660">
        <v>21420</v>
      </c>
      <c r="B42" s="652" t="s">
        <v>49</v>
      </c>
      <c r="C42" s="653">
        <f t="shared" si="0"/>
        <v>0</v>
      </c>
      <c r="D42" s="681">
        <f>SUM(D43)</f>
        <v>0</v>
      </c>
      <c r="E42" s="655" t="s">
        <v>32</v>
      </c>
      <c r="F42" s="655" t="s">
        <v>32</v>
      </c>
      <c r="G42" s="656" t="s">
        <v>32</v>
      </c>
      <c r="H42" s="682">
        <f t="shared" si="1"/>
        <v>0</v>
      </c>
      <c r="I42" s="681">
        <f>SUM(I43)</f>
        <v>0</v>
      </c>
      <c r="J42" s="655" t="s">
        <v>32</v>
      </c>
      <c r="K42" s="655" t="s">
        <v>32</v>
      </c>
      <c r="L42" s="658" t="s">
        <v>32</v>
      </c>
    </row>
    <row r="43" spans="1:12" x14ac:dyDescent="0.25">
      <c r="A43" s="683"/>
      <c r="B43" s="675"/>
      <c r="C43" s="684">
        <f t="shared" si="0"/>
        <v>0</v>
      </c>
      <c r="D43" s="685"/>
      <c r="E43" s="677" t="s">
        <v>32</v>
      </c>
      <c r="F43" s="677" t="s">
        <v>32</v>
      </c>
      <c r="G43" s="679" t="s">
        <v>32</v>
      </c>
      <c r="H43" s="684">
        <f t="shared" si="1"/>
        <v>0</v>
      </c>
      <c r="I43" s="686"/>
      <c r="J43" s="677" t="s">
        <v>32</v>
      </c>
      <c r="K43" s="677" t="s">
        <v>32</v>
      </c>
      <c r="L43" s="680" t="s">
        <v>32</v>
      </c>
    </row>
    <row r="44" spans="1:12" ht="24" x14ac:dyDescent="0.25">
      <c r="A44" s="687">
        <v>23000</v>
      </c>
      <c r="B44" s="688" t="s">
        <v>50</v>
      </c>
      <c r="C44" s="689">
        <f t="shared" si="0"/>
        <v>0</v>
      </c>
      <c r="D44" s="690" t="s">
        <v>32</v>
      </c>
      <c r="E44" s="690" t="s">
        <v>32</v>
      </c>
      <c r="F44" s="690" t="s">
        <v>32</v>
      </c>
      <c r="G44" s="691">
        <f>SUM(G45:G46)</f>
        <v>0</v>
      </c>
      <c r="H44" s="689">
        <f t="shared" si="1"/>
        <v>0</v>
      </c>
      <c r="I44" s="690" t="s">
        <v>32</v>
      </c>
      <c r="J44" s="690" t="s">
        <v>32</v>
      </c>
      <c r="K44" s="690" t="s">
        <v>32</v>
      </c>
      <c r="L44" s="692">
        <f>SUM(L45:L46)</f>
        <v>0</v>
      </c>
    </row>
    <row r="45" spans="1:12" ht="24" x14ac:dyDescent="0.25">
      <c r="A45" s="693">
        <v>23410</v>
      </c>
      <c r="B45" s="694" t="s">
        <v>51</v>
      </c>
      <c r="C45" s="695">
        <f t="shared" si="0"/>
        <v>0</v>
      </c>
      <c r="D45" s="696" t="s">
        <v>32</v>
      </c>
      <c r="E45" s="696" t="s">
        <v>32</v>
      </c>
      <c r="F45" s="696" t="s">
        <v>32</v>
      </c>
      <c r="G45" s="697"/>
      <c r="H45" s="695">
        <f t="shared" si="1"/>
        <v>0</v>
      </c>
      <c r="I45" s="696" t="s">
        <v>32</v>
      </c>
      <c r="J45" s="696" t="s">
        <v>32</v>
      </c>
      <c r="K45" s="696" t="s">
        <v>32</v>
      </c>
      <c r="L45" s="698"/>
    </row>
    <row r="46" spans="1:12" ht="24" x14ac:dyDescent="0.25">
      <c r="A46" s="693">
        <v>23510</v>
      </c>
      <c r="B46" s="694" t="s">
        <v>52</v>
      </c>
      <c r="C46" s="699">
        <f t="shared" si="0"/>
        <v>0</v>
      </c>
      <c r="D46" s="696" t="s">
        <v>32</v>
      </c>
      <c r="E46" s="696" t="s">
        <v>32</v>
      </c>
      <c r="F46" s="696" t="s">
        <v>32</v>
      </c>
      <c r="G46" s="697"/>
      <c r="H46" s="699">
        <f t="shared" si="1"/>
        <v>0</v>
      </c>
      <c r="I46" s="696" t="s">
        <v>32</v>
      </c>
      <c r="J46" s="696" t="s">
        <v>32</v>
      </c>
      <c r="K46" s="696" t="s">
        <v>32</v>
      </c>
      <c r="L46" s="698"/>
    </row>
    <row r="47" spans="1:12" x14ac:dyDescent="0.25">
      <c r="A47" s="700"/>
      <c r="B47" s="701"/>
      <c r="C47" s="702"/>
      <c r="D47" s="703"/>
      <c r="E47" s="703"/>
      <c r="F47" s="704"/>
      <c r="G47" s="697"/>
      <c r="H47" s="702"/>
      <c r="I47" s="703"/>
      <c r="J47" s="703"/>
      <c r="K47" s="704"/>
      <c r="L47" s="698"/>
    </row>
    <row r="48" spans="1:12" s="621" customFormat="1" x14ac:dyDescent="0.25">
      <c r="A48" s="705"/>
      <c r="B48" s="706" t="s">
        <v>53</v>
      </c>
      <c r="C48" s="707"/>
      <c r="D48" s="708"/>
      <c r="E48" s="708"/>
      <c r="F48" s="708"/>
      <c r="G48" s="709"/>
      <c r="H48" s="707"/>
      <c r="I48" s="708"/>
      <c r="J48" s="708"/>
      <c r="K48" s="708"/>
      <c r="L48" s="710"/>
    </row>
    <row r="49" spans="1:12" s="621" customFormat="1" ht="12.75" thickBot="1" x14ac:dyDescent="0.3">
      <c r="A49" s="711"/>
      <c r="B49" s="622" t="s">
        <v>54</v>
      </c>
      <c r="C49" s="712">
        <f t="shared" ref="C49:C111" si="2">SUM(D49:G49)</f>
        <v>989151</v>
      </c>
      <c r="D49" s="713">
        <f>SUM(D50,D295)</f>
        <v>981894</v>
      </c>
      <c r="E49" s="713">
        <f>SUM(E50,E295)</f>
        <v>0</v>
      </c>
      <c r="F49" s="713">
        <f>SUM(F50,F295)</f>
        <v>7257</v>
      </c>
      <c r="G49" s="714">
        <f>SUM(G50,G295)</f>
        <v>0</v>
      </c>
      <c r="H49" s="712">
        <f t="shared" ref="H49:H111" si="3">SUM(I49:L49)</f>
        <v>1016454</v>
      </c>
      <c r="I49" s="713">
        <f>SUM(I50,I295)</f>
        <v>1009009</v>
      </c>
      <c r="J49" s="713">
        <f>SUM(J50,J295)</f>
        <v>0</v>
      </c>
      <c r="K49" s="713">
        <f>SUM(K50,K295)</f>
        <v>6862</v>
      </c>
      <c r="L49" s="715">
        <f>SUM(L50,L295)</f>
        <v>583</v>
      </c>
    </row>
    <row r="50" spans="1:12" s="621" customFormat="1" ht="36.75" thickTop="1" x14ac:dyDescent="0.25">
      <c r="A50" s="716"/>
      <c r="B50" s="717" t="s">
        <v>55</v>
      </c>
      <c r="C50" s="718">
        <f t="shared" si="2"/>
        <v>984565</v>
      </c>
      <c r="D50" s="719">
        <f>SUM(D51,D191)</f>
        <v>981894</v>
      </c>
      <c r="E50" s="719">
        <f>SUM(E51,E191)</f>
        <v>0</v>
      </c>
      <c r="F50" s="719">
        <f>SUM(F51,F191)</f>
        <v>2671</v>
      </c>
      <c r="G50" s="720">
        <f>SUM(G51,G191)</f>
        <v>0</v>
      </c>
      <c r="H50" s="718">
        <f t="shared" si="3"/>
        <v>1016454</v>
      </c>
      <c r="I50" s="719">
        <f>SUM(I51,I191)</f>
        <v>1009009</v>
      </c>
      <c r="J50" s="719">
        <f>SUM(J51,J191)</f>
        <v>0</v>
      </c>
      <c r="K50" s="719">
        <f>SUM(K51,K191)</f>
        <v>6862</v>
      </c>
      <c r="L50" s="721">
        <f>SUM(L51,L191)</f>
        <v>583</v>
      </c>
    </row>
    <row r="51" spans="1:12" s="621" customFormat="1" ht="24" x14ac:dyDescent="0.25">
      <c r="A51" s="722"/>
      <c r="B51" s="615" t="s">
        <v>56</v>
      </c>
      <c r="C51" s="723">
        <f t="shared" si="2"/>
        <v>909365</v>
      </c>
      <c r="D51" s="724">
        <f>SUM(D52,D73,D170,D184)</f>
        <v>906694</v>
      </c>
      <c r="E51" s="724">
        <f>SUM(E52,E73,E170,E184)</f>
        <v>0</v>
      </c>
      <c r="F51" s="724">
        <f>SUM(F52,F73,F170,F184)</f>
        <v>2671</v>
      </c>
      <c r="G51" s="725">
        <f>SUM(G52,G73,G170,G184)</f>
        <v>0</v>
      </c>
      <c r="H51" s="723">
        <f t="shared" si="3"/>
        <v>952943</v>
      </c>
      <c r="I51" s="724">
        <f>SUM(I52,I73,I170,I184)</f>
        <v>946081</v>
      </c>
      <c r="J51" s="724">
        <f>SUM(J52,J73,J170,J184)</f>
        <v>0</v>
      </c>
      <c r="K51" s="724">
        <f>SUM(K52,K73,K170,K184)</f>
        <v>6862</v>
      </c>
      <c r="L51" s="726">
        <f>SUM(L52,L73,L170,L184)</f>
        <v>0</v>
      </c>
    </row>
    <row r="52" spans="1:12" s="621" customFormat="1" x14ac:dyDescent="0.25">
      <c r="A52" s="727">
        <v>1000</v>
      </c>
      <c r="B52" s="727" t="s">
        <v>57</v>
      </c>
      <c r="C52" s="728">
        <f t="shared" si="2"/>
        <v>745691</v>
      </c>
      <c r="D52" s="729">
        <f>SUM(D53,D66)</f>
        <v>744675</v>
      </c>
      <c r="E52" s="729">
        <f>SUM(E53,E66)</f>
        <v>0</v>
      </c>
      <c r="F52" s="729">
        <f>SUM(F53,F66)</f>
        <v>1016</v>
      </c>
      <c r="G52" s="730">
        <f>SUM(G53,G66)</f>
        <v>0</v>
      </c>
      <c r="H52" s="728">
        <f t="shared" si="3"/>
        <v>789269</v>
      </c>
      <c r="I52" s="729">
        <f>SUM(I53,I66)</f>
        <v>784451</v>
      </c>
      <c r="J52" s="729">
        <f>SUM(J53,J66)</f>
        <v>0</v>
      </c>
      <c r="K52" s="729">
        <f>SUM(K53,K66)</f>
        <v>4818</v>
      </c>
      <c r="L52" s="731">
        <f>SUM(L53,L66)</f>
        <v>0</v>
      </c>
    </row>
    <row r="53" spans="1:12" x14ac:dyDescent="0.25">
      <c r="A53" s="652">
        <v>1100</v>
      </c>
      <c r="B53" s="732" t="s">
        <v>58</v>
      </c>
      <c r="C53" s="653">
        <f t="shared" si="2"/>
        <v>579659</v>
      </c>
      <c r="D53" s="659">
        <f>SUM(D54,D57,D65)</f>
        <v>578840</v>
      </c>
      <c r="E53" s="659">
        <f>SUM(E54,E57,E65)</f>
        <v>0</v>
      </c>
      <c r="F53" s="659">
        <f>SUM(F54,F57,F65)</f>
        <v>819</v>
      </c>
      <c r="G53" s="733">
        <f>SUM(G54,G57,G65)</f>
        <v>0</v>
      </c>
      <c r="H53" s="653">
        <f t="shared" si="3"/>
        <v>612912</v>
      </c>
      <c r="I53" s="659">
        <f>SUM(I54,I57,I65)</f>
        <v>608870</v>
      </c>
      <c r="J53" s="659">
        <f>SUM(J54,J57,J65)</f>
        <v>0</v>
      </c>
      <c r="K53" s="659">
        <f>SUM(K54,K57,K65)</f>
        <v>4042</v>
      </c>
      <c r="L53" s="734">
        <f>SUM(L54,L57,L65)</f>
        <v>0</v>
      </c>
    </row>
    <row r="54" spans="1:12" x14ac:dyDescent="0.25">
      <c r="A54" s="735">
        <v>1110</v>
      </c>
      <c r="B54" s="694" t="s">
        <v>59</v>
      </c>
      <c r="C54" s="736">
        <f t="shared" si="2"/>
        <v>514944</v>
      </c>
      <c r="D54" s="737">
        <f>SUM(D55:D56)</f>
        <v>514944</v>
      </c>
      <c r="E54" s="737">
        <f>SUM(E55:E56)</f>
        <v>0</v>
      </c>
      <c r="F54" s="737">
        <f>SUM(F55:F56)</f>
        <v>0</v>
      </c>
      <c r="G54" s="738">
        <f>SUM(G55:G56)</f>
        <v>0</v>
      </c>
      <c r="H54" s="736">
        <f t="shared" si="3"/>
        <v>549420</v>
      </c>
      <c r="I54" s="737">
        <f>SUM(I55:I56)</f>
        <v>549420</v>
      </c>
      <c r="J54" s="737">
        <f>SUM(J55:J56)</f>
        <v>0</v>
      </c>
      <c r="K54" s="737">
        <f>SUM(K55:K56)</f>
        <v>0</v>
      </c>
      <c r="L54" s="739">
        <f>SUM(L55:L56)</f>
        <v>0</v>
      </c>
    </row>
    <row r="55" spans="1:12" x14ac:dyDescent="0.25">
      <c r="A55" s="635">
        <v>1111</v>
      </c>
      <c r="B55" s="661" t="s">
        <v>60</v>
      </c>
      <c r="C55" s="662">
        <f t="shared" si="2"/>
        <v>0</v>
      </c>
      <c r="D55" s="664"/>
      <c r="E55" s="664"/>
      <c r="F55" s="664"/>
      <c r="G55" s="740"/>
      <c r="H55" s="662">
        <f t="shared" si="3"/>
        <v>0</v>
      </c>
      <c r="I55" s="664"/>
      <c r="J55" s="664"/>
      <c r="K55" s="664"/>
      <c r="L55" s="741"/>
    </row>
    <row r="56" spans="1:12" ht="24" customHeight="1" x14ac:dyDescent="0.25">
      <c r="A56" s="641">
        <v>1119</v>
      </c>
      <c r="B56" s="667" t="s">
        <v>61</v>
      </c>
      <c r="C56" s="668">
        <f t="shared" si="2"/>
        <v>514944</v>
      </c>
      <c r="D56" s="670">
        <v>514944</v>
      </c>
      <c r="E56" s="670"/>
      <c r="F56" s="670"/>
      <c r="G56" s="742"/>
      <c r="H56" s="668">
        <f t="shared" si="3"/>
        <v>549420</v>
      </c>
      <c r="I56" s="670">
        <f>514944+34476</f>
        <v>549420</v>
      </c>
      <c r="J56" s="670"/>
      <c r="K56" s="670"/>
      <c r="L56" s="743"/>
    </row>
    <row r="57" spans="1:12" ht="23.25" customHeight="1" x14ac:dyDescent="0.25">
      <c r="A57" s="744">
        <v>1140</v>
      </c>
      <c r="B57" s="667" t="s">
        <v>62</v>
      </c>
      <c r="C57" s="668">
        <f t="shared" si="2"/>
        <v>64465</v>
      </c>
      <c r="D57" s="745">
        <f>SUM(D58:D64)</f>
        <v>63646</v>
      </c>
      <c r="E57" s="745">
        <f>SUM(E58:E64)</f>
        <v>0</v>
      </c>
      <c r="F57" s="745">
        <f>SUM(F58:F64)</f>
        <v>819</v>
      </c>
      <c r="G57" s="746">
        <f>SUM(G58:G64)</f>
        <v>0</v>
      </c>
      <c r="H57" s="668">
        <f t="shared" si="3"/>
        <v>63242</v>
      </c>
      <c r="I57" s="745">
        <f>SUM(I58:I64)</f>
        <v>59200</v>
      </c>
      <c r="J57" s="745">
        <f>SUM(J58:J64)</f>
        <v>0</v>
      </c>
      <c r="K57" s="745">
        <f>SUM(K58:K64)</f>
        <v>4042</v>
      </c>
      <c r="L57" s="747">
        <f>SUM(L58:L64)</f>
        <v>0</v>
      </c>
    </row>
    <row r="58" spans="1:12" x14ac:dyDescent="0.25">
      <c r="A58" s="641">
        <v>1141</v>
      </c>
      <c r="B58" s="667" t="s">
        <v>63</v>
      </c>
      <c r="C58" s="668">
        <f t="shared" si="2"/>
        <v>30064</v>
      </c>
      <c r="D58" s="670">
        <v>30003</v>
      </c>
      <c r="E58" s="670"/>
      <c r="F58" s="670">
        <v>61</v>
      </c>
      <c r="G58" s="742"/>
      <c r="H58" s="668">
        <f t="shared" si="3"/>
        <v>30064</v>
      </c>
      <c r="I58" s="670">
        <v>30003</v>
      </c>
      <c r="J58" s="670"/>
      <c r="K58" s="670">
        <v>61</v>
      </c>
      <c r="L58" s="743"/>
    </row>
    <row r="59" spans="1:12" ht="24.75" customHeight="1" x14ac:dyDescent="0.25">
      <c r="A59" s="641">
        <v>1142</v>
      </c>
      <c r="B59" s="667" t="s">
        <v>64</v>
      </c>
      <c r="C59" s="668">
        <f t="shared" si="2"/>
        <v>14723</v>
      </c>
      <c r="D59" s="670">
        <v>13965</v>
      </c>
      <c r="E59" s="670"/>
      <c r="F59" s="670">
        <v>758</v>
      </c>
      <c r="G59" s="742"/>
      <c r="H59" s="668">
        <f t="shared" si="3"/>
        <v>16144</v>
      </c>
      <c r="I59" s="670">
        <f>13965+1421</f>
        <v>15386</v>
      </c>
      <c r="J59" s="670"/>
      <c r="K59" s="670">
        <f>758</f>
        <v>758</v>
      </c>
      <c r="L59" s="743"/>
    </row>
    <row r="60" spans="1:12" ht="24" x14ac:dyDescent="0.25">
      <c r="A60" s="641">
        <v>1145</v>
      </c>
      <c r="B60" s="667" t="s">
        <v>65</v>
      </c>
      <c r="C60" s="668">
        <f t="shared" si="2"/>
        <v>0</v>
      </c>
      <c r="D60" s="670"/>
      <c r="E60" s="670"/>
      <c r="F60" s="670"/>
      <c r="G60" s="742"/>
      <c r="H60" s="668">
        <f t="shared" si="3"/>
        <v>0</v>
      </c>
      <c r="I60" s="670"/>
      <c r="J60" s="670"/>
      <c r="K60" s="670"/>
      <c r="L60" s="743"/>
    </row>
    <row r="61" spans="1:12" ht="27.75" customHeight="1" x14ac:dyDescent="0.25">
      <c r="A61" s="641">
        <v>1146</v>
      </c>
      <c r="B61" s="667" t="s">
        <v>66</v>
      </c>
      <c r="C61" s="668">
        <f t="shared" si="2"/>
        <v>6729</v>
      </c>
      <c r="D61" s="670">
        <v>6729</v>
      </c>
      <c r="E61" s="670"/>
      <c r="F61" s="670"/>
      <c r="G61" s="742"/>
      <c r="H61" s="668">
        <f t="shared" si="3"/>
        <v>0</v>
      </c>
      <c r="I61" s="670">
        <v>0</v>
      </c>
      <c r="J61" s="670"/>
      <c r="K61" s="670"/>
      <c r="L61" s="743"/>
    </row>
    <row r="62" spans="1:12" x14ac:dyDescent="0.25">
      <c r="A62" s="641">
        <v>1147</v>
      </c>
      <c r="B62" s="667" t="s">
        <v>67</v>
      </c>
      <c r="C62" s="668">
        <f t="shared" si="2"/>
        <v>12949</v>
      </c>
      <c r="D62" s="670">
        <v>12949</v>
      </c>
      <c r="E62" s="670"/>
      <c r="F62" s="670"/>
      <c r="G62" s="742"/>
      <c r="H62" s="668">
        <f t="shared" si="3"/>
        <v>17034</v>
      </c>
      <c r="I62" s="670">
        <f>12949+862</f>
        <v>13811</v>
      </c>
      <c r="J62" s="670"/>
      <c r="K62" s="670">
        <f>3223</f>
        <v>3223</v>
      </c>
      <c r="L62" s="743"/>
    </row>
    <row r="63" spans="1:12" ht="24" x14ac:dyDescent="0.25">
      <c r="A63" s="641">
        <v>1148</v>
      </c>
      <c r="B63" s="667" t="s">
        <v>68</v>
      </c>
      <c r="C63" s="668">
        <f t="shared" si="2"/>
        <v>0</v>
      </c>
      <c r="D63" s="670"/>
      <c r="E63" s="670"/>
      <c r="F63" s="670"/>
      <c r="G63" s="742"/>
      <c r="H63" s="668">
        <f t="shared" si="3"/>
        <v>0</v>
      </c>
      <c r="I63" s="670"/>
      <c r="J63" s="670"/>
      <c r="K63" s="670"/>
      <c r="L63" s="743"/>
    </row>
    <row r="64" spans="1:12" ht="29.25" customHeight="1" x14ac:dyDescent="0.25">
      <c r="A64" s="641">
        <v>1149</v>
      </c>
      <c r="B64" s="667" t="s">
        <v>69</v>
      </c>
      <c r="C64" s="668">
        <f t="shared" si="2"/>
        <v>0</v>
      </c>
      <c r="D64" s="670"/>
      <c r="E64" s="670"/>
      <c r="F64" s="670"/>
      <c r="G64" s="742"/>
      <c r="H64" s="668">
        <f t="shared" si="3"/>
        <v>0</v>
      </c>
      <c r="I64" s="670"/>
      <c r="J64" s="670"/>
      <c r="K64" s="670"/>
      <c r="L64" s="743"/>
    </row>
    <row r="65" spans="1:12" ht="36" x14ac:dyDescent="0.25">
      <c r="A65" s="735">
        <v>1150</v>
      </c>
      <c r="B65" s="694" t="s">
        <v>70</v>
      </c>
      <c r="C65" s="736">
        <f t="shared" si="2"/>
        <v>250</v>
      </c>
      <c r="D65" s="748">
        <v>250</v>
      </c>
      <c r="E65" s="748"/>
      <c r="F65" s="748"/>
      <c r="G65" s="749"/>
      <c r="H65" s="736">
        <f t="shared" si="3"/>
        <v>250</v>
      </c>
      <c r="I65" s="748">
        <v>250</v>
      </c>
      <c r="J65" s="748"/>
      <c r="K65" s="748"/>
      <c r="L65" s="750"/>
    </row>
    <row r="66" spans="1:12" ht="36" x14ac:dyDescent="0.25">
      <c r="A66" s="652">
        <v>1200</v>
      </c>
      <c r="B66" s="732" t="s">
        <v>71</v>
      </c>
      <c r="C66" s="653">
        <f t="shared" si="2"/>
        <v>166032</v>
      </c>
      <c r="D66" s="659">
        <f>SUM(D67:D68)</f>
        <v>165835</v>
      </c>
      <c r="E66" s="659">
        <f>SUM(E67:E68)</f>
        <v>0</v>
      </c>
      <c r="F66" s="659">
        <f>SUM(F67:F68)</f>
        <v>197</v>
      </c>
      <c r="G66" s="751">
        <f>SUM(G67:G68)</f>
        <v>0</v>
      </c>
      <c r="H66" s="653">
        <f t="shared" si="3"/>
        <v>176357</v>
      </c>
      <c r="I66" s="659">
        <f>SUM(I67:I68)</f>
        <v>175581</v>
      </c>
      <c r="J66" s="659">
        <f>SUM(J67:J68)</f>
        <v>0</v>
      </c>
      <c r="K66" s="659">
        <f>SUM(K67:K68)</f>
        <v>776</v>
      </c>
      <c r="L66" s="752">
        <f>SUM(L67:L68)</f>
        <v>0</v>
      </c>
    </row>
    <row r="67" spans="1:12" ht="24" x14ac:dyDescent="0.25">
      <c r="A67" s="753">
        <v>1210</v>
      </c>
      <c r="B67" s="661" t="s">
        <v>72</v>
      </c>
      <c r="C67" s="662">
        <f t="shared" si="2"/>
        <v>141253</v>
      </c>
      <c r="D67" s="664">
        <v>141056</v>
      </c>
      <c r="E67" s="664"/>
      <c r="F67" s="664">
        <v>197</v>
      </c>
      <c r="G67" s="740"/>
      <c r="H67" s="662">
        <f t="shared" si="3"/>
        <v>150860</v>
      </c>
      <c r="I67" s="664">
        <f>141056+9028</f>
        <v>150084</v>
      </c>
      <c r="J67" s="664"/>
      <c r="K67" s="664">
        <v>776</v>
      </c>
      <c r="L67" s="741"/>
    </row>
    <row r="68" spans="1:12" ht="24" x14ac:dyDescent="0.25">
      <c r="A68" s="744">
        <v>1220</v>
      </c>
      <c r="B68" s="667" t="s">
        <v>73</v>
      </c>
      <c r="C68" s="668">
        <f t="shared" si="2"/>
        <v>24779</v>
      </c>
      <c r="D68" s="745">
        <f>SUM(D69:D72)</f>
        <v>24779</v>
      </c>
      <c r="E68" s="745">
        <f>SUM(E69:E72)</f>
        <v>0</v>
      </c>
      <c r="F68" s="745">
        <f>SUM(F69:F72)</f>
        <v>0</v>
      </c>
      <c r="G68" s="746">
        <f>SUM(G69:G72)</f>
        <v>0</v>
      </c>
      <c r="H68" s="668">
        <f t="shared" si="3"/>
        <v>25497</v>
      </c>
      <c r="I68" s="745">
        <f>SUM(I69:I72)</f>
        <v>25497</v>
      </c>
      <c r="J68" s="745">
        <f>SUM(J69:J72)</f>
        <v>0</v>
      </c>
      <c r="K68" s="745">
        <f>SUM(K69:K72)</f>
        <v>0</v>
      </c>
      <c r="L68" s="747">
        <f>SUM(L69:L72)</f>
        <v>0</v>
      </c>
    </row>
    <row r="69" spans="1:12" ht="48" x14ac:dyDescent="0.25">
      <c r="A69" s="641">
        <v>1221</v>
      </c>
      <c r="B69" s="667" t="s">
        <v>74</v>
      </c>
      <c r="C69" s="668">
        <f t="shared" si="2"/>
        <v>13679</v>
      </c>
      <c r="D69" s="670">
        <v>13679</v>
      </c>
      <c r="E69" s="670"/>
      <c r="F69" s="670"/>
      <c r="G69" s="742"/>
      <c r="H69" s="668">
        <f t="shared" si="3"/>
        <v>14397</v>
      </c>
      <c r="I69" s="670">
        <f>13679+718</f>
        <v>14397</v>
      </c>
      <c r="J69" s="670"/>
      <c r="K69" s="670"/>
      <c r="L69" s="743"/>
    </row>
    <row r="70" spans="1:12" x14ac:dyDescent="0.25">
      <c r="A70" s="641">
        <v>1223</v>
      </c>
      <c r="B70" s="667" t="s">
        <v>75</v>
      </c>
      <c r="C70" s="668">
        <f t="shared" si="2"/>
        <v>0</v>
      </c>
      <c r="D70" s="670"/>
      <c r="E70" s="670"/>
      <c r="F70" s="670"/>
      <c r="G70" s="742"/>
      <c r="H70" s="668">
        <f t="shared" si="3"/>
        <v>0</v>
      </c>
      <c r="I70" s="670"/>
      <c r="J70" s="670"/>
      <c r="K70" s="670"/>
      <c r="L70" s="743"/>
    </row>
    <row r="71" spans="1:12" ht="36" x14ac:dyDescent="0.25">
      <c r="A71" s="641">
        <v>1227</v>
      </c>
      <c r="B71" s="667" t="s">
        <v>76</v>
      </c>
      <c r="C71" s="668">
        <f t="shared" si="2"/>
        <v>11100</v>
      </c>
      <c r="D71" s="670">
        <v>11100</v>
      </c>
      <c r="E71" s="670"/>
      <c r="F71" s="670"/>
      <c r="G71" s="742"/>
      <c r="H71" s="668">
        <f t="shared" si="3"/>
        <v>11100</v>
      </c>
      <c r="I71" s="670">
        <v>11100</v>
      </c>
      <c r="J71" s="670"/>
      <c r="K71" s="670"/>
      <c r="L71" s="743"/>
    </row>
    <row r="72" spans="1:12" ht="48" x14ac:dyDescent="0.25">
      <c r="A72" s="641">
        <v>1228</v>
      </c>
      <c r="B72" s="667" t="s">
        <v>77</v>
      </c>
      <c r="C72" s="668">
        <f t="shared" si="2"/>
        <v>0</v>
      </c>
      <c r="D72" s="670"/>
      <c r="E72" s="670"/>
      <c r="F72" s="670"/>
      <c r="G72" s="742"/>
      <c r="H72" s="668">
        <f t="shared" si="3"/>
        <v>0</v>
      </c>
      <c r="I72" s="670"/>
      <c r="J72" s="670"/>
      <c r="K72" s="670"/>
      <c r="L72" s="743"/>
    </row>
    <row r="73" spans="1:12" ht="15" customHeight="1" x14ac:dyDescent="0.25">
      <c r="A73" s="727">
        <v>2000</v>
      </c>
      <c r="B73" s="727" t="s">
        <v>78</v>
      </c>
      <c r="C73" s="728">
        <f t="shared" si="2"/>
        <v>163674</v>
      </c>
      <c r="D73" s="729">
        <f>SUM(D74,D81,D128,D161,D162,D169)</f>
        <v>162019</v>
      </c>
      <c r="E73" s="729">
        <f>SUM(E74,E81,E128,E161,E162,E169)</f>
        <v>0</v>
      </c>
      <c r="F73" s="729">
        <f>SUM(F74,F81,F128,F161,F162,F169)</f>
        <v>1655</v>
      </c>
      <c r="G73" s="730">
        <f>SUM(G74,G81,G128,G161,G162,G169)</f>
        <v>0</v>
      </c>
      <c r="H73" s="728">
        <f t="shared" si="3"/>
        <v>163674</v>
      </c>
      <c r="I73" s="729">
        <f>SUM(I74,I81,I128,I161,I162,I169)</f>
        <v>161630</v>
      </c>
      <c r="J73" s="729">
        <f>SUM(J74,J81,J128,J161,J162,J169)</f>
        <v>0</v>
      </c>
      <c r="K73" s="729">
        <f>SUM(K74,K81,K128,K161,K162,K169)</f>
        <v>2044</v>
      </c>
      <c r="L73" s="731">
        <f>SUM(L74,L81,L128,L161,L162,L169)</f>
        <v>0</v>
      </c>
    </row>
    <row r="74" spans="1:12" ht="29.25" customHeight="1" x14ac:dyDescent="0.25">
      <c r="A74" s="652">
        <v>2100</v>
      </c>
      <c r="B74" s="732" t="s">
        <v>79</v>
      </c>
      <c r="C74" s="653">
        <f t="shared" si="2"/>
        <v>0</v>
      </c>
      <c r="D74" s="659">
        <f>SUM(D75,D78)</f>
        <v>0</v>
      </c>
      <c r="E74" s="659">
        <f>SUM(E75,E78)</f>
        <v>0</v>
      </c>
      <c r="F74" s="659">
        <f>SUM(F75,F78)</f>
        <v>0</v>
      </c>
      <c r="G74" s="751">
        <f>SUM(G75,G78)</f>
        <v>0</v>
      </c>
      <c r="H74" s="653">
        <f t="shared" si="3"/>
        <v>0</v>
      </c>
      <c r="I74" s="659">
        <f>SUM(I75,I78)</f>
        <v>0</v>
      </c>
      <c r="J74" s="659">
        <f>SUM(J75,J78)</f>
        <v>0</v>
      </c>
      <c r="K74" s="659">
        <f>SUM(K75,K78)</f>
        <v>0</v>
      </c>
      <c r="L74" s="752">
        <f>SUM(L75,L78)</f>
        <v>0</v>
      </c>
    </row>
    <row r="75" spans="1:12" ht="30" customHeight="1" x14ac:dyDescent="0.25">
      <c r="A75" s="753">
        <v>2110</v>
      </c>
      <c r="B75" s="661" t="s">
        <v>80</v>
      </c>
      <c r="C75" s="662">
        <f t="shared" si="2"/>
        <v>0</v>
      </c>
      <c r="D75" s="754">
        <f>SUM(D76:D77)</f>
        <v>0</v>
      </c>
      <c r="E75" s="754">
        <f>SUM(E76:E77)</f>
        <v>0</v>
      </c>
      <c r="F75" s="754">
        <f>SUM(F76:F77)</f>
        <v>0</v>
      </c>
      <c r="G75" s="755">
        <f>SUM(G76:G77)</f>
        <v>0</v>
      </c>
      <c r="H75" s="662">
        <f t="shared" si="3"/>
        <v>0</v>
      </c>
      <c r="I75" s="754">
        <f>SUM(I76:I77)</f>
        <v>0</v>
      </c>
      <c r="J75" s="754">
        <f>SUM(J76:J77)</f>
        <v>0</v>
      </c>
      <c r="K75" s="754">
        <f>SUM(K76:K77)</f>
        <v>0</v>
      </c>
      <c r="L75" s="756">
        <f>SUM(L76:L77)</f>
        <v>0</v>
      </c>
    </row>
    <row r="76" spans="1:12" x14ac:dyDescent="0.25">
      <c r="A76" s="641">
        <v>2111</v>
      </c>
      <c r="B76" s="667" t="s">
        <v>81</v>
      </c>
      <c r="C76" s="668">
        <f t="shared" si="2"/>
        <v>0</v>
      </c>
      <c r="D76" s="670"/>
      <c r="E76" s="670"/>
      <c r="F76" s="670"/>
      <c r="G76" s="742"/>
      <c r="H76" s="668">
        <f t="shared" si="3"/>
        <v>0</v>
      </c>
      <c r="I76" s="670"/>
      <c r="J76" s="670"/>
      <c r="K76" s="670"/>
      <c r="L76" s="743"/>
    </row>
    <row r="77" spans="1:12" ht="24" x14ac:dyDescent="0.25">
      <c r="A77" s="641">
        <v>2112</v>
      </c>
      <c r="B77" s="667" t="s">
        <v>82</v>
      </c>
      <c r="C77" s="668">
        <f t="shared" si="2"/>
        <v>0</v>
      </c>
      <c r="D77" s="670"/>
      <c r="E77" s="670"/>
      <c r="F77" s="670"/>
      <c r="G77" s="742"/>
      <c r="H77" s="668">
        <f t="shared" si="3"/>
        <v>0</v>
      </c>
      <c r="I77" s="670"/>
      <c r="J77" s="670"/>
      <c r="K77" s="670"/>
      <c r="L77" s="743"/>
    </row>
    <row r="78" spans="1:12" ht="29.25" customHeight="1" x14ac:dyDescent="0.25">
      <c r="A78" s="744">
        <v>2120</v>
      </c>
      <c r="B78" s="667" t="s">
        <v>83</v>
      </c>
      <c r="C78" s="668">
        <f t="shared" si="2"/>
        <v>0</v>
      </c>
      <c r="D78" s="745">
        <f>SUM(D79:D80)</f>
        <v>0</v>
      </c>
      <c r="E78" s="745">
        <f>SUM(E79:E80)</f>
        <v>0</v>
      </c>
      <c r="F78" s="745">
        <f>SUM(F79:F80)</f>
        <v>0</v>
      </c>
      <c r="G78" s="746">
        <f>SUM(G79:G80)</f>
        <v>0</v>
      </c>
      <c r="H78" s="668">
        <f t="shared" si="3"/>
        <v>0</v>
      </c>
      <c r="I78" s="745">
        <f>SUM(I79:I80)</f>
        <v>0</v>
      </c>
      <c r="J78" s="745">
        <f>SUM(J79:J80)</f>
        <v>0</v>
      </c>
      <c r="K78" s="745">
        <f>SUM(K79:K80)</f>
        <v>0</v>
      </c>
      <c r="L78" s="747">
        <f>SUM(L79:L80)</f>
        <v>0</v>
      </c>
    </row>
    <row r="79" spans="1:12" x14ac:dyDescent="0.25">
      <c r="A79" s="641">
        <v>2121</v>
      </c>
      <c r="B79" s="667" t="s">
        <v>81</v>
      </c>
      <c r="C79" s="668">
        <f t="shared" si="2"/>
        <v>0</v>
      </c>
      <c r="D79" s="670"/>
      <c r="E79" s="670"/>
      <c r="F79" s="670"/>
      <c r="G79" s="742"/>
      <c r="H79" s="668">
        <f t="shared" si="3"/>
        <v>0</v>
      </c>
      <c r="I79" s="670"/>
      <c r="J79" s="670"/>
      <c r="K79" s="670"/>
      <c r="L79" s="743"/>
    </row>
    <row r="80" spans="1:12" ht="24" x14ac:dyDescent="0.25">
      <c r="A80" s="641">
        <v>2122</v>
      </c>
      <c r="B80" s="667" t="s">
        <v>82</v>
      </c>
      <c r="C80" s="668">
        <f t="shared" si="2"/>
        <v>0</v>
      </c>
      <c r="D80" s="670"/>
      <c r="E80" s="670"/>
      <c r="F80" s="670"/>
      <c r="G80" s="742"/>
      <c r="H80" s="668">
        <f t="shared" si="3"/>
        <v>0</v>
      </c>
      <c r="I80" s="670"/>
      <c r="J80" s="670"/>
      <c r="K80" s="670"/>
      <c r="L80" s="743"/>
    </row>
    <row r="81" spans="1:12" x14ac:dyDescent="0.25">
      <c r="A81" s="652">
        <v>2200</v>
      </c>
      <c r="B81" s="732" t="s">
        <v>84</v>
      </c>
      <c r="C81" s="653">
        <f t="shared" si="2"/>
        <v>121457</v>
      </c>
      <c r="D81" s="659">
        <f>SUM(D82,D87,D93,D101,D110,D114,D120,D126)</f>
        <v>119802</v>
      </c>
      <c r="E81" s="659">
        <f>SUM(E82,E87,E93,E101,E110,E114,E120,E126)</f>
        <v>0</v>
      </c>
      <c r="F81" s="659">
        <f>SUM(F82,F87,F93,F101,F110,F114,F120,F126)</f>
        <v>1655</v>
      </c>
      <c r="G81" s="751">
        <f>SUM(G82,G87,G93,G101,G110,G114,G120,G126)</f>
        <v>0</v>
      </c>
      <c r="H81" s="653">
        <f t="shared" si="3"/>
        <v>121457</v>
      </c>
      <c r="I81" s="659">
        <f>SUM(I82,I87,I93,I101,I110,I114,I120,I126)</f>
        <v>119413</v>
      </c>
      <c r="J81" s="659">
        <f>SUM(J82,J87,J93,J101,J110,J114,J120,J126)</f>
        <v>0</v>
      </c>
      <c r="K81" s="659">
        <f>SUM(K82,K87,K93,K101,K110,K114,K120,K126)</f>
        <v>2044</v>
      </c>
      <c r="L81" s="757">
        <f>SUM(L82,L87,L93,L101,L110,L114,L120,L126)</f>
        <v>0</v>
      </c>
    </row>
    <row r="82" spans="1:12" ht="24" x14ac:dyDescent="0.25">
      <c r="A82" s="735">
        <v>2210</v>
      </c>
      <c r="B82" s="694" t="s">
        <v>85</v>
      </c>
      <c r="C82" s="736">
        <f t="shared" si="2"/>
        <v>4018</v>
      </c>
      <c r="D82" s="737">
        <f>SUM(D83:D86)</f>
        <v>3821</v>
      </c>
      <c r="E82" s="737">
        <f>SUM(E83:E86)</f>
        <v>0</v>
      </c>
      <c r="F82" s="737">
        <f>SUM(F83:F86)</f>
        <v>197</v>
      </c>
      <c r="G82" s="737">
        <f>SUM(G83:G86)</f>
        <v>0</v>
      </c>
      <c r="H82" s="736">
        <f t="shared" si="3"/>
        <v>4018</v>
      </c>
      <c r="I82" s="737">
        <f>SUM(I83:I86)</f>
        <v>3821</v>
      </c>
      <c r="J82" s="737">
        <f>SUM(J83:J86)</f>
        <v>0</v>
      </c>
      <c r="K82" s="737">
        <f>SUM(K83:K86)</f>
        <v>197</v>
      </c>
      <c r="L82" s="739">
        <f>SUM(L83:L86)</f>
        <v>0</v>
      </c>
    </row>
    <row r="83" spans="1:12" ht="24" x14ac:dyDescent="0.25">
      <c r="A83" s="635">
        <v>2211</v>
      </c>
      <c r="B83" s="661" t="s">
        <v>86</v>
      </c>
      <c r="C83" s="662">
        <f t="shared" si="2"/>
        <v>0</v>
      </c>
      <c r="D83" s="664"/>
      <c r="E83" s="664"/>
      <c r="F83" s="664"/>
      <c r="G83" s="740"/>
      <c r="H83" s="662">
        <f t="shared" si="3"/>
        <v>0</v>
      </c>
      <c r="I83" s="664"/>
      <c r="J83" s="664"/>
      <c r="K83" s="664"/>
      <c r="L83" s="741"/>
    </row>
    <row r="84" spans="1:12" ht="36" x14ac:dyDescent="0.25">
      <c r="A84" s="641">
        <v>2212</v>
      </c>
      <c r="B84" s="667" t="s">
        <v>87</v>
      </c>
      <c r="C84" s="668">
        <f t="shared" si="2"/>
        <v>1644</v>
      </c>
      <c r="D84" s="670">
        <v>1524</v>
      </c>
      <c r="E84" s="670"/>
      <c r="F84" s="670">
        <v>120</v>
      </c>
      <c r="G84" s="742"/>
      <c r="H84" s="668">
        <f t="shared" si="3"/>
        <v>1644</v>
      </c>
      <c r="I84" s="670">
        <v>1524</v>
      </c>
      <c r="J84" s="670"/>
      <c r="K84" s="670">
        <v>120</v>
      </c>
      <c r="L84" s="743"/>
    </row>
    <row r="85" spans="1:12" ht="24" x14ac:dyDescent="0.25">
      <c r="A85" s="641">
        <v>2214</v>
      </c>
      <c r="B85" s="667" t="s">
        <v>88</v>
      </c>
      <c r="C85" s="668">
        <f t="shared" si="2"/>
        <v>1358</v>
      </c>
      <c r="D85" s="670">
        <v>1281</v>
      </c>
      <c r="E85" s="670"/>
      <c r="F85" s="670">
        <v>77</v>
      </c>
      <c r="G85" s="742"/>
      <c r="H85" s="668">
        <f t="shared" si="3"/>
        <v>1358</v>
      </c>
      <c r="I85" s="670">
        <v>1281</v>
      </c>
      <c r="J85" s="670"/>
      <c r="K85" s="670">
        <v>77</v>
      </c>
      <c r="L85" s="743"/>
    </row>
    <row r="86" spans="1:12" x14ac:dyDescent="0.25">
      <c r="A86" s="641">
        <v>2219</v>
      </c>
      <c r="B86" s="667" t="s">
        <v>89</v>
      </c>
      <c r="C86" s="668">
        <f t="shared" si="2"/>
        <v>1016</v>
      </c>
      <c r="D86" s="670">
        <v>1016</v>
      </c>
      <c r="E86" s="670"/>
      <c r="F86" s="670"/>
      <c r="G86" s="742"/>
      <c r="H86" s="668">
        <f t="shared" si="3"/>
        <v>1016</v>
      </c>
      <c r="I86" s="670">
        <v>1016</v>
      </c>
      <c r="J86" s="670"/>
      <c r="K86" s="670"/>
      <c r="L86" s="743"/>
    </row>
    <row r="87" spans="1:12" ht="24" x14ac:dyDescent="0.25">
      <c r="A87" s="744">
        <v>2220</v>
      </c>
      <c r="B87" s="667" t="s">
        <v>90</v>
      </c>
      <c r="C87" s="668">
        <f t="shared" si="2"/>
        <v>16402</v>
      </c>
      <c r="D87" s="745">
        <f>SUM(D88:D92)</f>
        <v>14944</v>
      </c>
      <c r="E87" s="745">
        <f>SUM(E88:E92)</f>
        <v>0</v>
      </c>
      <c r="F87" s="745">
        <f>SUM(F88:F92)</f>
        <v>1458</v>
      </c>
      <c r="G87" s="746">
        <f>SUM(G88:G92)</f>
        <v>0</v>
      </c>
      <c r="H87" s="668">
        <f t="shared" si="3"/>
        <v>16402</v>
      </c>
      <c r="I87" s="745">
        <f>SUM(I88:I92)</f>
        <v>14555</v>
      </c>
      <c r="J87" s="745">
        <f>SUM(J88:J92)</f>
        <v>0</v>
      </c>
      <c r="K87" s="745">
        <f>SUM(K88:K92)</f>
        <v>1847</v>
      </c>
      <c r="L87" s="747">
        <f>SUM(L88:L92)</f>
        <v>0</v>
      </c>
    </row>
    <row r="88" spans="1:12" x14ac:dyDescent="0.25">
      <c r="A88" s="641">
        <v>2221</v>
      </c>
      <c r="B88" s="667" t="s">
        <v>91</v>
      </c>
      <c r="C88" s="668">
        <f t="shared" si="2"/>
        <v>5632</v>
      </c>
      <c r="D88" s="670">
        <v>5632</v>
      </c>
      <c r="E88" s="670"/>
      <c r="F88" s="670"/>
      <c r="G88" s="742"/>
      <c r="H88" s="668">
        <f t="shared" si="3"/>
        <v>5632</v>
      </c>
      <c r="I88" s="670">
        <v>5632</v>
      </c>
      <c r="J88" s="670"/>
      <c r="K88" s="670"/>
      <c r="L88" s="743"/>
    </row>
    <row r="89" spans="1:12" x14ac:dyDescent="0.25">
      <c r="A89" s="641">
        <v>2222</v>
      </c>
      <c r="B89" s="667" t="s">
        <v>92</v>
      </c>
      <c r="C89" s="668">
        <f t="shared" si="2"/>
        <v>904</v>
      </c>
      <c r="D89" s="670">
        <v>771</v>
      </c>
      <c r="E89" s="670"/>
      <c r="F89" s="670">
        <v>133</v>
      </c>
      <c r="G89" s="742"/>
      <c r="H89" s="668">
        <f t="shared" si="3"/>
        <v>904</v>
      </c>
      <c r="I89" s="670">
        <v>771</v>
      </c>
      <c r="J89" s="670"/>
      <c r="K89" s="670">
        <v>133</v>
      </c>
      <c r="L89" s="743"/>
    </row>
    <row r="90" spans="1:12" x14ac:dyDescent="0.25">
      <c r="A90" s="641">
        <v>2223</v>
      </c>
      <c r="B90" s="667" t="s">
        <v>93</v>
      </c>
      <c r="C90" s="668">
        <f t="shared" si="2"/>
        <v>9404</v>
      </c>
      <c r="D90" s="670">
        <v>8104</v>
      </c>
      <c r="E90" s="670"/>
      <c r="F90" s="670">
        <v>1300</v>
      </c>
      <c r="G90" s="742"/>
      <c r="H90" s="668">
        <f t="shared" si="3"/>
        <v>9404</v>
      </c>
      <c r="I90" s="670">
        <f>8104-389</f>
        <v>7715</v>
      </c>
      <c r="J90" s="670"/>
      <c r="K90" s="670">
        <f>1300+389</f>
        <v>1689</v>
      </c>
      <c r="L90" s="743"/>
    </row>
    <row r="91" spans="1:12" ht="11.25" customHeight="1" x14ac:dyDescent="0.25">
      <c r="A91" s="641">
        <v>2224</v>
      </c>
      <c r="B91" s="667" t="s">
        <v>94</v>
      </c>
      <c r="C91" s="668">
        <f t="shared" si="2"/>
        <v>462</v>
      </c>
      <c r="D91" s="670">
        <v>437</v>
      </c>
      <c r="E91" s="670"/>
      <c r="F91" s="670">
        <v>25</v>
      </c>
      <c r="G91" s="742"/>
      <c r="H91" s="668">
        <f t="shared" si="3"/>
        <v>462</v>
      </c>
      <c r="I91" s="670">
        <v>437</v>
      </c>
      <c r="J91" s="670"/>
      <c r="K91" s="670">
        <v>25</v>
      </c>
      <c r="L91" s="743"/>
    </row>
    <row r="92" spans="1:12" ht="24" x14ac:dyDescent="0.25">
      <c r="A92" s="641">
        <v>2229</v>
      </c>
      <c r="B92" s="667" t="s">
        <v>95</v>
      </c>
      <c r="C92" s="668">
        <f t="shared" si="2"/>
        <v>0</v>
      </c>
      <c r="D92" s="670"/>
      <c r="E92" s="670"/>
      <c r="F92" s="670"/>
      <c r="G92" s="742"/>
      <c r="H92" s="668">
        <f t="shared" si="3"/>
        <v>0</v>
      </c>
      <c r="I92" s="670"/>
      <c r="J92" s="670"/>
      <c r="K92" s="670"/>
      <c r="L92" s="743"/>
    </row>
    <row r="93" spans="1:12" ht="36" x14ac:dyDescent="0.25">
      <c r="A93" s="744">
        <v>2230</v>
      </c>
      <c r="B93" s="667" t="s">
        <v>96</v>
      </c>
      <c r="C93" s="668">
        <f t="shared" si="2"/>
        <v>2484</v>
      </c>
      <c r="D93" s="745">
        <f>SUM(D94:D100)</f>
        <v>2484</v>
      </c>
      <c r="E93" s="745">
        <f>SUM(E94:E100)</f>
        <v>0</v>
      </c>
      <c r="F93" s="745">
        <f>SUM(F94:F100)</f>
        <v>0</v>
      </c>
      <c r="G93" s="746">
        <f>SUM(G94:G100)</f>
        <v>0</v>
      </c>
      <c r="H93" s="668">
        <f t="shared" si="3"/>
        <v>2484</v>
      </c>
      <c r="I93" s="745">
        <f>SUM(I94:I100)</f>
        <v>2484</v>
      </c>
      <c r="J93" s="745">
        <f>SUM(J94:J100)</f>
        <v>0</v>
      </c>
      <c r="K93" s="745">
        <f>SUM(K94:K100)</f>
        <v>0</v>
      </c>
      <c r="L93" s="747">
        <f>SUM(L94:L100)</f>
        <v>0</v>
      </c>
    </row>
    <row r="94" spans="1:12" ht="36" x14ac:dyDescent="0.25">
      <c r="A94" s="641">
        <v>2231</v>
      </c>
      <c r="B94" s="667" t="s">
        <v>97</v>
      </c>
      <c r="C94" s="668">
        <f t="shared" si="2"/>
        <v>0</v>
      </c>
      <c r="D94" s="670"/>
      <c r="E94" s="670"/>
      <c r="F94" s="670"/>
      <c r="G94" s="742"/>
      <c r="H94" s="668">
        <f t="shared" si="3"/>
        <v>0</v>
      </c>
      <c r="I94" s="670"/>
      <c r="J94" s="670"/>
      <c r="K94" s="670"/>
      <c r="L94" s="743"/>
    </row>
    <row r="95" spans="1:12" ht="36" x14ac:dyDescent="0.25">
      <c r="A95" s="641">
        <v>2232</v>
      </c>
      <c r="B95" s="667" t="s">
        <v>98</v>
      </c>
      <c r="C95" s="668">
        <f t="shared" si="2"/>
        <v>787</v>
      </c>
      <c r="D95" s="670">
        <v>787</v>
      </c>
      <c r="E95" s="670"/>
      <c r="F95" s="670"/>
      <c r="G95" s="742"/>
      <c r="H95" s="668">
        <f t="shared" si="3"/>
        <v>787</v>
      </c>
      <c r="I95" s="670">
        <v>787</v>
      </c>
      <c r="J95" s="670"/>
      <c r="K95" s="670"/>
      <c r="L95" s="743"/>
    </row>
    <row r="96" spans="1:12" ht="24" x14ac:dyDescent="0.25">
      <c r="A96" s="635">
        <v>2233</v>
      </c>
      <c r="B96" s="661" t="s">
        <v>99</v>
      </c>
      <c r="C96" s="662">
        <f t="shared" si="2"/>
        <v>0</v>
      </c>
      <c r="D96" s="664"/>
      <c r="E96" s="664"/>
      <c r="F96" s="664"/>
      <c r="G96" s="740"/>
      <c r="H96" s="662">
        <f t="shared" si="3"/>
        <v>0</v>
      </c>
      <c r="I96" s="664"/>
      <c r="J96" s="664"/>
      <c r="K96" s="664"/>
      <c r="L96" s="741"/>
    </row>
    <row r="97" spans="1:12" ht="36" x14ac:dyDescent="0.25">
      <c r="A97" s="641">
        <v>2234</v>
      </c>
      <c r="B97" s="667" t="s">
        <v>100</v>
      </c>
      <c r="C97" s="668">
        <f t="shared" si="2"/>
        <v>38</v>
      </c>
      <c r="D97" s="670">
        <v>38</v>
      </c>
      <c r="E97" s="670"/>
      <c r="F97" s="670"/>
      <c r="G97" s="742"/>
      <c r="H97" s="668">
        <f t="shared" si="3"/>
        <v>38</v>
      </c>
      <c r="I97" s="670">
        <v>38</v>
      </c>
      <c r="J97" s="670"/>
      <c r="K97" s="670"/>
      <c r="L97" s="743"/>
    </row>
    <row r="98" spans="1:12" ht="24" x14ac:dyDescent="0.25">
      <c r="A98" s="641">
        <v>2235</v>
      </c>
      <c r="B98" s="667" t="s">
        <v>101</v>
      </c>
      <c r="C98" s="668">
        <f t="shared" si="2"/>
        <v>540</v>
      </c>
      <c r="D98" s="670">
        <v>540</v>
      </c>
      <c r="E98" s="670"/>
      <c r="F98" s="670"/>
      <c r="G98" s="742"/>
      <c r="H98" s="668">
        <f t="shared" si="3"/>
        <v>540</v>
      </c>
      <c r="I98" s="670">
        <v>540</v>
      </c>
      <c r="J98" s="670"/>
      <c r="K98" s="670"/>
      <c r="L98" s="743"/>
    </row>
    <row r="99" spans="1:12" x14ac:dyDescent="0.25">
      <c r="A99" s="641">
        <v>2236</v>
      </c>
      <c r="B99" s="667" t="s">
        <v>102</v>
      </c>
      <c r="C99" s="668">
        <f t="shared" si="2"/>
        <v>0</v>
      </c>
      <c r="D99" s="670"/>
      <c r="E99" s="670"/>
      <c r="F99" s="670"/>
      <c r="G99" s="742"/>
      <c r="H99" s="668">
        <f t="shared" si="3"/>
        <v>0</v>
      </c>
      <c r="I99" s="670"/>
      <c r="J99" s="670"/>
      <c r="K99" s="670"/>
      <c r="L99" s="743"/>
    </row>
    <row r="100" spans="1:12" ht="24" x14ac:dyDescent="0.25">
      <c r="A100" s="641">
        <v>2239</v>
      </c>
      <c r="B100" s="667" t="s">
        <v>103</v>
      </c>
      <c r="C100" s="668">
        <f t="shared" si="2"/>
        <v>1119</v>
      </c>
      <c r="D100" s="670">
        <v>1119</v>
      </c>
      <c r="E100" s="670"/>
      <c r="F100" s="670"/>
      <c r="G100" s="742"/>
      <c r="H100" s="668">
        <f t="shared" si="3"/>
        <v>1119</v>
      </c>
      <c r="I100" s="670">
        <v>1119</v>
      </c>
      <c r="J100" s="670"/>
      <c r="K100" s="670"/>
      <c r="L100" s="743"/>
    </row>
    <row r="101" spans="1:12" ht="36" x14ac:dyDescent="0.25">
      <c r="A101" s="744">
        <v>2240</v>
      </c>
      <c r="B101" s="667" t="s">
        <v>104</v>
      </c>
      <c r="C101" s="668">
        <f t="shared" si="2"/>
        <v>13707</v>
      </c>
      <c r="D101" s="745">
        <f>SUM(D102:D109)</f>
        <v>13707</v>
      </c>
      <c r="E101" s="745">
        <f>SUM(E102:E109)</f>
        <v>0</v>
      </c>
      <c r="F101" s="745">
        <f>SUM(F102:F109)</f>
        <v>0</v>
      </c>
      <c r="G101" s="746">
        <f>SUM(G102:G109)</f>
        <v>0</v>
      </c>
      <c r="H101" s="668">
        <f t="shared" si="3"/>
        <v>13707</v>
      </c>
      <c r="I101" s="745">
        <f>SUM(I102:I109)</f>
        <v>13707</v>
      </c>
      <c r="J101" s="745">
        <f>SUM(J102:J109)</f>
        <v>0</v>
      </c>
      <c r="K101" s="745">
        <f>SUM(K102:K109)</f>
        <v>0</v>
      </c>
      <c r="L101" s="747">
        <f>SUM(L102:L109)</f>
        <v>0</v>
      </c>
    </row>
    <row r="102" spans="1:12" x14ac:dyDescent="0.25">
      <c r="A102" s="641">
        <v>2241</v>
      </c>
      <c r="B102" s="667" t="s">
        <v>105</v>
      </c>
      <c r="C102" s="668">
        <f t="shared" si="2"/>
        <v>0</v>
      </c>
      <c r="D102" s="670"/>
      <c r="E102" s="670"/>
      <c r="F102" s="670"/>
      <c r="G102" s="742"/>
      <c r="H102" s="668">
        <f t="shared" si="3"/>
        <v>0</v>
      </c>
      <c r="I102" s="670"/>
      <c r="J102" s="670"/>
      <c r="K102" s="670"/>
      <c r="L102" s="743"/>
    </row>
    <row r="103" spans="1:12" ht="24" x14ac:dyDescent="0.25">
      <c r="A103" s="641">
        <v>2242</v>
      </c>
      <c r="B103" s="667" t="s">
        <v>106</v>
      </c>
      <c r="C103" s="668">
        <f t="shared" si="2"/>
        <v>7439</v>
      </c>
      <c r="D103" s="670">
        <v>7439</v>
      </c>
      <c r="E103" s="670"/>
      <c r="F103" s="670"/>
      <c r="G103" s="742"/>
      <c r="H103" s="668">
        <f t="shared" si="3"/>
        <v>7439</v>
      </c>
      <c r="I103" s="670">
        <v>7439</v>
      </c>
      <c r="J103" s="670"/>
      <c r="K103" s="670"/>
      <c r="L103" s="743"/>
    </row>
    <row r="104" spans="1:12" ht="24" x14ac:dyDescent="0.25">
      <c r="A104" s="641">
        <v>2243</v>
      </c>
      <c r="B104" s="667" t="s">
        <v>107</v>
      </c>
      <c r="C104" s="668">
        <f t="shared" si="2"/>
        <v>694</v>
      </c>
      <c r="D104" s="670">
        <v>694</v>
      </c>
      <c r="E104" s="670"/>
      <c r="F104" s="670"/>
      <c r="G104" s="742"/>
      <c r="H104" s="668">
        <f t="shared" si="3"/>
        <v>694</v>
      </c>
      <c r="I104" s="670">
        <v>694</v>
      </c>
      <c r="J104" s="670"/>
      <c r="K104" s="670"/>
      <c r="L104" s="743"/>
    </row>
    <row r="105" spans="1:12" x14ac:dyDescent="0.25">
      <c r="A105" s="641">
        <v>2244</v>
      </c>
      <c r="B105" s="667" t="s">
        <v>108</v>
      </c>
      <c r="C105" s="668">
        <f t="shared" si="2"/>
        <v>3304</v>
      </c>
      <c r="D105" s="670">
        <v>3304</v>
      </c>
      <c r="E105" s="670"/>
      <c r="F105" s="670"/>
      <c r="G105" s="742"/>
      <c r="H105" s="668">
        <f t="shared" si="3"/>
        <v>3304</v>
      </c>
      <c r="I105" s="670">
        <v>3304</v>
      </c>
      <c r="J105" s="670"/>
      <c r="K105" s="670"/>
      <c r="L105" s="743"/>
    </row>
    <row r="106" spans="1:12" ht="24" x14ac:dyDescent="0.25">
      <c r="A106" s="641">
        <v>2246</v>
      </c>
      <c r="B106" s="667" t="s">
        <v>109</v>
      </c>
      <c r="C106" s="668">
        <f t="shared" si="2"/>
        <v>0</v>
      </c>
      <c r="D106" s="670"/>
      <c r="E106" s="670"/>
      <c r="F106" s="670"/>
      <c r="G106" s="742"/>
      <c r="H106" s="668">
        <f t="shared" si="3"/>
        <v>0</v>
      </c>
      <c r="I106" s="670"/>
      <c r="J106" s="670"/>
      <c r="K106" s="670"/>
      <c r="L106" s="743"/>
    </row>
    <row r="107" spans="1:12" x14ac:dyDescent="0.25">
      <c r="A107" s="641">
        <v>2247</v>
      </c>
      <c r="B107" s="667" t="s">
        <v>110</v>
      </c>
      <c r="C107" s="668">
        <f t="shared" si="2"/>
        <v>2270</v>
      </c>
      <c r="D107" s="670">
        <v>2270</v>
      </c>
      <c r="E107" s="670"/>
      <c r="F107" s="670"/>
      <c r="G107" s="742"/>
      <c r="H107" s="668">
        <f t="shared" si="3"/>
        <v>2270</v>
      </c>
      <c r="I107" s="670">
        <v>2270</v>
      </c>
      <c r="J107" s="670"/>
      <c r="K107" s="670"/>
      <c r="L107" s="743"/>
    </row>
    <row r="108" spans="1:12" ht="24" x14ac:dyDescent="0.25">
      <c r="A108" s="641">
        <v>2248</v>
      </c>
      <c r="B108" s="667" t="s">
        <v>111</v>
      </c>
      <c r="C108" s="668">
        <f t="shared" si="2"/>
        <v>0</v>
      </c>
      <c r="D108" s="670"/>
      <c r="E108" s="670"/>
      <c r="F108" s="670"/>
      <c r="G108" s="742"/>
      <c r="H108" s="668">
        <f t="shared" si="3"/>
        <v>0</v>
      </c>
      <c r="I108" s="670"/>
      <c r="J108" s="670"/>
      <c r="K108" s="670"/>
      <c r="L108" s="743"/>
    </row>
    <row r="109" spans="1:12" ht="24" x14ac:dyDescent="0.25">
      <c r="A109" s="641">
        <v>2249</v>
      </c>
      <c r="B109" s="667" t="s">
        <v>112</v>
      </c>
      <c r="C109" s="668">
        <f t="shared" si="2"/>
        <v>0</v>
      </c>
      <c r="D109" s="670"/>
      <c r="E109" s="670"/>
      <c r="F109" s="670"/>
      <c r="G109" s="742"/>
      <c r="H109" s="668">
        <f t="shared" si="3"/>
        <v>0</v>
      </c>
      <c r="I109" s="670"/>
      <c r="J109" s="670"/>
      <c r="K109" s="670"/>
      <c r="L109" s="743"/>
    </row>
    <row r="110" spans="1:12" x14ac:dyDescent="0.25">
      <c r="A110" s="744">
        <v>2250</v>
      </c>
      <c r="B110" s="667" t="s">
        <v>113</v>
      </c>
      <c r="C110" s="668">
        <f t="shared" si="2"/>
        <v>200</v>
      </c>
      <c r="D110" s="745">
        <f>SUM(D111:D113)</f>
        <v>200</v>
      </c>
      <c r="E110" s="745">
        <f>SUM(E111:E113)</f>
        <v>0</v>
      </c>
      <c r="F110" s="745">
        <f>SUM(F111:F113)</f>
        <v>0</v>
      </c>
      <c r="G110" s="758">
        <f>SUM(G111:G113)</f>
        <v>0</v>
      </c>
      <c r="H110" s="668">
        <f t="shared" si="3"/>
        <v>200</v>
      </c>
      <c r="I110" s="745">
        <f>SUM(I111:I113)</f>
        <v>200</v>
      </c>
      <c r="J110" s="745">
        <f>SUM(J111:J113)</f>
        <v>0</v>
      </c>
      <c r="K110" s="745">
        <f>SUM(K111:K113)</f>
        <v>0</v>
      </c>
      <c r="L110" s="747">
        <f>SUM(L111:L113)</f>
        <v>0</v>
      </c>
    </row>
    <row r="111" spans="1:12" x14ac:dyDescent="0.25">
      <c r="A111" s="641">
        <v>2251</v>
      </c>
      <c r="B111" s="667" t="s">
        <v>114</v>
      </c>
      <c r="C111" s="668">
        <f t="shared" si="2"/>
        <v>0</v>
      </c>
      <c r="D111" s="670"/>
      <c r="E111" s="670"/>
      <c r="F111" s="670"/>
      <c r="G111" s="742"/>
      <c r="H111" s="668">
        <f t="shared" si="3"/>
        <v>0</v>
      </c>
      <c r="I111" s="670"/>
      <c r="J111" s="670"/>
      <c r="K111" s="670"/>
      <c r="L111" s="743"/>
    </row>
    <row r="112" spans="1:12" ht="24" x14ac:dyDescent="0.25">
      <c r="A112" s="641">
        <v>2252</v>
      </c>
      <c r="B112" s="667" t="s">
        <v>115</v>
      </c>
      <c r="C112" s="668">
        <f>SUM(D112:G112)</f>
        <v>0</v>
      </c>
      <c r="D112" s="670"/>
      <c r="E112" s="670"/>
      <c r="F112" s="670"/>
      <c r="G112" s="742"/>
      <c r="H112" s="668">
        <f>SUM(I112:L112)</f>
        <v>0</v>
      </c>
      <c r="I112" s="670"/>
      <c r="J112" s="670"/>
      <c r="K112" s="670"/>
      <c r="L112" s="743"/>
    </row>
    <row r="113" spans="1:12" ht="24" x14ac:dyDescent="0.25">
      <c r="A113" s="641">
        <v>2259</v>
      </c>
      <c r="B113" s="667" t="s">
        <v>116</v>
      </c>
      <c r="C113" s="668">
        <f>SUM(D113:G113)</f>
        <v>200</v>
      </c>
      <c r="D113" s="670">
        <v>200</v>
      </c>
      <c r="E113" s="670"/>
      <c r="F113" s="670"/>
      <c r="G113" s="742"/>
      <c r="H113" s="668">
        <f>SUM(I113:L113)</f>
        <v>200</v>
      </c>
      <c r="I113" s="670">
        <v>200</v>
      </c>
      <c r="J113" s="670"/>
      <c r="K113" s="670"/>
      <c r="L113" s="743"/>
    </row>
    <row r="114" spans="1:12" x14ac:dyDescent="0.25">
      <c r="A114" s="744">
        <v>2260</v>
      </c>
      <c r="B114" s="667" t="s">
        <v>117</v>
      </c>
      <c r="C114" s="668">
        <f t="shared" ref="C114:C184" si="4">SUM(D114:G114)</f>
        <v>83246</v>
      </c>
      <c r="D114" s="745">
        <f>SUM(D115:D119)</f>
        <v>83246</v>
      </c>
      <c r="E114" s="745">
        <f>SUM(E115:E119)</f>
        <v>0</v>
      </c>
      <c r="F114" s="745">
        <f>SUM(F115:F119)</f>
        <v>0</v>
      </c>
      <c r="G114" s="746">
        <f>SUM(G115:G119)</f>
        <v>0</v>
      </c>
      <c r="H114" s="668">
        <f t="shared" ref="H114:H185" si="5">SUM(I114:L114)</f>
        <v>83246</v>
      </c>
      <c r="I114" s="745">
        <f>SUM(I115:I119)</f>
        <v>83246</v>
      </c>
      <c r="J114" s="745">
        <f>SUM(J115:J119)</f>
        <v>0</v>
      </c>
      <c r="K114" s="745">
        <f>SUM(K115:K119)</f>
        <v>0</v>
      </c>
      <c r="L114" s="747">
        <f>SUM(L115:L119)</f>
        <v>0</v>
      </c>
    </row>
    <row r="115" spans="1:12" x14ac:dyDescent="0.25">
      <c r="A115" s="641">
        <v>2261</v>
      </c>
      <c r="B115" s="667" t="s">
        <v>118</v>
      </c>
      <c r="C115" s="668">
        <f t="shared" si="4"/>
        <v>83246</v>
      </c>
      <c r="D115" s="670">
        <v>83246</v>
      </c>
      <c r="E115" s="670"/>
      <c r="F115" s="670"/>
      <c r="G115" s="742"/>
      <c r="H115" s="668">
        <f t="shared" si="5"/>
        <v>83246</v>
      </c>
      <c r="I115" s="670">
        <v>83246</v>
      </c>
      <c r="J115" s="670"/>
      <c r="K115" s="670"/>
      <c r="L115" s="743"/>
    </row>
    <row r="116" spans="1:12" x14ac:dyDescent="0.25">
      <c r="A116" s="641">
        <v>2262</v>
      </c>
      <c r="B116" s="667" t="s">
        <v>119</v>
      </c>
      <c r="C116" s="668">
        <f t="shared" si="4"/>
        <v>0</v>
      </c>
      <c r="D116" s="670"/>
      <c r="E116" s="670"/>
      <c r="F116" s="670"/>
      <c r="G116" s="742"/>
      <c r="H116" s="668">
        <f t="shared" si="5"/>
        <v>0</v>
      </c>
      <c r="I116" s="670"/>
      <c r="J116" s="670"/>
      <c r="K116" s="670"/>
      <c r="L116" s="743"/>
    </row>
    <row r="117" spans="1:12" x14ac:dyDescent="0.25">
      <c r="A117" s="641">
        <v>2263</v>
      </c>
      <c r="B117" s="667" t="s">
        <v>120</v>
      </c>
      <c r="C117" s="668">
        <f t="shared" si="4"/>
        <v>0</v>
      </c>
      <c r="D117" s="670"/>
      <c r="E117" s="670"/>
      <c r="F117" s="670"/>
      <c r="G117" s="742"/>
      <c r="H117" s="668">
        <f t="shared" si="5"/>
        <v>0</v>
      </c>
      <c r="I117" s="670"/>
      <c r="J117" s="670"/>
      <c r="K117" s="670"/>
      <c r="L117" s="743"/>
    </row>
    <row r="118" spans="1:12" x14ac:dyDescent="0.25">
      <c r="A118" s="641">
        <v>2264</v>
      </c>
      <c r="B118" s="667" t="s">
        <v>121</v>
      </c>
      <c r="C118" s="668">
        <f t="shared" si="4"/>
        <v>0</v>
      </c>
      <c r="D118" s="670"/>
      <c r="E118" s="670"/>
      <c r="F118" s="670"/>
      <c r="G118" s="742"/>
      <c r="H118" s="668">
        <f t="shared" si="5"/>
        <v>0</v>
      </c>
      <c r="I118" s="670"/>
      <c r="J118" s="670"/>
      <c r="K118" s="670"/>
      <c r="L118" s="743"/>
    </row>
    <row r="119" spans="1:12" x14ac:dyDescent="0.25">
      <c r="A119" s="641">
        <v>2269</v>
      </c>
      <c r="B119" s="667" t="s">
        <v>122</v>
      </c>
      <c r="C119" s="668">
        <f t="shared" si="4"/>
        <v>0</v>
      </c>
      <c r="D119" s="670"/>
      <c r="E119" s="670"/>
      <c r="F119" s="670"/>
      <c r="G119" s="742"/>
      <c r="H119" s="668">
        <f t="shared" si="5"/>
        <v>0</v>
      </c>
      <c r="I119" s="670"/>
      <c r="J119" s="670"/>
      <c r="K119" s="670"/>
      <c r="L119" s="743"/>
    </row>
    <row r="120" spans="1:12" x14ac:dyDescent="0.25">
      <c r="A120" s="744">
        <v>2270</v>
      </c>
      <c r="B120" s="667" t="s">
        <v>123</v>
      </c>
      <c r="C120" s="668">
        <f t="shared" si="4"/>
        <v>1400</v>
      </c>
      <c r="D120" s="745">
        <f>SUM(D121:D125)</f>
        <v>1400</v>
      </c>
      <c r="E120" s="745">
        <f>SUM(E121:E125)</f>
        <v>0</v>
      </c>
      <c r="F120" s="745">
        <f>SUM(F121:F125)</f>
        <v>0</v>
      </c>
      <c r="G120" s="746">
        <f>SUM(G121:G125)</f>
        <v>0</v>
      </c>
      <c r="H120" s="668">
        <f t="shared" si="5"/>
        <v>1400</v>
      </c>
      <c r="I120" s="745">
        <f>SUM(I121:I125)</f>
        <v>1400</v>
      </c>
      <c r="J120" s="745">
        <f>SUM(J121:J125)</f>
        <v>0</v>
      </c>
      <c r="K120" s="745">
        <f>SUM(K121:K125)</f>
        <v>0</v>
      </c>
      <c r="L120" s="747">
        <f>SUM(L121:L125)</f>
        <v>0</v>
      </c>
    </row>
    <row r="121" spans="1:12" x14ac:dyDescent="0.25">
      <c r="A121" s="641">
        <v>2272</v>
      </c>
      <c r="B121" s="667" t="s">
        <v>124</v>
      </c>
      <c r="C121" s="668">
        <f t="shared" si="4"/>
        <v>0</v>
      </c>
      <c r="D121" s="745"/>
      <c r="E121" s="745"/>
      <c r="F121" s="745"/>
      <c r="G121" s="746"/>
      <c r="H121" s="668">
        <f t="shared" si="5"/>
        <v>0</v>
      </c>
      <c r="I121" s="745"/>
      <c r="J121" s="745"/>
      <c r="K121" s="745"/>
      <c r="L121" s="747"/>
    </row>
    <row r="122" spans="1:12" ht="24" x14ac:dyDescent="0.25">
      <c r="A122" s="641">
        <v>2275</v>
      </c>
      <c r="B122" s="667" t="s">
        <v>125</v>
      </c>
      <c r="C122" s="668">
        <f t="shared" si="4"/>
        <v>0</v>
      </c>
      <c r="D122" s="670"/>
      <c r="E122" s="670"/>
      <c r="F122" s="670"/>
      <c r="G122" s="742"/>
      <c r="H122" s="668">
        <f t="shared" si="5"/>
        <v>0</v>
      </c>
      <c r="I122" s="670"/>
      <c r="J122" s="670"/>
      <c r="K122" s="670"/>
      <c r="L122" s="743"/>
    </row>
    <row r="123" spans="1:12" ht="36" x14ac:dyDescent="0.25">
      <c r="A123" s="641">
        <v>2276</v>
      </c>
      <c r="B123" s="667" t="s">
        <v>126</v>
      </c>
      <c r="C123" s="668">
        <f t="shared" si="4"/>
        <v>0</v>
      </c>
      <c r="D123" s="670"/>
      <c r="E123" s="670"/>
      <c r="F123" s="670"/>
      <c r="G123" s="742"/>
      <c r="H123" s="668">
        <f t="shared" si="5"/>
        <v>0</v>
      </c>
      <c r="I123" s="670"/>
      <c r="J123" s="670"/>
      <c r="K123" s="670"/>
      <c r="L123" s="743"/>
    </row>
    <row r="124" spans="1:12" ht="24" customHeight="1" x14ac:dyDescent="0.25">
      <c r="A124" s="641">
        <v>2278</v>
      </c>
      <c r="B124" s="667" t="s">
        <v>127</v>
      </c>
      <c r="C124" s="668">
        <f t="shared" si="4"/>
        <v>0</v>
      </c>
      <c r="D124" s="670"/>
      <c r="E124" s="670"/>
      <c r="F124" s="670"/>
      <c r="G124" s="742"/>
      <c r="H124" s="668">
        <f t="shared" si="5"/>
        <v>0</v>
      </c>
      <c r="I124" s="670"/>
      <c r="J124" s="670"/>
      <c r="K124" s="670"/>
      <c r="L124" s="743"/>
    </row>
    <row r="125" spans="1:12" ht="24" x14ac:dyDescent="0.25">
      <c r="A125" s="641">
        <v>2279</v>
      </c>
      <c r="B125" s="667" t="s">
        <v>128</v>
      </c>
      <c r="C125" s="668">
        <f t="shared" si="4"/>
        <v>1400</v>
      </c>
      <c r="D125" s="670">
        <v>1400</v>
      </c>
      <c r="E125" s="670"/>
      <c r="F125" s="670"/>
      <c r="G125" s="742"/>
      <c r="H125" s="668">
        <f t="shared" si="5"/>
        <v>1400</v>
      </c>
      <c r="I125" s="670">
        <v>1400</v>
      </c>
      <c r="J125" s="670"/>
      <c r="K125" s="670"/>
      <c r="L125" s="743"/>
    </row>
    <row r="126" spans="1:12" ht="24" x14ac:dyDescent="0.25">
      <c r="A126" s="753">
        <v>2280</v>
      </c>
      <c r="B126" s="661" t="s">
        <v>129</v>
      </c>
      <c r="C126" s="662">
        <f t="shared" ref="C126:L126" si="6">SUM(C127)</f>
        <v>0</v>
      </c>
      <c r="D126" s="754">
        <f t="shared" si="6"/>
        <v>0</v>
      </c>
      <c r="E126" s="754">
        <f t="shared" si="6"/>
        <v>0</v>
      </c>
      <c r="F126" s="754">
        <f t="shared" si="6"/>
        <v>0</v>
      </c>
      <c r="G126" s="754">
        <f t="shared" si="6"/>
        <v>0</v>
      </c>
      <c r="H126" s="662">
        <f t="shared" si="6"/>
        <v>0</v>
      </c>
      <c r="I126" s="754">
        <f t="shared" si="6"/>
        <v>0</v>
      </c>
      <c r="J126" s="754">
        <f t="shared" si="6"/>
        <v>0</v>
      </c>
      <c r="K126" s="754">
        <f t="shared" si="6"/>
        <v>0</v>
      </c>
      <c r="L126" s="759">
        <f t="shared" si="6"/>
        <v>0</v>
      </c>
    </row>
    <row r="127" spans="1:12" ht="24" x14ac:dyDescent="0.25">
      <c r="A127" s="641">
        <v>2283</v>
      </c>
      <c r="B127" s="667" t="s">
        <v>130</v>
      </c>
      <c r="C127" s="668">
        <f>SUM(D127:G127)</f>
        <v>0</v>
      </c>
      <c r="D127" s="670"/>
      <c r="E127" s="670"/>
      <c r="F127" s="670"/>
      <c r="G127" s="742"/>
      <c r="H127" s="668">
        <f>SUM(I127:L127)</f>
        <v>0</v>
      </c>
      <c r="I127" s="670"/>
      <c r="J127" s="670"/>
      <c r="K127" s="670"/>
      <c r="L127" s="743"/>
    </row>
    <row r="128" spans="1:12" ht="38.25" customHeight="1" x14ac:dyDescent="0.25">
      <c r="A128" s="652">
        <v>2300</v>
      </c>
      <c r="B128" s="732" t="s">
        <v>131</v>
      </c>
      <c r="C128" s="653">
        <f t="shared" si="4"/>
        <v>40870</v>
      </c>
      <c r="D128" s="659">
        <f>SUM(D129,D133,D137,D138,D141,D148,D156,D157,D160)</f>
        <v>40870</v>
      </c>
      <c r="E128" s="659">
        <f>SUM(E129,E133,E137,E138,E141,E148,E156,E157,E160)</f>
        <v>0</v>
      </c>
      <c r="F128" s="659">
        <f>SUM(F129,F133,F137,F138,F141,F148,F156,F157,F160)</f>
        <v>0</v>
      </c>
      <c r="G128" s="751">
        <f>SUM(G129,G133,G137,G138,G141,G148,G156,G157,G160)</f>
        <v>0</v>
      </c>
      <c r="H128" s="653">
        <f t="shared" si="5"/>
        <v>40870</v>
      </c>
      <c r="I128" s="659">
        <f>SUM(I129,I133,I137,I138,I141,I148,I156,I157,I160)</f>
        <v>40870</v>
      </c>
      <c r="J128" s="659">
        <f>SUM(J129,J133,J137,J138,J141,J148,J156,J157,J160)</f>
        <v>0</v>
      </c>
      <c r="K128" s="659">
        <f>SUM(K129,K133,K137,K138,K141,K148,K156,K157,K160)</f>
        <v>0</v>
      </c>
      <c r="L128" s="752">
        <f>SUM(L129,L133,L137,L138,L141,L148,L156,L157,L160)</f>
        <v>0</v>
      </c>
    </row>
    <row r="129" spans="1:12" x14ac:dyDescent="0.25">
      <c r="A129" s="753">
        <v>2310</v>
      </c>
      <c r="B129" s="661" t="s">
        <v>132</v>
      </c>
      <c r="C129" s="662">
        <f t="shared" si="4"/>
        <v>5688</v>
      </c>
      <c r="D129" s="754">
        <f>SUM(D130:D132)</f>
        <v>5688</v>
      </c>
      <c r="E129" s="754">
        <f>SUM(E130:E132)</f>
        <v>0</v>
      </c>
      <c r="F129" s="754">
        <f>SUM(F130:F132)</f>
        <v>0</v>
      </c>
      <c r="G129" s="755">
        <f>SUM(G130:G132)</f>
        <v>0</v>
      </c>
      <c r="H129" s="662">
        <f t="shared" si="5"/>
        <v>5688</v>
      </c>
      <c r="I129" s="754">
        <f>SUM(I130:I132)</f>
        <v>5688</v>
      </c>
      <c r="J129" s="754">
        <f>SUM(J130:J132)</f>
        <v>0</v>
      </c>
      <c r="K129" s="754">
        <f>SUM(K130:K132)</f>
        <v>0</v>
      </c>
      <c r="L129" s="756">
        <f>SUM(L130:L132)</f>
        <v>0</v>
      </c>
    </row>
    <row r="130" spans="1:12" x14ac:dyDescent="0.25">
      <c r="A130" s="641">
        <v>2311</v>
      </c>
      <c r="B130" s="667" t="s">
        <v>133</v>
      </c>
      <c r="C130" s="668">
        <f t="shared" si="4"/>
        <v>779</v>
      </c>
      <c r="D130" s="670">
        <v>779</v>
      </c>
      <c r="E130" s="670"/>
      <c r="F130" s="670"/>
      <c r="G130" s="742"/>
      <c r="H130" s="668">
        <f t="shared" si="5"/>
        <v>779</v>
      </c>
      <c r="I130" s="670">
        <v>779</v>
      </c>
      <c r="J130" s="670"/>
      <c r="K130" s="670"/>
      <c r="L130" s="743"/>
    </row>
    <row r="131" spans="1:12" x14ac:dyDescent="0.25">
      <c r="A131" s="641">
        <v>2312</v>
      </c>
      <c r="B131" s="667" t="s">
        <v>134</v>
      </c>
      <c r="C131" s="668">
        <f t="shared" si="4"/>
        <v>1609</v>
      </c>
      <c r="D131" s="670">
        <f>1229+380</f>
        <v>1609</v>
      </c>
      <c r="E131" s="670"/>
      <c r="F131" s="670"/>
      <c r="G131" s="742"/>
      <c r="H131" s="668">
        <f t="shared" si="5"/>
        <v>1609</v>
      </c>
      <c r="I131" s="670">
        <f>1229+380</f>
        <v>1609</v>
      </c>
      <c r="J131" s="670"/>
      <c r="K131" s="670"/>
      <c r="L131" s="743"/>
    </row>
    <row r="132" spans="1:12" x14ac:dyDescent="0.25">
      <c r="A132" s="641">
        <v>2313</v>
      </c>
      <c r="B132" s="667" t="s">
        <v>135</v>
      </c>
      <c r="C132" s="668">
        <f t="shared" si="4"/>
        <v>3300</v>
      </c>
      <c r="D132" s="670">
        <v>3300</v>
      </c>
      <c r="E132" s="670"/>
      <c r="F132" s="670"/>
      <c r="G132" s="742"/>
      <c r="H132" s="668">
        <f t="shared" si="5"/>
        <v>3300</v>
      </c>
      <c r="I132" s="670">
        <v>3300</v>
      </c>
      <c r="J132" s="670"/>
      <c r="K132" s="670"/>
      <c r="L132" s="743"/>
    </row>
    <row r="133" spans="1:12" x14ac:dyDescent="0.25">
      <c r="A133" s="744">
        <v>2320</v>
      </c>
      <c r="B133" s="667" t="s">
        <v>136</v>
      </c>
      <c r="C133" s="668">
        <f t="shared" si="4"/>
        <v>27121</v>
      </c>
      <c r="D133" s="745">
        <f>SUM(D134:D136)</f>
        <v>27121</v>
      </c>
      <c r="E133" s="745">
        <f>SUM(E134:E136)</f>
        <v>0</v>
      </c>
      <c r="F133" s="745">
        <f>SUM(F134:F136)</f>
        <v>0</v>
      </c>
      <c r="G133" s="746">
        <f>SUM(G134:G136)</f>
        <v>0</v>
      </c>
      <c r="H133" s="668">
        <f t="shared" si="5"/>
        <v>27121</v>
      </c>
      <c r="I133" s="745">
        <f>SUM(I134:I136)</f>
        <v>27121</v>
      </c>
      <c r="J133" s="745">
        <f>SUM(J134:J136)</f>
        <v>0</v>
      </c>
      <c r="K133" s="745">
        <f>SUM(K134:K136)</f>
        <v>0</v>
      </c>
      <c r="L133" s="747">
        <f>SUM(L134:L136)</f>
        <v>0</v>
      </c>
    </row>
    <row r="134" spans="1:12" x14ac:dyDescent="0.25">
      <c r="A134" s="641">
        <v>2321</v>
      </c>
      <c r="B134" s="667" t="s">
        <v>137</v>
      </c>
      <c r="C134" s="668">
        <f t="shared" si="4"/>
        <v>3500</v>
      </c>
      <c r="D134" s="670">
        <v>3500</v>
      </c>
      <c r="E134" s="670"/>
      <c r="F134" s="670"/>
      <c r="G134" s="742"/>
      <c r="H134" s="668">
        <f t="shared" si="5"/>
        <v>3500</v>
      </c>
      <c r="I134" s="670">
        <v>3500</v>
      </c>
      <c r="J134" s="670"/>
      <c r="K134" s="670"/>
      <c r="L134" s="743"/>
    </row>
    <row r="135" spans="1:12" x14ac:dyDescent="0.25">
      <c r="A135" s="641">
        <v>2322</v>
      </c>
      <c r="B135" s="667" t="s">
        <v>138</v>
      </c>
      <c r="C135" s="668">
        <f t="shared" si="4"/>
        <v>23621</v>
      </c>
      <c r="D135" s="670">
        <v>23621</v>
      </c>
      <c r="E135" s="670"/>
      <c r="F135" s="670"/>
      <c r="G135" s="742"/>
      <c r="H135" s="668">
        <f t="shared" si="5"/>
        <v>23621</v>
      </c>
      <c r="I135" s="670">
        <v>23621</v>
      </c>
      <c r="J135" s="670"/>
      <c r="K135" s="670"/>
      <c r="L135" s="743"/>
    </row>
    <row r="136" spans="1:12" ht="10.5" customHeight="1" x14ac:dyDescent="0.25">
      <c r="A136" s="641">
        <v>2329</v>
      </c>
      <c r="B136" s="667" t="s">
        <v>139</v>
      </c>
      <c r="C136" s="668">
        <f t="shared" si="4"/>
        <v>0</v>
      </c>
      <c r="D136" s="670"/>
      <c r="E136" s="670"/>
      <c r="F136" s="670"/>
      <c r="G136" s="742"/>
      <c r="H136" s="668">
        <f t="shared" si="5"/>
        <v>0</v>
      </c>
      <c r="I136" s="670"/>
      <c r="J136" s="670"/>
      <c r="K136" s="670"/>
      <c r="L136" s="743"/>
    </row>
    <row r="137" spans="1:12" x14ac:dyDescent="0.25">
      <c r="A137" s="744">
        <v>2330</v>
      </c>
      <c r="B137" s="667" t="s">
        <v>140</v>
      </c>
      <c r="C137" s="668">
        <f t="shared" si="4"/>
        <v>0</v>
      </c>
      <c r="D137" s="670"/>
      <c r="E137" s="670"/>
      <c r="F137" s="670"/>
      <c r="G137" s="742"/>
      <c r="H137" s="668">
        <f t="shared" si="5"/>
        <v>0</v>
      </c>
      <c r="I137" s="670"/>
      <c r="J137" s="670"/>
      <c r="K137" s="670"/>
      <c r="L137" s="743"/>
    </row>
    <row r="138" spans="1:12" ht="48" x14ac:dyDescent="0.25">
      <c r="A138" s="744">
        <v>2340</v>
      </c>
      <c r="B138" s="667" t="s">
        <v>141</v>
      </c>
      <c r="C138" s="668">
        <f t="shared" si="4"/>
        <v>470</v>
      </c>
      <c r="D138" s="745">
        <f>SUM(D139:D140)</f>
        <v>470</v>
      </c>
      <c r="E138" s="745">
        <f>SUM(E139:E140)</f>
        <v>0</v>
      </c>
      <c r="F138" s="745">
        <f>SUM(F139:F140)</f>
        <v>0</v>
      </c>
      <c r="G138" s="746">
        <f>SUM(G139:G140)</f>
        <v>0</v>
      </c>
      <c r="H138" s="668">
        <f t="shared" si="5"/>
        <v>470</v>
      </c>
      <c r="I138" s="745">
        <f>SUM(I139:I140)</f>
        <v>470</v>
      </c>
      <c r="J138" s="745">
        <f>SUM(J139:J140)</f>
        <v>0</v>
      </c>
      <c r="K138" s="745">
        <f>SUM(K139:K140)</f>
        <v>0</v>
      </c>
      <c r="L138" s="747">
        <f>SUM(L139:L140)</f>
        <v>0</v>
      </c>
    </row>
    <row r="139" spans="1:12" x14ac:dyDescent="0.25">
      <c r="A139" s="641">
        <v>2341</v>
      </c>
      <c r="B139" s="667" t="s">
        <v>142</v>
      </c>
      <c r="C139" s="668">
        <f t="shared" si="4"/>
        <v>470</v>
      </c>
      <c r="D139" s="670">
        <v>470</v>
      </c>
      <c r="E139" s="670"/>
      <c r="F139" s="670"/>
      <c r="G139" s="742"/>
      <c r="H139" s="668">
        <f t="shared" si="5"/>
        <v>470</v>
      </c>
      <c r="I139" s="670">
        <v>470</v>
      </c>
      <c r="J139" s="670"/>
      <c r="K139" s="670"/>
      <c r="L139" s="743"/>
    </row>
    <row r="140" spans="1:12" ht="24" x14ac:dyDescent="0.25">
      <c r="A140" s="641">
        <v>2344</v>
      </c>
      <c r="B140" s="667" t="s">
        <v>143</v>
      </c>
      <c r="C140" s="668">
        <f t="shared" si="4"/>
        <v>0</v>
      </c>
      <c r="D140" s="670"/>
      <c r="E140" s="670"/>
      <c r="F140" s="670"/>
      <c r="G140" s="742"/>
      <c r="H140" s="668">
        <f t="shared" si="5"/>
        <v>0</v>
      </c>
      <c r="I140" s="670"/>
      <c r="J140" s="670"/>
      <c r="K140" s="670"/>
      <c r="L140" s="743"/>
    </row>
    <row r="141" spans="1:12" ht="24" x14ac:dyDescent="0.25">
      <c r="A141" s="735">
        <v>2350</v>
      </c>
      <c r="B141" s="694" t="s">
        <v>144</v>
      </c>
      <c r="C141" s="736">
        <f t="shared" si="4"/>
        <v>3142</v>
      </c>
      <c r="D141" s="737">
        <f>SUM(D142:D147)</f>
        <v>3142</v>
      </c>
      <c r="E141" s="737">
        <f>SUM(E142:E147)</f>
        <v>0</v>
      </c>
      <c r="F141" s="737">
        <f>SUM(F142:F147)</f>
        <v>0</v>
      </c>
      <c r="G141" s="738">
        <f>SUM(G142:G147)</f>
        <v>0</v>
      </c>
      <c r="H141" s="736">
        <f t="shared" si="5"/>
        <v>3142</v>
      </c>
      <c r="I141" s="737">
        <f>SUM(I142:I147)</f>
        <v>3142</v>
      </c>
      <c r="J141" s="737">
        <f>SUM(J142:J147)</f>
        <v>0</v>
      </c>
      <c r="K141" s="737">
        <f>SUM(K142:K147)</f>
        <v>0</v>
      </c>
      <c r="L141" s="739">
        <f>SUM(L142:L147)</f>
        <v>0</v>
      </c>
    </row>
    <row r="142" spans="1:12" x14ac:dyDescent="0.25">
      <c r="A142" s="635">
        <v>2351</v>
      </c>
      <c r="B142" s="661" t="s">
        <v>145</v>
      </c>
      <c r="C142" s="662">
        <f t="shared" si="4"/>
        <v>0</v>
      </c>
      <c r="D142" s="664"/>
      <c r="E142" s="664"/>
      <c r="F142" s="664"/>
      <c r="G142" s="740"/>
      <c r="H142" s="662">
        <f t="shared" si="5"/>
        <v>0</v>
      </c>
      <c r="I142" s="664"/>
      <c r="J142" s="664"/>
      <c r="K142" s="664"/>
      <c r="L142" s="741"/>
    </row>
    <row r="143" spans="1:12" x14ac:dyDescent="0.25">
      <c r="A143" s="641">
        <v>2352</v>
      </c>
      <c r="B143" s="667" t="s">
        <v>146</v>
      </c>
      <c r="C143" s="668">
        <f t="shared" si="4"/>
        <v>1080</v>
      </c>
      <c r="D143" s="670">
        <v>1080</v>
      </c>
      <c r="E143" s="670"/>
      <c r="F143" s="670"/>
      <c r="G143" s="742"/>
      <c r="H143" s="668">
        <f t="shared" si="5"/>
        <v>1080</v>
      </c>
      <c r="I143" s="670">
        <v>1080</v>
      </c>
      <c r="J143" s="670"/>
      <c r="K143" s="670"/>
      <c r="L143" s="743"/>
    </row>
    <row r="144" spans="1:12" ht="24" x14ac:dyDescent="0.25">
      <c r="A144" s="641">
        <v>2353</v>
      </c>
      <c r="B144" s="667" t="s">
        <v>147</v>
      </c>
      <c r="C144" s="668">
        <f t="shared" si="4"/>
        <v>0</v>
      </c>
      <c r="D144" s="670"/>
      <c r="E144" s="670"/>
      <c r="F144" s="670"/>
      <c r="G144" s="742"/>
      <c r="H144" s="668">
        <f t="shared" si="5"/>
        <v>0</v>
      </c>
      <c r="I144" s="670"/>
      <c r="J144" s="670"/>
      <c r="K144" s="670"/>
      <c r="L144" s="743"/>
    </row>
    <row r="145" spans="1:12" ht="24" x14ac:dyDescent="0.25">
      <c r="A145" s="641">
        <v>2354</v>
      </c>
      <c r="B145" s="667" t="s">
        <v>148</v>
      </c>
      <c r="C145" s="668">
        <f t="shared" si="4"/>
        <v>1680</v>
      </c>
      <c r="D145" s="670">
        <v>1680</v>
      </c>
      <c r="E145" s="670"/>
      <c r="F145" s="670"/>
      <c r="G145" s="742"/>
      <c r="H145" s="668">
        <f t="shared" si="5"/>
        <v>1680</v>
      </c>
      <c r="I145" s="670">
        <v>1680</v>
      </c>
      <c r="J145" s="670"/>
      <c r="K145" s="670"/>
      <c r="L145" s="743"/>
    </row>
    <row r="146" spans="1:12" ht="24" x14ac:dyDescent="0.25">
      <c r="A146" s="641">
        <v>2355</v>
      </c>
      <c r="B146" s="667" t="s">
        <v>149</v>
      </c>
      <c r="C146" s="668">
        <f t="shared" si="4"/>
        <v>382</v>
      </c>
      <c r="D146" s="670">
        <v>382</v>
      </c>
      <c r="E146" s="670"/>
      <c r="F146" s="670"/>
      <c r="G146" s="742"/>
      <c r="H146" s="668">
        <f t="shared" si="5"/>
        <v>382</v>
      </c>
      <c r="I146" s="670">
        <v>382</v>
      </c>
      <c r="J146" s="670"/>
      <c r="K146" s="670"/>
      <c r="L146" s="743"/>
    </row>
    <row r="147" spans="1:12" ht="24" x14ac:dyDescent="0.25">
      <c r="A147" s="641">
        <v>2359</v>
      </c>
      <c r="B147" s="667" t="s">
        <v>150</v>
      </c>
      <c r="C147" s="668">
        <f t="shared" si="4"/>
        <v>0</v>
      </c>
      <c r="D147" s="670"/>
      <c r="E147" s="670"/>
      <c r="F147" s="670"/>
      <c r="G147" s="742"/>
      <c r="H147" s="668">
        <f t="shared" si="5"/>
        <v>0</v>
      </c>
      <c r="I147" s="670"/>
      <c r="J147" s="670"/>
      <c r="K147" s="670"/>
      <c r="L147" s="743"/>
    </row>
    <row r="148" spans="1:12" ht="24.75" customHeight="1" x14ac:dyDescent="0.25">
      <c r="A148" s="744">
        <v>2360</v>
      </c>
      <c r="B148" s="667" t="s">
        <v>151</v>
      </c>
      <c r="C148" s="668">
        <f t="shared" si="4"/>
        <v>3809</v>
      </c>
      <c r="D148" s="745">
        <f>SUM(D149:D155)</f>
        <v>3809</v>
      </c>
      <c r="E148" s="745">
        <f>SUM(E149:E155)</f>
        <v>0</v>
      </c>
      <c r="F148" s="745">
        <f>SUM(F149:F155)</f>
        <v>0</v>
      </c>
      <c r="G148" s="746">
        <f>SUM(G149:G155)</f>
        <v>0</v>
      </c>
      <c r="H148" s="668">
        <f t="shared" si="5"/>
        <v>3809</v>
      </c>
      <c r="I148" s="745">
        <f>SUM(I149:I155)</f>
        <v>3809</v>
      </c>
      <c r="J148" s="745">
        <f>SUM(J149:J155)</f>
        <v>0</v>
      </c>
      <c r="K148" s="745">
        <f>SUM(K149:K155)</f>
        <v>0</v>
      </c>
      <c r="L148" s="747">
        <f>SUM(L149:L155)</f>
        <v>0</v>
      </c>
    </row>
    <row r="149" spans="1:12" x14ac:dyDescent="0.25">
      <c r="A149" s="640">
        <v>2361</v>
      </c>
      <c r="B149" s="667" t="s">
        <v>152</v>
      </c>
      <c r="C149" s="668">
        <f t="shared" si="4"/>
        <v>229</v>
      </c>
      <c r="D149" s="670">
        <v>229</v>
      </c>
      <c r="E149" s="670"/>
      <c r="F149" s="670"/>
      <c r="G149" s="742"/>
      <c r="H149" s="668">
        <f t="shared" si="5"/>
        <v>229</v>
      </c>
      <c r="I149" s="670">
        <v>229</v>
      </c>
      <c r="J149" s="670"/>
      <c r="K149" s="670"/>
      <c r="L149" s="743"/>
    </row>
    <row r="150" spans="1:12" ht="24" x14ac:dyDescent="0.25">
      <c r="A150" s="640">
        <v>2362</v>
      </c>
      <c r="B150" s="667" t="s">
        <v>153</v>
      </c>
      <c r="C150" s="668">
        <f t="shared" si="4"/>
        <v>0</v>
      </c>
      <c r="D150" s="670"/>
      <c r="E150" s="670"/>
      <c r="F150" s="670"/>
      <c r="G150" s="742"/>
      <c r="H150" s="668">
        <f t="shared" si="5"/>
        <v>0</v>
      </c>
      <c r="I150" s="670"/>
      <c r="J150" s="670"/>
      <c r="K150" s="670"/>
      <c r="L150" s="743"/>
    </row>
    <row r="151" spans="1:12" x14ac:dyDescent="0.25">
      <c r="A151" s="640">
        <v>2363</v>
      </c>
      <c r="B151" s="667" t="s">
        <v>154</v>
      </c>
      <c r="C151" s="668">
        <f t="shared" si="4"/>
        <v>0</v>
      </c>
      <c r="D151" s="670"/>
      <c r="E151" s="670"/>
      <c r="F151" s="670"/>
      <c r="G151" s="742"/>
      <c r="H151" s="668">
        <f t="shared" si="5"/>
        <v>0</v>
      </c>
      <c r="I151" s="670"/>
      <c r="J151" s="670"/>
      <c r="K151" s="670"/>
      <c r="L151" s="743"/>
    </row>
    <row r="152" spans="1:12" x14ac:dyDescent="0.25">
      <c r="A152" s="640">
        <v>2364</v>
      </c>
      <c r="B152" s="667" t="s">
        <v>155</v>
      </c>
      <c r="C152" s="668">
        <f t="shared" si="4"/>
        <v>3580</v>
      </c>
      <c r="D152" s="670">
        <v>3580</v>
      </c>
      <c r="E152" s="670"/>
      <c r="F152" s="670"/>
      <c r="G152" s="742"/>
      <c r="H152" s="668">
        <f t="shared" si="5"/>
        <v>3580</v>
      </c>
      <c r="I152" s="670">
        <v>3580</v>
      </c>
      <c r="J152" s="670"/>
      <c r="K152" s="670"/>
      <c r="L152" s="743"/>
    </row>
    <row r="153" spans="1:12" ht="12.75" customHeight="1" x14ac:dyDescent="0.25">
      <c r="A153" s="640">
        <v>2365</v>
      </c>
      <c r="B153" s="667" t="s">
        <v>156</v>
      </c>
      <c r="C153" s="668">
        <f t="shared" si="4"/>
        <v>0</v>
      </c>
      <c r="D153" s="670"/>
      <c r="E153" s="670"/>
      <c r="F153" s="670"/>
      <c r="G153" s="742"/>
      <c r="H153" s="668">
        <f t="shared" si="5"/>
        <v>0</v>
      </c>
      <c r="I153" s="670"/>
      <c r="J153" s="670"/>
      <c r="K153" s="670"/>
      <c r="L153" s="743"/>
    </row>
    <row r="154" spans="1:12" ht="42.75" customHeight="1" x14ac:dyDescent="0.25">
      <c r="A154" s="640">
        <v>2366</v>
      </c>
      <c r="B154" s="667" t="s">
        <v>157</v>
      </c>
      <c r="C154" s="668">
        <f t="shared" si="4"/>
        <v>0</v>
      </c>
      <c r="D154" s="670"/>
      <c r="E154" s="670"/>
      <c r="F154" s="670"/>
      <c r="G154" s="742"/>
      <c r="H154" s="668">
        <f t="shared" si="5"/>
        <v>0</v>
      </c>
      <c r="I154" s="670"/>
      <c r="J154" s="670"/>
      <c r="K154" s="670"/>
      <c r="L154" s="743"/>
    </row>
    <row r="155" spans="1:12" ht="48" x14ac:dyDescent="0.25">
      <c r="A155" s="640">
        <v>2369</v>
      </c>
      <c r="B155" s="667" t="s">
        <v>158</v>
      </c>
      <c r="C155" s="668">
        <f t="shared" si="4"/>
        <v>0</v>
      </c>
      <c r="D155" s="670"/>
      <c r="E155" s="670"/>
      <c r="F155" s="670"/>
      <c r="G155" s="742"/>
      <c r="H155" s="668">
        <f t="shared" si="5"/>
        <v>0</v>
      </c>
      <c r="I155" s="670"/>
      <c r="J155" s="670"/>
      <c r="K155" s="670"/>
      <c r="L155" s="743"/>
    </row>
    <row r="156" spans="1:12" x14ac:dyDescent="0.25">
      <c r="A156" s="735">
        <v>2370</v>
      </c>
      <c r="B156" s="694" t="s">
        <v>159</v>
      </c>
      <c r="C156" s="736">
        <f t="shared" si="4"/>
        <v>0</v>
      </c>
      <c r="D156" s="748"/>
      <c r="E156" s="748"/>
      <c r="F156" s="748"/>
      <c r="G156" s="749"/>
      <c r="H156" s="736">
        <f t="shared" si="5"/>
        <v>0</v>
      </c>
      <c r="I156" s="748"/>
      <c r="J156" s="748"/>
      <c r="K156" s="748"/>
      <c r="L156" s="750"/>
    </row>
    <row r="157" spans="1:12" x14ac:dyDescent="0.25">
      <c r="A157" s="735">
        <v>2380</v>
      </c>
      <c r="B157" s="694" t="s">
        <v>160</v>
      </c>
      <c r="C157" s="736">
        <f t="shared" si="4"/>
        <v>640</v>
      </c>
      <c r="D157" s="737">
        <f>SUM(D158:D159)</f>
        <v>640</v>
      </c>
      <c r="E157" s="737">
        <f>SUM(E158:E159)</f>
        <v>0</v>
      </c>
      <c r="F157" s="737">
        <f>SUM(F158:F159)</f>
        <v>0</v>
      </c>
      <c r="G157" s="738">
        <f>SUM(G158:G159)</f>
        <v>0</v>
      </c>
      <c r="H157" s="736">
        <f t="shared" si="5"/>
        <v>640</v>
      </c>
      <c r="I157" s="737">
        <f>SUM(I158:I159)</f>
        <v>640</v>
      </c>
      <c r="J157" s="737">
        <f>SUM(J158:J159)</f>
        <v>0</v>
      </c>
      <c r="K157" s="737">
        <f>SUM(K158:K159)</f>
        <v>0</v>
      </c>
      <c r="L157" s="739">
        <f>SUM(L158:L159)</f>
        <v>0</v>
      </c>
    </row>
    <row r="158" spans="1:12" x14ac:dyDescent="0.25">
      <c r="A158" s="634">
        <v>2381</v>
      </c>
      <c r="B158" s="661" t="s">
        <v>161</v>
      </c>
      <c r="C158" s="662">
        <f t="shared" si="4"/>
        <v>425</v>
      </c>
      <c r="D158" s="664">
        <v>425</v>
      </c>
      <c r="E158" s="664"/>
      <c r="F158" s="664"/>
      <c r="G158" s="740"/>
      <c r="H158" s="662">
        <f t="shared" si="5"/>
        <v>425</v>
      </c>
      <c r="I158" s="664">
        <v>425</v>
      </c>
      <c r="J158" s="664"/>
      <c r="K158" s="664"/>
      <c r="L158" s="741"/>
    </row>
    <row r="159" spans="1:12" ht="24" x14ac:dyDescent="0.25">
      <c r="A159" s="640">
        <v>2389</v>
      </c>
      <c r="B159" s="667" t="s">
        <v>162</v>
      </c>
      <c r="C159" s="668">
        <f t="shared" si="4"/>
        <v>215</v>
      </c>
      <c r="D159" s="670">
        <v>215</v>
      </c>
      <c r="E159" s="670"/>
      <c r="F159" s="670"/>
      <c r="G159" s="742"/>
      <c r="H159" s="668">
        <f t="shared" si="5"/>
        <v>215</v>
      </c>
      <c r="I159" s="670">
        <v>215</v>
      </c>
      <c r="J159" s="670"/>
      <c r="K159" s="670"/>
      <c r="L159" s="743"/>
    </row>
    <row r="160" spans="1:12" x14ac:dyDescent="0.25">
      <c r="A160" s="735">
        <v>2390</v>
      </c>
      <c r="B160" s="694" t="s">
        <v>163</v>
      </c>
      <c r="C160" s="736">
        <f t="shared" si="4"/>
        <v>0</v>
      </c>
      <c r="D160" s="748"/>
      <c r="E160" s="748"/>
      <c r="F160" s="748"/>
      <c r="G160" s="749"/>
      <c r="H160" s="736">
        <f t="shared" si="5"/>
        <v>0</v>
      </c>
      <c r="I160" s="748"/>
      <c r="J160" s="748"/>
      <c r="K160" s="748"/>
      <c r="L160" s="750"/>
    </row>
    <row r="161" spans="1:12" x14ac:dyDescent="0.25">
      <c r="A161" s="652">
        <v>2400</v>
      </c>
      <c r="B161" s="732" t="s">
        <v>164</v>
      </c>
      <c r="C161" s="653">
        <f t="shared" si="4"/>
        <v>0</v>
      </c>
      <c r="D161" s="760"/>
      <c r="E161" s="760"/>
      <c r="F161" s="760"/>
      <c r="G161" s="761"/>
      <c r="H161" s="653">
        <f t="shared" si="5"/>
        <v>0</v>
      </c>
      <c r="I161" s="760"/>
      <c r="J161" s="760"/>
      <c r="K161" s="760"/>
      <c r="L161" s="762"/>
    </row>
    <row r="162" spans="1:12" ht="24" x14ac:dyDescent="0.25">
      <c r="A162" s="652">
        <v>2500</v>
      </c>
      <c r="B162" s="732" t="s">
        <v>165</v>
      </c>
      <c r="C162" s="653">
        <f t="shared" si="4"/>
        <v>1347</v>
      </c>
      <c r="D162" s="659">
        <f>SUM(D163,D168)</f>
        <v>1347</v>
      </c>
      <c r="E162" s="659">
        <f t="shared" ref="E162:G162" si="7">SUM(E163,E168)</f>
        <v>0</v>
      </c>
      <c r="F162" s="659">
        <f t="shared" si="7"/>
        <v>0</v>
      </c>
      <c r="G162" s="659">
        <f t="shared" si="7"/>
        <v>0</v>
      </c>
      <c r="H162" s="653">
        <f t="shared" si="5"/>
        <v>1347</v>
      </c>
      <c r="I162" s="659">
        <f>SUM(I163,I168)</f>
        <v>1347</v>
      </c>
      <c r="J162" s="659">
        <f t="shared" ref="J162:L162" si="8">SUM(J163,J168)</f>
        <v>0</v>
      </c>
      <c r="K162" s="659">
        <f t="shared" si="8"/>
        <v>0</v>
      </c>
      <c r="L162" s="734">
        <f t="shared" si="8"/>
        <v>0</v>
      </c>
    </row>
    <row r="163" spans="1:12" ht="16.5" customHeight="1" x14ac:dyDescent="0.25">
      <c r="A163" s="753">
        <v>2510</v>
      </c>
      <c r="B163" s="661" t="s">
        <v>166</v>
      </c>
      <c r="C163" s="662">
        <f t="shared" si="4"/>
        <v>1347</v>
      </c>
      <c r="D163" s="754">
        <f>SUM(D164:D167)</f>
        <v>1347</v>
      </c>
      <c r="E163" s="754">
        <f t="shared" ref="E163:G163" si="9">SUM(E164:E167)</f>
        <v>0</v>
      </c>
      <c r="F163" s="754">
        <f t="shared" si="9"/>
        <v>0</v>
      </c>
      <c r="G163" s="754">
        <f t="shared" si="9"/>
        <v>0</v>
      </c>
      <c r="H163" s="662">
        <f t="shared" si="5"/>
        <v>1347</v>
      </c>
      <c r="I163" s="754">
        <f>SUM(I164:I167)</f>
        <v>1347</v>
      </c>
      <c r="J163" s="754">
        <f t="shared" ref="J163:L163" si="10">SUM(J164:J167)</f>
        <v>0</v>
      </c>
      <c r="K163" s="754">
        <f t="shared" si="10"/>
        <v>0</v>
      </c>
      <c r="L163" s="763">
        <f t="shared" si="10"/>
        <v>0</v>
      </c>
    </row>
    <row r="164" spans="1:12" ht="24" x14ac:dyDescent="0.25">
      <c r="A164" s="641">
        <v>2512</v>
      </c>
      <c r="B164" s="667" t="s">
        <v>167</v>
      </c>
      <c r="C164" s="668">
        <f t="shared" si="4"/>
        <v>0</v>
      </c>
      <c r="D164" s="670"/>
      <c r="E164" s="670"/>
      <c r="F164" s="670"/>
      <c r="G164" s="742"/>
      <c r="H164" s="668">
        <f t="shared" si="5"/>
        <v>0</v>
      </c>
      <c r="I164" s="670"/>
      <c r="J164" s="670"/>
      <c r="K164" s="670"/>
      <c r="L164" s="743"/>
    </row>
    <row r="165" spans="1:12" ht="36" x14ac:dyDescent="0.25">
      <c r="A165" s="641">
        <v>2513</v>
      </c>
      <c r="B165" s="667" t="s">
        <v>168</v>
      </c>
      <c r="C165" s="668">
        <f t="shared" si="4"/>
        <v>133</v>
      </c>
      <c r="D165" s="670">
        <v>133</v>
      </c>
      <c r="E165" s="670"/>
      <c r="F165" s="670"/>
      <c r="G165" s="742"/>
      <c r="H165" s="668">
        <f t="shared" si="5"/>
        <v>133</v>
      </c>
      <c r="I165" s="670">
        <v>133</v>
      </c>
      <c r="J165" s="670"/>
      <c r="K165" s="670"/>
      <c r="L165" s="743"/>
    </row>
    <row r="166" spans="1:12" ht="24" x14ac:dyDescent="0.25">
      <c r="A166" s="641">
        <v>2515</v>
      </c>
      <c r="B166" s="667" t="s">
        <v>169</v>
      </c>
      <c r="C166" s="668">
        <f t="shared" si="4"/>
        <v>0</v>
      </c>
      <c r="D166" s="670"/>
      <c r="E166" s="670"/>
      <c r="F166" s="670"/>
      <c r="G166" s="742"/>
      <c r="H166" s="668">
        <f t="shared" si="5"/>
        <v>0</v>
      </c>
      <c r="I166" s="670"/>
      <c r="J166" s="670"/>
      <c r="K166" s="670"/>
      <c r="L166" s="743"/>
    </row>
    <row r="167" spans="1:12" ht="24" x14ac:dyDescent="0.25">
      <c r="A167" s="641">
        <v>2519</v>
      </c>
      <c r="B167" s="667" t="s">
        <v>170</v>
      </c>
      <c r="C167" s="668">
        <f t="shared" si="4"/>
        <v>1214</v>
      </c>
      <c r="D167" s="670">
        <v>1214</v>
      </c>
      <c r="E167" s="670"/>
      <c r="F167" s="670"/>
      <c r="G167" s="742"/>
      <c r="H167" s="668">
        <f t="shared" si="5"/>
        <v>1214</v>
      </c>
      <c r="I167" s="670">
        <v>1214</v>
      </c>
      <c r="J167" s="670"/>
      <c r="K167" s="670"/>
      <c r="L167" s="743"/>
    </row>
    <row r="168" spans="1:12" ht="24" x14ac:dyDescent="0.25">
      <c r="A168" s="744">
        <v>2520</v>
      </c>
      <c r="B168" s="667" t="s">
        <v>171</v>
      </c>
      <c r="C168" s="668">
        <f t="shared" si="4"/>
        <v>0</v>
      </c>
      <c r="D168" s="670"/>
      <c r="E168" s="670"/>
      <c r="F168" s="670"/>
      <c r="G168" s="742"/>
      <c r="H168" s="668">
        <f t="shared" si="5"/>
        <v>0</v>
      </c>
      <c r="I168" s="670"/>
      <c r="J168" s="670"/>
      <c r="K168" s="670"/>
      <c r="L168" s="743"/>
    </row>
    <row r="169" spans="1:12" s="764" customFormat="1" ht="48" x14ac:dyDescent="0.25">
      <c r="A169" s="616">
        <v>2800</v>
      </c>
      <c r="B169" s="661" t="s">
        <v>172</v>
      </c>
      <c r="C169" s="662">
        <f t="shared" si="4"/>
        <v>0</v>
      </c>
      <c r="D169" s="637"/>
      <c r="E169" s="637"/>
      <c r="F169" s="637"/>
      <c r="G169" s="638"/>
      <c r="H169" s="662">
        <f t="shared" si="5"/>
        <v>0</v>
      </c>
      <c r="I169" s="637"/>
      <c r="J169" s="637"/>
      <c r="K169" s="637"/>
      <c r="L169" s="639"/>
    </row>
    <row r="170" spans="1:12" x14ac:dyDescent="0.25">
      <c r="A170" s="727">
        <v>3000</v>
      </c>
      <c r="B170" s="727" t="s">
        <v>173</v>
      </c>
      <c r="C170" s="728">
        <f t="shared" si="4"/>
        <v>0</v>
      </c>
      <c r="D170" s="729">
        <f>SUM(D171,D181)</f>
        <v>0</v>
      </c>
      <c r="E170" s="729">
        <f>SUM(E171,E181)</f>
        <v>0</v>
      </c>
      <c r="F170" s="729">
        <f>SUM(F171,F181)</f>
        <v>0</v>
      </c>
      <c r="G170" s="730">
        <f>SUM(G171,G181)</f>
        <v>0</v>
      </c>
      <c r="H170" s="728">
        <f t="shared" si="5"/>
        <v>0</v>
      </c>
      <c r="I170" s="729">
        <f>SUM(I171,I181)</f>
        <v>0</v>
      </c>
      <c r="J170" s="729">
        <f>SUM(J171,J181)</f>
        <v>0</v>
      </c>
      <c r="K170" s="729">
        <f>SUM(K171,K181)</f>
        <v>0</v>
      </c>
      <c r="L170" s="731">
        <f>SUM(L171,L181)</f>
        <v>0</v>
      </c>
    </row>
    <row r="171" spans="1:12" ht="36" x14ac:dyDescent="0.25">
      <c r="A171" s="652">
        <v>3200</v>
      </c>
      <c r="B171" s="765" t="s">
        <v>174</v>
      </c>
      <c r="C171" s="766">
        <f t="shared" si="4"/>
        <v>0</v>
      </c>
      <c r="D171" s="659">
        <f>SUM(D172,D176)</f>
        <v>0</v>
      </c>
      <c r="E171" s="659">
        <f t="shared" ref="E171:G171" si="11">SUM(E172,E176)</f>
        <v>0</v>
      </c>
      <c r="F171" s="659">
        <f t="shared" si="11"/>
        <v>0</v>
      </c>
      <c r="G171" s="659">
        <f t="shared" si="11"/>
        <v>0</v>
      </c>
      <c r="H171" s="653">
        <f t="shared" si="5"/>
        <v>0</v>
      </c>
      <c r="I171" s="659">
        <f>SUM(I172,I176)</f>
        <v>0</v>
      </c>
      <c r="J171" s="659">
        <f t="shared" ref="J171:L171" si="12">SUM(J172,J176)</f>
        <v>0</v>
      </c>
      <c r="K171" s="659">
        <f t="shared" si="12"/>
        <v>0</v>
      </c>
      <c r="L171" s="734">
        <f t="shared" si="12"/>
        <v>0</v>
      </c>
    </row>
    <row r="172" spans="1:12" ht="36" x14ac:dyDescent="0.25">
      <c r="A172" s="753">
        <v>3260</v>
      </c>
      <c r="B172" s="661" t="s">
        <v>175</v>
      </c>
      <c r="C172" s="662">
        <f t="shared" si="4"/>
        <v>0</v>
      </c>
      <c r="D172" s="754">
        <f>SUM(D173:D175)</f>
        <v>0</v>
      </c>
      <c r="E172" s="754">
        <f>SUM(E173:E175)</f>
        <v>0</v>
      </c>
      <c r="F172" s="754">
        <f>SUM(F173:F175)</f>
        <v>0</v>
      </c>
      <c r="G172" s="755">
        <f>SUM(G173:G175)</f>
        <v>0</v>
      </c>
      <c r="H172" s="662">
        <f t="shared" si="5"/>
        <v>0</v>
      </c>
      <c r="I172" s="754">
        <f>SUM(I173:I175)</f>
        <v>0</v>
      </c>
      <c r="J172" s="754">
        <f>SUM(J173:J175)</f>
        <v>0</v>
      </c>
      <c r="K172" s="754">
        <f>SUM(K173:K175)</f>
        <v>0</v>
      </c>
      <c r="L172" s="756">
        <f>SUM(L173:L175)</f>
        <v>0</v>
      </c>
    </row>
    <row r="173" spans="1:12" ht="24" x14ac:dyDescent="0.25">
      <c r="A173" s="641">
        <v>3261</v>
      </c>
      <c r="B173" s="667" t="s">
        <v>176</v>
      </c>
      <c r="C173" s="668">
        <f>SUM(D173:G173)</f>
        <v>0</v>
      </c>
      <c r="D173" s="670"/>
      <c r="E173" s="670"/>
      <c r="F173" s="670"/>
      <c r="G173" s="742"/>
      <c r="H173" s="668">
        <f>SUM(I173:L173)</f>
        <v>0</v>
      </c>
      <c r="I173" s="670"/>
      <c r="J173" s="670"/>
      <c r="K173" s="670"/>
      <c r="L173" s="743"/>
    </row>
    <row r="174" spans="1:12" ht="24" x14ac:dyDescent="0.25">
      <c r="A174" s="641">
        <v>3262</v>
      </c>
      <c r="B174" s="667" t="s">
        <v>177</v>
      </c>
      <c r="C174" s="668">
        <f>SUM(D174:G174)</f>
        <v>0</v>
      </c>
      <c r="D174" s="670"/>
      <c r="E174" s="670"/>
      <c r="F174" s="670"/>
      <c r="G174" s="742"/>
      <c r="H174" s="668">
        <f>SUM(I174:L174)</f>
        <v>0</v>
      </c>
      <c r="I174" s="670"/>
      <c r="J174" s="670"/>
      <c r="K174" s="670"/>
      <c r="L174" s="743"/>
    </row>
    <row r="175" spans="1:12" ht="24" x14ac:dyDescent="0.25">
      <c r="A175" s="641">
        <v>3263</v>
      </c>
      <c r="B175" s="667" t="s">
        <v>178</v>
      </c>
      <c r="C175" s="668">
        <f>SUM(D175:G175)</f>
        <v>0</v>
      </c>
      <c r="D175" s="670"/>
      <c r="E175" s="670"/>
      <c r="F175" s="670"/>
      <c r="G175" s="742"/>
      <c r="H175" s="668">
        <f>SUM(I175:L175)</f>
        <v>0</v>
      </c>
      <c r="I175" s="670"/>
      <c r="J175" s="670"/>
      <c r="K175" s="670"/>
      <c r="L175" s="743"/>
    </row>
    <row r="176" spans="1:12" ht="72" x14ac:dyDescent="0.25">
      <c r="A176" s="753">
        <v>3290</v>
      </c>
      <c r="B176" s="661" t="s">
        <v>179</v>
      </c>
      <c r="C176" s="767">
        <f t="shared" ref="C176:C180" si="13">SUM(D176:G176)</f>
        <v>0</v>
      </c>
      <c r="D176" s="664">
        <f>SUM(D177:D180)</f>
        <v>0</v>
      </c>
      <c r="E176" s="664">
        <f t="shared" ref="E176:G176" si="14">SUM(E177:E180)</f>
        <v>0</v>
      </c>
      <c r="F176" s="664">
        <f t="shared" si="14"/>
        <v>0</v>
      </c>
      <c r="G176" s="664">
        <f t="shared" si="14"/>
        <v>0</v>
      </c>
      <c r="H176" s="767">
        <f t="shared" ref="H176:H180" si="15">SUM(I176:L176)</f>
        <v>0</v>
      </c>
      <c r="I176" s="664">
        <f>SUM(I177:I180)</f>
        <v>0</v>
      </c>
      <c r="J176" s="664">
        <f t="shared" ref="J176:L176" si="16">SUM(J177:J180)</f>
        <v>0</v>
      </c>
      <c r="K176" s="664">
        <f t="shared" si="16"/>
        <v>0</v>
      </c>
      <c r="L176" s="768">
        <f t="shared" si="16"/>
        <v>0</v>
      </c>
    </row>
    <row r="177" spans="1:12" ht="72" x14ac:dyDescent="0.25">
      <c r="A177" s="641">
        <v>3291</v>
      </c>
      <c r="B177" s="667" t="s">
        <v>180</v>
      </c>
      <c r="C177" s="668">
        <f t="shared" si="13"/>
        <v>0</v>
      </c>
      <c r="D177" s="670"/>
      <c r="E177" s="670"/>
      <c r="F177" s="670"/>
      <c r="G177" s="769"/>
      <c r="H177" s="668">
        <f t="shared" si="15"/>
        <v>0</v>
      </c>
      <c r="I177" s="670"/>
      <c r="J177" s="670"/>
      <c r="K177" s="670"/>
      <c r="L177" s="743"/>
    </row>
    <row r="178" spans="1:12" ht="60" x14ac:dyDescent="0.25">
      <c r="A178" s="641">
        <v>3292</v>
      </c>
      <c r="B178" s="667" t="s">
        <v>181</v>
      </c>
      <c r="C178" s="668">
        <f t="shared" si="13"/>
        <v>0</v>
      </c>
      <c r="D178" s="670"/>
      <c r="E178" s="670"/>
      <c r="F178" s="670"/>
      <c r="G178" s="769"/>
      <c r="H178" s="668">
        <f t="shared" si="15"/>
        <v>0</v>
      </c>
      <c r="I178" s="670"/>
      <c r="J178" s="670"/>
      <c r="K178" s="670"/>
      <c r="L178" s="743"/>
    </row>
    <row r="179" spans="1:12" ht="48" x14ac:dyDescent="0.25">
      <c r="A179" s="641">
        <v>3293</v>
      </c>
      <c r="B179" s="667" t="s">
        <v>182</v>
      </c>
      <c r="C179" s="668">
        <f t="shared" si="13"/>
        <v>0</v>
      </c>
      <c r="D179" s="670"/>
      <c r="E179" s="670"/>
      <c r="F179" s="670"/>
      <c r="G179" s="769"/>
      <c r="H179" s="668">
        <f t="shared" si="15"/>
        <v>0</v>
      </c>
      <c r="I179" s="670"/>
      <c r="J179" s="670"/>
      <c r="K179" s="670"/>
      <c r="L179" s="743"/>
    </row>
    <row r="180" spans="1:12" ht="60" x14ac:dyDescent="0.25">
      <c r="A180" s="770">
        <v>3294</v>
      </c>
      <c r="B180" s="667" t="s">
        <v>183</v>
      </c>
      <c r="C180" s="767">
        <f t="shared" si="13"/>
        <v>0</v>
      </c>
      <c r="D180" s="771"/>
      <c r="E180" s="771"/>
      <c r="F180" s="771"/>
      <c r="G180" s="772"/>
      <c r="H180" s="767">
        <f t="shared" si="15"/>
        <v>0</v>
      </c>
      <c r="I180" s="771"/>
      <c r="J180" s="771"/>
      <c r="K180" s="771"/>
      <c r="L180" s="773"/>
    </row>
    <row r="181" spans="1:12" ht="48" x14ac:dyDescent="0.25">
      <c r="A181" s="774">
        <v>3300</v>
      </c>
      <c r="B181" s="765" t="s">
        <v>184</v>
      </c>
      <c r="C181" s="775">
        <f t="shared" si="4"/>
        <v>0</v>
      </c>
      <c r="D181" s="776">
        <f>SUM(D182:D183)</f>
        <v>0</v>
      </c>
      <c r="E181" s="776">
        <f t="shared" ref="E181:G181" si="17">SUM(E182:E183)</f>
        <v>0</v>
      </c>
      <c r="F181" s="776">
        <f t="shared" si="17"/>
        <v>0</v>
      </c>
      <c r="G181" s="776">
        <f t="shared" si="17"/>
        <v>0</v>
      </c>
      <c r="H181" s="775">
        <f t="shared" si="5"/>
        <v>0</v>
      </c>
      <c r="I181" s="776">
        <f>SUM(I182:I183)</f>
        <v>0</v>
      </c>
      <c r="J181" s="776">
        <f t="shared" ref="J181:L181" si="18">SUM(J182:J183)</f>
        <v>0</v>
      </c>
      <c r="K181" s="776">
        <f t="shared" si="18"/>
        <v>0</v>
      </c>
      <c r="L181" s="777">
        <f t="shared" si="18"/>
        <v>0</v>
      </c>
    </row>
    <row r="182" spans="1:12" ht="48" x14ac:dyDescent="0.25">
      <c r="A182" s="693">
        <v>3310</v>
      </c>
      <c r="B182" s="694" t="s">
        <v>185</v>
      </c>
      <c r="C182" s="778">
        <f t="shared" si="4"/>
        <v>0</v>
      </c>
      <c r="D182" s="748"/>
      <c r="E182" s="748"/>
      <c r="F182" s="748"/>
      <c r="G182" s="749"/>
      <c r="H182" s="778">
        <f t="shared" si="5"/>
        <v>0</v>
      </c>
      <c r="I182" s="748"/>
      <c r="J182" s="748"/>
      <c r="K182" s="748"/>
      <c r="L182" s="750"/>
    </row>
    <row r="183" spans="1:12" ht="53.25" customHeight="1" x14ac:dyDescent="0.25">
      <c r="A183" s="635">
        <v>3320</v>
      </c>
      <c r="B183" s="661" t="s">
        <v>186</v>
      </c>
      <c r="C183" s="662">
        <f t="shared" si="4"/>
        <v>0</v>
      </c>
      <c r="D183" s="664"/>
      <c r="E183" s="664"/>
      <c r="F183" s="664"/>
      <c r="G183" s="740"/>
      <c r="H183" s="662">
        <f t="shared" si="5"/>
        <v>0</v>
      </c>
      <c r="I183" s="664"/>
      <c r="J183" s="664"/>
      <c r="K183" s="664"/>
      <c r="L183" s="741"/>
    </row>
    <row r="184" spans="1:12" x14ac:dyDescent="0.25">
      <c r="A184" s="779">
        <v>4000</v>
      </c>
      <c r="B184" s="727" t="s">
        <v>187</v>
      </c>
      <c r="C184" s="728">
        <f t="shared" si="4"/>
        <v>0</v>
      </c>
      <c r="D184" s="729">
        <f>SUM(D185,D188)</f>
        <v>0</v>
      </c>
      <c r="E184" s="729">
        <f>SUM(E185,E188)</f>
        <v>0</v>
      </c>
      <c r="F184" s="729">
        <f>SUM(F185,F188)</f>
        <v>0</v>
      </c>
      <c r="G184" s="730">
        <f>SUM(G185,G188)</f>
        <v>0</v>
      </c>
      <c r="H184" s="728">
        <f t="shared" si="5"/>
        <v>0</v>
      </c>
      <c r="I184" s="729">
        <f>SUM(I185,I188)</f>
        <v>0</v>
      </c>
      <c r="J184" s="729">
        <f>SUM(J185,J188)</f>
        <v>0</v>
      </c>
      <c r="K184" s="729">
        <f>SUM(K185,K188)</f>
        <v>0</v>
      </c>
      <c r="L184" s="731">
        <f>SUM(L185,L188)</f>
        <v>0</v>
      </c>
    </row>
    <row r="185" spans="1:12" ht="24" x14ac:dyDescent="0.25">
      <c r="A185" s="780">
        <v>4200</v>
      </c>
      <c r="B185" s="732" t="s">
        <v>188</v>
      </c>
      <c r="C185" s="653">
        <f>SUM(D185:G185)</f>
        <v>0</v>
      </c>
      <c r="D185" s="659">
        <f>SUM(D186,D187)</f>
        <v>0</v>
      </c>
      <c r="E185" s="659">
        <f>SUM(E186,E187)</f>
        <v>0</v>
      </c>
      <c r="F185" s="659">
        <f>SUM(F186,F187)</f>
        <v>0</v>
      </c>
      <c r="G185" s="751">
        <f>SUM(G186,G187)</f>
        <v>0</v>
      </c>
      <c r="H185" s="653">
        <f t="shared" si="5"/>
        <v>0</v>
      </c>
      <c r="I185" s="659">
        <f>SUM(I186,I187)</f>
        <v>0</v>
      </c>
      <c r="J185" s="659">
        <f>SUM(J186,J187)</f>
        <v>0</v>
      </c>
      <c r="K185" s="659">
        <f>SUM(K186,K187)</f>
        <v>0</v>
      </c>
      <c r="L185" s="752">
        <f>SUM(L186,L187)</f>
        <v>0</v>
      </c>
    </row>
    <row r="186" spans="1:12" ht="24" x14ac:dyDescent="0.25">
      <c r="A186" s="753">
        <v>4240</v>
      </c>
      <c r="B186" s="661" t="s">
        <v>189</v>
      </c>
      <c r="C186" s="662">
        <f t="shared" ref="C186:C262" si="19">SUM(D186:G186)</f>
        <v>0</v>
      </c>
      <c r="D186" s="664"/>
      <c r="E186" s="664"/>
      <c r="F186" s="664"/>
      <c r="G186" s="740"/>
      <c r="H186" s="662">
        <f t="shared" ref="H186:H262" si="20">SUM(I186:L186)</f>
        <v>0</v>
      </c>
      <c r="I186" s="664"/>
      <c r="J186" s="664"/>
      <c r="K186" s="664"/>
      <c r="L186" s="741"/>
    </row>
    <row r="187" spans="1:12" ht="24" x14ac:dyDescent="0.25">
      <c r="A187" s="744">
        <v>4250</v>
      </c>
      <c r="B187" s="667" t="s">
        <v>190</v>
      </c>
      <c r="C187" s="668">
        <f t="shared" si="19"/>
        <v>0</v>
      </c>
      <c r="D187" s="670"/>
      <c r="E187" s="670"/>
      <c r="F187" s="670"/>
      <c r="G187" s="742"/>
      <c r="H187" s="668">
        <f t="shared" si="20"/>
        <v>0</v>
      </c>
      <c r="I187" s="670"/>
      <c r="J187" s="670"/>
      <c r="K187" s="670"/>
      <c r="L187" s="743"/>
    </row>
    <row r="188" spans="1:12" x14ac:dyDescent="0.25">
      <c r="A188" s="652">
        <v>4300</v>
      </c>
      <c r="B188" s="732" t="s">
        <v>191</v>
      </c>
      <c r="C188" s="653">
        <f t="shared" si="19"/>
        <v>0</v>
      </c>
      <c r="D188" s="659">
        <f>SUM(D189)</f>
        <v>0</v>
      </c>
      <c r="E188" s="659">
        <f>SUM(E189)</f>
        <v>0</v>
      </c>
      <c r="F188" s="659">
        <f>SUM(F189)</f>
        <v>0</v>
      </c>
      <c r="G188" s="751">
        <f>SUM(G189)</f>
        <v>0</v>
      </c>
      <c r="H188" s="653">
        <f t="shared" si="20"/>
        <v>0</v>
      </c>
      <c r="I188" s="659">
        <f>SUM(I189)</f>
        <v>0</v>
      </c>
      <c r="J188" s="659">
        <f>SUM(J189)</f>
        <v>0</v>
      </c>
      <c r="K188" s="659">
        <f>SUM(K189)</f>
        <v>0</v>
      </c>
      <c r="L188" s="752">
        <f>SUM(L189)</f>
        <v>0</v>
      </c>
    </row>
    <row r="189" spans="1:12" ht="24" x14ac:dyDescent="0.25">
      <c r="A189" s="753">
        <v>4310</v>
      </c>
      <c r="B189" s="661" t="s">
        <v>192</v>
      </c>
      <c r="C189" s="662">
        <f>SUM(D189:G189)</f>
        <v>0</v>
      </c>
      <c r="D189" s="754">
        <f>SUM(D190:D190)</f>
        <v>0</v>
      </c>
      <c r="E189" s="754">
        <f>SUM(E190:E190)</f>
        <v>0</v>
      </c>
      <c r="F189" s="754">
        <f>SUM(F190:F190)</f>
        <v>0</v>
      </c>
      <c r="G189" s="755">
        <f>SUM(G190:G190)</f>
        <v>0</v>
      </c>
      <c r="H189" s="662">
        <f t="shared" si="20"/>
        <v>0</v>
      </c>
      <c r="I189" s="754">
        <f>SUM(I190:I190)</f>
        <v>0</v>
      </c>
      <c r="J189" s="754">
        <f>SUM(J190:J190)</f>
        <v>0</v>
      </c>
      <c r="K189" s="754">
        <f>SUM(K190:K190)</f>
        <v>0</v>
      </c>
      <c r="L189" s="756">
        <f>SUM(L190:L190)</f>
        <v>0</v>
      </c>
    </row>
    <row r="190" spans="1:12" ht="48" x14ac:dyDescent="0.25">
      <c r="A190" s="641">
        <v>4311</v>
      </c>
      <c r="B190" s="667" t="s">
        <v>193</v>
      </c>
      <c r="C190" s="668">
        <f t="shared" si="19"/>
        <v>0</v>
      </c>
      <c r="D190" s="670"/>
      <c r="E190" s="670"/>
      <c r="F190" s="670"/>
      <c r="G190" s="742"/>
      <c r="H190" s="668">
        <f t="shared" si="20"/>
        <v>0</v>
      </c>
      <c r="I190" s="670"/>
      <c r="J190" s="670"/>
      <c r="K190" s="670"/>
      <c r="L190" s="743"/>
    </row>
    <row r="191" spans="1:12" s="621" customFormat="1" ht="24" x14ac:dyDescent="0.25">
      <c r="A191" s="781"/>
      <c r="B191" s="616" t="s">
        <v>194</v>
      </c>
      <c r="C191" s="723">
        <f t="shared" si="19"/>
        <v>75200</v>
      </c>
      <c r="D191" s="724">
        <f>SUM(D192,D231,D266,D279,D283)</f>
        <v>75200</v>
      </c>
      <c r="E191" s="724">
        <f t="shared" ref="E191:G191" si="21">SUM(E192,E231,E266,E279,E283)</f>
        <v>0</v>
      </c>
      <c r="F191" s="724">
        <f t="shared" si="21"/>
        <v>0</v>
      </c>
      <c r="G191" s="724">
        <f t="shared" si="21"/>
        <v>0</v>
      </c>
      <c r="H191" s="723">
        <f t="shared" si="20"/>
        <v>63511</v>
      </c>
      <c r="I191" s="724">
        <f>SUM(I192,I231,I266,I279,I283)</f>
        <v>62928</v>
      </c>
      <c r="J191" s="724">
        <f t="shared" ref="J191:L191" si="22">SUM(J192,J231,J266,J279,J283)</f>
        <v>0</v>
      </c>
      <c r="K191" s="724">
        <f t="shared" si="22"/>
        <v>0</v>
      </c>
      <c r="L191" s="782">
        <f t="shared" si="22"/>
        <v>583</v>
      </c>
    </row>
    <row r="192" spans="1:12" x14ac:dyDescent="0.25">
      <c r="A192" s="727">
        <v>5000</v>
      </c>
      <c r="B192" s="727" t="s">
        <v>195</v>
      </c>
      <c r="C192" s="728">
        <f t="shared" si="19"/>
        <v>75200</v>
      </c>
      <c r="D192" s="729">
        <f>D193+D201+D227</f>
        <v>75200</v>
      </c>
      <c r="E192" s="729">
        <f t="shared" ref="E192:G192" si="23">E193+E201+E227</f>
        <v>0</v>
      </c>
      <c r="F192" s="729">
        <f t="shared" si="23"/>
        <v>0</v>
      </c>
      <c r="G192" s="729">
        <f t="shared" si="23"/>
        <v>0</v>
      </c>
      <c r="H192" s="728">
        <f t="shared" si="20"/>
        <v>63511</v>
      </c>
      <c r="I192" s="729">
        <f>I193+I201+I227</f>
        <v>62928</v>
      </c>
      <c r="J192" s="729">
        <f t="shared" ref="J192:L192" si="24">J193+J201+J227</f>
        <v>0</v>
      </c>
      <c r="K192" s="729">
        <f t="shared" si="24"/>
        <v>0</v>
      </c>
      <c r="L192" s="783">
        <f t="shared" si="24"/>
        <v>583</v>
      </c>
    </row>
    <row r="193" spans="1:12" x14ac:dyDescent="0.25">
      <c r="A193" s="652">
        <v>5100</v>
      </c>
      <c r="B193" s="732" t="s">
        <v>196</v>
      </c>
      <c r="C193" s="653">
        <f t="shared" si="19"/>
        <v>0</v>
      </c>
      <c r="D193" s="659">
        <f>D194+D195+D198+D199+D200</f>
        <v>0</v>
      </c>
      <c r="E193" s="659">
        <f>E194+E195+E198+E199+E200</f>
        <v>0</v>
      </c>
      <c r="F193" s="659">
        <f>F194+F195+F198+F199+F200</f>
        <v>0</v>
      </c>
      <c r="G193" s="751">
        <f>G194+G195+G198+G199+G200</f>
        <v>0</v>
      </c>
      <c r="H193" s="653">
        <f t="shared" si="20"/>
        <v>728</v>
      </c>
      <c r="I193" s="659">
        <f>I194+I195+I198+I199+I200</f>
        <v>728</v>
      </c>
      <c r="J193" s="659">
        <f>J194+J195+J198+J199+J200</f>
        <v>0</v>
      </c>
      <c r="K193" s="659">
        <f>K194+K195+K198+K199+K200</f>
        <v>0</v>
      </c>
      <c r="L193" s="752">
        <f>L194+L195+L198+L199+L200</f>
        <v>0</v>
      </c>
    </row>
    <row r="194" spans="1:12" x14ac:dyDescent="0.25">
      <c r="A194" s="753">
        <v>5110</v>
      </c>
      <c r="B194" s="661" t="s">
        <v>197</v>
      </c>
      <c r="C194" s="662">
        <f t="shared" si="19"/>
        <v>0</v>
      </c>
      <c r="D194" s="664"/>
      <c r="E194" s="664"/>
      <c r="F194" s="664"/>
      <c r="G194" s="740"/>
      <c r="H194" s="662">
        <f t="shared" si="20"/>
        <v>0</v>
      </c>
      <c r="I194" s="664"/>
      <c r="J194" s="664"/>
      <c r="K194" s="664"/>
      <c r="L194" s="741"/>
    </row>
    <row r="195" spans="1:12" ht="24" x14ac:dyDescent="0.25">
      <c r="A195" s="744">
        <v>5120</v>
      </c>
      <c r="B195" s="667" t="s">
        <v>198</v>
      </c>
      <c r="C195" s="668">
        <f t="shared" si="19"/>
        <v>0</v>
      </c>
      <c r="D195" s="745">
        <f>D196+D197</f>
        <v>0</v>
      </c>
      <c r="E195" s="745">
        <f>E196+E197</f>
        <v>0</v>
      </c>
      <c r="F195" s="745">
        <f>F196+F197</f>
        <v>0</v>
      </c>
      <c r="G195" s="746">
        <f>G196+G197</f>
        <v>0</v>
      </c>
      <c r="H195" s="668">
        <f t="shared" si="20"/>
        <v>728</v>
      </c>
      <c r="I195" s="745">
        <f>I196+I197</f>
        <v>728</v>
      </c>
      <c r="J195" s="745">
        <f>J196+J197</f>
        <v>0</v>
      </c>
      <c r="K195" s="745">
        <f>K196+K197</f>
        <v>0</v>
      </c>
      <c r="L195" s="747">
        <f>L196+L197</f>
        <v>0</v>
      </c>
    </row>
    <row r="196" spans="1:12" x14ac:dyDescent="0.25">
      <c r="A196" s="641">
        <v>5121</v>
      </c>
      <c r="B196" s="667" t="s">
        <v>199</v>
      </c>
      <c r="C196" s="668">
        <f t="shared" si="19"/>
        <v>0</v>
      </c>
      <c r="D196" s="670"/>
      <c r="E196" s="670"/>
      <c r="F196" s="670"/>
      <c r="G196" s="742"/>
      <c r="H196" s="668">
        <f t="shared" si="20"/>
        <v>728</v>
      </c>
      <c r="I196" s="670">
        <v>728</v>
      </c>
      <c r="J196" s="670"/>
      <c r="K196" s="670"/>
      <c r="L196" s="743"/>
    </row>
    <row r="197" spans="1:12" ht="24" x14ac:dyDescent="0.25">
      <c r="A197" s="641">
        <v>5129</v>
      </c>
      <c r="B197" s="667" t="s">
        <v>200</v>
      </c>
      <c r="C197" s="668">
        <f t="shared" si="19"/>
        <v>0</v>
      </c>
      <c r="D197" s="670"/>
      <c r="E197" s="670"/>
      <c r="F197" s="670"/>
      <c r="G197" s="742"/>
      <c r="H197" s="668">
        <f t="shared" si="20"/>
        <v>0</v>
      </c>
      <c r="I197" s="670"/>
      <c r="J197" s="670"/>
      <c r="K197" s="670"/>
      <c r="L197" s="743"/>
    </row>
    <row r="198" spans="1:12" x14ac:dyDescent="0.25">
      <c r="A198" s="744">
        <v>5130</v>
      </c>
      <c r="B198" s="667" t="s">
        <v>201</v>
      </c>
      <c r="C198" s="668">
        <f t="shared" si="19"/>
        <v>0</v>
      </c>
      <c r="D198" s="670"/>
      <c r="E198" s="670"/>
      <c r="F198" s="670"/>
      <c r="G198" s="742"/>
      <c r="H198" s="668">
        <f t="shared" si="20"/>
        <v>0</v>
      </c>
      <c r="I198" s="670"/>
      <c r="J198" s="670"/>
      <c r="K198" s="670"/>
      <c r="L198" s="743"/>
    </row>
    <row r="199" spans="1:12" x14ac:dyDescent="0.25">
      <c r="A199" s="744">
        <v>5140</v>
      </c>
      <c r="B199" s="667" t="s">
        <v>202</v>
      </c>
      <c r="C199" s="668">
        <f t="shared" si="19"/>
        <v>0</v>
      </c>
      <c r="D199" s="670"/>
      <c r="E199" s="670"/>
      <c r="F199" s="670"/>
      <c r="G199" s="742"/>
      <c r="H199" s="668">
        <f t="shared" si="20"/>
        <v>0</v>
      </c>
      <c r="I199" s="670"/>
      <c r="J199" s="670"/>
      <c r="K199" s="670"/>
      <c r="L199" s="743"/>
    </row>
    <row r="200" spans="1:12" ht="24" x14ac:dyDescent="0.25">
      <c r="A200" s="744">
        <v>5170</v>
      </c>
      <c r="B200" s="667" t="s">
        <v>203</v>
      </c>
      <c r="C200" s="668">
        <f t="shared" si="19"/>
        <v>0</v>
      </c>
      <c r="D200" s="670"/>
      <c r="E200" s="670"/>
      <c r="F200" s="670"/>
      <c r="G200" s="742"/>
      <c r="H200" s="668">
        <f t="shared" si="20"/>
        <v>0</v>
      </c>
      <c r="I200" s="670"/>
      <c r="J200" s="670"/>
      <c r="K200" s="670"/>
      <c r="L200" s="743"/>
    </row>
    <row r="201" spans="1:12" x14ac:dyDescent="0.25">
      <c r="A201" s="652">
        <v>5200</v>
      </c>
      <c r="B201" s="732" t="s">
        <v>204</v>
      </c>
      <c r="C201" s="653">
        <f t="shared" si="19"/>
        <v>75200</v>
      </c>
      <c r="D201" s="659">
        <f>D202+D212+D213+D222+D223+D224+D226</f>
        <v>75200</v>
      </c>
      <c r="E201" s="659">
        <f>E202+E212+E213+E222+E223+E224+E226</f>
        <v>0</v>
      </c>
      <c r="F201" s="659">
        <f>F202+F212+F213+F222+F223+F224+F226</f>
        <v>0</v>
      </c>
      <c r="G201" s="751">
        <f>G202+G212+G213+G222+G223+G224+G226</f>
        <v>0</v>
      </c>
      <c r="H201" s="653">
        <f t="shared" si="20"/>
        <v>62783</v>
      </c>
      <c r="I201" s="659">
        <f>I202+I212+I213+I222+I223+I224+I226</f>
        <v>62200</v>
      </c>
      <c r="J201" s="659">
        <f>J202+J212+J213+J222+J223+J224+J226</f>
        <v>0</v>
      </c>
      <c r="K201" s="659">
        <f>K202+K212+K213+K222+K223+K224+K226</f>
        <v>0</v>
      </c>
      <c r="L201" s="752">
        <f>L202+L212+L213+L222+L223+L224+L226</f>
        <v>583</v>
      </c>
    </row>
    <row r="202" spans="1:12" x14ac:dyDescent="0.25">
      <c r="A202" s="735">
        <v>5210</v>
      </c>
      <c r="B202" s="694" t="s">
        <v>205</v>
      </c>
      <c r="C202" s="736">
        <f t="shared" si="19"/>
        <v>0</v>
      </c>
      <c r="D202" s="737">
        <f>SUM(D203:D211)</f>
        <v>0</v>
      </c>
      <c r="E202" s="737">
        <f>SUM(E203:E211)</f>
        <v>0</v>
      </c>
      <c r="F202" s="737">
        <f>SUM(F203:F211)</f>
        <v>0</v>
      </c>
      <c r="G202" s="738">
        <f>SUM(G203:G211)</f>
        <v>0</v>
      </c>
      <c r="H202" s="736">
        <f t="shared" si="20"/>
        <v>0</v>
      </c>
      <c r="I202" s="737">
        <f>SUM(I203:I211)</f>
        <v>0</v>
      </c>
      <c r="J202" s="737">
        <f>SUM(J203:J211)</f>
        <v>0</v>
      </c>
      <c r="K202" s="737">
        <f>SUM(K203:K211)</f>
        <v>0</v>
      </c>
      <c r="L202" s="739">
        <f>SUM(L203:L211)</f>
        <v>0</v>
      </c>
    </row>
    <row r="203" spans="1:12" x14ac:dyDescent="0.25">
      <c r="A203" s="635">
        <v>5211</v>
      </c>
      <c r="B203" s="661" t="s">
        <v>206</v>
      </c>
      <c r="C203" s="662">
        <f t="shared" si="19"/>
        <v>0</v>
      </c>
      <c r="D203" s="664"/>
      <c r="E203" s="664"/>
      <c r="F203" s="664"/>
      <c r="G203" s="740"/>
      <c r="H203" s="662">
        <f t="shared" si="20"/>
        <v>0</v>
      </c>
      <c r="I203" s="664"/>
      <c r="J203" s="664"/>
      <c r="K203" s="664"/>
      <c r="L203" s="741"/>
    </row>
    <row r="204" spans="1:12" x14ac:dyDescent="0.25">
      <c r="A204" s="641">
        <v>5212</v>
      </c>
      <c r="B204" s="667" t="s">
        <v>207</v>
      </c>
      <c r="C204" s="668">
        <f t="shared" si="19"/>
        <v>0</v>
      </c>
      <c r="D204" s="670"/>
      <c r="E204" s="670"/>
      <c r="F204" s="670"/>
      <c r="G204" s="742"/>
      <c r="H204" s="668">
        <f t="shared" si="20"/>
        <v>0</v>
      </c>
      <c r="I204" s="670"/>
      <c r="J204" s="670"/>
      <c r="K204" s="670"/>
      <c r="L204" s="743"/>
    </row>
    <row r="205" spans="1:12" x14ac:dyDescent="0.25">
      <c r="A205" s="641">
        <v>5213</v>
      </c>
      <c r="B205" s="667" t="s">
        <v>208</v>
      </c>
      <c r="C205" s="668">
        <f t="shared" si="19"/>
        <v>0</v>
      </c>
      <c r="D205" s="670"/>
      <c r="E205" s="670"/>
      <c r="F205" s="670"/>
      <c r="G205" s="742"/>
      <c r="H205" s="668">
        <f t="shared" si="20"/>
        <v>0</v>
      </c>
      <c r="I205" s="670"/>
      <c r="J205" s="670"/>
      <c r="K205" s="670"/>
      <c r="L205" s="743"/>
    </row>
    <row r="206" spans="1:12" x14ac:dyDescent="0.25">
      <c r="A206" s="641">
        <v>5214</v>
      </c>
      <c r="B206" s="667" t="s">
        <v>209</v>
      </c>
      <c r="C206" s="668">
        <f t="shared" si="19"/>
        <v>0</v>
      </c>
      <c r="D206" s="670"/>
      <c r="E206" s="670"/>
      <c r="F206" s="670"/>
      <c r="G206" s="742"/>
      <c r="H206" s="668">
        <f t="shared" si="20"/>
        <v>0</v>
      </c>
      <c r="I206" s="670"/>
      <c r="J206" s="670"/>
      <c r="K206" s="670"/>
      <c r="L206" s="743"/>
    </row>
    <row r="207" spans="1:12" x14ac:dyDescent="0.25">
      <c r="A207" s="641">
        <v>5215</v>
      </c>
      <c r="B207" s="667" t="s">
        <v>210</v>
      </c>
      <c r="C207" s="668">
        <f>SUM(D207:G207)</f>
        <v>0</v>
      </c>
      <c r="D207" s="670"/>
      <c r="E207" s="670"/>
      <c r="F207" s="670"/>
      <c r="G207" s="742"/>
      <c r="H207" s="668">
        <f>SUM(I207:L207)</f>
        <v>0</v>
      </c>
      <c r="I207" s="670"/>
      <c r="J207" s="670"/>
      <c r="K207" s="670"/>
      <c r="L207" s="743"/>
    </row>
    <row r="208" spans="1:12" ht="24" x14ac:dyDescent="0.25">
      <c r="A208" s="641">
        <v>5216</v>
      </c>
      <c r="B208" s="667" t="s">
        <v>211</v>
      </c>
      <c r="C208" s="668">
        <f t="shared" si="19"/>
        <v>0</v>
      </c>
      <c r="D208" s="670"/>
      <c r="E208" s="670"/>
      <c r="F208" s="670"/>
      <c r="G208" s="742"/>
      <c r="H208" s="668">
        <f t="shared" si="20"/>
        <v>0</v>
      </c>
      <c r="I208" s="670"/>
      <c r="J208" s="670"/>
      <c r="K208" s="670"/>
      <c r="L208" s="743"/>
    </row>
    <row r="209" spans="1:12" x14ac:dyDescent="0.25">
      <c r="A209" s="641">
        <v>5217</v>
      </c>
      <c r="B209" s="667" t="s">
        <v>212</v>
      </c>
      <c r="C209" s="668">
        <f t="shared" si="19"/>
        <v>0</v>
      </c>
      <c r="D209" s="670"/>
      <c r="E209" s="670"/>
      <c r="F209" s="670"/>
      <c r="G209" s="742"/>
      <c r="H209" s="668">
        <f t="shared" si="20"/>
        <v>0</v>
      </c>
      <c r="I209" s="670"/>
      <c r="J209" s="670"/>
      <c r="K209" s="670"/>
      <c r="L209" s="743"/>
    </row>
    <row r="210" spans="1:12" x14ac:dyDescent="0.25">
      <c r="A210" s="641">
        <v>5218</v>
      </c>
      <c r="B210" s="667" t="s">
        <v>213</v>
      </c>
      <c r="C210" s="668">
        <f t="shared" si="19"/>
        <v>0</v>
      </c>
      <c r="D210" s="670"/>
      <c r="E210" s="670"/>
      <c r="F210" s="670"/>
      <c r="G210" s="742"/>
      <c r="H210" s="668">
        <f t="shared" si="20"/>
        <v>0</v>
      </c>
      <c r="I210" s="670"/>
      <c r="J210" s="670"/>
      <c r="K210" s="670"/>
      <c r="L210" s="743"/>
    </row>
    <row r="211" spans="1:12" x14ac:dyDescent="0.25">
      <c r="A211" s="641">
        <v>5219</v>
      </c>
      <c r="B211" s="667" t="s">
        <v>214</v>
      </c>
      <c r="C211" s="668">
        <f t="shared" si="19"/>
        <v>0</v>
      </c>
      <c r="D211" s="670"/>
      <c r="E211" s="670"/>
      <c r="F211" s="670"/>
      <c r="G211" s="742"/>
      <c r="H211" s="668">
        <f t="shared" si="20"/>
        <v>0</v>
      </c>
      <c r="I211" s="670"/>
      <c r="J211" s="670"/>
      <c r="K211" s="670"/>
      <c r="L211" s="743"/>
    </row>
    <row r="212" spans="1:12" ht="13.5" customHeight="1" x14ac:dyDescent="0.25">
      <c r="A212" s="744">
        <v>5220</v>
      </c>
      <c r="B212" s="667" t="s">
        <v>215</v>
      </c>
      <c r="C212" s="668">
        <f t="shared" si="19"/>
        <v>0</v>
      </c>
      <c r="D212" s="670"/>
      <c r="E212" s="670"/>
      <c r="F212" s="670"/>
      <c r="G212" s="742"/>
      <c r="H212" s="668">
        <f t="shared" si="20"/>
        <v>0</v>
      </c>
      <c r="I212" s="670"/>
      <c r="J212" s="670"/>
      <c r="K212" s="670"/>
      <c r="L212" s="743"/>
    </row>
    <row r="213" spans="1:12" x14ac:dyDescent="0.25">
      <c r="A213" s="744">
        <v>5230</v>
      </c>
      <c r="B213" s="667" t="s">
        <v>216</v>
      </c>
      <c r="C213" s="668">
        <f t="shared" si="19"/>
        <v>75200</v>
      </c>
      <c r="D213" s="745">
        <f>SUM(D214:D221)</f>
        <v>75200</v>
      </c>
      <c r="E213" s="745">
        <f>SUM(E214:E221)</f>
        <v>0</v>
      </c>
      <c r="F213" s="745">
        <f>SUM(F214:F221)</f>
        <v>0</v>
      </c>
      <c r="G213" s="746">
        <f>SUM(G214:G221)</f>
        <v>0</v>
      </c>
      <c r="H213" s="668">
        <f t="shared" si="20"/>
        <v>62783</v>
      </c>
      <c r="I213" s="745">
        <f>SUM(I214:I221)</f>
        <v>62200</v>
      </c>
      <c r="J213" s="745">
        <f>SUM(J214:J221)</f>
        <v>0</v>
      </c>
      <c r="K213" s="745">
        <f>SUM(K214:K221)</f>
        <v>0</v>
      </c>
      <c r="L213" s="747">
        <f>SUM(L214:L221)</f>
        <v>583</v>
      </c>
    </row>
    <row r="214" spans="1:12" x14ac:dyDescent="0.25">
      <c r="A214" s="641">
        <v>5231</v>
      </c>
      <c r="B214" s="667" t="s">
        <v>217</v>
      </c>
      <c r="C214" s="668">
        <f t="shared" si="19"/>
        <v>22200</v>
      </c>
      <c r="D214" s="670">
        <v>22200</v>
      </c>
      <c r="E214" s="670"/>
      <c r="F214" s="670"/>
      <c r="G214" s="742"/>
      <c r="H214" s="668">
        <f t="shared" si="20"/>
        <v>22200</v>
      </c>
      <c r="I214" s="670">
        <v>22200</v>
      </c>
      <c r="J214" s="670"/>
      <c r="K214" s="670"/>
      <c r="L214" s="743"/>
    </row>
    <row r="215" spans="1:12" x14ac:dyDescent="0.25">
      <c r="A215" s="641">
        <v>5232</v>
      </c>
      <c r="B215" s="667" t="s">
        <v>218</v>
      </c>
      <c r="C215" s="668">
        <f t="shared" si="19"/>
        <v>0</v>
      </c>
      <c r="D215" s="670"/>
      <c r="E215" s="670"/>
      <c r="F215" s="670"/>
      <c r="G215" s="742"/>
      <c r="H215" s="668">
        <f t="shared" si="20"/>
        <v>0</v>
      </c>
      <c r="I215" s="670"/>
      <c r="J215" s="670"/>
      <c r="K215" s="670"/>
      <c r="L215" s="743"/>
    </row>
    <row r="216" spans="1:12" x14ac:dyDescent="0.25">
      <c r="A216" s="641">
        <v>5233</v>
      </c>
      <c r="B216" s="667" t="s">
        <v>219</v>
      </c>
      <c r="C216" s="784">
        <f t="shared" si="19"/>
        <v>0</v>
      </c>
      <c r="D216" s="670"/>
      <c r="E216" s="670"/>
      <c r="F216" s="670"/>
      <c r="G216" s="742"/>
      <c r="H216" s="668">
        <f t="shared" si="20"/>
        <v>0</v>
      </c>
      <c r="I216" s="670"/>
      <c r="J216" s="670"/>
      <c r="K216" s="670"/>
      <c r="L216" s="743"/>
    </row>
    <row r="217" spans="1:12" ht="24" x14ac:dyDescent="0.25">
      <c r="A217" s="641">
        <v>5234</v>
      </c>
      <c r="B217" s="667" t="s">
        <v>220</v>
      </c>
      <c r="C217" s="784">
        <f t="shared" si="19"/>
        <v>0</v>
      </c>
      <c r="D217" s="670"/>
      <c r="E217" s="670"/>
      <c r="F217" s="670"/>
      <c r="G217" s="742"/>
      <c r="H217" s="668">
        <f t="shared" si="20"/>
        <v>0</v>
      </c>
      <c r="I217" s="670"/>
      <c r="J217" s="670"/>
      <c r="K217" s="670"/>
      <c r="L217" s="743"/>
    </row>
    <row r="218" spans="1:12" ht="14.25" customHeight="1" x14ac:dyDescent="0.25">
      <c r="A218" s="641">
        <v>5236</v>
      </c>
      <c r="B218" s="667" t="s">
        <v>221</v>
      </c>
      <c r="C218" s="784">
        <f t="shared" si="19"/>
        <v>0</v>
      </c>
      <c r="D218" s="670"/>
      <c r="E218" s="670"/>
      <c r="F218" s="670"/>
      <c r="G218" s="742"/>
      <c r="H218" s="668">
        <f t="shared" si="20"/>
        <v>0</v>
      </c>
      <c r="I218" s="670"/>
      <c r="J218" s="670"/>
      <c r="K218" s="670"/>
      <c r="L218" s="743"/>
    </row>
    <row r="219" spans="1:12" ht="14.25" customHeight="1" x14ac:dyDescent="0.25">
      <c r="A219" s="641">
        <v>5237</v>
      </c>
      <c r="B219" s="667" t="s">
        <v>222</v>
      </c>
      <c r="C219" s="784">
        <f t="shared" si="19"/>
        <v>0</v>
      </c>
      <c r="D219" s="670"/>
      <c r="E219" s="670"/>
      <c r="F219" s="670"/>
      <c r="G219" s="742"/>
      <c r="H219" s="668">
        <f t="shared" si="20"/>
        <v>0</v>
      </c>
      <c r="I219" s="670"/>
      <c r="J219" s="670"/>
      <c r="K219" s="670"/>
      <c r="L219" s="743"/>
    </row>
    <row r="220" spans="1:12" ht="24" x14ac:dyDescent="0.25">
      <c r="A220" s="641">
        <v>5238</v>
      </c>
      <c r="B220" s="667" t="s">
        <v>223</v>
      </c>
      <c r="C220" s="784">
        <f t="shared" si="19"/>
        <v>33000</v>
      </c>
      <c r="D220" s="670">
        <v>33000</v>
      </c>
      <c r="E220" s="670"/>
      <c r="F220" s="670"/>
      <c r="G220" s="742"/>
      <c r="H220" s="668">
        <f t="shared" si="20"/>
        <v>20000</v>
      </c>
      <c r="I220" s="670">
        <v>20000</v>
      </c>
      <c r="J220" s="670"/>
      <c r="K220" s="670"/>
      <c r="L220" s="743"/>
    </row>
    <row r="221" spans="1:12" ht="24" x14ac:dyDescent="0.25">
      <c r="A221" s="641">
        <v>5239</v>
      </c>
      <c r="B221" s="667" t="s">
        <v>224</v>
      </c>
      <c r="C221" s="784">
        <f t="shared" si="19"/>
        <v>20000</v>
      </c>
      <c r="D221" s="670">
        <v>20000</v>
      </c>
      <c r="E221" s="670"/>
      <c r="F221" s="670"/>
      <c r="G221" s="742"/>
      <c r="H221" s="668">
        <f t="shared" si="20"/>
        <v>20583</v>
      </c>
      <c r="I221" s="670">
        <v>20000</v>
      </c>
      <c r="J221" s="670"/>
      <c r="K221" s="670"/>
      <c r="L221" s="743">
        <v>583</v>
      </c>
    </row>
    <row r="222" spans="1:12" ht="24" x14ac:dyDescent="0.25">
      <c r="A222" s="744">
        <v>5240</v>
      </c>
      <c r="B222" s="667" t="s">
        <v>225</v>
      </c>
      <c r="C222" s="784">
        <f t="shared" si="19"/>
        <v>0</v>
      </c>
      <c r="D222" s="670"/>
      <c r="E222" s="670"/>
      <c r="F222" s="670"/>
      <c r="G222" s="742"/>
      <c r="H222" s="668">
        <f t="shared" si="20"/>
        <v>0</v>
      </c>
      <c r="I222" s="670"/>
      <c r="J222" s="670"/>
      <c r="K222" s="670"/>
      <c r="L222" s="743"/>
    </row>
    <row r="223" spans="1:12" ht="22.5" customHeight="1" x14ac:dyDescent="0.25">
      <c r="A223" s="744">
        <v>5250</v>
      </c>
      <c r="B223" s="667" t="s">
        <v>226</v>
      </c>
      <c r="C223" s="784">
        <f t="shared" si="19"/>
        <v>0</v>
      </c>
      <c r="D223" s="670"/>
      <c r="E223" s="670"/>
      <c r="F223" s="670"/>
      <c r="G223" s="742"/>
      <c r="H223" s="668">
        <f t="shared" si="20"/>
        <v>0</v>
      </c>
      <c r="I223" s="670"/>
      <c r="J223" s="670"/>
      <c r="K223" s="670"/>
      <c r="L223" s="743"/>
    </row>
    <row r="224" spans="1:12" x14ac:dyDescent="0.25">
      <c r="A224" s="744">
        <v>5260</v>
      </c>
      <c r="B224" s="667" t="s">
        <v>227</v>
      </c>
      <c r="C224" s="784">
        <f t="shared" si="19"/>
        <v>0</v>
      </c>
      <c r="D224" s="745">
        <f>SUM(D225)</f>
        <v>0</v>
      </c>
      <c r="E224" s="745">
        <f>SUM(E225)</f>
        <v>0</v>
      </c>
      <c r="F224" s="745">
        <f>SUM(F225)</f>
        <v>0</v>
      </c>
      <c r="G224" s="746">
        <f>SUM(G225)</f>
        <v>0</v>
      </c>
      <c r="H224" s="668">
        <f t="shared" si="20"/>
        <v>0</v>
      </c>
      <c r="I224" s="745">
        <f>SUM(I225)</f>
        <v>0</v>
      </c>
      <c r="J224" s="745">
        <f>SUM(J225)</f>
        <v>0</v>
      </c>
      <c r="K224" s="745">
        <f>SUM(K225)</f>
        <v>0</v>
      </c>
      <c r="L224" s="747">
        <f>SUM(L225)</f>
        <v>0</v>
      </c>
    </row>
    <row r="225" spans="1:12" ht="24" x14ac:dyDescent="0.25">
      <c r="A225" s="641">
        <v>5269</v>
      </c>
      <c r="B225" s="667" t="s">
        <v>228</v>
      </c>
      <c r="C225" s="784">
        <f t="shared" si="19"/>
        <v>0</v>
      </c>
      <c r="D225" s="670"/>
      <c r="E225" s="670"/>
      <c r="F225" s="670"/>
      <c r="G225" s="742"/>
      <c r="H225" s="668">
        <f t="shared" si="20"/>
        <v>0</v>
      </c>
      <c r="I225" s="670"/>
      <c r="J225" s="670"/>
      <c r="K225" s="670"/>
      <c r="L225" s="743"/>
    </row>
    <row r="226" spans="1:12" ht="24" x14ac:dyDescent="0.25">
      <c r="A226" s="735">
        <v>5270</v>
      </c>
      <c r="B226" s="694" t="s">
        <v>229</v>
      </c>
      <c r="C226" s="785">
        <f t="shared" si="19"/>
        <v>0</v>
      </c>
      <c r="D226" s="748"/>
      <c r="E226" s="748"/>
      <c r="F226" s="748"/>
      <c r="G226" s="749"/>
      <c r="H226" s="736">
        <f t="shared" si="20"/>
        <v>0</v>
      </c>
      <c r="I226" s="748"/>
      <c r="J226" s="748"/>
      <c r="K226" s="748"/>
      <c r="L226" s="750"/>
    </row>
    <row r="227" spans="1:12" ht="48" x14ac:dyDescent="0.25">
      <c r="A227" s="688">
        <v>5300</v>
      </c>
      <c r="B227" s="786" t="s">
        <v>230</v>
      </c>
      <c r="C227" s="787">
        <f t="shared" si="19"/>
        <v>0</v>
      </c>
      <c r="D227" s="788">
        <f>SUM(D228,D229)</f>
        <v>0</v>
      </c>
      <c r="E227" s="788">
        <f t="shared" ref="E227:G227" si="25">SUM(E228,E229)</f>
        <v>0</v>
      </c>
      <c r="F227" s="788">
        <f t="shared" si="25"/>
        <v>0</v>
      </c>
      <c r="G227" s="788">
        <f t="shared" si="25"/>
        <v>0</v>
      </c>
      <c r="H227" s="789">
        <f t="shared" si="20"/>
        <v>0</v>
      </c>
      <c r="I227" s="788">
        <f>SUM(I228,I229)</f>
        <v>0</v>
      </c>
      <c r="J227" s="788">
        <f t="shared" ref="J227:L227" si="26">SUM(J228,J229)</f>
        <v>0</v>
      </c>
      <c r="K227" s="788">
        <f t="shared" si="26"/>
        <v>0</v>
      </c>
      <c r="L227" s="790">
        <f t="shared" si="26"/>
        <v>0</v>
      </c>
    </row>
    <row r="228" spans="1:12" ht="24" x14ac:dyDescent="0.25">
      <c r="A228" s="735">
        <v>5310</v>
      </c>
      <c r="B228" s="694" t="s">
        <v>231</v>
      </c>
      <c r="C228" s="785">
        <f t="shared" si="19"/>
        <v>0</v>
      </c>
      <c r="D228" s="748"/>
      <c r="E228" s="748"/>
      <c r="F228" s="748"/>
      <c r="G228" s="749"/>
      <c r="H228" s="736">
        <f t="shared" si="20"/>
        <v>0</v>
      </c>
      <c r="I228" s="748"/>
      <c r="J228" s="748"/>
      <c r="K228" s="748"/>
      <c r="L228" s="750"/>
    </row>
    <row r="229" spans="1:12" ht="60" x14ac:dyDescent="0.25">
      <c r="A229" s="744">
        <v>5320</v>
      </c>
      <c r="B229" s="667" t="s">
        <v>232</v>
      </c>
      <c r="C229" s="784">
        <f t="shared" si="19"/>
        <v>0</v>
      </c>
      <c r="D229" s="670">
        <f>SUM(D230)</f>
        <v>0</v>
      </c>
      <c r="E229" s="670">
        <f t="shared" ref="E229:G229" si="27">SUM(E230)</f>
        <v>0</v>
      </c>
      <c r="F229" s="670">
        <f t="shared" si="27"/>
        <v>0</v>
      </c>
      <c r="G229" s="670">
        <f t="shared" si="27"/>
        <v>0</v>
      </c>
      <c r="H229" s="668">
        <f t="shared" si="20"/>
        <v>0</v>
      </c>
      <c r="I229" s="670">
        <f>SUM(I230)</f>
        <v>0</v>
      </c>
      <c r="J229" s="670">
        <f t="shared" ref="J229:L229" si="28">SUM(J230)</f>
        <v>0</v>
      </c>
      <c r="K229" s="670">
        <f t="shared" si="28"/>
        <v>0</v>
      </c>
      <c r="L229" s="791">
        <f t="shared" si="28"/>
        <v>0</v>
      </c>
    </row>
    <row r="230" spans="1:12" ht="48" x14ac:dyDescent="0.25">
      <c r="A230" s="635">
        <v>5321</v>
      </c>
      <c r="B230" s="661" t="s">
        <v>233</v>
      </c>
      <c r="C230" s="785">
        <f t="shared" si="19"/>
        <v>0</v>
      </c>
      <c r="D230" s="664"/>
      <c r="E230" s="664"/>
      <c r="F230" s="664"/>
      <c r="G230" s="740"/>
      <c r="H230" s="736">
        <f t="shared" si="20"/>
        <v>0</v>
      </c>
      <c r="I230" s="664"/>
      <c r="J230" s="664"/>
      <c r="K230" s="664"/>
      <c r="L230" s="741"/>
    </row>
    <row r="231" spans="1:12" x14ac:dyDescent="0.25">
      <c r="A231" s="727">
        <v>6000</v>
      </c>
      <c r="B231" s="727" t="s">
        <v>234</v>
      </c>
      <c r="C231" s="792">
        <f t="shared" si="19"/>
        <v>0</v>
      </c>
      <c r="D231" s="729">
        <f>D232+D250+D257</f>
        <v>0</v>
      </c>
      <c r="E231" s="729">
        <f>E232+E250+E257</f>
        <v>0</v>
      </c>
      <c r="F231" s="729">
        <f>F232+F250+F257</f>
        <v>0</v>
      </c>
      <c r="G231" s="730">
        <f>G232+G250+G257</f>
        <v>0</v>
      </c>
      <c r="H231" s="728">
        <f t="shared" si="20"/>
        <v>0</v>
      </c>
      <c r="I231" s="729">
        <f>I232+I250+I257</f>
        <v>0</v>
      </c>
      <c r="J231" s="729">
        <f>J232+J250+J257</f>
        <v>0</v>
      </c>
      <c r="K231" s="729">
        <f>K232+K250+K257</f>
        <v>0</v>
      </c>
      <c r="L231" s="731">
        <f>L232+L250+L257</f>
        <v>0</v>
      </c>
    </row>
    <row r="232" spans="1:12" ht="14.25" customHeight="1" x14ac:dyDescent="0.25">
      <c r="A232" s="774">
        <v>6200</v>
      </c>
      <c r="B232" s="765" t="s">
        <v>235</v>
      </c>
      <c r="C232" s="793">
        <f>SUM(D232:G232)</f>
        <v>0</v>
      </c>
      <c r="D232" s="794">
        <f>SUM(D233,D234,D237,D243,D244,D245)</f>
        <v>0</v>
      </c>
      <c r="E232" s="794">
        <f t="shared" ref="E232:G232" si="29">SUM(E233,E234,E237,E243,E244,E245)</f>
        <v>0</v>
      </c>
      <c r="F232" s="794">
        <f t="shared" si="29"/>
        <v>0</v>
      </c>
      <c r="G232" s="794">
        <f t="shared" si="29"/>
        <v>0</v>
      </c>
      <c r="H232" s="775">
        <f t="shared" si="20"/>
        <v>0</v>
      </c>
      <c r="I232" s="794">
        <f>SUM(I233,I234,I237,I243,I244,I245)</f>
        <v>0</v>
      </c>
      <c r="J232" s="794">
        <f t="shared" ref="J232:L232" si="30">SUM(J233,J234,J237,J243,J244,J245)</f>
        <v>0</v>
      </c>
      <c r="K232" s="794">
        <f t="shared" si="30"/>
        <v>0</v>
      </c>
      <c r="L232" s="734">
        <f t="shared" si="30"/>
        <v>0</v>
      </c>
    </row>
    <row r="233" spans="1:12" ht="24" x14ac:dyDescent="0.25">
      <c r="A233" s="753">
        <v>6220</v>
      </c>
      <c r="B233" s="661" t="s">
        <v>236</v>
      </c>
      <c r="C233" s="795">
        <f t="shared" si="19"/>
        <v>0</v>
      </c>
      <c r="D233" s="664"/>
      <c r="E233" s="664"/>
      <c r="F233" s="664"/>
      <c r="G233" s="796"/>
      <c r="H233" s="797">
        <f t="shared" si="20"/>
        <v>0</v>
      </c>
      <c r="I233" s="664"/>
      <c r="J233" s="664"/>
      <c r="K233" s="664"/>
      <c r="L233" s="741"/>
    </row>
    <row r="234" spans="1:12" ht="24" x14ac:dyDescent="0.25">
      <c r="A234" s="744">
        <v>6240</v>
      </c>
      <c r="B234" s="667" t="s">
        <v>237</v>
      </c>
      <c r="C234" s="784">
        <f>SUM(D234:G234)</f>
        <v>0</v>
      </c>
      <c r="D234" s="745">
        <f>SUM(D235:D236)</f>
        <v>0</v>
      </c>
      <c r="E234" s="745">
        <f>SUM(E235:E236)</f>
        <v>0</v>
      </c>
      <c r="F234" s="745">
        <f>SUM(F235:F236)</f>
        <v>0</v>
      </c>
      <c r="G234" s="746">
        <f>SUM(G235:G236)</f>
        <v>0</v>
      </c>
      <c r="H234" s="798">
        <f t="shared" si="20"/>
        <v>0</v>
      </c>
      <c r="I234" s="745">
        <f>SUM(I235:I236)</f>
        <v>0</v>
      </c>
      <c r="J234" s="745">
        <f>SUM(J235:J236)</f>
        <v>0</v>
      </c>
      <c r="K234" s="745">
        <f>SUM(K235:K236)</f>
        <v>0</v>
      </c>
      <c r="L234" s="747">
        <f>SUM(L235:L236)</f>
        <v>0</v>
      </c>
    </row>
    <row r="235" spans="1:12" x14ac:dyDescent="0.25">
      <c r="A235" s="641">
        <v>6241</v>
      </c>
      <c r="B235" s="667" t="s">
        <v>238</v>
      </c>
      <c r="C235" s="784">
        <f>SUM(D235:G235)</f>
        <v>0</v>
      </c>
      <c r="D235" s="670"/>
      <c r="E235" s="670"/>
      <c r="F235" s="670"/>
      <c r="G235" s="742"/>
      <c r="H235" s="798">
        <f>SUM(I235:L235)</f>
        <v>0</v>
      </c>
      <c r="I235" s="670"/>
      <c r="J235" s="670"/>
      <c r="K235" s="670"/>
      <c r="L235" s="743"/>
    </row>
    <row r="236" spans="1:12" x14ac:dyDescent="0.25">
      <c r="A236" s="641">
        <v>6242</v>
      </c>
      <c r="B236" s="667" t="s">
        <v>239</v>
      </c>
      <c r="C236" s="784">
        <f>SUM(D236:G236)</f>
        <v>0</v>
      </c>
      <c r="D236" s="670"/>
      <c r="E236" s="670"/>
      <c r="F236" s="670"/>
      <c r="G236" s="742"/>
      <c r="H236" s="798">
        <f t="shared" si="20"/>
        <v>0</v>
      </c>
      <c r="I236" s="670"/>
      <c r="J236" s="670"/>
      <c r="K236" s="670"/>
      <c r="L236" s="743"/>
    </row>
    <row r="237" spans="1:12" ht="25.5" customHeight="1" x14ac:dyDescent="0.25">
      <c r="A237" s="744">
        <v>6250</v>
      </c>
      <c r="B237" s="667" t="s">
        <v>240</v>
      </c>
      <c r="C237" s="784">
        <f>SUM(D237:G237)</f>
        <v>0</v>
      </c>
      <c r="D237" s="745">
        <f>SUM(D238:D242)</f>
        <v>0</v>
      </c>
      <c r="E237" s="745">
        <f>SUM(E238:E242)</f>
        <v>0</v>
      </c>
      <c r="F237" s="745">
        <f>SUM(F238:F242)</f>
        <v>0</v>
      </c>
      <c r="G237" s="746">
        <f>SUM(G238:G242)</f>
        <v>0</v>
      </c>
      <c r="H237" s="798">
        <f t="shared" si="20"/>
        <v>0</v>
      </c>
      <c r="I237" s="745">
        <f>SUM(I238:I242)</f>
        <v>0</v>
      </c>
      <c r="J237" s="745">
        <f>SUM(J238:J242)</f>
        <v>0</v>
      </c>
      <c r="K237" s="745">
        <f>SUM(K238:K242)</f>
        <v>0</v>
      </c>
      <c r="L237" s="747">
        <f>SUM(L238:L242)</f>
        <v>0</v>
      </c>
    </row>
    <row r="238" spans="1:12" ht="14.25" customHeight="1" x14ac:dyDescent="0.25">
      <c r="A238" s="641">
        <v>6252</v>
      </c>
      <c r="B238" s="667" t="s">
        <v>241</v>
      </c>
      <c r="C238" s="784">
        <f>SUM(D238:G238)</f>
        <v>0</v>
      </c>
      <c r="D238" s="670"/>
      <c r="E238" s="670"/>
      <c r="F238" s="670"/>
      <c r="G238" s="742"/>
      <c r="H238" s="798">
        <f t="shared" si="20"/>
        <v>0</v>
      </c>
      <c r="I238" s="670"/>
      <c r="J238" s="670"/>
      <c r="K238" s="670"/>
      <c r="L238" s="743"/>
    </row>
    <row r="239" spans="1:12" ht="14.25" customHeight="1" x14ac:dyDescent="0.25">
      <c r="A239" s="641">
        <v>6253</v>
      </c>
      <c r="B239" s="667" t="s">
        <v>242</v>
      </c>
      <c r="C239" s="784">
        <f t="shared" si="19"/>
        <v>0</v>
      </c>
      <c r="D239" s="670"/>
      <c r="E239" s="670"/>
      <c r="F239" s="670"/>
      <c r="G239" s="742"/>
      <c r="H239" s="798">
        <f t="shared" si="20"/>
        <v>0</v>
      </c>
      <c r="I239" s="670"/>
      <c r="J239" s="670"/>
      <c r="K239" s="670"/>
      <c r="L239" s="743"/>
    </row>
    <row r="240" spans="1:12" ht="24" x14ac:dyDescent="0.25">
      <c r="A240" s="641">
        <v>6254</v>
      </c>
      <c r="B240" s="667" t="s">
        <v>243</v>
      </c>
      <c r="C240" s="784">
        <f t="shared" si="19"/>
        <v>0</v>
      </c>
      <c r="D240" s="670"/>
      <c r="E240" s="670"/>
      <c r="F240" s="670"/>
      <c r="G240" s="742"/>
      <c r="H240" s="798">
        <f t="shared" si="20"/>
        <v>0</v>
      </c>
      <c r="I240" s="670"/>
      <c r="J240" s="670"/>
      <c r="K240" s="670"/>
      <c r="L240" s="743"/>
    </row>
    <row r="241" spans="1:12" ht="24" x14ac:dyDescent="0.25">
      <c r="A241" s="641">
        <v>6255</v>
      </c>
      <c r="B241" s="667" t="s">
        <v>244</v>
      </c>
      <c r="C241" s="784">
        <f t="shared" si="19"/>
        <v>0</v>
      </c>
      <c r="D241" s="670"/>
      <c r="E241" s="670"/>
      <c r="F241" s="670"/>
      <c r="G241" s="742"/>
      <c r="H241" s="798">
        <f t="shared" si="20"/>
        <v>0</v>
      </c>
      <c r="I241" s="670"/>
      <c r="J241" s="670"/>
      <c r="K241" s="670"/>
      <c r="L241" s="743"/>
    </row>
    <row r="242" spans="1:12" x14ac:dyDescent="0.25">
      <c r="A242" s="641">
        <v>6259</v>
      </c>
      <c r="B242" s="667" t="s">
        <v>245</v>
      </c>
      <c r="C242" s="784">
        <f t="shared" si="19"/>
        <v>0</v>
      </c>
      <c r="D242" s="670"/>
      <c r="E242" s="670"/>
      <c r="F242" s="670"/>
      <c r="G242" s="742"/>
      <c r="H242" s="798">
        <f t="shared" si="20"/>
        <v>0</v>
      </c>
      <c r="I242" s="670"/>
      <c r="J242" s="670"/>
      <c r="K242" s="670"/>
      <c r="L242" s="743"/>
    </row>
    <row r="243" spans="1:12" ht="24" x14ac:dyDescent="0.25">
      <c r="A243" s="744">
        <v>6260</v>
      </c>
      <c r="B243" s="667" t="s">
        <v>246</v>
      </c>
      <c r="C243" s="784">
        <f t="shared" si="19"/>
        <v>0</v>
      </c>
      <c r="D243" s="670"/>
      <c r="E243" s="670"/>
      <c r="F243" s="670"/>
      <c r="G243" s="742"/>
      <c r="H243" s="798">
        <f t="shared" si="20"/>
        <v>0</v>
      </c>
      <c r="I243" s="670"/>
      <c r="J243" s="670"/>
      <c r="K243" s="670"/>
      <c r="L243" s="743"/>
    </row>
    <row r="244" spans="1:12" ht="17.25" customHeight="1" x14ac:dyDescent="0.25">
      <c r="A244" s="744">
        <v>6270</v>
      </c>
      <c r="B244" s="667" t="s">
        <v>247</v>
      </c>
      <c r="C244" s="784">
        <f t="shared" si="19"/>
        <v>0</v>
      </c>
      <c r="D244" s="670"/>
      <c r="E244" s="670"/>
      <c r="F244" s="670"/>
      <c r="G244" s="742"/>
      <c r="H244" s="798">
        <f t="shared" si="20"/>
        <v>0</v>
      </c>
      <c r="I244" s="670"/>
      <c r="J244" s="670"/>
      <c r="K244" s="670"/>
      <c r="L244" s="743"/>
    </row>
    <row r="245" spans="1:12" ht="24.75" customHeight="1" x14ac:dyDescent="0.25">
      <c r="A245" s="753">
        <v>6290</v>
      </c>
      <c r="B245" s="661" t="s">
        <v>248</v>
      </c>
      <c r="C245" s="799">
        <f t="shared" si="19"/>
        <v>0</v>
      </c>
      <c r="D245" s="664">
        <f>SUM(D246:D249)</f>
        <v>0</v>
      </c>
      <c r="E245" s="664">
        <f t="shared" ref="E245:G245" si="31">SUM(E246:E249)</f>
        <v>0</v>
      </c>
      <c r="F245" s="664">
        <f t="shared" si="31"/>
        <v>0</v>
      </c>
      <c r="G245" s="800">
        <f t="shared" si="31"/>
        <v>0</v>
      </c>
      <c r="H245" s="799">
        <f t="shared" si="20"/>
        <v>0</v>
      </c>
      <c r="I245" s="664">
        <f>SUM(I246:I249)</f>
        <v>0</v>
      </c>
      <c r="J245" s="664">
        <f t="shared" ref="J245:L245" si="32">SUM(J246:J249)</f>
        <v>0</v>
      </c>
      <c r="K245" s="664">
        <f t="shared" si="32"/>
        <v>0</v>
      </c>
      <c r="L245" s="768">
        <f t="shared" si="32"/>
        <v>0</v>
      </c>
    </row>
    <row r="246" spans="1:12" ht="17.25" customHeight="1" x14ac:dyDescent="0.25">
      <c r="A246" s="641">
        <v>6291</v>
      </c>
      <c r="B246" s="667" t="s">
        <v>249</v>
      </c>
      <c r="C246" s="784">
        <f t="shared" si="19"/>
        <v>0</v>
      </c>
      <c r="D246" s="670"/>
      <c r="E246" s="670"/>
      <c r="F246" s="670"/>
      <c r="G246" s="801"/>
      <c r="H246" s="784">
        <f t="shared" si="20"/>
        <v>0</v>
      </c>
      <c r="I246" s="670"/>
      <c r="J246" s="670"/>
      <c r="K246" s="670"/>
      <c r="L246" s="743"/>
    </row>
    <row r="247" spans="1:12" ht="17.25" customHeight="1" x14ac:dyDescent="0.25">
      <c r="A247" s="641">
        <v>6292</v>
      </c>
      <c r="B247" s="667" t="s">
        <v>250</v>
      </c>
      <c r="C247" s="784">
        <f t="shared" si="19"/>
        <v>0</v>
      </c>
      <c r="D247" s="670"/>
      <c r="E247" s="670"/>
      <c r="F247" s="670"/>
      <c r="G247" s="801"/>
      <c r="H247" s="784">
        <f t="shared" si="20"/>
        <v>0</v>
      </c>
      <c r="I247" s="670"/>
      <c r="J247" s="670"/>
      <c r="K247" s="670"/>
      <c r="L247" s="743"/>
    </row>
    <row r="248" spans="1:12" ht="78.75" customHeight="1" x14ac:dyDescent="0.25">
      <c r="A248" s="641">
        <v>6296</v>
      </c>
      <c r="B248" s="667" t="s">
        <v>251</v>
      </c>
      <c r="C248" s="784">
        <f t="shared" si="19"/>
        <v>0</v>
      </c>
      <c r="D248" s="670"/>
      <c r="E248" s="670"/>
      <c r="F248" s="670"/>
      <c r="G248" s="801"/>
      <c r="H248" s="784">
        <f t="shared" si="20"/>
        <v>0</v>
      </c>
      <c r="I248" s="670"/>
      <c r="J248" s="670"/>
      <c r="K248" s="670"/>
      <c r="L248" s="743"/>
    </row>
    <row r="249" spans="1:12" ht="39.75" customHeight="1" x14ac:dyDescent="0.25">
      <c r="A249" s="641">
        <v>6299</v>
      </c>
      <c r="B249" s="667" t="s">
        <v>252</v>
      </c>
      <c r="C249" s="784">
        <f t="shared" si="19"/>
        <v>0</v>
      </c>
      <c r="D249" s="670"/>
      <c r="E249" s="670"/>
      <c r="F249" s="670"/>
      <c r="G249" s="801"/>
      <c r="H249" s="784">
        <f t="shared" si="20"/>
        <v>0</v>
      </c>
      <c r="I249" s="670"/>
      <c r="J249" s="670"/>
      <c r="K249" s="670"/>
      <c r="L249" s="743"/>
    </row>
    <row r="250" spans="1:12" x14ac:dyDescent="0.25">
      <c r="A250" s="652">
        <v>6300</v>
      </c>
      <c r="B250" s="732" t="s">
        <v>253</v>
      </c>
      <c r="C250" s="766">
        <f t="shared" si="19"/>
        <v>0</v>
      </c>
      <c r="D250" s="659">
        <f>SUM(D251,D255,D256)</f>
        <v>0</v>
      </c>
      <c r="E250" s="659">
        <f t="shared" ref="E250:G250" si="33">SUM(E251,E255,E256)</f>
        <v>0</v>
      </c>
      <c r="F250" s="659">
        <f t="shared" si="33"/>
        <v>0</v>
      </c>
      <c r="G250" s="659">
        <f t="shared" si="33"/>
        <v>0</v>
      </c>
      <c r="H250" s="653">
        <f t="shared" si="20"/>
        <v>0</v>
      </c>
      <c r="I250" s="659">
        <f>SUM(I251,I255,I256)</f>
        <v>0</v>
      </c>
      <c r="J250" s="659">
        <f t="shared" ref="J250:L250" si="34">SUM(J251,J255,J256)</f>
        <v>0</v>
      </c>
      <c r="K250" s="659">
        <f t="shared" si="34"/>
        <v>0</v>
      </c>
      <c r="L250" s="757">
        <f t="shared" si="34"/>
        <v>0</v>
      </c>
    </row>
    <row r="251" spans="1:12" ht="24" x14ac:dyDescent="0.25">
      <c r="A251" s="753">
        <v>6320</v>
      </c>
      <c r="B251" s="661" t="s">
        <v>254</v>
      </c>
      <c r="C251" s="799">
        <f t="shared" si="19"/>
        <v>0</v>
      </c>
      <c r="D251" s="754">
        <f>SUM(D252:D254)</f>
        <v>0</v>
      </c>
      <c r="E251" s="754">
        <f t="shared" ref="E251:G251" si="35">SUM(E252:E254)</f>
        <v>0</v>
      </c>
      <c r="F251" s="754">
        <f t="shared" si="35"/>
        <v>0</v>
      </c>
      <c r="G251" s="802">
        <f t="shared" si="35"/>
        <v>0</v>
      </c>
      <c r="H251" s="799">
        <f t="shared" si="20"/>
        <v>0</v>
      </c>
      <c r="I251" s="754">
        <f>SUM(I252:I254)</f>
        <v>0</v>
      </c>
      <c r="J251" s="754">
        <f t="shared" ref="J251:L251" si="36">SUM(J252:J254)</f>
        <v>0</v>
      </c>
      <c r="K251" s="754">
        <f t="shared" si="36"/>
        <v>0</v>
      </c>
      <c r="L251" s="803">
        <f t="shared" si="36"/>
        <v>0</v>
      </c>
    </row>
    <row r="252" spans="1:12" x14ac:dyDescent="0.25">
      <c r="A252" s="641">
        <v>6322</v>
      </c>
      <c r="B252" s="667" t="s">
        <v>255</v>
      </c>
      <c r="C252" s="784">
        <f t="shared" si="19"/>
        <v>0</v>
      </c>
      <c r="D252" s="745"/>
      <c r="E252" s="745"/>
      <c r="F252" s="745"/>
      <c r="G252" s="804"/>
      <c r="H252" s="784">
        <f t="shared" si="20"/>
        <v>0</v>
      </c>
      <c r="I252" s="745"/>
      <c r="J252" s="745"/>
      <c r="K252" s="745"/>
      <c r="L252" s="747"/>
    </row>
    <row r="253" spans="1:12" ht="24" x14ac:dyDescent="0.25">
      <c r="A253" s="641">
        <v>6323</v>
      </c>
      <c r="B253" s="667" t="s">
        <v>256</v>
      </c>
      <c r="C253" s="784">
        <f t="shared" si="19"/>
        <v>0</v>
      </c>
      <c r="D253" s="745"/>
      <c r="E253" s="745"/>
      <c r="F253" s="745"/>
      <c r="G253" s="804"/>
      <c r="H253" s="784">
        <f t="shared" si="20"/>
        <v>0</v>
      </c>
      <c r="I253" s="745"/>
      <c r="J253" s="745"/>
      <c r="K253" s="745"/>
      <c r="L253" s="747"/>
    </row>
    <row r="254" spans="1:12" x14ac:dyDescent="0.25">
      <c r="A254" s="635">
        <v>6329</v>
      </c>
      <c r="B254" s="661" t="s">
        <v>257</v>
      </c>
      <c r="C254" s="795">
        <f t="shared" si="19"/>
        <v>0</v>
      </c>
      <c r="D254" s="754"/>
      <c r="E254" s="754"/>
      <c r="F254" s="754"/>
      <c r="G254" s="805"/>
      <c r="H254" s="795">
        <f t="shared" si="20"/>
        <v>0</v>
      </c>
      <c r="I254" s="754"/>
      <c r="J254" s="754"/>
      <c r="K254" s="754"/>
      <c r="L254" s="756"/>
    </row>
    <row r="255" spans="1:12" ht="24" x14ac:dyDescent="0.25">
      <c r="A255" s="806">
        <v>6330</v>
      </c>
      <c r="B255" s="807" t="s">
        <v>258</v>
      </c>
      <c r="C255" s="799">
        <f>SUM(D255:G255)</f>
        <v>0</v>
      </c>
      <c r="D255" s="771"/>
      <c r="E255" s="771"/>
      <c r="F255" s="771"/>
      <c r="G255" s="801"/>
      <c r="H255" s="799">
        <f>SUM(I255:L255)</f>
        <v>0</v>
      </c>
      <c r="I255" s="771"/>
      <c r="J255" s="771"/>
      <c r="K255" s="771"/>
      <c r="L255" s="773"/>
    </row>
    <row r="256" spans="1:12" x14ac:dyDescent="0.25">
      <c r="A256" s="744">
        <v>6360</v>
      </c>
      <c r="B256" s="667" t="s">
        <v>259</v>
      </c>
      <c r="C256" s="784">
        <f t="shared" si="19"/>
        <v>0</v>
      </c>
      <c r="D256" s="670"/>
      <c r="E256" s="670"/>
      <c r="F256" s="670"/>
      <c r="G256" s="742"/>
      <c r="H256" s="798">
        <f t="shared" si="20"/>
        <v>0</v>
      </c>
      <c r="I256" s="670"/>
      <c r="J256" s="670"/>
      <c r="K256" s="670"/>
      <c r="L256" s="743"/>
    </row>
    <row r="257" spans="1:12" ht="36" x14ac:dyDescent="0.25">
      <c r="A257" s="652">
        <v>6400</v>
      </c>
      <c r="B257" s="732" t="s">
        <v>260</v>
      </c>
      <c r="C257" s="766">
        <f>SUM(D257:G257)</f>
        <v>0</v>
      </c>
      <c r="D257" s="659">
        <f>SUM(D258,D262)</f>
        <v>0</v>
      </c>
      <c r="E257" s="659">
        <f t="shared" ref="E257:G257" si="37">SUM(E258,E262)</f>
        <v>0</v>
      </c>
      <c r="F257" s="659">
        <f t="shared" si="37"/>
        <v>0</v>
      </c>
      <c r="G257" s="659">
        <f t="shared" si="37"/>
        <v>0</v>
      </c>
      <c r="H257" s="653">
        <f>SUM(I257:L257)</f>
        <v>0</v>
      </c>
      <c r="I257" s="659">
        <f>SUM(I258,I262)</f>
        <v>0</v>
      </c>
      <c r="J257" s="659">
        <f t="shared" ref="J257:L257" si="38">SUM(J258,J262)</f>
        <v>0</v>
      </c>
      <c r="K257" s="659">
        <f t="shared" si="38"/>
        <v>0</v>
      </c>
      <c r="L257" s="757">
        <f t="shared" si="38"/>
        <v>0</v>
      </c>
    </row>
    <row r="258" spans="1:12" ht="24" x14ac:dyDescent="0.25">
      <c r="A258" s="753">
        <v>6410</v>
      </c>
      <c r="B258" s="661" t="s">
        <v>261</v>
      </c>
      <c r="C258" s="795">
        <f t="shared" si="19"/>
        <v>0</v>
      </c>
      <c r="D258" s="664">
        <f>SUM(D259:D261)</f>
        <v>0</v>
      </c>
      <c r="E258" s="664">
        <f t="shared" ref="E258:G258" si="39">SUM(E259:E261)</f>
        <v>0</v>
      </c>
      <c r="F258" s="664">
        <f t="shared" si="39"/>
        <v>0</v>
      </c>
      <c r="G258" s="808">
        <f t="shared" si="39"/>
        <v>0</v>
      </c>
      <c r="H258" s="795">
        <f t="shared" si="20"/>
        <v>0</v>
      </c>
      <c r="I258" s="664">
        <f>SUM(I259:I261)</f>
        <v>0</v>
      </c>
      <c r="J258" s="664">
        <f t="shared" ref="J258:L258" si="40">SUM(J259:J261)</f>
        <v>0</v>
      </c>
      <c r="K258" s="664">
        <f t="shared" si="40"/>
        <v>0</v>
      </c>
      <c r="L258" s="809">
        <f t="shared" si="40"/>
        <v>0</v>
      </c>
    </row>
    <row r="259" spans="1:12" x14ac:dyDescent="0.25">
      <c r="A259" s="641">
        <v>6411</v>
      </c>
      <c r="B259" s="810" t="s">
        <v>262</v>
      </c>
      <c r="C259" s="784">
        <f t="shared" si="19"/>
        <v>0</v>
      </c>
      <c r="D259" s="670"/>
      <c r="E259" s="670"/>
      <c r="F259" s="670"/>
      <c r="G259" s="742"/>
      <c r="H259" s="798">
        <f t="shared" si="20"/>
        <v>0</v>
      </c>
      <c r="I259" s="670"/>
      <c r="J259" s="670"/>
      <c r="K259" s="670"/>
      <c r="L259" s="743"/>
    </row>
    <row r="260" spans="1:12" ht="36" x14ac:dyDescent="0.25">
      <c r="A260" s="641">
        <v>6412</v>
      </c>
      <c r="B260" s="667" t="s">
        <v>263</v>
      </c>
      <c r="C260" s="784">
        <f t="shared" si="19"/>
        <v>0</v>
      </c>
      <c r="D260" s="670"/>
      <c r="E260" s="670"/>
      <c r="F260" s="670"/>
      <c r="G260" s="742"/>
      <c r="H260" s="798">
        <f t="shared" si="20"/>
        <v>0</v>
      </c>
      <c r="I260" s="670"/>
      <c r="J260" s="670"/>
      <c r="K260" s="670"/>
      <c r="L260" s="743"/>
    </row>
    <row r="261" spans="1:12" ht="36" x14ac:dyDescent="0.25">
      <c r="A261" s="641">
        <v>6419</v>
      </c>
      <c r="B261" s="667" t="s">
        <v>264</v>
      </c>
      <c r="C261" s="784">
        <f t="shared" si="19"/>
        <v>0</v>
      </c>
      <c r="D261" s="670"/>
      <c r="E261" s="670"/>
      <c r="F261" s="670"/>
      <c r="G261" s="742"/>
      <c r="H261" s="798">
        <f t="shared" si="20"/>
        <v>0</v>
      </c>
      <c r="I261" s="670"/>
      <c r="J261" s="670"/>
      <c r="K261" s="670"/>
      <c r="L261" s="743"/>
    </row>
    <row r="262" spans="1:12" ht="36" x14ac:dyDescent="0.25">
      <c r="A262" s="744">
        <v>6420</v>
      </c>
      <c r="B262" s="667" t="s">
        <v>265</v>
      </c>
      <c r="C262" s="784">
        <f t="shared" si="19"/>
        <v>0</v>
      </c>
      <c r="D262" s="670">
        <f>SUM(D263:D265)</f>
        <v>0</v>
      </c>
      <c r="E262" s="670">
        <f t="shared" ref="E262:G262" si="41">SUM(E263:E265)</f>
        <v>0</v>
      </c>
      <c r="F262" s="670">
        <f t="shared" si="41"/>
        <v>0</v>
      </c>
      <c r="G262" s="801">
        <f t="shared" si="41"/>
        <v>0</v>
      </c>
      <c r="H262" s="784">
        <f t="shared" si="20"/>
        <v>0</v>
      </c>
      <c r="I262" s="670">
        <f>SUM(I263:I265)</f>
        <v>0</v>
      </c>
      <c r="J262" s="670">
        <f t="shared" ref="J262:L262" si="42">SUM(J263:J265)</f>
        <v>0</v>
      </c>
      <c r="K262" s="670">
        <f t="shared" si="42"/>
        <v>0</v>
      </c>
      <c r="L262" s="791">
        <f t="shared" si="42"/>
        <v>0</v>
      </c>
    </row>
    <row r="263" spans="1:12" x14ac:dyDescent="0.25">
      <c r="A263" s="641">
        <v>6421</v>
      </c>
      <c r="B263" s="667" t="s">
        <v>266</v>
      </c>
      <c r="C263" s="784">
        <f t="shared" ref="C263:C297" si="43">SUM(D263:G263)</f>
        <v>0</v>
      </c>
      <c r="D263" s="670"/>
      <c r="E263" s="670"/>
      <c r="F263" s="670"/>
      <c r="G263" s="742"/>
      <c r="H263" s="798">
        <f t="shared" ref="H263:H297" si="44">SUM(I263:L263)</f>
        <v>0</v>
      </c>
      <c r="I263" s="670"/>
      <c r="J263" s="670"/>
      <c r="K263" s="670"/>
      <c r="L263" s="743"/>
    </row>
    <row r="264" spans="1:12" x14ac:dyDescent="0.25">
      <c r="A264" s="641">
        <v>6422</v>
      </c>
      <c r="B264" s="667" t="s">
        <v>267</v>
      </c>
      <c r="C264" s="784">
        <f t="shared" si="43"/>
        <v>0</v>
      </c>
      <c r="D264" s="670"/>
      <c r="E264" s="670"/>
      <c r="F264" s="670"/>
      <c r="G264" s="742"/>
      <c r="H264" s="798">
        <f t="shared" si="44"/>
        <v>0</v>
      </c>
      <c r="I264" s="670"/>
      <c r="J264" s="670"/>
      <c r="K264" s="670"/>
      <c r="L264" s="743"/>
    </row>
    <row r="265" spans="1:12" ht="14.25" customHeight="1" x14ac:dyDescent="0.25">
      <c r="A265" s="641">
        <v>6423</v>
      </c>
      <c r="B265" s="667" t="s">
        <v>268</v>
      </c>
      <c r="C265" s="784">
        <f t="shared" si="43"/>
        <v>0</v>
      </c>
      <c r="D265" s="670"/>
      <c r="E265" s="670"/>
      <c r="F265" s="670"/>
      <c r="G265" s="742"/>
      <c r="H265" s="798">
        <f t="shared" si="44"/>
        <v>0</v>
      </c>
      <c r="I265" s="670"/>
      <c r="J265" s="670"/>
      <c r="K265" s="670"/>
      <c r="L265" s="743"/>
    </row>
    <row r="266" spans="1:12" ht="36" x14ac:dyDescent="0.25">
      <c r="A266" s="811">
        <v>7000</v>
      </c>
      <c r="B266" s="811" t="s">
        <v>269</v>
      </c>
      <c r="C266" s="812">
        <f t="shared" si="43"/>
        <v>0</v>
      </c>
      <c r="D266" s="813">
        <f>SUM(D267,D274)</f>
        <v>0</v>
      </c>
      <c r="E266" s="813">
        <f t="shared" ref="E266:G266" si="45">SUM(E267,E274)</f>
        <v>0</v>
      </c>
      <c r="F266" s="813">
        <f t="shared" si="45"/>
        <v>0</v>
      </c>
      <c r="G266" s="813">
        <f t="shared" si="45"/>
        <v>0</v>
      </c>
      <c r="H266" s="814">
        <f t="shared" si="44"/>
        <v>0</v>
      </c>
      <c r="I266" s="813">
        <f>SUM(I267,I274)</f>
        <v>0</v>
      </c>
      <c r="J266" s="813">
        <f t="shared" ref="J266:L266" si="46">SUM(J267,J274)</f>
        <v>0</v>
      </c>
      <c r="K266" s="813">
        <f t="shared" si="46"/>
        <v>0</v>
      </c>
      <c r="L266" s="815">
        <f t="shared" si="46"/>
        <v>0</v>
      </c>
    </row>
    <row r="267" spans="1:12" ht="24" x14ac:dyDescent="0.25">
      <c r="A267" s="816">
        <v>7200</v>
      </c>
      <c r="B267" s="732" t="s">
        <v>270</v>
      </c>
      <c r="C267" s="766">
        <f t="shared" si="43"/>
        <v>0</v>
      </c>
      <c r="D267" s="659">
        <f>SUM(D268,D269,D270,D273)</f>
        <v>0</v>
      </c>
      <c r="E267" s="659">
        <f t="shared" ref="E267:G267" si="47">SUM(E268,E269,E270,E273)</f>
        <v>0</v>
      </c>
      <c r="F267" s="659">
        <f t="shared" si="47"/>
        <v>0</v>
      </c>
      <c r="G267" s="659">
        <f t="shared" si="47"/>
        <v>0</v>
      </c>
      <c r="H267" s="653">
        <f t="shared" si="44"/>
        <v>0</v>
      </c>
      <c r="I267" s="659">
        <f>SUM(I268,I269,I270,I273)</f>
        <v>0</v>
      </c>
      <c r="J267" s="659">
        <f t="shared" ref="J267:L267" si="48">SUM(J268,J269,J270,J273)</f>
        <v>0</v>
      </c>
      <c r="K267" s="659">
        <f t="shared" si="48"/>
        <v>0</v>
      </c>
      <c r="L267" s="734">
        <f t="shared" si="48"/>
        <v>0</v>
      </c>
    </row>
    <row r="268" spans="1:12" ht="24" x14ac:dyDescent="0.25">
      <c r="A268" s="817">
        <v>7210</v>
      </c>
      <c r="B268" s="661" t="s">
        <v>271</v>
      </c>
      <c r="C268" s="795">
        <f t="shared" si="43"/>
        <v>0</v>
      </c>
      <c r="D268" s="664"/>
      <c r="E268" s="664"/>
      <c r="F268" s="664"/>
      <c r="G268" s="740"/>
      <c r="H268" s="662">
        <f t="shared" si="44"/>
        <v>0</v>
      </c>
      <c r="I268" s="664"/>
      <c r="J268" s="664"/>
      <c r="K268" s="664"/>
      <c r="L268" s="741"/>
    </row>
    <row r="269" spans="1:12" ht="24" x14ac:dyDescent="0.25">
      <c r="A269" s="818">
        <v>7230</v>
      </c>
      <c r="B269" s="667" t="s">
        <v>272</v>
      </c>
      <c r="C269" s="784">
        <f t="shared" si="43"/>
        <v>0</v>
      </c>
      <c r="D269" s="670"/>
      <c r="E269" s="670"/>
      <c r="F269" s="670"/>
      <c r="G269" s="742"/>
      <c r="H269" s="668">
        <f t="shared" si="44"/>
        <v>0</v>
      </c>
      <c r="I269" s="670"/>
      <c r="J269" s="670"/>
      <c r="K269" s="670"/>
      <c r="L269" s="743"/>
    </row>
    <row r="270" spans="1:12" ht="24" x14ac:dyDescent="0.25">
      <c r="A270" s="818">
        <v>7240</v>
      </c>
      <c r="B270" s="667" t="s">
        <v>273</v>
      </c>
      <c r="C270" s="784">
        <f t="shared" si="43"/>
        <v>0</v>
      </c>
      <c r="D270" s="745">
        <f>SUM(D271:D272)</f>
        <v>0</v>
      </c>
      <c r="E270" s="745">
        <f>SUM(E271:E272)</f>
        <v>0</v>
      </c>
      <c r="F270" s="745">
        <f>SUM(F271:F272)</f>
        <v>0</v>
      </c>
      <c r="G270" s="746">
        <f>SUM(G271:G272)</f>
        <v>0</v>
      </c>
      <c r="H270" s="668">
        <f t="shared" si="44"/>
        <v>0</v>
      </c>
      <c r="I270" s="745">
        <f>SUM(I271:I272)</f>
        <v>0</v>
      </c>
      <c r="J270" s="745">
        <f>SUM(J271:J272)</f>
        <v>0</v>
      </c>
      <c r="K270" s="745">
        <f>SUM(K271:K272)</f>
        <v>0</v>
      </c>
      <c r="L270" s="747">
        <f>SUM(L271:L272)</f>
        <v>0</v>
      </c>
    </row>
    <row r="271" spans="1:12" ht="48" x14ac:dyDescent="0.25">
      <c r="A271" s="819">
        <v>7245</v>
      </c>
      <c r="B271" s="667" t="s">
        <v>274</v>
      </c>
      <c r="C271" s="784">
        <f t="shared" si="43"/>
        <v>0</v>
      </c>
      <c r="D271" s="670"/>
      <c r="E271" s="670"/>
      <c r="F271" s="670"/>
      <c r="G271" s="742"/>
      <c r="H271" s="668">
        <f t="shared" si="44"/>
        <v>0</v>
      </c>
      <c r="I271" s="670"/>
      <c r="J271" s="670"/>
      <c r="K271" s="670"/>
      <c r="L271" s="743"/>
    </row>
    <row r="272" spans="1:12" ht="87.75" customHeight="1" x14ac:dyDescent="0.25">
      <c r="A272" s="819">
        <v>7246</v>
      </c>
      <c r="B272" s="667" t="s">
        <v>275</v>
      </c>
      <c r="C272" s="784">
        <f t="shared" si="43"/>
        <v>0</v>
      </c>
      <c r="D272" s="670"/>
      <c r="E272" s="670"/>
      <c r="F272" s="670"/>
      <c r="G272" s="742"/>
      <c r="H272" s="668">
        <f t="shared" si="44"/>
        <v>0</v>
      </c>
      <c r="I272" s="670"/>
      <c r="J272" s="670"/>
      <c r="K272" s="670"/>
      <c r="L272" s="743"/>
    </row>
    <row r="273" spans="1:12" ht="24" x14ac:dyDescent="0.25">
      <c r="A273" s="820">
        <v>7260</v>
      </c>
      <c r="B273" s="661" t="s">
        <v>276</v>
      </c>
      <c r="C273" s="795">
        <f t="shared" si="43"/>
        <v>0</v>
      </c>
      <c r="D273" s="664"/>
      <c r="E273" s="664"/>
      <c r="F273" s="664"/>
      <c r="G273" s="740"/>
      <c r="H273" s="662">
        <f t="shared" si="44"/>
        <v>0</v>
      </c>
      <c r="I273" s="664"/>
      <c r="J273" s="664"/>
      <c r="K273" s="664"/>
      <c r="L273" s="741"/>
    </row>
    <row r="274" spans="1:12" x14ac:dyDescent="0.25">
      <c r="A274" s="821">
        <v>7700</v>
      </c>
      <c r="B274" s="786" t="s">
        <v>277</v>
      </c>
      <c r="C274" s="787">
        <f t="shared" si="43"/>
        <v>0</v>
      </c>
      <c r="D274" s="822">
        <f>SUM(D275,D278)</f>
        <v>0</v>
      </c>
      <c r="E274" s="822">
        <f t="shared" ref="E274:G274" si="49">SUM(E275,E278)</f>
        <v>0</v>
      </c>
      <c r="F274" s="822">
        <f t="shared" si="49"/>
        <v>0</v>
      </c>
      <c r="G274" s="822">
        <f t="shared" si="49"/>
        <v>0</v>
      </c>
      <c r="H274" s="789">
        <f t="shared" si="44"/>
        <v>0</v>
      </c>
      <c r="I274" s="822">
        <f>SUM(I275,I278)</f>
        <v>0</v>
      </c>
      <c r="J274" s="822">
        <f t="shared" ref="J274:L274" si="50">SUM(J275,J278)</f>
        <v>0</v>
      </c>
      <c r="K274" s="822">
        <f t="shared" si="50"/>
        <v>0</v>
      </c>
      <c r="L274" s="757">
        <f t="shared" si="50"/>
        <v>0</v>
      </c>
    </row>
    <row r="275" spans="1:12" ht="24" x14ac:dyDescent="0.25">
      <c r="A275" s="823">
        <v>7710</v>
      </c>
      <c r="B275" s="694" t="s">
        <v>278</v>
      </c>
      <c r="C275" s="785">
        <f t="shared" si="43"/>
        <v>0</v>
      </c>
      <c r="D275" s="737">
        <f>SUM(D276:D277)</f>
        <v>0</v>
      </c>
      <c r="E275" s="737">
        <f>SUM(E276:E277)</f>
        <v>0</v>
      </c>
      <c r="F275" s="737">
        <f>SUM(F276:F277)</f>
        <v>0</v>
      </c>
      <c r="G275" s="738">
        <f>SUM(G276:G277)</f>
        <v>0</v>
      </c>
      <c r="H275" s="736">
        <f t="shared" si="44"/>
        <v>0</v>
      </c>
      <c r="I275" s="737">
        <f>SUM(I276:I277)</f>
        <v>0</v>
      </c>
      <c r="J275" s="737">
        <f>SUM(J276:J277)</f>
        <v>0</v>
      </c>
      <c r="K275" s="737">
        <f>SUM(K276:K277)</f>
        <v>0</v>
      </c>
      <c r="L275" s="739">
        <f>SUM(L276:L277)</f>
        <v>0</v>
      </c>
    </row>
    <row r="276" spans="1:12" ht="48" x14ac:dyDescent="0.25">
      <c r="A276" s="819">
        <v>7711</v>
      </c>
      <c r="B276" s="667" t="s">
        <v>279</v>
      </c>
      <c r="C276" s="784">
        <f t="shared" si="43"/>
        <v>0</v>
      </c>
      <c r="D276" s="670"/>
      <c r="E276" s="670"/>
      <c r="F276" s="670"/>
      <c r="G276" s="742"/>
      <c r="H276" s="668">
        <f t="shared" si="44"/>
        <v>0</v>
      </c>
      <c r="I276" s="670"/>
      <c r="J276" s="670"/>
      <c r="K276" s="670"/>
      <c r="L276" s="743"/>
    </row>
    <row r="277" spans="1:12" ht="48" x14ac:dyDescent="0.25">
      <c r="A277" s="824">
        <v>7712</v>
      </c>
      <c r="B277" s="807" t="s">
        <v>280</v>
      </c>
      <c r="C277" s="799">
        <f t="shared" si="43"/>
        <v>0</v>
      </c>
      <c r="D277" s="771"/>
      <c r="E277" s="771"/>
      <c r="F277" s="771"/>
      <c r="G277" s="825"/>
      <c r="H277" s="767">
        <f t="shared" si="44"/>
        <v>0</v>
      </c>
      <c r="I277" s="771"/>
      <c r="J277" s="771"/>
      <c r="K277" s="771"/>
      <c r="L277" s="773"/>
    </row>
    <row r="278" spans="1:12" x14ac:dyDescent="0.2">
      <c r="A278" s="826">
        <v>7720</v>
      </c>
      <c r="B278" s="827" t="s">
        <v>281</v>
      </c>
      <c r="C278" s="799">
        <f t="shared" si="43"/>
        <v>0</v>
      </c>
      <c r="D278" s="788"/>
      <c r="E278" s="788"/>
      <c r="F278" s="788"/>
      <c r="G278" s="828"/>
      <c r="H278" s="767">
        <f t="shared" si="44"/>
        <v>0</v>
      </c>
      <c r="I278" s="788"/>
      <c r="J278" s="788"/>
      <c r="K278" s="788"/>
      <c r="L278" s="829"/>
    </row>
    <row r="279" spans="1:12" ht="36" x14ac:dyDescent="0.25">
      <c r="A279" s="830">
        <v>8000</v>
      </c>
      <c r="B279" s="831" t="s">
        <v>282</v>
      </c>
      <c r="C279" s="832">
        <f t="shared" si="43"/>
        <v>0</v>
      </c>
      <c r="D279" s="833">
        <f>SUM(D280:D282)</f>
        <v>0</v>
      </c>
      <c r="E279" s="833">
        <f t="shared" ref="E279:G279" si="51">SUM(E280:E282)</f>
        <v>0</v>
      </c>
      <c r="F279" s="833">
        <f t="shared" si="51"/>
        <v>0</v>
      </c>
      <c r="G279" s="833">
        <f t="shared" si="51"/>
        <v>0</v>
      </c>
      <c r="H279" s="832">
        <f t="shared" si="44"/>
        <v>0</v>
      </c>
      <c r="I279" s="833">
        <f>SUM(I280:I282)</f>
        <v>0</v>
      </c>
      <c r="J279" s="833">
        <f t="shared" ref="J279:L279" si="52">SUM(J280:J282)</f>
        <v>0</v>
      </c>
      <c r="K279" s="833">
        <f t="shared" si="52"/>
        <v>0</v>
      </c>
      <c r="L279" s="834">
        <f t="shared" si="52"/>
        <v>0</v>
      </c>
    </row>
    <row r="280" spans="1:12" ht="15.75" customHeight="1" x14ac:dyDescent="0.25">
      <c r="A280" s="835">
        <v>8100</v>
      </c>
      <c r="B280" s="694" t="s">
        <v>283</v>
      </c>
      <c r="C280" s="795">
        <f t="shared" si="43"/>
        <v>0</v>
      </c>
      <c r="D280" s="748"/>
      <c r="E280" s="748"/>
      <c r="F280" s="748"/>
      <c r="G280" s="749"/>
      <c r="H280" s="662">
        <f t="shared" si="44"/>
        <v>0</v>
      </c>
      <c r="I280" s="748"/>
      <c r="J280" s="748"/>
      <c r="K280" s="748"/>
      <c r="L280" s="750"/>
    </row>
    <row r="281" spans="1:12" ht="24" x14ac:dyDescent="0.25">
      <c r="A281" s="836">
        <v>8600</v>
      </c>
      <c r="B281" s="667" t="s">
        <v>284</v>
      </c>
      <c r="C281" s="799">
        <f t="shared" si="43"/>
        <v>0</v>
      </c>
      <c r="D281" s="670"/>
      <c r="E281" s="670"/>
      <c r="F281" s="670"/>
      <c r="G281" s="742"/>
      <c r="H281" s="767">
        <f t="shared" si="44"/>
        <v>0</v>
      </c>
      <c r="I281" s="670"/>
      <c r="J281" s="670"/>
      <c r="K281" s="670"/>
      <c r="L281" s="743"/>
    </row>
    <row r="282" spans="1:12" ht="48" x14ac:dyDescent="0.25">
      <c r="A282" s="837">
        <v>8900</v>
      </c>
      <c r="B282" s="807" t="s">
        <v>285</v>
      </c>
      <c r="C282" s="799">
        <f t="shared" si="43"/>
        <v>0</v>
      </c>
      <c r="D282" s="771"/>
      <c r="E282" s="771"/>
      <c r="F282" s="771"/>
      <c r="G282" s="825"/>
      <c r="H282" s="767">
        <f t="shared" si="44"/>
        <v>0</v>
      </c>
      <c r="I282" s="771"/>
      <c r="J282" s="771"/>
      <c r="K282" s="771"/>
      <c r="L282" s="773"/>
    </row>
    <row r="283" spans="1:12" x14ac:dyDescent="0.25">
      <c r="A283" s="830">
        <v>9000</v>
      </c>
      <c r="B283" s="831" t="s">
        <v>286</v>
      </c>
      <c r="C283" s="838">
        <f t="shared" si="43"/>
        <v>0</v>
      </c>
      <c r="D283" s="833">
        <f>SUM(D284)</f>
        <v>0</v>
      </c>
      <c r="E283" s="833">
        <f t="shared" ref="E283:G283" si="53">SUM(E284)</f>
        <v>0</v>
      </c>
      <c r="F283" s="833">
        <f t="shared" si="53"/>
        <v>0</v>
      </c>
      <c r="G283" s="833">
        <f t="shared" si="53"/>
        <v>0</v>
      </c>
      <c r="H283" s="839">
        <f t="shared" si="44"/>
        <v>0</v>
      </c>
      <c r="I283" s="833">
        <f>SUM(I284)</f>
        <v>0</v>
      </c>
      <c r="J283" s="833">
        <f t="shared" ref="J283:L283" si="54">SUM(J284)</f>
        <v>0</v>
      </c>
      <c r="K283" s="833">
        <f t="shared" si="54"/>
        <v>0</v>
      </c>
      <c r="L283" s="834">
        <f t="shared" si="54"/>
        <v>0</v>
      </c>
    </row>
    <row r="284" spans="1:12" ht="24" x14ac:dyDescent="0.25">
      <c r="A284" s="840">
        <v>9200</v>
      </c>
      <c r="B284" s="765" t="s">
        <v>287</v>
      </c>
      <c r="C284" s="793">
        <f t="shared" si="43"/>
        <v>0</v>
      </c>
      <c r="D284" s="776">
        <f>SUM(D285,D286,D289,D290,D294)</f>
        <v>0</v>
      </c>
      <c r="E284" s="776">
        <f t="shared" ref="E284:G284" si="55">SUM(E285,E286,E289,E290,E294)</f>
        <v>0</v>
      </c>
      <c r="F284" s="776">
        <f t="shared" si="55"/>
        <v>0</v>
      </c>
      <c r="G284" s="776">
        <f t="shared" si="55"/>
        <v>0</v>
      </c>
      <c r="H284" s="775">
        <f t="shared" si="44"/>
        <v>0</v>
      </c>
      <c r="I284" s="776">
        <f>SUM(I285,I286,I289,I290,I294)</f>
        <v>0</v>
      </c>
      <c r="J284" s="776">
        <f t="shared" ref="J284:L284" si="56">SUM(J285,J286,J289,J290,J294)</f>
        <v>0</v>
      </c>
      <c r="K284" s="776">
        <f t="shared" si="56"/>
        <v>0</v>
      </c>
      <c r="L284" s="777">
        <f t="shared" si="56"/>
        <v>0</v>
      </c>
    </row>
    <row r="285" spans="1:12" ht="24" x14ac:dyDescent="0.25">
      <c r="A285" s="823">
        <v>9230</v>
      </c>
      <c r="B285" s="694" t="s">
        <v>288</v>
      </c>
      <c r="C285" s="795">
        <f t="shared" si="43"/>
        <v>0</v>
      </c>
      <c r="D285" s="748"/>
      <c r="E285" s="748"/>
      <c r="F285" s="748"/>
      <c r="G285" s="749"/>
      <c r="H285" s="662">
        <f t="shared" si="44"/>
        <v>0</v>
      </c>
      <c r="I285" s="748"/>
      <c r="J285" s="748"/>
      <c r="K285" s="748"/>
      <c r="L285" s="750"/>
    </row>
    <row r="286" spans="1:12" ht="36" x14ac:dyDescent="0.25">
      <c r="A286" s="818">
        <v>9240</v>
      </c>
      <c r="B286" s="667" t="s">
        <v>289</v>
      </c>
      <c r="C286" s="799">
        <f t="shared" si="43"/>
        <v>0</v>
      </c>
      <c r="D286" s="670">
        <f>SUM(D287:D288)</f>
        <v>0</v>
      </c>
      <c r="E286" s="670">
        <f t="shared" ref="E286:G286" si="57">SUM(E287:E288)</f>
        <v>0</v>
      </c>
      <c r="F286" s="670">
        <f t="shared" si="57"/>
        <v>0</v>
      </c>
      <c r="G286" s="670">
        <f t="shared" si="57"/>
        <v>0</v>
      </c>
      <c r="H286" s="767">
        <f t="shared" si="44"/>
        <v>0</v>
      </c>
      <c r="I286" s="670">
        <f>SUM(I287:I288)</f>
        <v>0</v>
      </c>
      <c r="J286" s="670">
        <f t="shared" ref="J286:L286" si="58">SUM(J287:J288)</f>
        <v>0</v>
      </c>
      <c r="K286" s="670">
        <f t="shared" si="58"/>
        <v>0</v>
      </c>
      <c r="L286" s="791">
        <f t="shared" si="58"/>
        <v>0</v>
      </c>
    </row>
    <row r="287" spans="1:12" ht="36" x14ac:dyDescent="0.25">
      <c r="A287" s="819">
        <v>9241</v>
      </c>
      <c r="B287" s="667" t="s">
        <v>290</v>
      </c>
      <c r="C287" s="799">
        <f t="shared" si="43"/>
        <v>0</v>
      </c>
      <c r="D287" s="670"/>
      <c r="E287" s="670"/>
      <c r="F287" s="670"/>
      <c r="G287" s="742"/>
      <c r="H287" s="767">
        <f t="shared" si="44"/>
        <v>0</v>
      </c>
      <c r="I287" s="670"/>
      <c r="J287" s="670"/>
      <c r="K287" s="670"/>
      <c r="L287" s="743"/>
    </row>
    <row r="288" spans="1:12" ht="36" x14ac:dyDescent="0.25">
      <c r="A288" s="819">
        <v>9242</v>
      </c>
      <c r="B288" s="667" t="s">
        <v>291</v>
      </c>
      <c r="C288" s="799">
        <f t="shared" si="43"/>
        <v>0</v>
      </c>
      <c r="D288" s="670"/>
      <c r="E288" s="670"/>
      <c r="F288" s="670"/>
      <c r="G288" s="742"/>
      <c r="H288" s="767">
        <f t="shared" si="44"/>
        <v>0</v>
      </c>
      <c r="I288" s="670"/>
      <c r="J288" s="670"/>
      <c r="K288" s="670"/>
      <c r="L288" s="743"/>
    </row>
    <row r="289" spans="1:12" ht="24" x14ac:dyDescent="0.25">
      <c r="A289" s="818">
        <v>9250</v>
      </c>
      <c r="B289" s="667" t="s">
        <v>292</v>
      </c>
      <c r="C289" s="799">
        <f t="shared" si="43"/>
        <v>0</v>
      </c>
      <c r="D289" s="670"/>
      <c r="E289" s="670"/>
      <c r="F289" s="670"/>
      <c r="G289" s="742"/>
      <c r="H289" s="767">
        <f t="shared" si="44"/>
        <v>0</v>
      </c>
      <c r="I289" s="670"/>
      <c r="J289" s="670"/>
      <c r="K289" s="670"/>
      <c r="L289" s="743"/>
    </row>
    <row r="290" spans="1:12" ht="24" x14ac:dyDescent="0.25">
      <c r="A290" s="818">
        <v>9260</v>
      </c>
      <c r="B290" s="667" t="s">
        <v>293</v>
      </c>
      <c r="C290" s="799">
        <f t="shared" si="43"/>
        <v>0</v>
      </c>
      <c r="D290" s="670">
        <f>SUM(D291:D293)</f>
        <v>0</v>
      </c>
      <c r="E290" s="670">
        <f t="shared" ref="E290:G290" si="59">SUM(E291:E293)</f>
        <v>0</v>
      </c>
      <c r="F290" s="670">
        <f t="shared" si="59"/>
        <v>0</v>
      </c>
      <c r="G290" s="670">
        <f t="shared" si="59"/>
        <v>0</v>
      </c>
      <c r="H290" s="767">
        <f t="shared" si="44"/>
        <v>0</v>
      </c>
      <c r="I290" s="670">
        <f>SUM(I291:I293)</f>
        <v>0</v>
      </c>
      <c r="J290" s="670">
        <f t="shared" ref="J290:L290" si="60">SUM(J291:J293)</f>
        <v>0</v>
      </c>
      <c r="K290" s="670">
        <f t="shared" si="60"/>
        <v>0</v>
      </c>
      <c r="L290" s="791">
        <f t="shared" si="60"/>
        <v>0</v>
      </c>
    </row>
    <row r="291" spans="1:12" ht="27.75" customHeight="1" x14ac:dyDescent="0.25">
      <c r="A291" s="819">
        <v>9261</v>
      </c>
      <c r="B291" s="667" t="s">
        <v>294</v>
      </c>
      <c r="C291" s="799">
        <f t="shared" si="43"/>
        <v>0</v>
      </c>
      <c r="D291" s="670"/>
      <c r="E291" s="670"/>
      <c r="F291" s="670"/>
      <c r="G291" s="742"/>
      <c r="H291" s="767">
        <f t="shared" si="44"/>
        <v>0</v>
      </c>
      <c r="I291" s="670"/>
      <c r="J291" s="670"/>
      <c r="K291" s="670"/>
      <c r="L291" s="743"/>
    </row>
    <row r="292" spans="1:12" ht="48" x14ac:dyDescent="0.25">
      <c r="A292" s="819">
        <v>9262</v>
      </c>
      <c r="B292" s="667" t="s">
        <v>295</v>
      </c>
      <c r="C292" s="799">
        <f t="shared" si="43"/>
        <v>0</v>
      </c>
      <c r="D292" s="670"/>
      <c r="E292" s="670"/>
      <c r="F292" s="670"/>
      <c r="G292" s="742"/>
      <c r="H292" s="767">
        <f t="shared" si="44"/>
        <v>0</v>
      </c>
      <c r="I292" s="670"/>
      <c r="J292" s="670"/>
      <c r="K292" s="670"/>
      <c r="L292" s="743"/>
    </row>
    <row r="293" spans="1:12" ht="87.75" customHeight="1" x14ac:dyDescent="0.25">
      <c r="A293" s="819">
        <v>9263</v>
      </c>
      <c r="B293" s="667" t="s">
        <v>296</v>
      </c>
      <c r="C293" s="799">
        <f t="shared" si="43"/>
        <v>0</v>
      </c>
      <c r="D293" s="670"/>
      <c r="E293" s="670"/>
      <c r="F293" s="670"/>
      <c r="G293" s="742"/>
      <c r="H293" s="767">
        <f t="shared" si="44"/>
        <v>0</v>
      </c>
      <c r="I293" s="670"/>
      <c r="J293" s="670"/>
      <c r="K293" s="670"/>
      <c r="L293" s="743"/>
    </row>
    <row r="294" spans="1:12" ht="60" x14ac:dyDescent="0.25">
      <c r="A294" s="818">
        <v>9270</v>
      </c>
      <c r="B294" s="667" t="s">
        <v>297</v>
      </c>
      <c r="C294" s="799">
        <f t="shared" si="43"/>
        <v>0</v>
      </c>
      <c r="D294" s="670"/>
      <c r="E294" s="670"/>
      <c r="F294" s="670"/>
      <c r="G294" s="742"/>
      <c r="H294" s="767">
        <f t="shared" si="44"/>
        <v>0</v>
      </c>
      <c r="I294" s="670"/>
      <c r="J294" s="670"/>
      <c r="K294" s="670"/>
      <c r="L294" s="743"/>
    </row>
    <row r="295" spans="1:12" x14ac:dyDescent="0.25">
      <c r="A295" s="810"/>
      <c r="B295" s="667" t="s">
        <v>298</v>
      </c>
      <c r="C295" s="784">
        <f t="shared" si="43"/>
        <v>4586</v>
      </c>
      <c r="D295" s="745">
        <f>SUM(D296:D297)</f>
        <v>0</v>
      </c>
      <c r="E295" s="745">
        <f>SUM(E296:E297)</f>
        <v>0</v>
      </c>
      <c r="F295" s="745">
        <f>SUM(F296:F297)</f>
        <v>4586</v>
      </c>
      <c r="G295" s="746">
        <f>SUM(G296:G297)</f>
        <v>0</v>
      </c>
      <c r="H295" s="668">
        <f t="shared" si="44"/>
        <v>0</v>
      </c>
      <c r="I295" s="745">
        <f>SUM(I296:I297)</f>
        <v>0</v>
      </c>
      <c r="J295" s="745">
        <f>SUM(J296:J297)</f>
        <v>0</v>
      </c>
      <c r="K295" s="745">
        <f>SUM(K296:K297)</f>
        <v>0</v>
      </c>
      <c r="L295" s="747">
        <f>SUM(L296:L297)</f>
        <v>0</v>
      </c>
    </row>
    <row r="296" spans="1:12" x14ac:dyDescent="0.25">
      <c r="A296" s="810"/>
      <c r="B296" s="641" t="s">
        <v>29</v>
      </c>
      <c r="C296" s="784">
        <f t="shared" si="43"/>
        <v>0</v>
      </c>
      <c r="D296" s="670"/>
      <c r="E296" s="670"/>
      <c r="F296" s="670"/>
      <c r="G296" s="742"/>
      <c r="H296" s="668">
        <f t="shared" si="44"/>
        <v>0</v>
      </c>
      <c r="I296" s="670"/>
      <c r="J296" s="670"/>
      <c r="K296" s="670"/>
      <c r="L296" s="743"/>
    </row>
    <row r="297" spans="1:12" x14ac:dyDescent="0.25">
      <c r="A297" s="841"/>
      <c r="B297" s="842" t="s">
        <v>30</v>
      </c>
      <c r="C297" s="795">
        <f t="shared" si="43"/>
        <v>4586</v>
      </c>
      <c r="D297" s="664"/>
      <c r="E297" s="664"/>
      <c r="F297" s="664">
        <v>4586</v>
      </c>
      <c r="G297" s="740"/>
      <c r="H297" s="662">
        <f t="shared" si="44"/>
        <v>0</v>
      </c>
      <c r="I297" s="664"/>
      <c r="J297" s="664"/>
      <c r="K297" s="664"/>
      <c r="L297" s="741"/>
    </row>
    <row r="298" spans="1:12" x14ac:dyDescent="0.25">
      <c r="A298" s="843"/>
      <c r="B298" s="844" t="s">
        <v>299</v>
      </c>
      <c r="C298" s="845">
        <f>SUM(C295,C283,C279,C266,C231,C192,C184,C170,C73,C52)</f>
        <v>989151</v>
      </c>
      <c r="D298" s="845">
        <f>SUM(D295,D283,D279,D266,D231,D192,D184,D170,D73,D52)</f>
        <v>981894</v>
      </c>
      <c r="E298" s="845">
        <f t="shared" ref="E298:G298" si="61">SUM(E295,E283,E279,E266,E231,E192,E184,E170,E73,E52)</f>
        <v>0</v>
      </c>
      <c r="F298" s="845">
        <f t="shared" si="61"/>
        <v>7257</v>
      </c>
      <c r="G298" s="846">
        <f t="shared" si="61"/>
        <v>0</v>
      </c>
      <c r="H298" s="847">
        <f>SUM(H295,H283,H279,H266,H231,H192,H184,H170,H73,H52)</f>
        <v>1016454</v>
      </c>
      <c r="I298" s="845">
        <f>SUM(I295,I283,I279,I266,I231,I192,I184,I170,I73,I52)</f>
        <v>1009009</v>
      </c>
      <c r="J298" s="845">
        <f t="shared" ref="J298:L298" si="62">SUM(J295,J283,J279,J266,J231,J192,J184,J170,J73,J52)</f>
        <v>0</v>
      </c>
      <c r="K298" s="845">
        <f t="shared" si="62"/>
        <v>6862</v>
      </c>
      <c r="L298" s="734">
        <f t="shared" si="62"/>
        <v>583</v>
      </c>
    </row>
    <row r="299" spans="1:12" ht="3" customHeight="1" x14ac:dyDescent="0.25">
      <c r="A299" s="843"/>
      <c r="B299" s="843"/>
      <c r="C299" s="775"/>
      <c r="D299" s="794"/>
      <c r="E299" s="794"/>
      <c r="F299" s="794"/>
      <c r="G299" s="848"/>
      <c r="H299" s="775"/>
      <c r="I299" s="794"/>
      <c r="J299" s="794"/>
      <c r="K299" s="794"/>
      <c r="L299" s="849"/>
    </row>
    <row r="300" spans="1:12" s="621" customFormat="1" x14ac:dyDescent="0.25">
      <c r="A300" s="915" t="s">
        <v>300</v>
      </c>
      <c r="B300" s="916"/>
      <c r="C300" s="850">
        <f>SUM(D300:G300)</f>
        <v>-395</v>
      </c>
      <c r="D300" s="851">
        <f>SUM(D25,D26,D42)-D50</f>
        <v>0</v>
      </c>
      <c r="E300" s="851">
        <f>SUM(E25,E26,E42)-E50</f>
        <v>0</v>
      </c>
      <c r="F300" s="851">
        <f>F27-F50</f>
        <v>-395</v>
      </c>
      <c r="G300" s="852">
        <f>G44-G50</f>
        <v>0</v>
      </c>
      <c r="H300" s="850">
        <f>SUM(I300:L300)</f>
        <v>-4586</v>
      </c>
      <c r="I300" s="851">
        <f>SUM(I25,I26,I42)-I50</f>
        <v>0</v>
      </c>
      <c r="J300" s="851">
        <f>SUM(J25,J26,J42)-J50</f>
        <v>0</v>
      </c>
      <c r="K300" s="851">
        <f>K27-K50</f>
        <v>-4586</v>
      </c>
      <c r="L300" s="853">
        <f>SUM(L25,L26,L42,L44)-L50</f>
        <v>0</v>
      </c>
    </row>
    <row r="301" spans="1:12" ht="3" customHeight="1" x14ac:dyDescent="0.25">
      <c r="A301" s="854"/>
      <c r="B301" s="854"/>
      <c r="C301" s="775"/>
      <c r="D301" s="794"/>
      <c r="E301" s="794"/>
      <c r="F301" s="794"/>
      <c r="G301" s="848"/>
      <c r="H301" s="775"/>
      <c r="I301" s="794"/>
      <c r="J301" s="794"/>
      <c r="K301" s="794"/>
      <c r="L301" s="849"/>
    </row>
    <row r="302" spans="1:12" s="621" customFormat="1" x14ac:dyDescent="0.25">
      <c r="A302" s="915" t="s">
        <v>301</v>
      </c>
      <c r="B302" s="916"/>
      <c r="C302" s="850">
        <f t="shared" ref="C302:L302" si="63">SUM(C303,C305)-C313+C315</f>
        <v>0</v>
      </c>
      <c r="D302" s="851">
        <f t="shared" si="63"/>
        <v>0</v>
      </c>
      <c r="E302" s="851">
        <f t="shared" si="63"/>
        <v>0</v>
      </c>
      <c r="F302" s="851">
        <f t="shared" si="63"/>
        <v>0</v>
      </c>
      <c r="G302" s="852">
        <f t="shared" si="63"/>
        <v>0</v>
      </c>
      <c r="H302" s="855">
        <f t="shared" si="63"/>
        <v>4586</v>
      </c>
      <c r="I302" s="851">
        <f t="shared" si="63"/>
        <v>0</v>
      </c>
      <c r="J302" s="851">
        <f t="shared" si="63"/>
        <v>0</v>
      </c>
      <c r="K302" s="851">
        <f t="shared" si="63"/>
        <v>4586</v>
      </c>
      <c r="L302" s="856">
        <f t="shared" si="63"/>
        <v>0</v>
      </c>
    </row>
    <row r="303" spans="1:12" s="621" customFormat="1" x14ac:dyDescent="0.25">
      <c r="A303" s="857" t="s">
        <v>302</v>
      </c>
      <c r="B303" s="857" t="s">
        <v>303</v>
      </c>
      <c r="C303" s="850">
        <f t="shared" ref="C303:L303" si="64">C22-C295</f>
        <v>0</v>
      </c>
      <c r="D303" s="851">
        <f t="shared" si="64"/>
        <v>0</v>
      </c>
      <c r="E303" s="851">
        <f t="shared" si="64"/>
        <v>0</v>
      </c>
      <c r="F303" s="851">
        <f t="shared" si="64"/>
        <v>0</v>
      </c>
      <c r="G303" s="858">
        <f t="shared" si="64"/>
        <v>0</v>
      </c>
      <c r="H303" s="855">
        <f t="shared" si="64"/>
        <v>4586</v>
      </c>
      <c r="I303" s="851">
        <f t="shared" si="64"/>
        <v>0</v>
      </c>
      <c r="J303" s="851">
        <f t="shared" si="64"/>
        <v>0</v>
      </c>
      <c r="K303" s="851">
        <f t="shared" si="64"/>
        <v>4586</v>
      </c>
      <c r="L303" s="856">
        <f t="shared" si="64"/>
        <v>0</v>
      </c>
    </row>
    <row r="304" spans="1:12" ht="3" customHeight="1" x14ac:dyDescent="0.25">
      <c r="A304" s="843"/>
      <c r="B304" s="843"/>
      <c r="C304" s="775"/>
      <c r="D304" s="794"/>
      <c r="E304" s="794"/>
      <c r="F304" s="794"/>
      <c r="G304" s="848"/>
      <c r="H304" s="775"/>
      <c r="I304" s="794"/>
      <c r="J304" s="794"/>
      <c r="K304" s="794"/>
      <c r="L304" s="849"/>
    </row>
    <row r="305" spans="1:12" s="621" customFormat="1" x14ac:dyDescent="0.25">
      <c r="A305" s="859" t="s">
        <v>304</v>
      </c>
      <c r="B305" s="859" t="s">
        <v>305</v>
      </c>
      <c r="C305" s="850">
        <f t="shared" ref="C305:L305" si="65">SUM(C306,C308,C310)-SUM(C307,C309,C311)</f>
        <v>0</v>
      </c>
      <c r="D305" s="851">
        <f t="shared" si="65"/>
        <v>0</v>
      </c>
      <c r="E305" s="851">
        <f t="shared" si="65"/>
        <v>0</v>
      </c>
      <c r="F305" s="851">
        <f t="shared" si="65"/>
        <v>0</v>
      </c>
      <c r="G305" s="858">
        <f t="shared" si="65"/>
        <v>0</v>
      </c>
      <c r="H305" s="855">
        <f t="shared" si="65"/>
        <v>0</v>
      </c>
      <c r="I305" s="851">
        <f t="shared" si="65"/>
        <v>0</v>
      </c>
      <c r="J305" s="851">
        <f t="shared" si="65"/>
        <v>0</v>
      </c>
      <c r="K305" s="851">
        <f t="shared" si="65"/>
        <v>0</v>
      </c>
      <c r="L305" s="856">
        <f t="shared" si="65"/>
        <v>0</v>
      </c>
    </row>
    <row r="306" spans="1:12" x14ac:dyDescent="0.25">
      <c r="A306" s="860" t="s">
        <v>306</v>
      </c>
      <c r="B306" s="861" t="s">
        <v>307</v>
      </c>
      <c r="C306" s="676">
        <f t="shared" ref="C306:C311" si="66">SUM(D306:G306)</f>
        <v>0</v>
      </c>
      <c r="D306" s="678"/>
      <c r="E306" s="678"/>
      <c r="F306" s="678"/>
      <c r="G306" s="862"/>
      <c r="H306" s="676">
        <f t="shared" ref="H306:H311" si="67">SUM(I306:L306)</f>
        <v>0</v>
      </c>
      <c r="I306" s="678"/>
      <c r="J306" s="678"/>
      <c r="K306" s="678"/>
      <c r="L306" s="863"/>
    </row>
    <row r="307" spans="1:12" ht="24" x14ac:dyDescent="0.25">
      <c r="A307" s="810" t="s">
        <v>308</v>
      </c>
      <c r="B307" s="640" t="s">
        <v>309</v>
      </c>
      <c r="C307" s="668">
        <f t="shared" si="66"/>
        <v>0</v>
      </c>
      <c r="D307" s="670"/>
      <c r="E307" s="670"/>
      <c r="F307" s="670"/>
      <c r="G307" s="742"/>
      <c r="H307" s="668">
        <f t="shared" si="67"/>
        <v>0</v>
      </c>
      <c r="I307" s="670"/>
      <c r="J307" s="670"/>
      <c r="K307" s="670"/>
      <c r="L307" s="743"/>
    </row>
    <row r="308" spans="1:12" x14ac:dyDescent="0.25">
      <c r="A308" s="810" t="s">
        <v>310</v>
      </c>
      <c r="B308" s="640" t="s">
        <v>311</v>
      </c>
      <c r="C308" s="668">
        <f t="shared" si="66"/>
        <v>0</v>
      </c>
      <c r="D308" s="670"/>
      <c r="E308" s="670"/>
      <c r="F308" s="670"/>
      <c r="G308" s="742"/>
      <c r="H308" s="668">
        <f t="shared" si="67"/>
        <v>0</v>
      </c>
      <c r="I308" s="670"/>
      <c r="J308" s="670"/>
      <c r="K308" s="670"/>
      <c r="L308" s="743"/>
    </row>
    <row r="309" spans="1:12" ht="24" x14ac:dyDescent="0.25">
      <c r="A309" s="810" t="s">
        <v>312</v>
      </c>
      <c r="B309" s="640" t="s">
        <v>313</v>
      </c>
      <c r="C309" s="668">
        <f t="shared" si="66"/>
        <v>0</v>
      </c>
      <c r="D309" s="670"/>
      <c r="E309" s="670"/>
      <c r="F309" s="670"/>
      <c r="G309" s="742"/>
      <c r="H309" s="668">
        <f t="shared" si="67"/>
        <v>0</v>
      </c>
      <c r="I309" s="670"/>
      <c r="J309" s="670"/>
      <c r="K309" s="670"/>
      <c r="L309" s="743"/>
    </row>
    <row r="310" spans="1:12" x14ac:dyDescent="0.25">
      <c r="A310" s="810" t="s">
        <v>314</v>
      </c>
      <c r="B310" s="640" t="s">
        <v>315</v>
      </c>
      <c r="C310" s="668">
        <f t="shared" si="66"/>
        <v>0</v>
      </c>
      <c r="D310" s="670"/>
      <c r="E310" s="670"/>
      <c r="F310" s="670"/>
      <c r="G310" s="742"/>
      <c r="H310" s="668">
        <f t="shared" si="67"/>
        <v>0</v>
      </c>
      <c r="I310" s="670"/>
      <c r="J310" s="670"/>
      <c r="K310" s="670"/>
      <c r="L310" s="743"/>
    </row>
    <row r="311" spans="1:12" ht="24" x14ac:dyDescent="0.25">
      <c r="A311" s="864" t="s">
        <v>316</v>
      </c>
      <c r="B311" s="865" t="s">
        <v>317</v>
      </c>
      <c r="C311" s="767">
        <f t="shared" si="66"/>
        <v>0</v>
      </c>
      <c r="D311" s="771"/>
      <c r="E311" s="771"/>
      <c r="F311" s="771"/>
      <c r="G311" s="825"/>
      <c r="H311" s="767">
        <f t="shared" si="67"/>
        <v>0</v>
      </c>
      <c r="I311" s="771"/>
      <c r="J311" s="771"/>
      <c r="K311" s="771"/>
      <c r="L311" s="773"/>
    </row>
    <row r="312" spans="1:12" ht="3" customHeight="1" x14ac:dyDescent="0.25">
      <c r="A312" s="843"/>
      <c r="B312" s="843"/>
      <c r="C312" s="775"/>
      <c r="D312" s="794"/>
      <c r="E312" s="794"/>
      <c r="F312" s="794"/>
      <c r="G312" s="848"/>
      <c r="H312" s="775"/>
      <c r="I312" s="794"/>
      <c r="J312" s="794"/>
      <c r="K312" s="794"/>
      <c r="L312" s="849"/>
    </row>
    <row r="313" spans="1:12" s="621" customFormat="1" x14ac:dyDescent="0.25">
      <c r="A313" s="859" t="s">
        <v>318</v>
      </c>
      <c r="B313" s="859" t="s">
        <v>319</v>
      </c>
      <c r="C313" s="866">
        <f>SUM(D313:G313)</f>
        <v>0</v>
      </c>
      <c r="D313" s="867"/>
      <c r="E313" s="867"/>
      <c r="F313" s="867"/>
      <c r="G313" s="868"/>
      <c r="H313" s="866">
        <f>SUM(I313:L313)</f>
        <v>0</v>
      </c>
      <c r="I313" s="867"/>
      <c r="J313" s="867"/>
      <c r="K313" s="867"/>
      <c r="L313" s="869"/>
    </row>
    <row r="314" spans="1:12" s="621" customFormat="1" ht="3" customHeight="1" x14ac:dyDescent="0.25">
      <c r="A314" s="870"/>
      <c r="B314" s="871"/>
      <c r="C314" s="872"/>
      <c r="D314" s="873"/>
      <c r="E314" s="873"/>
      <c r="F314" s="873"/>
      <c r="G314" s="874"/>
      <c r="H314" s="872"/>
      <c r="I314" s="873"/>
      <c r="J314" s="724"/>
      <c r="K314" s="724"/>
      <c r="L314" s="726"/>
    </row>
    <row r="315" spans="1:12" s="621" customFormat="1" ht="48" x14ac:dyDescent="0.25">
      <c r="A315" s="870" t="s">
        <v>320</v>
      </c>
      <c r="B315" s="875" t="s">
        <v>321</v>
      </c>
      <c r="C315" s="876">
        <f>SUM(D315:G315)</f>
        <v>0</v>
      </c>
      <c r="D315" s="760"/>
      <c r="E315" s="760"/>
      <c r="F315" s="760"/>
      <c r="G315" s="761"/>
      <c r="H315" s="876">
        <f>SUM(I315:L315)</f>
        <v>0</v>
      </c>
      <c r="I315" s="760"/>
      <c r="J315" s="776"/>
      <c r="K315" s="776"/>
      <c r="L315" s="877"/>
    </row>
    <row r="316" spans="1:12" x14ac:dyDescent="0.25">
      <c r="A316" s="594"/>
      <c r="B316" s="595"/>
      <c r="C316" s="595"/>
      <c r="D316" s="595"/>
      <c r="E316" s="595"/>
      <c r="F316" s="595"/>
      <c r="G316" s="595"/>
      <c r="H316" s="595"/>
      <c r="I316" s="595"/>
      <c r="J316" s="595"/>
      <c r="K316" s="595"/>
      <c r="L316" s="596"/>
    </row>
    <row r="317" spans="1:12" x14ac:dyDescent="0.25">
      <c r="A317" s="594"/>
      <c r="B317" s="595"/>
      <c r="C317" s="595"/>
      <c r="D317" s="595"/>
      <c r="E317" s="595"/>
      <c r="F317" s="595"/>
      <c r="G317" s="595"/>
      <c r="H317" s="595"/>
      <c r="I317" s="595"/>
      <c r="J317" s="595"/>
      <c r="K317" s="595"/>
      <c r="L317" s="596"/>
    </row>
    <row r="318" spans="1:12" ht="12.75" customHeight="1" x14ac:dyDescent="0.25">
      <c r="A318" s="595" t="s">
        <v>322</v>
      </c>
      <c r="C318" s="595" t="s">
        <v>323</v>
      </c>
      <c r="D318" s="595"/>
      <c r="E318" s="595"/>
      <c r="F318" s="595"/>
      <c r="G318" s="595"/>
      <c r="H318" s="595" t="s">
        <v>324</v>
      </c>
      <c r="I318" s="595"/>
      <c r="J318" s="595"/>
      <c r="K318" s="595"/>
      <c r="L318" s="596"/>
    </row>
    <row r="319" spans="1:12" x14ac:dyDescent="0.25">
      <c r="A319" s="594"/>
      <c r="B319" s="595"/>
      <c r="C319" s="595"/>
      <c r="D319" s="595"/>
      <c r="E319" s="595"/>
      <c r="F319" s="595"/>
      <c r="G319" s="595"/>
      <c r="H319" s="595"/>
      <c r="I319" s="595"/>
      <c r="J319" s="595"/>
      <c r="K319" s="595"/>
      <c r="L319" s="596"/>
    </row>
    <row r="320" spans="1:12" x14ac:dyDescent="0.25">
      <c r="A320" s="595" t="s">
        <v>325</v>
      </c>
      <c r="C320" s="595" t="s">
        <v>323</v>
      </c>
      <c r="D320" s="595"/>
      <c r="E320" s="595"/>
      <c r="F320" s="595"/>
      <c r="G320" s="595"/>
      <c r="H320" s="595" t="s">
        <v>324</v>
      </c>
      <c r="I320" s="595"/>
      <c r="J320" s="595"/>
      <c r="K320" s="595"/>
      <c r="L320" s="596"/>
    </row>
    <row r="321" spans="1:12" x14ac:dyDescent="0.25">
      <c r="A321" s="594"/>
      <c r="B321" s="595"/>
      <c r="C321" s="595"/>
      <c r="D321" s="595"/>
      <c r="E321" s="595"/>
      <c r="F321" s="595"/>
      <c r="G321" s="595"/>
      <c r="H321" s="595"/>
      <c r="I321" s="595"/>
      <c r="J321" s="595"/>
      <c r="K321" s="595"/>
      <c r="L321" s="596"/>
    </row>
    <row r="322" spans="1:12" ht="12.75" thickBot="1" x14ac:dyDescent="0.3">
      <c r="A322" s="879"/>
      <c r="B322" s="880"/>
      <c r="C322" s="880"/>
      <c r="D322" s="880"/>
      <c r="E322" s="880"/>
      <c r="F322" s="880"/>
      <c r="G322" s="880"/>
      <c r="H322" s="880"/>
      <c r="I322" s="880"/>
      <c r="J322" s="880"/>
      <c r="K322" s="880"/>
      <c r="L322" s="881"/>
    </row>
    <row r="323" spans="1:12" x14ac:dyDescent="0.25">
      <c r="A323" s="593"/>
      <c r="B323" s="593"/>
      <c r="C323" s="593"/>
      <c r="D323" s="593"/>
      <c r="E323" s="593"/>
      <c r="F323" s="593"/>
      <c r="G323" s="593"/>
      <c r="H323" s="593"/>
      <c r="I323" s="593"/>
      <c r="J323" s="593"/>
      <c r="K323" s="593"/>
      <c r="L323" s="593"/>
    </row>
    <row r="324" spans="1:12" x14ac:dyDescent="0.25">
      <c r="A324" s="593"/>
      <c r="B324" s="593"/>
      <c r="C324" s="593"/>
      <c r="D324" s="593"/>
      <c r="E324" s="593"/>
      <c r="F324" s="593"/>
      <c r="G324" s="593"/>
      <c r="H324" s="593"/>
      <c r="I324" s="593"/>
      <c r="J324" s="593"/>
      <c r="K324" s="593"/>
      <c r="L324" s="593"/>
    </row>
    <row r="325" spans="1:12" x14ac:dyDescent="0.25">
      <c r="A325" s="593"/>
      <c r="B325" s="593"/>
      <c r="C325" s="593"/>
      <c r="D325" s="593"/>
      <c r="E325" s="593"/>
      <c r="F325" s="593"/>
      <c r="G325" s="593"/>
      <c r="H325" s="593"/>
      <c r="I325" s="593"/>
      <c r="J325" s="593"/>
      <c r="K325" s="593"/>
      <c r="L325" s="593"/>
    </row>
    <row r="326" spans="1:12" x14ac:dyDescent="0.25">
      <c r="A326" s="593"/>
      <c r="B326" s="593"/>
      <c r="C326" s="593"/>
      <c r="D326" s="593"/>
      <c r="E326" s="593"/>
      <c r="F326" s="593"/>
      <c r="G326" s="593"/>
      <c r="H326" s="593"/>
      <c r="I326" s="593"/>
      <c r="J326" s="593"/>
      <c r="K326" s="593"/>
      <c r="L326" s="593"/>
    </row>
    <row r="327" spans="1:12" x14ac:dyDescent="0.25">
      <c r="A327" s="593"/>
      <c r="B327" s="593"/>
      <c r="C327" s="593"/>
      <c r="D327" s="593"/>
      <c r="E327" s="593"/>
      <c r="F327" s="593"/>
      <c r="G327" s="593"/>
      <c r="H327" s="593"/>
      <c r="I327" s="593"/>
      <c r="J327" s="593"/>
      <c r="K327" s="593"/>
      <c r="L327" s="593"/>
    </row>
    <row r="328" spans="1:12" x14ac:dyDescent="0.25">
      <c r="A328" s="593"/>
      <c r="B328" s="593"/>
      <c r="C328" s="593"/>
      <c r="D328" s="593"/>
      <c r="E328" s="593"/>
      <c r="F328" s="593"/>
      <c r="G328" s="593"/>
      <c r="H328" s="593"/>
      <c r="I328" s="593"/>
      <c r="J328" s="593"/>
      <c r="K328" s="593"/>
      <c r="L328" s="593"/>
    </row>
    <row r="329" spans="1:12" x14ac:dyDescent="0.25">
      <c r="A329" s="593"/>
      <c r="B329" s="593"/>
      <c r="C329" s="593"/>
      <c r="D329" s="593"/>
      <c r="E329" s="593"/>
      <c r="F329" s="593"/>
      <c r="G329" s="593"/>
      <c r="H329" s="593"/>
      <c r="I329" s="593"/>
      <c r="J329" s="593"/>
      <c r="K329" s="593"/>
      <c r="L329" s="593"/>
    </row>
    <row r="330" spans="1:12" x14ac:dyDescent="0.25">
      <c r="A330" s="593"/>
      <c r="B330" s="593"/>
      <c r="C330" s="593"/>
      <c r="D330" s="593"/>
      <c r="E330" s="593"/>
      <c r="F330" s="593"/>
      <c r="G330" s="593"/>
      <c r="H330" s="593"/>
      <c r="I330" s="593"/>
      <c r="J330" s="593"/>
      <c r="K330" s="593"/>
      <c r="L330" s="593"/>
    </row>
    <row r="331" spans="1:12" x14ac:dyDescent="0.25">
      <c r="A331" s="593"/>
      <c r="B331" s="593"/>
      <c r="C331" s="593"/>
      <c r="D331" s="593"/>
      <c r="E331" s="593"/>
      <c r="F331" s="593"/>
      <c r="G331" s="593"/>
      <c r="H331" s="593"/>
      <c r="I331" s="593"/>
      <c r="J331" s="593"/>
      <c r="K331" s="593"/>
      <c r="L331" s="593"/>
    </row>
    <row r="332" spans="1:12" x14ac:dyDescent="0.25">
      <c r="A332" s="593"/>
      <c r="B332" s="593"/>
      <c r="C332" s="593"/>
      <c r="D332" s="593"/>
      <c r="E332" s="593"/>
      <c r="F332" s="593"/>
      <c r="G332" s="593"/>
      <c r="H332" s="593"/>
      <c r="I332" s="593"/>
      <c r="J332" s="593"/>
      <c r="K332" s="593"/>
      <c r="L332" s="593"/>
    </row>
    <row r="333" spans="1:12" x14ac:dyDescent="0.25">
      <c r="A333" s="593"/>
      <c r="B333" s="593"/>
      <c r="C333" s="593"/>
      <c r="D333" s="593"/>
      <c r="E333" s="593"/>
      <c r="F333" s="593"/>
      <c r="G333" s="593"/>
      <c r="H333" s="593"/>
      <c r="I333" s="593"/>
      <c r="J333" s="593"/>
      <c r="K333" s="593"/>
      <c r="L333" s="593"/>
    </row>
    <row r="334" spans="1:12" x14ac:dyDescent="0.25">
      <c r="A334" s="593"/>
      <c r="B334" s="593"/>
      <c r="C334" s="593"/>
      <c r="D334" s="593"/>
      <c r="E334" s="593"/>
      <c r="F334" s="593"/>
      <c r="G334" s="593"/>
      <c r="H334" s="593"/>
      <c r="I334" s="593"/>
      <c r="J334" s="593"/>
      <c r="K334" s="593"/>
      <c r="L334" s="593"/>
    </row>
    <row r="335" spans="1:12" x14ac:dyDescent="0.25">
      <c r="A335" s="593"/>
      <c r="B335" s="593"/>
      <c r="C335" s="593"/>
      <c r="D335" s="593"/>
      <c r="E335" s="593"/>
      <c r="F335" s="593"/>
      <c r="G335" s="593"/>
      <c r="H335" s="593"/>
      <c r="I335" s="593"/>
      <c r="J335" s="593"/>
      <c r="K335" s="593"/>
      <c r="L335" s="593"/>
    </row>
    <row r="336" spans="1:12" x14ac:dyDescent="0.25">
      <c r="A336" s="593"/>
      <c r="B336" s="593"/>
      <c r="C336" s="593"/>
      <c r="D336" s="593"/>
      <c r="E336" s="593"/>
      <c r="F336" s="593"/>
      <c r="G336" s="593"/>
      <c r="H336" s="593"/>
      <c r="I336" s="593"/>
      <c r="J336" s="593"/>
      <c r="K336" s="593"/>
      <c r="L336" s="593"/>
    </row>
    <row r="337" spans="1:12" x14ac:dyDescent="0.25">
      <c r="A337" s="593"/>
      <c r="B337" s="593"/>
      <c r="C337" s="593"/>
      <c r="D337" s="593"/>
      <c r="E337" s="593"/>
      <c r="F337" s="593"/>
      <c r="G337" s="593"/>
      <c r="H337" s="593"/>
      <c r="I337" s="593"/>
      <c r="J337" s="593"/>
      <c r="K337" s="593"/>
      <c r="L337" s="593"/>
    </row>
    <row r="338" spans="1:12" x14ac:dyDescent="0.25">
      <c r="A338" s="593"/>
      <c r="B338" s="593"/>
      <c r="C338" s="593"/>
      <c r="D338" s="593"/>
      <c r="E338" s="593"/>
      <c r="F338" s="593"/>
      <c r="G338" s="593"/>
      <c r="H338" s="593"/>
      <c r="I338" s="593"/>
      <c r="J338" s="593"/>
      <c r="K338" s="593"/>
      <c r="L338" s="593"/>
    </row>
    <row r="339" spans="1:12" x14ac:dyDescent="0.25">
      <c r="A339" s="593"/>
      <c r="B339" s="593"/>
      <c r="C339" s="593"/>
      <c r="D339" s="593"/>
      <c r="E339" s="593"/>
      <c r="F339" s="593"/>
      <c r="G339" s="593"/>
      <c r="H339" s="593"/>
      <c r="I339" s="593"/>
      <c r="J339" s="593"/>
      <c r="K339" s="593"/>
      <c r="L339" s="593"/>
    </row>
    <row r="340" spans="1:12" x14ac:dyDescent="0.25">
      <c r="A340" s="593"/>
      <c r="B340" s="593"/>
      <c r="C340" s="593"/>
      <c r="D340" s="593"/>
      <c r="E340" s="593"/>
      <c r="F340" s="593"/>
      <c r="G340" s="593"/>
      <c r="H340" s="593"/>
      <c r="I340" s="593"/>
      <c r="J340" s="593"/>
      <c r="K340" s="593"/>
      <c r="L340" s="593"/>
    </row>
    <row r="341" spans="1:12" x14ac:dyDescent="0.25">
      <c r="A341" s="593"/>
      <c r="B341" s="593"/>
      <c r="C341" s="593"/>
      <c r="D341" s="593"/>
      <c r="E341" s="593"/>
      <c r="F341" s="593"/>
      <c r="G341" s="593"/>
      <c r="H341" s="593"/>
      <c r="I341" s="593"/>
      <c r="J341" s="593"/>
      <c r="K341" s="593"/>
      <c r="L341" s="593"/>
    </row>
  </sheetData>
  <sheetProtection password="CA5B" sheet="1" objects="1" scenarios="1"/>
  <mergeCells count="26">
    <mergeCell ref="C10:L10"/>
    <mergeCell ref="A3:L3"/>
    <mergeCell ref="C5:L5"/>
    <mergeCell ref="C6:L6"/>
    <mergeCell ref="C7:L7"/>
    <mergeCell ref="C8:L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A300:B300"/>
    <mergeCell ref="A302:B302"/>
    <mergeCell ref="E17:E18"/>
    <mergeCell ref="F17:F18"/>
    <mergeCell ref="G17:G18"/>
  </mergeCells>
  <printOptions gridLines="1"/>
  <pageMargins left="0.39370078740157483" right="0.39370078740157483" top="0.59055118110236227" bottom="0.39370078740157483" header="0.23622047244094491" footer="0.19685039370078741"/>
  <pageSetup paperSize="9" scale="75" orientation="portrait" r:id="rId1"/>
  <headerFooter alignWithMargins="0">
    <oddHeader xml:space="preserve">&amp;C                               &amp;R&amp;"Times New Roman,Regular"&amp;8 Tāme Nr. 03.3.1.&amp;"Arial,Regular"&amp;10
           </oddHeader>
    <oddFooter xml:space="preserve">&amp;L&amp;"Times New Roman,Regular"&amp;8&amp;D; &amp;T&amp;R&amp;"Times New Roman,Regular"&amp;8&amp;P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N336"/>
  <sheetViews>
    <sheetView zoomScaleNormal="100" workbookViewId="0">
      <selection activeCell="P18" sqref="P18"/>
    </sheetView>
  </sheetViews>
  <sheetFormatPr defaultRowHeight="12" x14ac:dyDescent="0.25"/>
  <cols>
    <col min="1" max="1" width="10.85546875" style="585" customWidth="1"/>
    <col min="2" max="2" width="28" style="585" customWidth="1"/>
    <col min="3" max="3" width="8.7109375" style="585" hidden="1" customWidth="1"/>
    <col min="4" max="4" width="9.5703125" style="585" hidden="1" customWidth="1"/>
    <col min="5" max="6" width="8.7109375" style="585" hidden="1" customWidth="1"/>
    <col min="7" max="7" width="8.28515625" style="585" hidden="1" customWidth="1"/>
    <col min="8" max="11" width="8.7109375" style="585" customWidth="1"/>
    <col min="12" max="12" width="7.5703125" style="585" customWidth="1"/>
    <col min="13" max="256" width="9.140625" style="298"/>
    <col min="257" max="257" width="10.85546875" style="298" customWidth="1"/>
    <col min="258" max="258" width="28" style="298" customWidth="1"/>
    <col min="259" max="259" width="8.7109375" style="298" customWidth="1"/>
    <col min="260" max="260" width="9.5703125" style="298" customWidth="1"/>
    <col min="261" max="262" width="8.7109375" style="298" customWidth="1"/>
    <col min="263" max="263" width="8.28515625" style="298" customWidth="1"/>
    <col min="264" max="267" width="8.7109375" style="298" customWidth="1"/>
    <col min="268" max="268" width="7.5703125" style="298" customWidth="1"/>
    <col min="269" max="512" width="9.140625" style="298"/>
    <col min="513" max="513" width="10.85546875" style="298" customWidth="1"/>
    <col min="514" max="514" width="28" style="298" customWidth="1"/>
    <col min="515" max="515" width="8.7109375" style="298" customWidth="1"/>
    <col min="516" max="516" width="9.5703125" style="298" customWidth="1"/>
    <col min="517" max="518" width="8.7109375" style="298" customWidth="1"/>
    <col min="519" max="519" width="8.28515625" style="298" customWidth="1"/>
    <col min="520" max="523" width="8.7109375" style="298" customWidth="1"/>
    <col min="524" max="524" width="7.5703125" style="298" customWidth="1"/>
    <col min="525" max="768" width="9.140625" style="298"/>
    <col min="769" max="769" width="10.85546875" style="298" customWidth="1"/>
    <col min="770" max="770" width="28" style="298" customWidth="1"/>
    <col min="771" max="771" width="8.7109375" style="298" customWidth="1"/>
    <col min="772" max="772" width="9.5703125" style="298" customWidth="1"/>
    <col min="773" max="774" width="8.7109375" style="298" customWidth="1"/>
    <col min="775" max="775" width="8.28515625" style="298" customWidth="1"/>
    <col min="776" max="779" width="8.7109375" style="298" customWidth="1"/>
    <col min="780" max="780" width="7.5703125" style="298" customWidth="1"/>
    <col min="781" max="1024" width="9.140625" style="298"/>
    <col min="1025" max="1025" width="10.85546875" style="298" customWidth="1"/>
    <col min="1026" max="1026" width="28" style="298" customWidth="1"/>
    <col min="1027" max="1027" width="8.7109375" style="298" customWidth="1"/>
    <col min="1028" max="1028" width="9.5703125" style="298" customWidth="1"/>
    <col min="1029" max="1030" width="8.7109375" style="298" customWidth="1"/>
    <col min="1031" max="1031" width="8.28515625" style="298" customWidth="1"/>
    <col min="1032" max="1035" width="8.7109375" style="298" customWidth="1"/>
    <col min="1036" max="1036" width="7.5703125" style="298" customWidth="1"/>
    <col min="1037" max="1280" width="9.140625" style="298"/>
    <col min="1281" max="1281" width="10.85546875" style="298" customWidth="1"/>
    <col min="1282" max="1282" width="28" style="298" customWidth="1"/>
    <col min="1283" max="1283" width="8.7109375" style="298" customWidth="1"/>
    <col min="1284" max="1284" width="9.5703125" style="298" customWidth="1"/>
    <col min="1285" max="1286" width="8.7109375" style="298" customWidth="1"/>
    <col min="1287" max="1287" width="8.28515625" style="298" customWidth="1"/>
    <col min="1288" max="1291" width="8.7109375" style="298" customWidth="1"/>
    <col min="1292" max="1292" width="7.5703125" style="298" customWidth="1"/>
    <col min="1293" max="1536" width="9.140625" style="298"/>
    <col min="1537" max="1537" width="10.85546875" style="298" customWidth="1"/>
    <col min="1538" max="1538" width="28" style="298" customWidth="1"/>
    <col min="1539" max="1539" width="8.7109375" style="298" customWidth="1"/>
    <col min="1540" max="1540" width="9.5703125" style="298" customWidth="1"/>
    <col min="1541" max="1542" width="8.7109375" style="298" customWidth="1"/>
    <col min="1543" max="1543" width="8.28515625" style="298" customWidth="1"/>
    <col min="1544" max="1547" width="8.7109375" style="298" customWidth="1"/>
    <col min="1548" max="1548" width="7.5703125" style="298" customWidth="1"/>
    <col min="1549" max="1792" width="9.140625" style="298"/>
    <col min="1793" max="1793" width="10.85546875" style="298" customWidth="1"/>
    <col min="1794" max="1794" width="28" style="298" customWidth="1"/>
    <col min="1795" max="1795" width="8.7109375" style="298" customWidth="1"/>
    <col min="1796" max="1796" width="9.5703125" style="298" customWidth="1"/>
    <col min="1797" max="1798" width="8.7109375" style="298" customWidth="1"/>
    <col min="1799" max="1799" width="8.28515625" style="298" customWidth="1"/>
    <col min="1800" max="1803" width="8.7109375" style="298" customWidth="1"/>
    <col min="1804" max="1804" width="7.5703125" style="298" customWidth="1"/>
    <col min="1805" max="2048" width="9.140625" style="298"/>
    <col min="2049" max="2049" width="10.85546875" style="298" customWidth="1"/>
    <col min="2050" max="2050" width="28" style="298" customWidth="1"/>
    <col min="2051" max="2051" width="8.7109375" style="298" customWidth="1"/>
    <col min="2052" max="2052" width="9.5703125" style="298" customWidth="1"/>
    <col min="2053" max="2054" width="8.7109375" style="298" customWidth="1"/>
    <col min="2055" max="2055" width="8.28515625" style="298" customWidth="1"/>
    <col min="2056" max="2059" width="8.7109375" style="298" customWidth="1"/>
    <col min="2060" max="2060" width="7.5703125" style="298" customWidth="1"/>
    <col min="2061" max="2304" width="9.140625" style="298"/>
    <col min="2305" max="2305" width="10.85546875" style="298" customWidth="1"/>
    <col min="2306" max="2306" width="28" style="298" customWidth="1"/>
    <col min="2307" max="2307" width="8.7109375" style="298" customWidth="1"/>
    <col min="2308" max="2308" width="9.5703125" style="298" customWidth="1"/>
    <col min="2309" max="2310" width="8.7109375" style="298" customWidth="1"/>
    <col min="2311" max="2311" width="8.28515625" style="298" customWidth="1"/>
    <col min="2312" max="2315" width="8.7109375" style="298" customWidth="1"/>
    <col min="2316" max="2316" width="7.5703125" style="298" customWidth="1"/>
    <col min="2317" max="2560" width="9.140625" style="298"/>
    <col min="2561" max="2561" width="10.85546875" style="298" customWidth="1"/>
    <col min="2562" max="2562" width="28" style="298" customWidth="1"/>
    <col min="2563" max="2563" width="8.7109375" style="298" customWidth="1"/>
    <col min="2564" max="2564" width="9.5703125" style="298" customWidth="1"/>
    <col min="2565" max="2566" width="8.7109375" style="298" customWidth="1"/>
    <col min="2567" max="2567" width="8.28515625" style="298" customWidth="1"/>
    <col min="2568" max="2571" width="8.7109375" style="298" customWidth="1"/>
    <col min="2572" max="2572" width="7.5703125" style="298" customWidth="1"/>
    <col min="2573" max="2816" width="9.140625" style="298"/>
    <col min="2817" max="2817" width="10.85546875" style="298" customWidth="1"/>
    <col min="2818" max="2818" width="28" style="298" customWidth="1"/>
    <col min="2819" max="2819" width="8.7109375" style="298" customWidth="1"/>
    <col min="2820" max="2820" width="9.5703125" style="298" customWidth="1"/>
    <col min="2821" max="2822" width="8.7109375" style="298" customWidth="1"/>
    <col min="2823" max="2823" width="8.28515625" style="298" customWidth="1"/>
    <col min="2824" max="2827" width="8.7109375" style="298" customWidth="1"/>
    <col min="2828" max="2828" width="7.5703125" style="298" customWidth="1"/>
    <col min="2829" max="3072" width="9.140625" style="298"/>
    <col min="3073" max="3073" width="10.85546875" style="298" customWidth="1"/>
    <col min="3074" max="3074" width="28" style="298" customWidth="1"/>
    <col min="3075" max="3075" width="8.7109375" style="298" customWidth="1"/>
    <col min="3076" max="3076" width="9.5703125" style="298" customWidth="1"/>
    <col min="3077" max="3078" width="8.7109375" style="298" customWidth="1"/>
    <col min="3079" max="3079" width="8.28515625" style="298" customWidth="1"/>
    <col min="3080" max="3083" width="8.7109375" style="298" customWidth="1"/>
    <col min="3084" max="3084" width="7.5703125" style="298" customWidth="1"/>
    <col min="3085" max="3328" width="9.140625" style="298"/>
    <col min="3329" max="3329" width="10.85546875" style="298" customWidth="1"/>
    <col min="3330" max="3330" width="28" style="298" customWidth="1"/>
    <col min="3331" max="3331" width="8.7109375" style="298" customWidth="1"/>
    <col min="3332" max="3332" width="9.5703125" style="298" customWidth="1"/>
    <col min="3333" max="3334" width="8.7109375" style="298" customWidth="1"/>
    <col min="3335" max="3335" width="8.28515625" style="298" customWidth="1"/>
    <col min="3336" max="3339" width="8.7109375" style="298" customWidth="1"/>
    <col min="3340" max="3340" width="7.5703125" style="298" customWidth="1"/>
    <col min="3341" max="3584" width="9.140625" style="298"/>
    <col min="3585" max="3585" width="10.85546875" style="298" customWidth="1"/>
    <col min="3586" max="3586" width="28" style="298" customWidth="1"/>
    <col min="3587" max="3587" width="8.7109375" style="298" customWidth="1"/>
    <col min="3588" max="3588" width="9.5703125" style="298" customWidth="1"/>
    <col min="3589" max="3590" width="8.7109375" style="298" customWidth="1"/>
    <col min="3591" max="3591" width="8.28515625" style="298" customWidth="1"/>
    <col min="3592" max="3595" width="8.7109375" style="298" customWidth="1"/>
    <col min="3596" max="3596" width="7.5703125" style="298" customWidth="1"/>
    <col min="3597" max="3840" width="9.140625" style="298"/>
    <col min="3841" max="3841" width="10.85546875" style="298" customWidth="1"/>
    <col min="3842" max="3842" width="28" style="298" customWidth="1"/>
    <col min="3843" max="3843" width="8.7109375" style="298" customWidth="1"/>
    <col min="3844" max="3844" width="9.5703125" style="298" customWidth="1"/>
    <col min="3845" max="3846" width="8.7109375" style="298" customWidth="1"/>
    <col min="3847" max="3847" width="8.28515625" style="298" customWidth="1"/>
    <col min="3848" max="3851" width="8.7109375" style="298" customWidth="1"/>
    <col min="3852" max="3852" width="7.5703125" style="298" customWidth="1"/>
    <col min="3853" max="4096" width="9.140625" style="298"/>
    <col min="4097" max="4097" width="10.85546875" style="298" customWidth="1"/>
    <col min="4098" max="4098" width="28" style="298" customWidth="1"/>
    <col min="4099" max="4099" width="8.7109375" style="298" customWidth="1"/>
    <col min="4100" max="4100" width="9.5703125" style="298" customWidth="1"/>
    <col min="4101" max="4102" width="8.7109375" style="298" customWidth="1"/>
    <col min="4103" max="4103" width="8.28515625" style="298" customWidth="1"/>
    <col min="4104" max="4107" width="8.7109375" style="298" customWidth="1"/>
    <col min="4108" max="4108" width="7.5703125" style="298" customWidth="1"/>
    <col min="4109" max="4352" width="9.140625" style="298"/>
    <col min="4353" max="4353" width="10.85546875" style="298" customWidth="1"/>
    <col min="4354" max="4354" width="28" style="298" customWidth="1"/>
    <col min="4355" max="4355" width="8.7109375" style="298" customWidth="1"/>
    <col min="4356" max="4356" width="9.5703125" style="298" customWidth="1"/>
    <col min="4357" max="4358" width="8.7109375" style="298" customWidth="1"/>
    <col min="4359" max="4359" width="8.28515625" style="298" customWidth="1"/>
    <col min="4360" max="4363" width="8.7109375" style="298" customWidth="1"/>
    <col min="4364" max="4364" width="7.5703125" style="298" customWidth="1"/>
    <col min="4365" max="4608" width="9.140625" style="298"/>
    <col min="4609" max="4609" width="10.85546875" style="298" customWidth="1"/>
    <col min="4610" max="4610" width="28" style="298" customWidth="1"/>
    <col min="4611" max="4611" width="8.7109375" style="298" customWidth="1"/>
    <col min="4612" max="4612" width="9.5703125" style="298" customWidth="1"/>
    <col min="4613" max="4614" width="8.7109375" style="298" customWidth="1"/>
    <col min="4615" max="4615" width="8.28515625" style="298" customWidth="1"/>
    <col min="4616" max="4619" width="8.7109375" style="298" customWidth="1"/>
    <col min="4620" max="4620" width="7.5703125" style="298" customWidth="1"/>
    <col min="4621" max="4864" width="9.140625" style="298"/>
    <col min="4865" max="4865" width="10.85546875" style="298" customWidth="1"/>
    <col min="4866" max="4866" width="28" style="298" customWidth="1"/>
    <col min="4867" max="4867" width="8.7109375" style="298" customWidth="1"/>
    <col min="4868" max="4868" width="9.5703125" style="298" customWidth="1"/>
    <col min="4869" max="4870" width="8.7109375" style="298" customWidth="1"/>
    <col min="4871" max="4871" width="8.28515625" style="298" customWidth="1"/>
    <col min="4872" max="4875" width="8.7109375" style="298" customWidth="1"/>
    <col min="4876" max="4876" width="7.5703125" style="298" customWidth="1"/>
    <col min="4877" max="5120" width="9.140625" style="298"/>
    <col min="5121" max="5121" width="10.85546875" style="298" customWidth="1"/>
    <col min="5122" max="5122" width="28" style="298" customWidth="1"/>
    <col min="5123" max="5123" width="8.7109375" style="298" customWidth="1"/>
    <col min="5124" max="5124" width="9.5703125" style="298" customWidth="1"/>
    <col min="5125" max="5126" width="8.7109375" style="298" customWidth="1"/>
    <col min="5127" max="5127" width="8.28515625" style="298" customWidth="1"/>
    <col min="5128" max="5131" width="8.7109375" style="298" customWidth="1"/>
    <col min="5132" max="5132" width="7.5703125" style="298" customWidth="1"/>
    <col min="5133" max="5376" width="9.140625" style="298"/>
    <col min="5377" max="5377" width="10.85546875" style="298" customWidth="1"/>
    <col min="5378" max="5378" width="28" style="298" customWidth="1"/>
    <col min="5379" max="5379" width="8.7109375" style="298" customWidth="1"/>
    <col min="5380" max="5380" width="9.5703125" style="298" customWidth="1"/>
    <col min="5381" max="5382" width="8.7109375" style="298" customWidth="1"/>
    <col min="5383" max="5383" width="8.28515625" style="298" customWidth="1"/>
    <col min="5384" max="5387" width="8.7109375" style="298" customWidth="1"/>
    <col min="5388" max="5388" width="7.5703125" style="298" customWidth="1"/>
    <col min="5389" max="5632" width="9.140625" style="298"/>
    <col min="5633" max="5633" width="10.85546875" style="298" customWidth="1"/>
    <col min="5634" max="5634" width="28" style="298" customWidth="1"/>
    <col min="5635" max="5635" width="8.7109375" style="298" customWidth="1"/>
    <col min="5636" max="5636" width="9.5703125" style="298" customWidth="1"/>
    <col min="5637" max="5638" width="8.7109375" style="298" customWidth="1"/>
    <col min="5639" max="5639" width="8.28515625" style="298" customWidth="1"/>
    <col min="5640" max="5643" width="8.7109375" style="298" customWidth="1"/>
    <col min="5644" max="5644" width="7.5703125" style="298" customWidth="1"/>
    <col min="5645" max="5888" width="9.140625" style="298"/>
    <col min="5889" max="5889" width="10.85546875" style="298" customWidth="1"/>
    <col min="5890" max="5890" width="28" style="298" customWidth="1"/>
    <col min="5891" max="5891" width="8.7109375" style="298" customWidth="1"/>
    <col min="5892" max="5892" width="9.5703125" style="298" customWidth="1"/>
    <col min="5893" max="5894" width="8.7109375" style="298" customWidth="1"/>
    <col min="5895" max="5895" width="8.28515625" style="298" customWidth="1"/>
    <col min="5896" max="5899" width="8.7109375" style="298" customWidth="1"/>
    <col min="5900" max="5900" width="7.5703125" style="298" customWidth="1"/>
    <col min="5901" max="6144" width="9.140625" style="298"/>
    <col min="6145" max="6145" width="10.85546875" style="298" customWidth="1"/>
    <col min="6146" max="6146" width="28" style="298" customWidth="1"/>
    <col min="6147" max="6147" width="8.7109375" style="298" customWidth="1"/>
    <col min="6148" max="6148" width="9.5703125" style="298" customWidth="1"/>
    <col min="6149" max="6150" width="8.7109375" style="298" customWidth="1"/>
    <col min="6151" max="6151" width="8.28515625" style="298" customWidth="1"/>
    <col min="6152" max="6155" width="8.7109375" style="298" customWidth="1"/>
    <col min="6156" max="6156" width="7.5703125" style="298" customWidth="1"/>
    <col min="6157" max="6400" width="9.140625" style="298"/>
    <col min="6401" max="6401" width="10.85546875" style="298" customWidth="1"/>
    <col min="6402" max="6402" width="28" style="298" customWidth="1"/>
    <col min="6403" max="6403" width="8.7109375" style="298" customWidth="1"/>
    <col min="6404" max="6404" width="9.5703125" style="298" customWidth="1"/>
    <col min="6405" max="6406" width="8.7109375" style="298" customWidth="1"/>
    <col min="6407" max="6407" width="8.28515625" style="298" customWidth="1"/>
    <col min="6408" max="6411" width="8.7109375" style="298" customWidth="1"/>
    <col min="6412" max="6412" width="7.5703125" style="298" customWidth="1"/>
    <col min="6413" max="6656" width="9.140625" style="298"/>
    <col min="6657" max="6657" width="10.85546875" style="298" customWidth="1"/>
    <col min="6658" max="6658" width="28" style="298" customWidth="1"/>
    <col min="6659" max="6659" width="8.7109375" style="298" customWidth="1"/>
    <col min="6660" max="6660" width="9.5703125" style="298" customWidth="1"/>
    <col min="6661" max="6662" width="8.7109375" style="298" customWidth="1"/>
    <col min="6663" max="6663" width="8.28515625" style="298" customWidth="1"/>
    <col min="6664" max="6667" width="8.7109375" style="298" customWidth="1"/>
    <col min="6668" max="6668" width="7.5703125" style="298" customWidth="1"/>
    <col min="6669" max="6912" width="9.140625" style="298"/>
    <col min="6913" max="6913" width="10.85546875" style="298" customWidth="1"/>
    <col min="6914" max="6914" width="28" style="298" customWidth="1"/>
    <col min="6915" max="6915" width="8.7109375" style="298" customWidth="1"/>
    <col min="6916" max="6916" width="9.5703125" style="298" customWidth="1"/>
    <col min="6917" max="6918" width="8.7109375" style="298" customWidth="1"/>
    <col min="6919" max="6919" width="8.28515625" style="298" customWidth="1"/>
    <col min="6920" max="6923" width="8.7109375" style="298" customWidth="1"/>
    <col min="6924" max="6924" width="7.5703125" style="298" customWidth="1"/>
    <col min="6925" max="7168" width="9.140625" style="298"/>
    <col min="7169" max="7169" width="10.85546875" style="298" customWidth="1"/>
    <col min="7170" max="7170" width="28" style="298" customWidth="1"/>
    <col min="7171" max="7171" width="8.7109375" style="298" customWidth="1"/>
    <col min="7172" max="7172" width="9.5703125" style="298" customWidth="1"/>
    <col min="7173" max="7174" width="8.7109375" style="298" customWidth="1"/>
    <col min="7175" max="7175" width="8.28515625" style="298" customWidth="1"/>
    <col min="7176" max="7179" width="8.7109375" style="298" customWidth="1"/>
    <col min="7180" max="7180" width="7.5703125" style="298" customWidth="1"/>
    <col min="7181" max="7424" width="9.140625" style="298"/>
    <col min="7425" max="7425" width="10.85546875" style="298" customWidth="1"/>
    <col min="7426" max="7426" width="28" style="298" customWidth="1"/>
    <col min="7427" max="7427" width="8.7109375" style="298" customWidth="1"/>
    <col min="7428" max="7428" width="9.5703125" style="298" customWidth="1"/>
    <col min="7429" max="7430" width="8.7109375" style="298" customWidth="1"/>
    <col min="7431" max="7431" width="8.28515625" style="298" customWidth="1"/>
    <col min="7432" max="7435" width="8.7109375" style="298" customWidth="1"/>
    <col min="7436" max="7436" width="7.5703125" style="298" customWidth="1"/>
    <col min="7437" max="7680" width="9.140625" style="298"/>
    <col min="7681" max="7681" width="10.85546875" style="298" customWidth="1"/>
    <col min="7682" max="7682" width="28" style="298" customWidth="1"/>
    <col min="7683" max="7683" width="8.7109375" style="298" customWidth="1"/>
    <col min="7684" max="7684" width="9.5703125" style="298" customWidth="1"/>
    <col min="7685" max="7686" width="8.7109375" style="298" customWidth="1"/>
    <col min="7687" max="7687" width="8.28515625" style="298" customWidth="1"/>
    <col min="7688" max="7691" width="8.7109375" style="298" customWidth="1"/>
    <col min="7692" max="7692" width="7.5703125" style="298" customWidth="1"/>
    <col min="7693" max="7936" width="9.140625" style="298"/>
    <col min="7937" max="7937" width="10.85546875" style="298" customWidth="1"/>
    <col min="7938" max="7938" width="28" style="298" customWidth="1"/>
    <col min="7939" max="7939" width="8.7109375" style="298" customWidth="1"/>
    <col min="7940" max="7940" width="9.5703125" style="298" customWidth="1"/>
    <col min="7941" max="7942" width="8.7109375" style="298" customWidth="1"/>
    <col min="7943" max="7943" width="8.28515625" style="298" customWidth="1"/>
    <col min="7944" max="7947" width="8.7109375" style="298" customWidth="1"/>
    <col min="7948" max="7948" width="7.5703125" style="298" customWidth="1"/>
    <col min="7949" max="8192" width="9.140625" style="298"/>
    <col min="8193" max="8193" width="10.85546875" style="298" customWidth="1"/>
    <col min="8194" max="8194" width="28" style="298" customWidth="1"/>
    <col min="8195" max="8195" width="8.7109375" style="298" customWidth="1"/>
    <col min="8196" max="8196" width="9.5703125" style="298" customWidth="1"/>
    <col min="8197" max="8198" width="8.7109375" style="298" customWidth="1"/>
    <col min="8199" max="8199" width="8.28515625" style="298" customWidth="1"/>
    <col min="8200" max="8203" width="8.7109375" style="298" customWidth="1"/>
    <col min="8204" max="8204" width="7.5703125" style="298" customWidth="1"/>
    <col min="8205" max="8448" width="9.140625" style="298"/>
    <col min="8449" max="8449" width="10.85546875" style="298" customWidth="1"/>
    <col min="8450" max="8450" width="28" style="298" customWidth="1"/>
    <col min="8451" max="8451" width="8.7109375" style="298" customWidth="1"/>
    <col min="8452" max="8452" width="9.5703125" style="298" customWidth="1"/>
    <col min="8453" max="8454" width="8.7109375" style="298" customWidth="1"/>
    <col min="8455" max="8455" width="8.28515625" style="298" customWidth="1"/>
    <col min="8456" max="8459" width="8.7109375" style="298" customWidth="1"/>
    <col min="8460" max="8460" width="7.5703125" style="298" customWidth="1"/>
    <col min="8461" max="8704" width="9.140625" style="298"/>
    <col min="8705" max="8705" width="10.85546875" style="298" customWidth="1"/>
    <col min="8706" max="8706" width="28" style="298" customWidth="1"/>
    <col min="8707" max="8707" width="8.7109375" style="298" customWidth="1"/>
    <col min="8708" max="8708" width="9.5703125" style="298" customWidth="1"/>
    <col min="8709" max="8710" width="8.7109375" style="298" customWidth="1"/>
    <col min="8711" max="8711" width="8.28515625" style="298" customWidth="1"/>
    <col min="8712" max="8715" width="8.7109375" style="298" customWidth="1"/>
    <col min="8716" max="8716" width="7.5703125" style="298" customWidth="1"/>
    <col min="8717" max="8960" width="9.140625" style="298"/>
    <col min="8961" max="8961" width="10.85546875" style="298" customWidth="1"/>
    <col min="8962" max="8962" width="28" style="298" customWidth="1"/>
    <col min="8963" max="8963" width="8.7109375" style="298" customWidth="1"/>
    <col min="8964" max="8964" width="9.5703125" style="298" customWidth="1"/>
    <col min="8965" max="8966" width="8.7109375" style="298" customWidth="1"/>
    <col min="8967" max="8967" width="8.28515625" style="298" customWidth="1"/>
    <col min="8968" max="8971" width="8.7109375" style="298" customWidth="1"/>
    <col min="8972" max="8972" width="7.5703125" style="298" customWidth="1"/>
    <col min="8973" max="9216" width="9.140625" style="298"/>
    <col min="9217" max="9217" width="10.85546875" style="298" customWidth="1"/>
    <col min="9218" max="9218" width="28" style="298" customWidth="1"/>
    <col min="9219" max="9219" width="8.7109375" style="298" customWidth="1"/>
    <col min="9220" max="9220" width="9.5703125" style="298" customWidth="1"/>
    <col min="9221" max="9222" width="8.7109375" style="298" customWidth="1"/>
    <col min="9223" max="9223" width="8.28515625" style="298" customWidth="1"/>
    <col min="9224" max="9227" width="8.7109375" style="298" customWidth="1"/>
    <col min="9228" max="9228" width="7.5703125" style="298" customWidth="1"/>
    <col min="9229" max="9472" width="9.140625" style="298"/>
    <col min="9473" max="9473" width="10.85546875" style="298" customWidth="1"/>
    <col min="9474" max="9474" width="28" style="298" customWidth="1"/>
    <col min="9475" max="9475" width="8.7109375" style="298" customWidth="1"/>
    <col min="9476" max="9476" width="9.5703125" style="298" customWidth="1"/>
    <col min="9477" max="9478" width="8.7109375" style="298" customWidth="1"/>
    <col min="9479" max="9479" width="8.28515625" style="298" customWidth="1"/>
    <col min="9480" max="9483" width="8.7109375" style="298" customWidth="1"/>
    <col min="9484" max="9484" width="7.5703125" style="298" customWidth="1"/>
    <col min="9485" max="9728" width="9.140625" style="298"/>
    <col min="9729" max="9729" width="10.85546875" style="298" customWidth="1"/>
    <col min="9730" max="9730" width="28" style="298" customWidth="1"/>
    <col min="9731" max="9731" width="8.7109375" style="298" customWidth="1"/>
    <col min="9732" max="9732" width="9.5703125" style="298" customWidth="1"/>
    <col min="9733" max="9734" width="8.7109375" style="298" customWidth="1"/>
    <col min="9735" max="9735" width="8.28515625" style="298" customWidth="1"/>
    <col min="9736" max="9739" width="8.7109375" style="298" customWidth="1"/>
    <col min="9740" max="9740" width="7.5703125" style="298" customWidth="1"/>
    <col min="9741" max="9984" width="9.140625" style="298"/>
    <col min="9985" max="9985" width="10.85546875" style="298" customWidth="1"/>
    <col min="9986" max="9986" width="28" style="298" customWidth="1"/>
    <col min="9987" max="9987" width="8.7109375" style="298" customWidth="1"/>
    <col min="9988" max="9988" width="9.5703125" style="298" customWidth="1"/>
    <col min="9989" max="9990" width="8.7109375" style="298" customWidth="1"/>
    <col min="9991" max="9991" width="8.28515625" style="298" customWidth="1"/>
    <col min="9992" max="9995" width="8.7109375" style="298" customWidth="1"/>
    <col min="9996" max="9996" width="7.5703125" style="298" customWidth="1"/>
    <col min="9997" max="10240" width="9.140625" style="298"/>
    <col min="10241" max="10241" width="10.85546875" style="298" customWidth="1"/>
    <col min="10242" max="10242" width="28" style="298" customWidth="1"/>
    <col min="10243" max="10243" width="8.7109375" style="298" customWidth="1"/>
    <col min="10244" max="10244" width="9.5703125" style="298" customWidth="1"/>
    <col min="10245" max="10246" width="8.7109375" style="298" customWidth="1"/>
    <col min="10247" max="10247" width="8.28515625" style="298" customWidth="1"/>
    <col min="10248" max="10251" width="8.7109375" style="298" customWidth="1"/>
    <col min="10252" max="10252" width="7.5703125" style="298" customWidth="1"/>
    <col min="10253" max="10496" width="9.140625" style="298"/>
    <col min="10497" max="10497" width="10.85546875" style="298" customWidth="1"/>
    <col min="10498" max="10498" width="28" style="298" customWidth="1"/>
    <col min="10499" max="10499" width="8.7109375" style="298" customWidth="1"/>
    <col min="10500" max="10500" width="9.5703125" style="298" customWidth="1"/>
    <col min="10501" max="10502" width="8.7109375" style="298" customWidth="1"/>
    <col min="10503" max="10503" width="8.28515625" style="298" customWidth="1"/>
    <col min="10504" max="10507" width="8.7109375" style="298" customWidth="1"/>
    <col min="10508" max="10508" width="7.5703125" style="298" customWidth="1"/>
    <col min="10509" max="10752" width="9.140625" style="298"/>
    <col min="10753" max="10753" width="10.85546875" style="298" customWidth="1"/>
    <col min="10754" max="10754" width="28" style="298" customWidth="1"/>
    <col min="10755" max="10755" width="8.7109375" style="298" customWidth="1"/>
    <col min="10756" max="10756" width="9.5703125" style="298" customWidth="1"/>
    <col min="10757" max="10758" width="8.7109375" style="298" customWidth="1"/>
    <col min="10759" max="10759" width="8.28515625" style="298" customWidth="1"/>
    <col min="10760" max="10763" width="8.7109375" style="298" customWidth="1"/>
    <col min="10764" max="10764" width="7.5703125" style="298" customWidth="1"/>
    <col min="10765" max="11008" width="9.140625" style="298"/>
    <col min="11009" max="11009" width="10.85546875" style="298" customWidth="1"/>
    <col min="11010" max="11010" width="28" style="298" customWidth="1"/>
    <col min="11011" max="11011" width="8.7109375" style="298" customWidth="1"/>
    <col min="11012" max="11012" width="9.5703125" style="298" customWidth="1"/>
    <col min="11013" max="11014" width="8.7109375" style="298" customWidth="1"/>
    <col min="11015" max="11015" width="8.28515625" style="298" customWidth="1"/>
    <col min="11016" max="11019" width="8.7109375" style="298" customWidth="1"/>
    <col min="11020" max="11020" width="7.5703125" style="298" customWidth="1"/>
    <col min="11021" max="11264" width="9.140625" style="298"/>
    <col min="11265" max="11265" width="10.85546875" style="298" customWidth="1"/>
    <col min="11266" max="11266" width="28" style="298" customWidth="1"/>
    <col min="11267" max="11267" width="8.7109375" style="298" customWidth="1"/>
    <col min="11268" max="11268" width="9.5703125" style="298" customWidth="1"/>
    <col min="11269" max="11270" width="8.7109375" style="298" customWidth="1"/>
    <col min="11271" max="11271" width="8.28515625" style="298" customWidth="1"/>
    <col min="11272" max="11275" width="8.7109375" style="298" customWidth="1"/>
    <col min="11276" max="11276" width="7.5703125" style="298" customWidth="1"/>
    <col min="11277" max="11520" width="9.140625" style="298"/>
    <col min="11521" max="11521" width="10.85546875" style="298" customWidth="1"/>
    <col min="11522" max="11522" width="28" style="298" customWidth="1"/>
    <col min="11523" max="11523" width="8.7109375" style="298" customWidth="1"/>
    <col min="11524" max="11524" width="9.5703125" style="298" customWidth="1"/>
    <col min="11525" max="11526" width="8.7109375" style="298" customWidth="1"/>
    <col min="11527" max="11527" width="8.28515625" style="298" customWidth="1"/>
    <col min="11528" max="11531" width="8.7109375" style="298" customWidth="1"/>
    <col min="11532" max="11532" width="7.5703125" style="298" customWidth="1"/>
    <col min="11533" max="11776" width="9.140625" style="298"/>
    <col min="11777" max="11777" width="10.85546875" style="298" customWidth="1"/>
    <col min="11778" max="11778" width="28" style="298" customWidth="1"/>
    <col min="11779" max="11779" width="8.7109375" style="298" customWidth="1"/>
    <col min="11780" max="11780" width="9.5703125" style="298" customWidth="1"/>
    <col min="11781" max="11782" width="8.7109375" style="298" customWidth="1"/>
    <col min="11783" max="11783" width="8.28515625" style="298" customWidth="1"/>
    <col min="11784" max="11787" width="8.7109375" style="298" customWidth="1"/>
    <col min="11788" max="11788" width="7.5703125" style="298" customWidth="1"/>
    <col min="11789" max="12032" width="9.140625" style="298"/>
    <col min="12033" max="12033" width="10.85546875" style="298" customWidth="1"/>
    <col min="12034" max="12034" width="28" style="298" customWidth="1"/>
    <col min="12035" max="12035" width="8.7109375" style="298" customWidth="1"/>
    <col min="12036" max="12036" width="9.5703125" style="298" customWidth="1"/>
    <col min="12037" max="12038" width="8.7109375" style="298" customWidth="1"/>
    <col min="12039" max="12039" width="8.28515625" style="298" customWidth="1"/>
    <col min="12040" max="12043" width="8.7109375" style="298" customWidth="1"/>
    <col min="12044" max="12044" width="7.5703125" style="298" customWidth="1"/>
    <col min="12045" max="12288" width="9.140625" style="298"/>
    <col min="12289" max="12289" width="10.85546875" style="298" customWidth="1"/>
    <col min="12290" max="12290" width="28" style="298" customWidth="1"/>
    <col min="12291" max="12291" width="8.7109375" style="298" customWidth="1"/>
    <col min="12292" max="12292" width="9.5703125" style="298" customWidth="1"/>
    <col min="12293" max="12294" width="8.7109375" style="298" customWidth="1"/>
    <col min="12295" max="12295" width="8.28515625" style="298" customWidth="1"/>
    <col min="12296" max="12299" width="8.7109375" style="298" customWidth="1"/>
    <col min="12300" max="12300" width="7.5703125" style="298" customWidth="1"/>
    <col min="12301" max="12544" width="9.140625" style="298"/>
    <col min="12545" max="12545" width="10.85546875" style="298" customWidth="1"/>
    <col min="12546" max="12546" width="28" style="298" customWidth="1"/>
    <col min="12547" max="12547" width="8.7109375" style="298" customWidth="1"/>
    <col min="12548" max="12548" width="9.5703125" style="298" customWidth="1"/>
    <col min="12549" max="12550" width="8.7109375" style="298" customWidth="1"/>
    <col min="12551" max="12551" width="8.28515625" style="298" customWidth="1"/>
    <col min="12552" max="12555" width="8.7109375" style="298" customWidth="1"/>
    <col min="12556" max="12556" width="7.5703125" style="298" customWidth="1"/>
    <col min="12557" max="12800" width="9.140625" style="298"/>
    <col min="12801" max="12801" width="10.85546875" style="298" customWidth="1"/>
    <col min="12802" max="12802" width="28" style="298" customWidth="1"/>
    <col min="12803" max="12803" width="8.7109375" style="298" customWidth="1"/>
    <col min="12804" max="12804" width="9.5703125" style="298" customWidth="1"/>
    <col min="12805" max="12806" width="8.7109375" style="298" customWidth="1"/>
    <col min="12807" max="12807" width="8.28515625" style="298" customWidth="1"/>
    <col min="12808" max="12811" width="8.7109375" style="298" customWidth="1"/>
    <col min="12812" max="12812" width="7.5703125" style="298" customWidth="1"/>
    <col min="12813" max="13056" width="9.140625" style="298"/>
    <col min="13057" max="13057" width="10.85546875" style="298" customWidth="1"/>
    <col min="13058" max="13058" width="28" style="298" customWidth="1"/>
    <col min="13059" max="13059" width="8.7109375" style="298" customWidth="1"/>
    <col min="13060" max="13060" width="9.5703125" style="298" customWidth="1"/>
    <col min="13061" max="13062" width="8.7109375" style="298" customWidth="1"/>
    <col min="13063" max="13063" width="8.28515625" style="298" customWidth="1"/>
    <col min="13064" max="13067" width="8.7109375" style="298" customWidth="1"/>
    <col min="13068" max="13068" width="7.5703125" style="298" customWidth="1"/>
    <col min="13069" max="13312" width="9.140625" style="298"/>
    <col min="13313" max="13313" width="10.85546875" style="298" customWidth="1"/>
    <col min="13314" max="13314" width="28" style="298" customWidth="1"/>
    <col min="13315" max="13315" width="8.7109375" style="298" customWidth="1"/>
    <col min="13316" max="13316" width="9.5703125" style="298" customWidth="1"/>
    <col min="13317" max="13318" width="8.7109375" style="298" customWidth="1"/>
    <col min="13319" max="13319" width="8.28515625" style="298" customWidth="1"/>
    <col min="13320" max="13323" width="8.7109375" style="298" customWidth="1"/>
    <col min="13324" max="13324" width="7.5703125" style="298" customWidth="1"/>
    <col min="13325" max="13568" width="9.140625" style="298"/>
    <col min="13569" max="13569" width="10.85546875" style="298" customWidth="1"/>
    <col min="13570" max="13570" width="28" style="298" customWidth="1"/>
    <col min="13571" max="13571" width="8.7109375" style="298" customWidth="1"/>
    <col min="13572" max="13572" width="9.5703125" style="298" customWidth="1"/>
    <col min="13573" max="13574" width="8.7109375" style="298" customWidth="1"/>
    <col min="13575" max="13575" width="8.28515625" style="298" customWidth="1"/>
    <col min="13576" max="13579" width="8.7109375" style="298" customWidth="1"/>
    <col min="13580" max="13580" width="7.5703125" style="298" customWidth="1"/>
    <col min="13581" max="13824" width="9.140625" style="298"/>
    <col min="13825" max="13825" width="10.85546875" style="298" customWidth="1"/>
    <col min="13826" max="13826" width="28" style="298" customWidth="1"/>
    <col min="13827" max="13827" width="8.7109375" style="298" customWidth="1"/>
    <col min="13828" max="13828" width="9.5703125" style="298" customWidth="1"/>
    <col min="13829" max="13830" width="8.7109375" style="298" customWidth="1"/>
    <col min="13831" max="13831" width="8.28515625" style="298" customWidth="1"/>
    <col min="13832" max="13835" width="8.7109375" style="298" customWidth="1"/>
    <col min="13836" max="13836" width="7.5703125" style="298" customWidth="1"/>
    <col min="13837" max="14080" width="9.140625" style="298"/>
    <col min="14081" max="14081" width="10.85546875" style="298" customWidth="1"/>
    <col min="14082" max="14082" width="28" style="298" customWidth="1"/>
    <col min="14083" max="14083" width="8.7109375" style="298" customWidth="1"/>
    <col min="14084" max="14084" width="9.5703125" style="298" customWidth="1"/>
    <col min="14085" max="14086" width="8.7109375" style="298" customWidth="1"/>
    <col min="14087" max="14087" width="8.28515625" style="298" customWidth="1"/>
    <col min="14088" max="14091" width="8.7109375" style="298" customWidth="1"/>
    <col min="14092" max="14092" width="7.5703125" style="298" customWidth="1"/>
    <col min="14093" max="14336" width="9.140625" style="298"/>
    <col min="14337" max="14337" width="10.85546875" style="298" customWidth="1"/>
    <col min="14338" max="14338" width="28" style="298" customWidth="1"/>
    <col min="14339" max="14339" width="8.7109375" style="298" customWidth="1"/>
    <col min="14340" max="14340" width="9.5703125" style="298" customWidth="1"/>
    <col min="14341" max="14342" width="8.7109375" style="298" customWidth="1"/>
    <col min="14343" max="14343" width="8.28515625" style="298" customWidth="1"/>
    <col min="14344" max="14347" width="8.7109375" style="298" customWidth="1"/>
    <col min="14348" max="14348" width="7.5703125" style="298" customWidth="1"/>
    <col min="14349" max="14592" width="9.140625" style="298"/>
    <col min="14593" max="14593" width="10.85546875" style="298" customWidth="1"/>
    <col min="14594" max="14594" width="28" style="298" customWidth="1"/>
    <col min="14595" max="14595" width="8.7109375" style="298" customWidth="1"/>
    <col min="14596" max="14596" width="9.5703125" style="298" customWidth="1"/>
    <col min="14597" max="14598" width="8.7109375" style="298" customWidth="1"/>
    <col min="14599" max="14599" width="8.28515625" style="298" customWidth="1"/>
    <col min="14600" max="14603" width="8.7109375" style="298" customWidth="1"/>
    <col min="14604" max="14604" width="7.5703125" style="298" customWidth="1"/>
    <col min="14605" max="14848" width="9.140625" style="298"/>
    <col min="14849" max="14849" width="10.85546875" style="298" customWidth="1"/>
    <col min="14850" max="14850" width="28" style="298" customWidth="1"/>
    <col min="14851" max="14851" width="8.7109375" style="298" customWidth="1"/>
    <col min="14852" max="14852" width="9.5703125" style="298" customWidth="1"/>
    <col min="14853" max="14854" width="8.7109375" style="298" customWidth="1"/>
    <col min="14855" max="14855" width="8.28515625" style="298" customWidth="1"/>
    <col min="14856" max="14859" width="8.7109375" style="298" customWidth="1"/>
    <col min="14860" max="14860" width="7.5703125" style="298" customWidth="1"/>
    <col min="14861" max="15104" width="9.140625" style="298"/>
    <col min="15105" max="15105" width="10.85546875" style="298" customWidth="1"/>
    <col min="15106" max="15106" width="28" style="298" customWidth="1"/>
    <col min="15107" max="15107" width="8.7109375" style="298" customWidth="1"/>
    <col min="15108" max="15108" width="9.5703125" style="298" customWidth="1"/>
    <col min="15109" max="15110" width="8.7109375" style="298" customWidth="1"/>
    <col min="15111" max="15111" width="8.28515625" style="298" customWidth="1"/>
    <col min="15112" max="15115" width="8.7109375" style="298" customWidth="1"/>
    <col min="15116" max="15116" width="7.5703125" style="298" customWidth="1"/>
    <col min="15117" max="15360" width="9.140625" style="298"/>
    <col min="15361" max="15361" width="10.85546875" style="298" customWidth="1"/>
    <col min="15362" max="15362" width="28" style="298" customWidth="1"/>
    <col min="15363" max="15363" width="8.7109375" style="298" customWidth="1"/>
    <col min="15364" max="15364" width="9.5703125" style="298" customWidth="1"/>
    <col min="15365" max="15366" width="8.7109375" style="298" customWidth="1"/>
    <col min="15367" max="15367" width="8.28515625" style="298" customWidth="1"/>
    <col min="15368" max="15371" width="8.7109375" style="298" customWidth="1"/>
    <col min="15372" max="15372" width="7.5703125" style="298" customWidth="1"/>
    <col min="15373" max="15616" width="9.140625" style="298"/>
    <col min="15617" max="15617" width="10.85546875" style="298" customWidth="1"/>
    <col min="15618" max="15618" width="28" style="298" customWidth="1"/>
    <col min="15619" max="15619" width="8.7109375" style="298" customWidth="1"/>
    <col min="15620" max="15620" width="9.5703125" style="298" customWidth="1"/>
    <col min="15621" max="15622" width="8.7109375" style="298" customWidth="1"/>
    <col min="15623" max="15623" width="8.28515625" style="298" customWidth="1"/>
    <col min="15624" max="15627" width="8.7109375" style="298" customWidth="1"/>
    <col min="15628" max="15628" width="7.5703125" style="298" customWidth="1"/>
    <col min="15629" max="15872" width="9.140625" style="298"/>
    <col min="15873" max="15873" width="10.85546875" style="298" customWidth="1"/>
    <col min="15874" max="15874" width="28" style="298" customWidth="1"/>
    <col min="15875" max="15875" width="8.7109375" style="298" customWidth="1"/>
    <col min="15876" max="15876" width="9.5703125" style="298" customWidth="1"/>
    <col min="15877" max="15878" width="8.7109375" style="298" customWidth="1"/>
    <col min="15879" max="15879" width="8.28515625" style="298" customWidth="1"/>
    <col min="15880" max="15883" width="8.7109375" style="298" customWidth="1"/>
    <col min="15884" max="15884" width="7.5703125" style="298" customWidth="1"/>
    <col min="15885" max="16128" width="9.140625" style="298"/>
    <col min="16129" max="16129" width="10.85546875" style="298" customWidth="1"/>
    <col min="16130" max="16130" width="28" style="298" customWidth="1"/>
    <col min="16131" max="16131" width="8.7109375" style="298" customWidth="1"/>
    <col min="16132" max="16132" width="9.5703125" style="298" customWidth="1"/>
    <col min="16133" max="16134" width="8.7109375" style="298" customWidth="1"/>
    <col min="16135" max="16135" width="8.28515625" style="298" customWidth="1"/>
    <col min="16136" max="16139" width="8.7109375" style="298" customWidth="1"/>
    <col min="16140" max="16140" width="7.5703125" style="298" customWidth="1"/>
    <col min="16141" max="16384" width="9.140625" style="298"/>
  </cols>
  <sheetData>
    <row r="1" spans="1:12" x14ac:dyDescent="0.25">
      <c r="A1" s="294"/>
      <c r="B1" s="295"/>
      <c r="C1" s="295"/>
      <c r="D1" s="295"/>
      <c r="E1" s="295"/>
      <c r="F1" s="295"/>
      <c r="G1" s="295"/>
      <c r="H1" s="295"/>
      <c r="I1" s="295"/>
      <c r="J1" s="295"/>
      <c r="K1" s="296"/>
      <c r="L1" s="297"/>
    </row>
    <row r="2" spans="1:12" x14ac:dyDescent="0.25">
      <c r="A2" s="299"/>
      <c r="B2" s="300"/>
      <c r="C2" s="300"/>
      <c r="D2" s="300"/>
      <c r="E2" s="300"/>
      <c r="F2" s="300"/>
      <c r="G2" s="300"/>
      <c r="H2" s="300"/>
      <c r="I2" s="300"/>
      <c r="J2" s="300"/>
      <c r="K2" s="300"/>
      <c r="L2" s="301"/>
    </row>
    <row r="3" spans="1:12" ht="18" customHeight="1" x14ac:dyDescent="0.25">
      <c r="A3" s="951" t="s">
        <v>0</v>
      </c>
      <c r="B3" s="952"/>
      <c r="C3" s="952"/>
      <c r="D3" s="952"/>
      <c r="E3" s="952"/>
      <c r="F3" s="952"/>
      <c r="G3" s="952"/>
      <c r="H3" s="952"/>
      <c r="I3" s="952"/>
      <c r="J3" s="952"/>
      <c r="K3" s="952"/>
      <c r="L3" s="953"/>
    </row>
    <row r="4" spans="1:12" x14ac:dyDescent="0.25">
      <c r="A4" s="302"/>
      <c r="B4" s="303"/>
      <c r="C4" s="304"/>
      <c r="D4" s="303"/>
      <c r="E4" s="303"/>
      <c r="F4" s="303"/>
      <c r="G4" s="303"/>
      <c r="H4" s="304"/>
      <c r="I4" s="303"/>
      <c r="J4" s="303"/>
      <c r="K4" s="303"/>
      <c r="L4" s="305"/>
    </row>
    <row r="5" spans="1:12" x14ac:dyDescent="0.25">
      <c r="A5" s="302" t="s">
        <v>1</v>
      </c>
      <c r="B5" s="306"/>
      <c r="C5" s="954" t="s">
        <v>340</v>
      </c>
      <c r="D5" s="955"/>
      <c r="E5" s="955"/>
      <c r="F5" s="955"/>
      <c r="G5" s="955"/>
      <c r="H5" s="955"/>
      <c r="I5" s="955"/>
      <c r="J5" s="955"/>
      <c r="K5" s="955"/>
      <c r="L5" s="956"/>
    </row>
    <row r="6" spans="1:12" x14ac:dyDescent="0.25">
      <c r="A6" s="302" t="s">
        <v>3</v>
      </c>
      <c r="B6" s="303"/>
      <c r="C6" s="948"/>
      <c r="D6" s="949"/>
      <c r="E6" s="949"/>
      <c r="F6" s="949"/>
      <c r="G6" s="949"/>
      <c r="H6" s="949"/>
      <c r="I6" s="949"/>
      <c r="J6" s="949"/>
      <c r="K6" s="949"/>
      <c r="L6" s="950"/>
    </row>
    <row r="7" spans="1:12" x14ac:dyDescent="0.25">
      <c r="A7" s="302" t="s">
        <v>5</v>
      </c>
      <c r="B7" s="303"/>
      <c r="C7" s="948"/>
      <c r="D7" s="949"/>
      <c r="E7" s="949"/>
      <c r="F7" s="949"/>
      <c r="G7" s="949"/>
      <c r="H7" s="949"/>
      <c r="I7" s="949"/>
      <c r="J7" s="949"/>
      <c r="K7" s="949"/>
      <c r="L7" s="950"/>
    </row>
    <row r="8" spans="1:12" ht="24" customHeight="1" x14ac:dyDescent="0.25">
      <c r="A8" s="302" t="s">
        <v>7</v>
      </c>
      <c r="B8" s="303"/>
      <c r="C8" s="954" t="s">
        <v>341</v>
      </c>
      <c r="D8" s="955"/>
      <c r="E8" s="955"/>
      <c r="F8" s="955"/>
      <c r="G8" s="955"/>
      <c r="H8" s="955"/>
      <c r="I8" s="955"/>
      <c r="J8" s="955"/>
      <c r="K8" s="955"/>
      <c r="L8" s="956"/>
    </row>
    <row r="9" spans="1:12" x14ac:dyDescent="0.25">
      <c r="A9" s="307" t="s">
        <v>9</v>
      </c>
      <c r="B9" s="303"/>
      <c r="C9" s="308"/>
      <c r="D9" s="308"/>
      <c r="E9" s="308"/>
      <c r="F9" s="308"/>
      <c r="G9" s="308"/>
      <c r="H9" s="308"/>
      <c r="I9" s="308"/>
      <c r="J9" s="308"/>
      <c r="K9" s="308"/>
      <c r="L9" s="309"/>
    </row>
    <row r="10" spans="1:12" x14ac:dyDescent="0.25">
      <c r="A10" s="302"/>
      <c r="B10" s="303" t="s">
        <v>10</v>
      </c>
      <c r="C10" s="948"/>
      <c r="D10" s="949"/>
      <c r="E10" s="949"/>
      <c r="F10" s="949"/>
      <c r="G10" s="949"/>
      <c r="H10" s="949"/>
      <c r="I10" s="949"/>
      <c r="J10" s="949"/>
      <c r="K10" s="949"/>
      <c r="L10" s="950"/>
    </row>
    <row r="11" spans="1:12" x14ac:dyDescent="0.25">
      <c r="A11" s="302"/>
      <c r="B11" s="303" t="s">
        <v>12</v>
      </c>
      <c r="C11" s="948"/>
      <c r="D11" s="949"/>
      <c r="E11" s="949"/>
      <c r="F11" s="949"/>
      <c r="G11" s="949"/>
      <c r="H11" s="949"/>
      <c r="I11" s="949"/>
      <c r="J11" s="949"/>
      <c r="K11" s="949"/>
      <c r="L11" s="950"/>
    </row>
    <row r="12" spans="1:12" x14ac:dyDescent="0.25">
      <c r="A12" s="302"/>
      <c r="B12" s="303" t="s">
        <v>13</v>
      </c>
      <c r="C12" s="948"/>
      <c r="D12" s="949"/>
      <c r="E12" s="949"/>
      <c r="F12" s="949"/>
      <c r="G12" s="949"/>
      <c r="H12" s="949"/>
      <c r="I12" s="949"/>
      <c r="J12" s="949"/>
      <c r="K12" s="949"/>
      <c r="L12" s="950"/>
    </row>
    <row r="13" spans="1:12" x14ac:dyDescent="0.25">
      <c r="A13" s="302"/>
      <c r="B13" s="303" t="s">
        <v>14</v>
      </c>
      <c r="C13" s="948"/>
      <c r="D13" s="949"/>
      <c r="E13" s="949"/>
      <c r="F13" s="949"/>
      <c r="G13" s="949"/>
      <c r="H13" s="949"/>
      <c r="I13" s="949"/>
      <c r="J13" s="949"/>
      <c r="K13" s="949"/>
      <c r="L13" s="950"/>
    </row>
    <row r="14" spans="1:12" ht="12.75" customHeight="1" x14ac:dyDescent="0.25">
      <c r="A14" s="302"/>
      <c r="B14" s="303" t="s">
        <v>15</v>
      </c>
      <c r="C14" s="948"/>
      <c r="D14" s="949"/>
      <c r="E14" s="949"/>
      <c r="F14" s="949"/>
      <c r="G14" s="949"/>
      <c r="H14" s="949"/>
      <c r="I14" s="949"/>
      <c r="J14" s="949"/>
      <c r="K14" s="949"/>
      <c r="L14" s="950"/>
    </row>
    <row r="15" spans="1:12" x14ac:dyDescent="0.25">
      <c r="A15" s="310"/>
      <c r="B15" s="311"/>
      <c r="C15" s="311"/>
      <c r="D15" s="311"/>
      <c r="E15" s="311"/>
      <c r="F15" s="311"/>
      <c r="G15" s="311"/>
      <c r="H15" s="311"/>
      <c r="I15" s="311"/>
      <c r="J15" s="311"/>
      <c r="K15" s="311"/>
      <c r="L15" s="312"/>
    </row>
    <row r="16" spans="1:12" s="313" customFormat="1" ht="12.75" customHeight="1" x14ac:dyDescent="0.25">
      <c r="A16" s="957" t="s">
        <v>16</v>
      </c>
      <c r="B16" s="960" t="s">
        <v>17</v>
      </c>
      <c r="C16" s="962" t="s">
        <v>18</v>
      </c>
      <c r="D16" s="963"/>
      <c r="E16" s="963"/>
      <c r="F16" s="963"/>
      <c r="G16" s="964"/>
      <c r="H16" s="962" t="s">
        <v>19</v>
      </c>
      <c r="I16" s="963"/>
      <c r="J16" s="963"/>
      <c r="K16" s="963"/>
      <c r="L16" s="965"/>
    </row>
    <row r="17" spans="1:14" s="313" customFormat="1" ht="12.75" customHeight="1" x14ac:dyDescent="0.25">
      <c r="A17" s="958"/>
      <c r="B17" s="961"/>
      <c r="C17" s="966" t="s">
        <v>20</v>
      </c>
      <c r="D17" s="967" t="s">
        <v>21</v>
      </c>
      <c r="E17" s="975" t="s">
        <v>22</v>
      </c>
      <c r="F17" s="969" t="s">
        <v>23</v>
      </c>
      <c r="G17" s="980" t="s">
        <v>24</v>
      </c>
      <c r="H17" s="966" t="s">
        <v>20</v>
      </c>
      <c r="I17" s="967" t="s">
        <v>21</v>
      </c>
      <c r="J17" s="975" t="s">
        <v>22</v>
      </c>
      <c r="K17" s="969" t="s">
        <v>23</v>
      </c>
      <c r="L17" s="971" t="s">
        <v>24</v>
      </c>
    </row>
    <row r="18" spans="1:14" s="314" customFormat="1" ht="61.5" customHeight="1" thickBot="1" x14ac:dyDescent="0.3">
      <c r="A18" s="959"/>
      <c r="B18" s="961"/>
      <c r="C18" s="966"/>
      <c r="D18" s="968"/>
      <c r="E18" s="979"/>
      <c r="F18" s="970"/>
      <c r="G18" s="980"/>
      <c r="H18" s="973"/>
      <c r="I18" s="974"/>
      <c r="J18" s="976"/>
      <c r="K18" s="970"/>
      <c r="L18" s="972"/>
    </row>
    <row r="19" spans="1:14" s="314" customFormat="1" ht="9.75" customHeight="1" thickTop="1" x14ac:dyDescent="0.25">
      <c r="A19" s="315" t="s">
        <v>25</v>
      </c>
      <c r="B19" s="315">
        <v>2</v>
      </c>
      <c r="C19" s="316">
        <v>3</v>
      </c>
      <c r="D19" s="317">
        <v>4</v>
      </c>
      <c r="E19" s="317">
        <v>5</v>
      </c>
      <c r="F19" s="317">
        <v>6</v>
      </c>
      <c r="G19" s="318">
        <v>7</v>
      </c>
      <c r="H19" s="316">
        <v>8</v>
      </c>
      <c r="I19" s="317">
        <v>9</v>
      </c>
      <c r="J19" s="317">
        <v>10</v>
      </c>
      <c r="K19" s="317">
        <v>11</v>
      </c>
      <c r="L19" s="319">
        <v>12</v>
      </c>
    </row>
    <row r="20" spans="1:14" s="326" customFormat="1" x14ac:dyDescent="0.25">
      <c r="A20" s="320"/>
      <c r="B20" s="321" t="s">
        <v>26</v>
      </c>
      <c r="C20" s="322"/>
      <c r="D20" s="323"/>
      <c r="E20" s="323"/>
      <c r="F20" s="323"/>
      <c r="G20" s="324"/>
      <c r="H20" s="322"/>
      <c r="I20" s="323"/>
      <c r="J20" s="323"/>
      <c r="K20" s="323"/>
      <c r="L20" s="325"/>
    </row>
    <row r="21" spans="1:14" s="326" customFormat="1" ht="32.25" customHeight="1" thickBot="1" x14ac:dyDescent="0.3">
      <c r="A21" s="327"/>
      <c r="B21" s="328" t="s">
        <v>27</v>
      </c>
      <c r="C21" s="329">
        <f t="shared" ref="C21:C46" si="0">SUM(D21:G21)</f>
        <v>30000</v>
      </c>
      <c r="D21" s="330">
        <f>SUM(D22,D25,D26,D42)</f>
        <v>30000</v>
      </c>
      <c r="E21" s="330">
        <f>SUM(E22,E25)</f>
        <v>0</v>
      </c>
      <c r="F21" s="330">
        <f>SUM(F22,F27)</f>
        <v>0</v>
      </c>
      <c r="G21" s="331">
        <f>SUM(G22,G44)</f>
        <v>0</v>
      </c>
      <c r="H21" s="329">
        <f t="shared" ref="H21:H46" si="1">SUM(I21:L21)</f>
        <v>30000</v>
      </c>
      <c r="I21" s="330">
        <f>SUM(I22,I25,I26,I42)</f>
        <v>30000</v>
      </c>
      <c r="J21" s="330">
        <f>SUM(J22,J25)</f>
        <v>0</v>
      </c>
      <c r="K21" s="330">
        <f>SUM(K22,K27)</f>
        <v>0</v>
      </c>
      <c r="L21" s="332">
        <f>SUM(L22,L44)</f>
        <v>0</v>
      </c>
    </row>
    <row r="22" spans="1:14" ht="21.75" customHeight="1" thickTop="1" x14ac:dyDescent="0.25">
      <c r="A22" s="333"/>
      <c r="B22" s="334" t="s">
        <v>28</v>
      </c>
      <c r="C22" s="335">
        <f t="shared" si="0"/>
        <v>0</v>
      </c>
      <c r="D22" s="336">
        <f>SUM(D23:D24)</f>
        <v>0</v>
      </c>
      <c r="E22" s="336">
        <f>SUM(E23:E24)</f>
        <v>0</v>
      </c>
      <c r="F22" s="336">
        <f>SUM(F23:F24)</f>
        <v>0</v>
      </c>
      <c r="G22" s="337">
        <f>SUM(G23:G24)</f>
        <v>0</v>
      </c>
      <c r="H22" s="335">
        <f t="shared" si="1"/>
        <v>0</v>
      </c>
      <c r="I22" s="336">
        <f>SUM(I23:I24)</f>
        <v>0</v>
      </c>
      <c r="J22" s="336">
        <f>SUM(J23:J24)</f>
        <v>0</v>
      </c>
      <c r="K22" s="336">
        <f>SUM(K23:K24)</f>
        <v>0</v>
      </c>
      <c r="L22" s="338">
        <f>SUM(L23:L24)</f>
        <v>0</v>
      </c>
    </row>
    <row r="23" spans="1:14" x14ac:dyDescent="0.25">
      <c r="A23" s="339"/>
      <c r="B23" s="340" t="s">
        <v>29</v>
      </c>
      <c r="C23" s="341">
        <f t="shared" si="0"/>
        <v>0</v>
      </c>
      <c r="D23" s="342"/>
      <c r="E23" s="342"/>
      <c r="F23" s="342"/>
      <c r="G23" s="343"/>
      <c r="H23" s="341">
        <f t="shared" si="1"/>
        <v>0</v>
      </c>
      <c r="I23" s="342"/>
      <c r="J23" s="342"/>
      <c r="K23" s="342"/>
      <c r="L23" s="344"/>
    </row>
    <row r="24" spans="1:14" x14ac:dyDescent="0.25">
      <c r="A24" s="345"/>
      <c r="B24" s="346" t="s">
        <v>30</v>
      </c>
      <c r="C24" s="347">
        <f t="shared" si="0"/>
        <v>0</v>
      </c>
      <c r="D24" s="348"/>
      <c r="E24" s="348"/>
      <c r="F24" s="348"/>
      <c r="G24" s="349"/>
      <c r="H24" s="347">
        <f t="shared" si="1"/>
        <v>0</v>
      </c>
      <c r="I24" s="348"/>
      <c r="J24" s="348"/>
      <c r="K24" s="348"/>
      <c r="L24" s="350"/>
    </row>
    <row r="25" spans="1:14" s="326" customFormat="1" ht="24.75" thickBot="1" x14ac:dyDescent="0.3">
      <c r="A25" s="351">
        <v>21700</v>
      </c>
      <c r="B25" s="351" t="s">
        <v>31</v>
      </c>
      <c r="C25" s="352">
        <f t="shared" si="0"/>
        <v>30000</v>
      </c>
      <c r="D25" s="353">
        <f>D50</f>
        <v>30000</v>
      </c>
      <c r="E25" s="353"/>
      <c r="F25" s="354" t="s">
        <v>32</v>
      </c>
      <c r="G25" s="355" t="s">
        <v>32</v>
      </c>
      <c r="H25" s="352">
        <f t="shared" si="1"/>
        <v>30000</v>
      </c>
      <c r="I25" s="353">
        <f>I49</f>
        <v>30000</v>
      </c>
      <c r="J25" s="353">
        <f>J49</f>
        <v>0</v>
      </c>
      <c r="K25" s="354" t="s">
        <v>32</v>
      </c>
      <c r="L25" s="356" t="s">
        <v>32</v>
      </c>
    </row>
    <row r="26" spans="1:14" s="326" customFormat="1" ht="24.75" thickTop="1" x14ac:dyDescent="0.25">
      <c r="A26" s="357"/>
      <c r="B26" s="357" t="s">
        <v>33</v>
      </c>
      <c r="C26" s="358">
        <f t="shared" si="0"/>
        <v>0</v>
      </c>
      <c r="D26" s="359"/>
      <c r="E26" s="360" t="s">
        <v>32</v>
      </c>
      <c r="F26" s="360" t="s">
        <v>32</v>
      </c>
      <c r="G26" s="361" t="s">
        <v>32</v>
      </c>
      <c r="H26" s="358">
        <f t="shared" si="1"/>
        <v>0</v>
      </c>
      <c r="I26" s="362"/>
      <c r="J26" s="360" t="s">
        <v>32</v>
      </c>
      <c r="K26" s="360" t="s">
        <v>32</v>
      </c>
      <c r="L26" s="363" t="s">
        <v>32</v>
      </c>
    </row>
    <row r="27" spans="1:14" s="326" customFormat="1" ht="36" x14ac:dyDescent="0.25">
      <c r="A27" s="357">
        <v>21300</v>
      </c>
      <c r="B27" s="357" t="s">
        <v>34</v>
      </c>
      <c r="C27" s="358">
        <f t="shared" si="0"/>
        <v>0</v>
      </c>
      <c r="D27" s="360" t="s">
        <v>32</v>
      </c>
      <c r="E27" s="360" t="s">
        <v>32</v>
      </c>
      <c r="F27" s="364">
        <f>SUM(F28,F32,F34,F37)</f>
        <v>0</v>
      </c>
      <c r="G27" s="361" t="s">
        <v>32</v>
      </c>
      <c r="H27" s="358">
        <f t="shared" si="1"/>
        <v>0</v>
      </c>
      <c r="I27" s="360" t="s">
        <v>32</v>
      </c>
      <c r="J27" s="360" t="s">
        <v>32</v>
      </c>
      <c r="K27" s="364">
        <f>SUM(K28,K32,K34,K37)</f>
        <v>0</v>
      </c>
      <c r="L27" s="363" t="s">
        <v>32</v>
      </c>
    </row>
    <row r="28" spans="1:14" s="326" customFormat="1" ht="24" x14ac:dyDescent="0.25">
      <c r="A28" s="365">
        <v>21350</v>
      </c>
      <c r="B28" s="357" t="s">
        <v>35</v>
      </c>
      <c r="C28" s="358">
        <f t="shared" si="0"/>
        <v>0</v>
      </c>
      <c r="D28" s="360" t="s">
        <v>32</v>
      </c>
      <c r="E28" s="360" t="s">
        <v>32</v>
      </c>
      <c r="F28" s="364">
        <f>SUM(F29:F31)</f>
        <v>0</v>
      </c>
      <c r="G28" s="361" t="s">
        <v>32</v>
      </c>
      <c r="H28" s="358">
        <f t="shared" si="1"/>
        <v>0</v>
      </c>
      <c r="I28" s="360" t="s">
        <v>32</v>
      </c>
      <c r="J28" s="360" t="s">
        <v>32</v>
      </c>
      <c r="K28" s="364">
        <f>SUM(K29:K31)</f>
        <v>0</v>
      </c>
      <c r="L28" s="363" t="s">
        <v>32</v>
      </c>
    </row>
    <row r="29" spans="1:14" x14ac:dyDescent="0.25">
      <c r="A29" s="339">
        <v>21351</v>
      </c>
      <c r="B29" s="366" t="s">
        <v>36</v>
      </c>
      <c r="C29" s="367">
        <f t="shared" si="0"/>
        <v>0</v>
      </c>
      <c r="D29" s="368" t="s">
        <v>32</v>
      </c>
      <c r="E29" s="368" t="s">
        <v>32</v>
      </c>
      <c r="F29" s="369"/>
      <c r="G29" s="370" t="s">
        <v>32</v>
      </c>
      <c r="H29" s="367">
        <f t="shared" si="1"/>
        <v>0</v>
      </c>
      <c r="I29" s="368" t="s">
        <v>32</v>
      </c>
      <c r="J29" s="368" t="s">
        <v>32</v>
      </c>
      <c r="K29" s="369"/>
      <c r="L29" s="371" t="s">
        <v>32</v>
      </c>
    </row>
    <row r="30" spans="1:14" x14ac:dyDescent="0.25">
      <c r="A30" s="345">
        <v>21352</v>
      </c>
      <c r="B30" s="372" t="s">
        <v>37</v>
      </c>
      <c r="C30" s="373">
        <f t="shared" si="0"/>
        <v>0</v>
      </c>
      <c r="D30" s="374" t="s">
        <v>32</v>
      </c>
      <c r="E30" s="374" t="s">
        <v>32</v>
      </c>
      <c r="F30" s="375"/>
      <c r="G30" s="376" t="s">
        <v>32</v>
      </c>
      <c r="H30" s="373">
        <f t="shared" si="1"/>
        <v>0</v>
      </c>
      <c r="I30" s="374" t="s">
        <v>32</v>
      </c>
      <c r="J30" s="374" t="s">
        <v>32</v>
      </c>
      <c r="K30" s="375"/>
      <c r="L30" s="377" t="s">
        <v>32</v>
      </c>
    </row>
    <row r="31" spans="1:14" ht="24" x14ac:dyDescent="0.25">
      <c r="A31" s="345">
        <v>21359</v>
      </c>
      <c r="B31" s="372" t="s">
        <v>38</v>
      </c>
      <c r="C31" s="373">
        <f t="shared" si="0"/>
        <v>0</v>
      </c>
      <c r="D31" s="374" t="s">
        <v>32</v>
      </c>
      <c r="E31" s="374" t="s">
        <v>32</v>
      </c>
      <c r="F31" s="375"/>
      <c r="G31" s="376" t="s">
        <v>32</v>
      </c>
      <c r="H31" s="373">
        <f t="shared" si="1"/>
        <v>0</v>
      </c>
      <c r="I31" s="374" t="s">
        <v>32</v>
      </c>
      <c r="J31" s="374" t="s">
        <v>32</v>
      </c>
      <c r="K31" s="375"/>
      <c r="L31" s="377" t="s">
        <v>32</v>
      </c>
      <c r="N31" s="378"/>
    </row>
    <row r="32" spans="1:14" s="326" customFormat="1" ht="36" x14ac:dyDescent="0.25">
      <c r="A32" s="365">
        <v>21370</v>
      </c>
      <c r="B32" s="357" t="s">
        <v>39</v>
      </c>
      <c r="C32" s="358">
        <f t="shared" si="0"/>
        <v>0</v>
      </c>
      <c r="D32" s="360" t="s">
        <v>32</v>
      </c>
      <c r="E32" s="360" t="s">
        <v>32</v>
      </c>
      <c r="F32" s="364">
        <f>SUM(F33)</f>
        <v>0</v>
      </c>
      <c r="G32" s="361" t="s">
        <v>32</v>
      </c>
      <c r="H32" s="358">
        <f t="shared" si="1"/>
        <v>0</v>
      </c>
      <c r="I32" s="360" t="s">
        <v>32</v>
      </c>
      <c r="J32" s="360" t="s">
        <v>32</v>
      </c>
      <c r="K32" s="364">
        <f>SUM(K33)</f>
        <v>0</v>
      </c>
      <c r="L32" s="363" t="s">
        <v>32</v>
      </c>
    </row>
    <row r="33" spans="1:12" ht="36" x14ac:dyDescent="0.25">
      <c r="A33" s="379">
        <v>21379</v>
      </c>
      <c r="B33" s="380" t="s">
        <v>40</v>
      </c>
      <c r="C33" s="381">
        <f t="shared" si="0"/>
        <v>0</v>
      </c>
      <c r="D33" s="382" t="s">
        <v>32</v>
      </c>
      <c r="E33" s="382" t="s">
        <v>32</v>
      </c>
      <c r="F33" s="383"/>
      <c r="G33" s="384" t="s">
        <v>32</v>
      </c>
      <c r="H33" s="381">
        <f t="shared" si="1"/>
        <v>0</v>
      </c>
      <c r="I33" s="382" t="s">
        <v>32</v>
      </c>
      <c r="J33" s="382" t="s">
        <v>32</v>
      </c>
      <c r="K33" s="383"/>
      <c r="L33" s="385" t="s">
        <v>32</v>
      </c>
    </row>
    <row r="34" spans="1:12" s="326" customFormat="1" x14ac:dyDescent="0.25">
      <c r="A34" s="365">
        <v>21380</v>
      </c>
      <c r="B34" s="357" t="s">
        <v>41</v>
      </c>
      <c r="C34" s="358">
        <f t="shared" si="0"/>
        <v>0</v>
      </c>
      <c r="D34" s="360" t="s">
        <v>32</v>
      </c>
      <c r="E34" s="360" t="s">
        <v>32</v>
      </c>
      <c r="F34" s="364">
        <f>SUM(F35:F36)</f>
        <v>0</v>
      </c>
      <c r="G34" s="361" t="s">
        <v>32</v>
      </c>
      <c r="H34" s="358">
        <f t="shared" si="1"/>
        <v>0</v>
      </c>
      <c r="I34" s="360" t="s">
        <v>32</v>
      </c>
      <c r="J34" s="360" t="s">
        <v>32</v>
      </c>
      <c r="K34" s="364">
        <f>SUM(K35:K36)</f>
        <v>0</v>
      </c>
      <c r="L34" s="363" t="s">
        <v>32</v>
      </c>
    </row>
    <row r="35" spans="1:12" x14ac:dyDescent="0.25">
      <c r="A35" s="340">
        <v>21381</v>
      </c>
      <c r="B35" s="366" t="s">
        <v>42</v>
      </c>
      <c r="C35" s="367">
        <f t="shared" si="0"/>
        <v>0</v>
      </c>
      <c r="D35" s="368" t="s">
        <v>32</v>
      </c>
      <c r="E35" s="368" t="s">
        <v>32</v>
      </c>
      <c r="F35" s="369"/>
      <c r="G35" s="370" t="s">
        <v>32</v>
      </c>
      <c r="H35" s="367">
        <f t="shared" si="1"/>
        <v>0</v>
      </c>
      <c r="I35" s="368" t="s">
        <v>32</v>
      </c>
      <c r="J35" s="368" t="s">
        <v>32</v>
      </c>
      <c r="K35" s="369"/>
      <c r="L35" s="371" t="s">
        <v>32</v>
      </c>
    </row>
    <row r="36" spans="1:12" ht="24" x14ac:dyDescent="0.25">
      <c r="A36" s="346">
        <v>21383</v>
      </c>
      <c r="B36" s="372" t="s">
        <v>43</v>
      </c>
      <c r="C36" s="373">
        <f t="shared" si="0"/>
        <v>0</v>
      </c>
      <c r="D36" s="374" t="s">
        <v>32</v>
      </c>
      <c r="E36" s="374" t="s">
        <v>32</v>
      </c>
      <c r="F36" s="375"/>
      <c r="G36" s="376" t="s">
        <v>32</v>
      </c>
      <c r="H36" s="373">
        <f t="shared" si="1"/>
        <v>0</v>
      </c>
      <c r="I36" s="374" t="s">
        <v>32</v>
      </c>
      <c r="J36" s="374" t="s">
        <v>32</v>
      </c>
      <c r="K36" s="375"/>
      <c r="L36" s="377" t="s">
        <v>32</v>
      </c>
    </row>
    <row r="37" spans="1:12" s="326" customFormat="1" ht="24" x14ac:dyDescent="0.25">
      <c r="A37" s="365">
        <v>21390</v>
      </c>
      <c r="B37" s="357" t="s">
        <v>44</v>
      </c>
      <c r="C37" s="358">
        <f t="shared" si="0"/>
        <v>0</v>
      </c>
      <c r="D37" s="360" t="s">
        <v>32</v>
      </c>
      <c r="E37" s="360" t="s">
        <v>32</v>
      </c>
      <c r="F37" s="364">
        <f>SUM(F38:F41)</f>
        <v>0</v>
      </c>
      <c r="G37" s="361" t="s">
        <v>32</v>
      </c>
      <c r="H37" s="358">
        <f t="shared" si="1"/>
        <v>0</v>
      </c>
      <c r="I37" s="360" t="s">
        <v>32</v>
      </c>
      <c r="J37" s="360" t="s">
        <v>32</v>
      </c>
      <c r="K37" s="364">
        <f>SUM(K38:K41)</f>
        <v>0</v>
      </c>
      <c r="L37" s="363" t="s">
        <v>32</v>
      </c>
    </row>
    <row r="38" spans="1:12" ht="24" x14ac:dyDescent="0.25">
      <c r="A38" s="340">
        <v>21391</v>
      </c>
      <c r="B38" s="366" t="s">
        <v>45</v>
      </c>
      <c r="C38" s="367">
        <f t="shared" si="0"/>
        <v>0</v>
      </c>
      <c r="D38" s="368" t="s">
        <v>32</v>
      </c>
      <c r="E38" s="368" t="s">
        <v>32</v>
      </c>
      <c r="F38" s="369"/>
      <c r="G38" s="370" t="s">
        <v>32</v>
      </c>
      <c r="H38" s="367">
        <f t="shared" si="1"/>
        <v>0</v>
      </c>
      <c r="I38" s="368" t="s">
        <v>32</v>
      </c>
      <c r="J38" s="368" t="s">
        <v>32</v>
      </c>
      <c r="K38" s="369"/>
      <c r="L38" s="371" t="s">
        <v>32</v>
      </c>
    </row>
    <row r="39" spans="1:12" x14ac:dyDescent="0.25">
      <c r="A39" s="346">
        <v>21393</v>
      </c>
      <c r="B39" s="372" t="s">
        <v>46</v>
      </c>
      <c r="C39" s="373">
        <f t="shared" si="0"/>
        <v>0</v>
      </c>
      <c r="D39" s="374" t="s">
        <v>32</v>
      </c>
      <c r="E39" s="374" t="s">
        <v>32</v>
      </c>
      <c r="F39" s="375"/>
      <c r="G39" s="376" t="s">
        <v>32</v>
      </c>
      <c r="H39" s="373">
        <f t="shared" si="1"/>
        <v>0</v>
      </c>
      <c r="I39" s="374" t="s">
        <v>32</v>
      </c>
      <c r="J39" s="374" t="s">
        <v>32</v>
      </c>
      <c r="K39" s="375"/>
      <c r="L39" s="377" t="s">
        <v>32</v>
      </c>
    </row>
    <row r="40" spans="1:12" x14ac:dyDescent="0.25">
      <c r="A40" s="346">
        <v>21395</v>
      </c>
      <c r="B40" s="372" t="s">
        <v>47</v>
      </c>
      <c r="C40" s="373">
        <f t="shared" si="0"/>
        <v>0</v>
      </c>
      <c r="D40" s="374" t="s">
        <v>32</v>
      </c>
      <c r="E40" s="374" t="s">
        <v>32</v>
      </c>
      <c r="F40" s="375"/>
      <c r="G40" s="376" t="s">
        <v>32</v>
      </c>
      <c r="H40" s="373">
        <f t="shared" si="1"/>
        <v>0</v>
      </c>
      <c r="I40" s="374" t="s">
        <v>32</v>
      </c>
      <c r="J40" s="374" t="s">
        <v>32</v>
      </c>
      <c r="K40" s="375"/>
      <c r="L40" s="377" t="s">
        <v>32</v>
      </c>
    </row>
    <row r="41" spans="1:12" ht="24" x14ac:dyDescent="0.25">
      <c r="A41" s="346">
        <v>21399</v>
      </c>
      <c r="B41" s="372" t="s">
        <v>48</v>
      </c>
      <c r="C41" s="373">
        <f t="shared" si="0"/>
        <v>0</v>
      </c>
      <c r="D41" s="374" t="s">
        <v>32</v>
      </c>
      <c r="E41" s="374" t="s">
        <v>32</v>
      </c>
      <c r="F41" s="375"/>
      <c r="G41" s="376" t="s">
        <v>32</v>
      </c>
      <c r="H41" s="373">
        <f t="shared" si="1"/>
        <v>0</v>
      </c>
      <c r="I41" s="374" t="s">
        <v>32</v>
      </c>
      <c r="J41" s="374" t="s">
        <v>32</v>
      </c>
      <c r="K41" s="375"/>
      <c r="L41" s="377" t="s">
        <v>32</v>
      </c>
    </row>
    <row r="42" spans="1:12" s="326" customFormat="1" ht="24" x14ac:dyDescent="0.25">
      <c r="A42" s="365">
        <v>21420</v>
      </c>
      <c r="B42" s="357" t="s">
        <v>49</v>
      </c>
      <c r="C42" s="358">
        <f t="shared" si="0"/>
        <v>0</v>
      </c>
      <c r="D42" s="386">
        <f>SUM(D43)</f>
        <v>0</v>
      </c>
      <c r="E42" s="360" t="s">
        <v>32</v>
      </c>
      <c r="F42" s="360" t="s">
        <v>32</v>
      </c>
      <c r="G42" s="361" t="s">
        <v>32</v>
      </c>
      <c r="H42" s="387">
        <f t="shared" si="1"/>
        <v>0</v>
      </c>
      <c r="I42" s="386">
        <f>SUM(I43)</f>
        <v>0</v>
      </c>
      <c r="J42" s="360" t="s">
        <v>32</v>
      </c>
      <c r="K42" s="360" t="s">
        <v>32</v>
      </c>
      <c r="L42" s="363" t="s">
        <v>32</v>
      </c>
    </row>
    <row r="43" spans="1:12" x14ac:dyDescent="0.25">
      <c r="A43" s="388"/>
      <c r="B43" s="380"/>
      <c r="C43" s="389">
        <f t="shared" si="0"/>
        <v>0</v>
      </c>
      <c r="D43" s="390"/>
      <c r="E43" s="382" t="s">
        <v>32</v>
      </c>
      <c r="F43" s="382" t="s">
        <v>32</v>
      </c>
      <c r="G43" s="384" t="s">
        <v>32</v>
      </c>
      <c r="H43" s="389">
        <f t="shared" si="1"/>
        <v>0</v>
      </c>
      <c r="I43" s="391"/>
      <c r="J43" s="382" t="s">
        <v>32</v>
      </c>
      <c r="K43" s="382" t="s">
        <v>32</v>
      </c>
      <c r="L43" s="385" t="s">
        <v>32</v>
      </c>
    </row>
    <row r="44" spans="1:12" ht="24" x14ac:dyDescent="0.25">
      <c r="A44" s="392">
        <v>23000</v>
      </c>
      <c r="B44" s="393" t="s">
        <v>50</v>
      </c>
      <c r="C44" s="394">
        <f t="shared" si="0"/>
        <v>0</v>
      </c>
      <c r="D44" s="395" t="s">
        <v>32</v>
      </c>
      <c r="E44" s="395" t="s">
        <v>32</v>
      </c>
      <c r="F44" s="395" t="s">
        <v>32</v>
      </c>
      <c r="G44" s="396">
        <f>SUM(G45:G46)</f>
        <v>0</v>
      </c>
      <c r="H44" s="394">
        <f t="shared" si="1"/>
        <v>0</v>
      </c>
      <c r="I44" s="395" t="s">
        <v>32</v>
      </c>
      <c r="J44" s="395" t="s">
        <v>32</v>
      </c>
      <c r="K44" s="395" t="s">
        <v>32</v>
      </c>
      <c r="L44" s="397">
        <f>SUM(L45:L46)</f>
        <v>0</v>
      </c>
    </row>
    <row r="45" spans="1:12" ht="24" x14ac:dyDescent="0.25">
      <c r="A45" s="398">
        <v>23410</v>
      </c>
      <c r="B45" s="399" t="s">
        <v>51</v>
      </c>
      <c r="C45" s="400">
        <f t="shared" si="0"/>
        <v>0</v>
      </c>
      <c r="D45" s="401" t="s">
        <v>32</v>
      </c>
      <c r="E45" s="401" t="s">
        <v>32</v>
      </c>
      <c r="F45" s="401" t="s">
        <v>32</v>
      </c>
      <c r="G45" s="402"/>
      <c r="H45" s="400">
        <f t="shared" si="1"/>
        <v>0</v>
      </c>
      <c r="I45" s="401" t="s">
        <v>32</v>
      </c>
      <c r="J45" s="401" t="s">
        <v>32</v>
      </c>
      <c r="K45" s="401" t="s">
        <v>32</v>
      </c>
      <c r="L45" s="403"/>
    </row>
    <row r="46" spans="1:12" ht="24" x14ac:dyDescent="0.25">
      <c r="A46" s="398">
        <v>23510</v>
      </c>
      <c r="B46" s="399" t="s">
        <v>52</v>
      </c>
      <c r="C46" s="404">
        <f t="shared" si="0"/>
        <v>0</v>
      </c>
      <c r="D46" s="401" t="s">
        <v>32</v>
      </c>
      <c r="E46" s="401" t="s">
        <v>32</v>
      </c>
      <c r="F46" s="401" t="s">
        <v>32</v>
      </c>
      <c r="G46" s="402"/>
      <c r="H46" s="404">
        <f t="shared" si="1"/>
        <v>0</v>
      </c>
      <c r="I46" s="401" t="s">
        <v>32</v>
      </c>
      <c r="J46" s="401" t="s">
        <v>32</v>
      </c>
      <c r="K46" s="401" t="s">
        <v>32</v>
      </c>
      <c r="L46" s="403"/>
    </row>
    <row r="47" spans="1:12" x14ac:dyDescent="0.25">
      <c r="A47" s="405"/>
      <c r="B47" s="406"/>
      <c r="C47" s="407"/>
      <c r="D47" s="408"/>
      <c r="E47" s="408"/>
      <c r="F47" s="409"/>
      <c r="G47" s="402"/>
      <c r="H47" s="407"/>
      <c r="I47" s="408"/>
      <c r="J47" s="408"/>
      <c r="K47" s="409"/>
      <c r="L47" s="403"/>
    </row>
    <row r="48" spans="1:12" s="326" customFormat="1" x14ac:dyDescent="0.25">
      <c r="A48" s="410"/>
      <c r="B48" s="411" t="s">
        <v>53</v>
      </c>
      <c r="C48" s="412"/>
      <c r="D48" s="413"/>
      <c r="E48" s="413"/>
      <c r="F48" s="413"/>
      <c r="G48" s="414"/>
      <c r="H48" s="412"/>
      <c r="I48" s="413"/>
      <c r="J48" s="413"/>
      <c r="K48" s="413"/>
      <c r="L48" s="415"/>
    </row>
    <row r="49" spans="1:12" s="326" customFormat="1" ht="12.75" thickBot="1" x14ac:dyDescent="0.3">
      <c r="A49" s="416"/>
      <c r="B49" s="327" t="s">
        <v>54</v>
      </c>
      <c r="C49" s="417">
        <f t="shared" ref="C49:C111" si="2">SUM(D49:G49)</f>
        <v>30000</v>
      </c>
      <c r="D49" s="418">
        <f>SUM(D50,D290)</f>
        <v>30000</v>
      </c>
      <c r="E49" s="418">
        <f>SUM(E50,E290)</f>
        <v>0</v>
      </c>
      <c r="F49" s="418">
        <f>SUM(F50,F290)</f>
        <v>0</v>
      </c>
      <c r="G49" s="419">
        <f>SUM(G50,G290)</f>
        <v>0</v>
      </c>
      <c r="H49" s="417">
        <f t="shared" ref="H49:H111" si="3">SUM(I49:L49)</f>
        <v>30000</v>
      </c>
      <c r="I49" s="418">
        <f>SUM(I50,I290)</f>
        <v>30000</v>
      </c>
      <c r="J49" s="418">
        <f>SUM(J50,J290)</f>
        <v>0</v>
      </c>
      <c r="K49" s="418">
        <f>SUM(K50,K290)</f>
        <v>0</v>
      </c>
      <c r="L49" s="420">
        <f>SUM(L50,L290)</f>
        <v>0</v>
      </c>
    </row>
    <row r="50" spans="1:12" s="326" customFormat="1" ht="36.75" thickTop="1" x14ac:dyDescent="0.25">
      <c r="A50" s="421"/>
      <c r="B50" s="422" t="s">
        <v>55</v>
      </c>
      <c r="C50" s="423">
        <f t="shared" si="2"/>
        <v>30000</v>
      </c>
      <c r="D50" s="424">
        <f>SUM(D51,D190)</f>
        <v>30000</v>
      </c>
      <c r="E50" s="424">
        <f>SUM(E51,E190)</f>
        <v>0</v>
      </c>
      <c r="F50" s="424">
        <f>SUM(F51,F190)</f>
        <v>0</v>
      </c>
      <c r="G50" s="425">
        <f>SUM(G51,G190)</f>
        <v>0</v>
      </c>
      <c r="H50" s="423">
        <f t="shared" si="3"/>
        <v>30000</v>
      </c>
      <c r="I50" s="424">
        <f>SUM(I51,I190)</f>
        <v>30000</v>
      </c>
      <c r="J50" s="424">
        <f>SUM(J51,J190)</f>
        <v>0</v>
      </c>
      <c r="K50" s="424">
        <f>SUM(K51,K190)</f>
        <v>0</v>
      </c>
      <c r="L50" s="426">
        <f>SUM(L51,L190)</f>
        <v>0</v>
      </c>
    </row>
    <row r="51" spans="1:12" s="326" customFormat="1" ht="24" x14ac:dyDescent="0.25">
      <c r="A51" s="427"/>
      <c r="B51" s="320" t="s">
        <v>56</v>
      </c>
      <c r="C51" s="428">
        <f t="shared" si="2"/>
        <v>30000</v>
      </c>
      <c r="D51" s="429">
        <f>SUM(D52,D73,D168,D183)</f>
        <v>30000</v>
      </c>
      <c r="E51" s="429">
        <f>SUM(E52,E73,E168,E183)</f>
        <v>0</v>
      </c>
      <c r="F51" s="429">
        <f>SUM(F52,F73,F168,F183)</f>
        <v>0</v>
      </c>
      <c r="G51" s="430">
        <f>SUM(G52,G73,G168,G183)</f>
        <v>0</v>
      </c>
      <c r="H51" s="428">
        <f t="shared" si="3"/>
        <v>30000</v>
      </c>
      <c r="I51" s="429">
        <f>SUM(I52,I73,I168,I183)</f>
        <v>30000</v>
      </c>
      <c r="J51" s="429">
        <f>SUM(J52,J73,J168,J183)</f>
        <v>0</v>
      </c>
      <c r="K51" s="429">
        <f>SUM(K52,K73,K168,K183)</f>
        <v>0</v>
      </c>
      <c r="L51" s="431">
        <f>SUM(L52,L73,L168,L183)</f>
        <v>0</v>
      </c>
    </row>
    <row r="52" spans="1:12" s="326" customFormat="1" x14ac:dyDescent="0.25">
      <c r="A52" s="432">
        <v>1000</v>
      </c>
      <c r="B52" s="432" t="s">
        <v>57</v>
      </c>
      <c r="C52" s="433">
        <f t="shared" si="2"/>
        <v>0</v>
      </c>
      <c r="D52" s="434">
        <f>SUM(D53,D66)</f>
        <v>0</v>
      </c>
      <c r="E52" s="434">
        <f>SUM(E53,E66)</f>
        <v>0</v>
      </c>
      <c r="F52" s="434">
        <f>SUM(F53,F66)</f>
        <v>0</v>
      </c>
      <c r="G52" s="435">
        <f>SUM(G53,G66)</f>
        <v>0</v>
      </c>
      <c r="H52" s="433">
        <f t="shared" si="3"/>
        <v>0</v>
      </c>
      <c r="I52" s="434">
        <f>SUM(I53,I66)</f>
        <v>0</v>
      </c>
      <c r="J52" s="434">
        <f>SUM(J53,J66)</f>
        <v>0</v>
      </c>
      <c r="K52" s="434">
        <f>SUM(K53,K66)</f>
        <v>0</v>
      </c>
      <c r="L52" s="436">
        <f>SUM(L53,L66)</f>
        <v>0</v>
      </c>
    </row>
    <row r="53" spans="1:12" x14ac:dyDescent="0.25">
      <c r="A53" s="357">
        <v>1100</v>
      </c>
      <c r="B53" s="437" t="s">
        <v>58</v>
      </c>
      <c r="C53" s="358">
        <f t="shared" si="2"/>
        <v>0</v>
      </c>
      <c r="D53" s="364">
        <f>SUM(D54,D57,D65)</f>
        <v>0</v>
      </c>
      <c r="E53" s="364">
        <f>SUM(E54,E57,E65)</f>
        <v>0</v>
      </c>
      <c r="F53" s="364">
        <f>SUM(F54,F57,F65)</f>
        <v>0</v>
      </c>
      <c r="G53" s="438">
        <f>SUM(G54,G57,G65)</f>
        <v>0</v>
      </c>
      <c r="H53" s="358">
        <f t="shared" si="3"/>
        <v>0</v>
      </c>
      <c r="I53" s="364">
        <f>SUM(I54,I57,I65)</f>
        <v>0</v>
      </c>
      <c r="J53" s="364">
        <f>SUM(J54,J57,J65)</f>
        <v>0</v>
      </c>
      <c r="K53" s="364">
        <f>SUM(K54,K57,K65)</f>
        <v>0</v>
      </c>
      <c r="L53" s="439">
        <f>SUM(L54,L57,L65)</f>
        <v>0</v>
      </c>
    </row>
    <row r="54" spans="1:12" x14ac:dyDescent="0.25">
      <c r="A54" s="440">
        <v>1110</v>
      </c>
      <c r="B54" s="399" t="s">
        <v>59</v>
      </c>
      <c r="C54" s="441">
        <f t="shared" si="2"/>
        <v>0</v>
      </c>
      <c r="D54" s="442">
        <f>SUM(D55:D56)</f>
        <v>0</v>
      </c>
      <c r="E54" s="442">
        <f>SUM(E55:E56)</f>
        <v>0</v>
      </c>
      <c r="F54" s="442">
        <f>SUM(F55:F56)</f>
        <v>0</v>
      </c>
      <c r="G54" s="443">
        <f>SUM(G55:G56)</f>
        <v>0</v>
      </c>
      <c r="H54" s="441">
        <f t="shared" si="3"/>
        <v>0</v>
      </c>
      <c r="I54" s="442">
        <f>SUM(I55:I56)</f>
        <v>0</v>
      </c>
      <c r="J54" s="442">
        <f>SUM(J55:J56)</f>
        <v>0</v>
      </c>
      <c r="K54" s="442">
        <f>SUM(K55:K56)</f>
        <v>0</v>
      </c>
      <c r="L54" s="444">
        <f>SUM(L55:L56)</f>
        <v>0</v>
      </c>
    </row>
    <row r="55" spans="1:12" x14ac:dyDescent="0.25">
      <c r="A55" s="340">
        <v>1111</v>
      </c>
      <c r="B55" s="366" t="s">
        <v>60</v>
      </c>
      <c r="C55" s="367">
        <f t="shared" si="2"/>
        <v>0</v>
      </c>
      <c r="D55" s="369"/>
      <c r="E55" s="369"/>
      <c r="F55" s="369"/>
      <c r="G55" s="445"/>
      <c r="H55" s="367">
        <f t="shared" si="3"/>
        <v>0</v>
      </c>
      <c r="I55" s="369"/>
      <c r="J55" s="369"/>
      <c r="K55" s="369"/>
      <c r="L55" s="446"/>
    </row>
    <row r="56" spans="1:12" ht="24" x14ac:dyDescent="0.25">
      <c r="A56" s="346">
        <v>1119</v>
      </c>
      <c r="B56" s="372" t="s">
        <v>61</v>
      </c>
      <c r="C56" s="373">
        <f t="shared" si="2"/>
        <v>0</v>
      </c>
      <c r="D56" s="375"/>
      <c r="E56" s="375"/>
      <c r="F56" s="375"/>
      <c r="G56" s="447"/>
      <c r="H56" s="373">
        <f t="shared" si="3"/>
        <v>0</v>
      </c>
      <c r="I56" s="375"/>
      <c r="J56" s="375"/>
      <c r="K56" s="375"/>
      <c r="L56" s="448"/>
    </row>
    <row r="57" spans="1:12" x14ac:dyDescent="0.25">
      <c r="A57" s="449">
        <v>1140</v>
      </c>
      <c r="B57" s="372" t="s">
        <v>342</v>
      </c>
      <c r="C57" s="373">
        <f t="shared" si="2"/>
        <v>0</v>
      </c>
      <c r="D57" s="450">
        <f>SUM(D58:D64)</f>
        <v>0</v>
      </c>
      <c r="E57" s="450">
        <f>SUM(E58:E64)</f>
        <v>0</v>
      </c>
      <c r="F57" s="450">
        <f>SUM(F58:F64)</f>
        <v>0</v>
      </c>
      <c r="G57" s="451">
        <f>SUM(G58:G64)</f>
        <v>0</v>
      </c>
      <c r="H57" s="373">
        <f t="shared" si="3"/>
        <v>0</v>
      </c>
      <c r="I57" s="450">
        <f>SUM(I58:I64)</f>
        <v>0</v>
      </c>
      <c r="J57" s="450">
        <f>SUM(J58:J64)</f>
        <v>0</v>
      </c>
      <c r="K57" s="450">
        <f>SUM(K58:K64)</f>
        <v>0</v>
      </c>
      <c r="L57" s="452">
        <f>SUM(L58:L64)</f>
        <v>0</v>
      </c>
    </row>
    <row r="58" spans="1:12" x14ac:dyDescent="0.25">
      <c r="A58" s="346">
        <v>1141</v>
      </c>
      <c r="B58" s="372" t="s">
        <v>63</v>
      </c>
      <c r="C58" s="373">
        <f t="shared" si="2"/>
        <v>0</v>
      </c>
      <c r="D58" s="375"/>
      <c r="E58" s="375"/>
      <c r="F58" s="375"/>
      <c r="G58" s="447"/>
      <c r="H58" s="373">
        <f t="shared" si="3"/>
        <v>0</v>
      </c>
      <c r="I58" s="375"/>
      <c r="J58" s="375"/>
      <c r="K58" s="375"/>
      <c r="L58" s="448"/>
    </row>
    <row r="59" spans="1:12" ht="24" x14ac:dyDescent="0.25">
      <c r="A59" s="346">
        <v>1142</v>
      </c>
      <c r="B59" s="372" t="s">
        <v>64</v>
      </c>
      <c r="C59" s="373">
        <f t="shared" si="2"/>
        <v>0</v>
      </c>
      <c r="D59" s="375"/>
      <c r="E59" s="375"/>
      <c r="F59" s="375"/>
      <c r="G59" s="447"/>
      <c r="H59" s="373">
        <f t="shared" si="3"/>
        <v>0</v>
      </c>
      <c r="I59" s="375"/>
      <c r="J59" s="375"/>
      <c r="K59" s="375"/>
      <c r="L59" s="448"/>
    </row>
    <row r="60" spans="1:12" ht="24" x14ac:dyDescent="0.25">
      <c r="A60" s="346">
        <v>1145</v>
      </c>
      <c r="B60" s="372" t="s">
        <v>65</v>
      </c>
      <c r="C60" s="373">
        <f t="shared" si="2"/>
        <v>0</v>
      </c>
      <c r="D60" s="375"/>
      <c r="E60" s="375"/>
      <c r="F60" s="375"/>
      <c r="G60" s="447"/>
      <c r="H60" s="373">
        <f t="shared" si="3"/>
        <v>0</v>
      </c>
      <c r="I60" s="375"/>
      <c r="J60" s="375"/>
      <c r="K60" s="375"/>
      <c r="L60" s="448"/>
    </row>
    <row r="61" spans="1:12" ht="27.75" customHeight="1" x14ac:dyDescent="0.25">
      <c r="A61" s="346">
        <v>1146</v>
      </c>
      <c r="B61" s="372" t="s">
        <v>66</v>
      </c>
      <c r="C61" s="373">
        <f t="shared" si="2"/>
        <v>0</v>
      </c>
      <c r="D61" s="375"/>
      <c r="E61" s="375"/>
      <c r="F61" s="375"/>
      <c r="G61" s="447"/>
      <c r="H61" s="373">
        <f t="shared" si="3"/>
        <v>0</v>
      </c>
      <c r="I61" s="375"/>
      <c r="J61" s="375"/>
      <c r="K61" s="375"/>
      <c r="L61" s="448"/>
    </row>
    <row r="62" spans="1:12" x14ac:dyDescent="0.25">
      <c r="A62" s="346">
        <v>1147</v>
      </c>
      <c r="B62" s="372" t="s">
        <v>67</v>
      </c>
      <c r="C62" s="373">
        <f t="shared" si="2"/>
        <v>0</v>
      </c>
      <c r="D62" s="375"/>
      <c r="E62" s="375"/>
      <c r="F62" s="375"/>
      <c r="G62" s="447"/>
      <c r="H62" s="373">
        <f t="shared" si="3"/>
        <v>0</v>
      </c>
      <c r="I62" s="375"/>
      <c r="J62" s="375"/>
      <c r="K62" s="375"/>
      <c r="L62" s="448"/>
    </row>
    <row r="63" spans="1:12" ht="24" x14ac:dyDescent="0.25">
      <c r="A63" s="346">
        <v>1148</v>
      </c>
      <c r="B63" s="372" t="s">
        <v>68</v>
      </c>
      <c r="C63" s="373">
        <f t="shared" si="2"/>
        <v>0</v>
      </c>
      <c r="D63" s="375"/>
      <c r="E63" s="375"/>
      <c r="F63" s="375"/>
      <c r="G63" s="447"/>
      <c r="H63" s="373">
        <f t="shared" si="3"/>
        <v>0</v>
      </c>
      <c r="I63" s="375"/>
      <c r="J63" s="375"/>
      <c r="K63" s="375"/>
      <c r="L63" s="448"/>
    </row>
    <row r="64" spans="1:12" ht="36" x14ac:dyDescent="0.25">
      <c r="A64" s="346">
        <v>1149</v>
      </c>
      <c r="B64" s="372" t="s">
        <v>69</v>
      </c>
      <c r="C64" s="373">
        <f t="shared" si="2"/>
        <v>0</v>
      </c>
      <c r="D64" s="375"/>
      <c r="E64" s="375"/>
      <c r="F64" s="375"/>
      <c r="G64" s="447"/>
      <c r="H64" s="373">
        <f t="shared" si="3"/>
        <v>0</v>
      </c>
      <c r="I64" s="375"/>
      <c r="J64" s="375"/>
      <c r="K64" s="375"/>
      <c r="L64" s="448"/>
    </row>
    <row r="65" spans="1:12" ht="36" x14ac:dyDescent="0.25">
      <c r="A65" s="440">
        <v>1150</v>
      </c>
      <c r="B65" s="399" t="s">
        <v>70</v>
      </c>
      <c r="C65" s="441">
        <f t="shared" si="2"/>
        <v>0</v>
      </c>
      <c r="D65" s="453"/>
      <c r="E65" s="453"/>
      <c r="F65" s="453"/>
      <c r="G65" s="454"/>
      <c r="H65" s="441">
        <f t="shared" si="3"/>
        <v>0</v>
      </c>
      <c r="I65" s="453"/>
      <c r="J65" s="453"/>
      <c r="K65" s="453"/>
      <c r="L65" s="455"/>
    </row>
    <row r="66" spans="1:12" ht="36" x14ac:dyDescent="0.25">
      <c r="A66" s="357">
        <v>1200</v>
      </c>
      <c r="B66" s="437" t="s">
        <v>71</v>
      </c>
      <c r="C66" s="358">
        <f t="shared" si="2"/>
        <v>0</v>
      </c>
      <c r="D66" s="364">
        <f>SUM(D67:D68)</f>
        <v>0</v>
      </c>
      <c r="E66" s="364">
        <f>SUM(E67:E68)</f>
        <v>0</v>
      </c>
      <c r="F66" s="364">
        <f>SUM(F67:F68)</f>
        <v>0</v>
      </c>
      <c r="G66" s="456">
        <f>SUM(G67:G68)</f>
        <v>0</v>
      </c>
      <c r="H66" s="358">
        <f t="shared" si="3"/>
        <v>0</v>
      </c>
      <c r="I66" s="364">
        <f>SUM(I67:I68)</f>
        <v>0</v>
      </c>
      <c r="J66" s="364">
        <f>SUM(J67:J68)</f>
        <v>0</v>
      </c>
      <c r="K66" s="364">
        <f>SUM(K67:K68)</f>
        <v>0</v>
      </c>
      <c r="L66" s="457">
        <f>SUM(L67:L68)</f>
        <v>0</v>
      </c>
    </row>
    <row r="67" spans="1:12" ht="24" x14ac:dyDescent="0.25">
      <c r="A67" s="458">
        <v>1210</v>
      </c>
      <c r="B67" s="366" t="s">
        <v>343</v>
      </c>
      <c r="C67" s="367">
        <f t="shared" si="2"/>
        <v>0</v>
      </c>
      <c r="D67" s="369"/>
      <c r="E67" s="369"/>
      <c r="F67" s="369"/>
      <c r="G67" s="445"/>
      <c r="H67" s="367">
        <f t="shared" si="3"/>
        <v>0</v>
      </c>
      <c r="I67" s="369"/>
      <c r="J67" s="369"/>
      <c r="K67" s="369"/>
      <c r="L67" s="446"/>
    </row>
    <row r="68" spans="1:12" ht="24" x14ac:dyDescent="0.25">
      <c r="A68" s="449">
        <v>1220</v>
      </c>
      <c r="B68" s="372" t="s">
        <v>344</v>
      </c>
      <c r="C68" s="373">
        <f t="shared" si="2"/>
        <v>0</v>
      </c>
      <c r="D68" s="450">
        <f>SUM(D69:D72)</f>
        <v>0</v>
      </c>
      <c r="E68" s="450">
        <f>SUM(E69:E72)</f>
        <v>0</v>
      </c>
      <c r="F68" s="450">
        <f>SUM(F69:F72)</f>
        <v>0</v>
      </c>
      <c r="G68" s="451">
        <f>SUM(G69:G72)</f>
        <v>0</v>
      </c>
      <c r="H68" s="373">
        <f t="shared" si="3"/>
        <v>0</v>
      </c>
      <c r="I68" s="450">
        <f>SUM(I69:I72)</f>
        <v>0</v>
      </c>
      <c r="J68" s="450">
        <f>SUM(J69:J72)</f>
        <v>0</v>
      </c>
      <c r="K68" s="450">
        <f>SUM(K69:K72)</f>
        <v>0</v>
      </c>
      <c r="L68" s="452">
        <f>SUM(L69:L72)</f>
        <v>0</v>
      </c>
    </row>
    <row r="69" spans="1:12" ht="48" x14ac:dyDescent="0.2">
      <c r="A69" s="346">
        <v>1221</v>
      </c>
      <c r="B69" s="459" t="s">
        <v>74</v>
      </c>
      <c r="C69" s="373">
        <f t="shared" si="2"/>
        <v>0</v>
      </c>
      <c r="D69" s="375"/>
      <c r="E69" s="375"/>
      <c r="F69" s="375"/>
      <c r="G69" s="447"/>
      <c r="H69" s="373">
        <f t="shared" si="3"/>
        <v>0</v>
      </c>
      <c r="I69" s="375"/>
      <c r="J69" s="375"/>
      <c r="K69" s="375"/>
      <c r="L69" s="448"/>
    </row>
    <row r="70" spans="1:12" x14ac:dyDescent="0.25">
      <c r="A70" s="346">
        <v>1223</v>
      </c>
      <c r="B70" s="372" t="s">
        <v>75</v>
      </c>
      <c r="C70" s="373">
        <f t="shared" si="2"/>
        <v>0</v>
      </c>
      <c r="D70" s="375"/>
      <c r="E70" s="375"/>
      <c r="F70" s="375"/>
      <c r="G70" s="447"/>
      <c r="H70" s="373">
        <f t="shared" si="3"/>
        <v>0</v>
      </c>
      <c r="I70" s="375"/>
      <c r="J70" s="375"/>
      <c r="K70" s="375"/>
      <c r="L70" s="448"/>
    </row>
    <row r="71" spans="1:12" ht="36" x14ac:dyDescent="0.25">
      <c r="A71" s="346">
        <v>1227</v>
      </c>
      <c r="B71" s="372" t="s">
        <v>76</v>
      </c>
      <c r="C71" s="373">
        <f t="shared" si="2"/>
        <v>0</v>
      </c>
      <c r="D71" s="375"/>
      <c r="E71" s="375"/>
      <c r="F71" s="375"/>
      <c r="G71" s="447"/>
      <c r="H71" s="373">
        <f t="shared" si="3"/>
        <v>0</v>
      </c>
      <c r="I71" s="375"/>
      <c r="J71" s="375"/>
      <c r="K71" s="375"/>
      <c r="L71" s="448"/>
    </row>
    <row r="72" spans="1:12" ht="48" x14ac:dyDescent="0.2">
      <c r="A72" s="346">
        <v>1228</v>
      </c>
      <c r="B72" s="459" t="s">
        <v>345</v>
      </c>
      <c r="C72" s="373">
        <f t="shared" si="2"/>
        <v>0</v>
      </c>
      <c r="D72" s="375"/>
      <c r="E72" s="375"/>
      <c r="F72" s="375"/>
      <c r="G72" s="447"/>
      <c r="H72" s="373">
        <f t="shared" si="3"/>
        <v>0</v>
      </c>
      <c r="I72" s="375"/>
      <c r="J72" s="375"/>
      <c r="K72" s="375"/>
      <c r="L72" s="448"/>
    </row>
    <row r="73" spans="1:12" ht="15" customHeight="1" x14ac:dyDescent="0.25">
      <c r="A73" s="432">
        <v>2000</v>
      </c>
      <c r="B73" s="432" t="s">
        <v>78</v>
      </c>
      <c r="C73" s="433">
        <f t="shared" si="2"/>
        <v>30000</v>
      </c>
      <c r="D73" s="434">
        <f>SUM(D74,D81,D127,D160,D161,D167)</f>
        <v>30000</v>
      </c>
      <c r="E73" s="434">
        <f>SUM(E74,E81,E127,E160,E161,E167)</f>
        <v>0</v>
      </c>
      <c r="F73" s="434">
        <f>SUM(F74,F81,F127,F160,F161,F167)</f>
        <v>0</v>
      </c>
      <c r="G73" s="435">
        <f>SUM(G74,G81,G127,G160,G161,G167)</f>
        <v>0</v>
      </c>
      <c r="H73" s="433">
        <f t="shared" si="3"/>
        <v>30000</v>
      </c>
      <c r="I73" s="434">
        <f>SUM(I74,I81,I127,I160,I161,I167)</f>
        <v>30000</v>
      </c>
      <c r="J73" s="434">
        <f>SUM(J74,J81,J127,J160,J161,J167)</f>
        <v>0</v>
      </c>
      <c r="K73" s="434">
        <f>SUM(K74,K81,K127,K160,K161,K167)</f>
        <v>0</v>
      </c>
      <c r="L73" s="436">
        <f>SUM(L74,L81,L127,L160,L161,L167)</f>
        <v>0</v>
      </c>
    </row>
    <row r="74" spans="1:12" x14ac:dyDescent="0.25">
      <c r="A74" s="357">
        <v>2100</v>
      </c>
      <c r="B74" s="437" t="s">
        <v>346</v>
      </c>
      <c r="C74" s="358">
        <f t="shared" si="2"/>
        <v>0</v>
      </c>
      <c r="D74" s="364">
        <f>SUM(D75,D78)</f>
        <v>0</v>
      </c>
      <c r="E74" s="364">
        <f>SUM(E75,E78)</f>
        <v>0</v>
      </c>
      <c r="F74" s="364">
        <f>SUM(F75,F78)</f>
        <v>0</v>
      </c>
      <c r="G74" s="456">
        <f>SUM(G75,G78)</f>
        <v>0</v>
      </c>
      <c r="H74" s="358">
        <f t="shared" si="3"/>
        <v>0</v>
      </c>
      <c r="I74" s="364">
        <f>SUM(I75,I78)</f>
        <v>0</v>
      </c>
      <c r="J74" s="364">
        <f>SUM(J75,J78)</f>
        <v>0</v>
      </c>
      <c r="K74" s="364">
        <f>SUM(K75,K78)</f>
        <v>0</v>
      </c>
      <c r="L74" s="457">
        <f>SUM(L75,L78)</f>
        <v>0</v>
      </c>
    </row>
    <row r="75" spans="1:12" ht="36" x14ac:dyDescent="0.2">
      <c r="A75" s="458">
        <v>2110</v>
      </c>
      <c r="B75" s="459" t="s">
        <v>80</v>
      </c>
      <c r="C75" s="367">
        <f t="shared" si="2"/>
        <v>0</v>
      </c>
      <c r="D75" s="460">
        <f>SUM(D76:D77)</f>
        <v>0</v>
      </c>
      <c r="E75" s="460">
        <f>SUM(E76:E77)</f>
        <v>0</v>
      </c>
      <c r="F75" s="460">
        <f>SUM(F76:F77)</f>
        <v>0</v>
      </c>
      <c r="G75" s="461">
        <f>SUM(G76:G77)</f>
        <v>0</v>
      </c>
      <c r="H75" s="367">
        <f t="shared" si="3"/>
        <v>0</v>
      </c>
      <c r="I75" s="460">
        <f>SUM(I76:I77)</f>
        <v>0</v>
      </c>
      <c r="J75" s="460">
        <f>SUM(J76:J77)</f>
        <v>0</v>
      </c>
      <c r="K75" s="460">
        <f>SUM(K76:K77)</f>
        <v>0</v>
      </c>
      <c r="L75" s="462">
        <f>SUM(L76:L77)</f>
        <v>0</v>
      </c>
    </row>
    <row r="76" spans="1:12" x14ac:dyDescent="0.25">
      <c r="A76" s="346">
        <v>2111</v>
      </c>
      <c r="B76" s="372" t="s">
        <v>81</v>
      </c>
      <c r="C76" s="373">
        <f t="shared" si="2"/>
        <v>0</v>
      </c>
      <c r="D76" s="375"/>
      <c r="E76" s="375"/>
      <c r="F76" s="375"/>
      <c r="G76" s="447"/>
      <c r="H76" s="373">
        <f t="shared" si="3"/>
        <v>0</v>
      </c>
      <c r="I76" s="375"/>
      <c r="J76" s="375"/>
      <c r="K76" s="375"/>
      <c r="L76" s="448"/>
    </row>
    <row r="77" spans="1:12" ht="24" x14ac:dyDescent="0.25">
      <c r="A77" s="346">
        <v>2112</v>
      </c>
      <c r="B77" s="372" t="s">
        <v>82</v>
      </c>
      <c r="C77" s="373">
        <f t="shared" si="2"/>
        <v>0</v>
      </c>
      <c r="D77" s="375"/>
      <c r="E77" s="375"/>
      <c r="F77" s="375"/>
      <c r="G77" s="447"/>
      <c r="H77" s="373">
        <f t="shared" si="3"/>
        <v>0</v>
      </c>
      <c r="I77" s="375"/>
      <c r="J77" s="375"/>
      <c r="K77" s="375"/>
      <c r="L77" s="448"/>
    </row>
    <row r="78" spans="1:12" ht="36" x14ac:dyDescent="0.2">
      <c r="A78" s="449">
        <v>2120</v>
      </c>
      <c r="B78" s="459" t="s">
        <v>347</v>
      </c>
      <c r="C78" s="373">
        <f t="shared" si="2"/>
        <v>0</v>
      </c>
      <c r="D78" s="450">
        <f>SUM(D79:D80)</f>
        <v>0</v>
      </c>
      <c r="E78" s="450">
        <f>SUM(E79:E80)</f>
        <v>0</v>
      </c>
      <c r="F78" s="450">
        <f>SUM(F79:F80)</f>
        <v>0</v>
      </c>
      <c r="G78" s="451">
        <f>SUM(G79:G80)</f>
        <v>0</v>
      </c>
      <c r="H78" s="373">
        <f t="shared" si="3"/>
        <v>0</v>
      </c>
      <c r="I78" s="450">
        <f>SUM(I79:I80)</f>
        <v>0</v>
      </c>
      <c r="J78" s="450">
        <f>SUM(J79:J80)</f>
        <v>0</v>
      </c>
      <c r="K78" s="450">
        <f>SUM(K79:K80)</f>
        <v>0</v>
      </c>
      <c r="L78" s="452">
        <f>SUM(L79:L80)</f>
        <v>0</v>
      </c>
    </row>
    <row r="79" spans="1:12" x14ac:dyDescent="0.25">
      <c r="A79" s="346">
        <v>2121</v>
      </c>
      <c r="B79" s="372" t="s">
        <v>81</v>
      </c>
      <c r="C79" s="373">
        <f t="shared" si="2"/>
        <v>0</v>
      </c>
      <c r="D79" s="375"/>
      <c r="E79" s="375"/>
      <c r="F79" s="375"/>
      <c r="G79" s="447"/>
      <c r="H79" s="373">
        <f t="shared" si="3"/>
        <v>0</v>
      </c>
      <c r="I79" s="375"/>
      <c r="J79" s="375"/>
      <c r="K79" s="375"/>
      <c r="L79" s="448"/>
    </row>
    <row r="80" spans="1:12" ht="24" x14ac:dyDescent="0.25">
      <c r="A80" s="346">
        <v>2122</v>
      </c>
      <c r="B80" s="372" t="s">
        <v>82</v>
      </c>
      <c r="C80" s="373">
        <f t="shared" si="2"/>
        <v>0</v>
      </c>
      <c r="D80" s="375"/>
      <c r="E80" s="375"/>
      <c r="F80" s="375"/>
      <c r="G80" s="447"/>
      <c r="H80" s="373">
        <f t="shared" si="3"/>
        <v>0</v>
      </c>
      <c r="I80" s="375"/>
      <c r="J80" s="375"/>
      <c r="K80" s="375"/>
      <c r="L80" s="448"/>
    </row>
    <row r="81" spans="1:12" x14ac:dyDescent="0.25">
      <c r="A81" s="357">
        <v>2200</v>
      </c>
      <c r="B81" s="437" t="s">
        <v>84</v>
      </c>
      <c r="C81" s="358">
        <f t="shared" si="2"/>
        <v>30000</v>
      </c>
      <c r="D81" s="364">
        <f>SUM(D82,D87,D93,D101,D110,D114,D120,D125)</f>
        <v>30000</v>
      </c>
      <c r="E81" s="364">
        <f>SUM(E82,E87,E93,E101,E110,E114,E120)</f>
        <v>0</v>
      </c>
      <c r="F81" s="364">
        <f>SUM(F82,F87,F93,F101,F110,F114,F120)</f>
        <v>0</v>
      </c>
      <c r="G81" s="456">
        <f>SUM(G82,G87,G93,G101,G110,G114,G120)</f>
        <v>0</v>
      </c>
      <c r="H81" s="358">
        <f t="shared" si="3"/>
        <v>30000</v>
      </c>
      <c r="I81" s="364">
        <f>SUM(I82,I87,I93,I101,I110,I114,I120,I125)</f>
        <v>30000</v>
      </c>
      <c r="J81" s="364">
        <f>SUM(J82,J87,J93,J101,J110,J114,J120,J125)</f>
        <v>0</v>
      </c>
      <c r="K81" s="364">
        <f>SUM(K82,K87,K93,K101,K110,K114,K120,K125)</f>
        <v>0</v>
      </c>
      <c r="L81" s="463">
        <f>SUM(L82,L87,L93,L101,L110,L114,L120,L125)</f>
        <v>0</v>
      </c>
    </row>
    <row r="82" spans="1:12" ht="24" x14ac:dyDescent="0.25">
      <c r="A82" s="440">
        <v>2210</v>
      </c>
      <c r="B82" s="399" t="s">
        <v>85</v>
      </c>
      <c r="C82" s="441">
        <f t="shared" si="2"/>
        <v>0</v>
      </c>
      <c r="D82" s="442">
        <f>SUM(D83:D86)</f>
        <v>0</v>
      </c>
      <c r="E82" s="442">
        <f>SUM(E83:E86)</f>
        <v>0</v>
      </c>
      <c r="F82" s="442">
        <f>SUM(F83:F86)</f>
        <v>0</v>
      </c>
      <c r="G82" s="442">
        <f>SUM(G83:G86)</f>
        <v>0</v>
      </c>
      <c r="H82" s="441">
        <f t="shared" si="3"/>
        <v>0</v>
      </c>
      <c r="I82" s="442">
        <f>SUM(I83:I86)</f>
        <v>0</v>
      </c>
      <c r="J82" s="442">
        <f>SUM(J83:J86)</f>
        <v>0</v>
      </c>
      <c r="K82" s="442">
        <f>SUM(K83:K86)</f>
        <v>0</v>
      </c>
      <c r="L82" s="444">
        <f>SUM(L83:L86)</f>
        <v>0</v>
      </c>
    </row>
    <row r="83" spans="1:12" ht="24" x14ac:dyDescent="0.25">
      <c r="A83" s="340">
        <v>2211</v>
      </c>
      <c r="B83" s="366" t="s">
        <v>86</v>
      </c>
      <c r="C83" s="367">
        <f t="shared" si="2"/>
        <v>0</v>
      </c>
      <c r="D83" s="369"/>
      <c r="E83" s="369"/>
      <c r="F83" s="369"/>
      <c r="G83" s="445"/>
      <c r="H83" s="367">
        <f t="shared" si="3"/>
        <v>0</v>
      </c>
      <c r="I83" s="369"/>
      <c r="J83" s="369"/>
      <c r="K83" s="369"/>
      <c r="L83" s="446"/>
    </row>
    <row r="84" spans="1:12" ht="24" x14ac:dyDescent="0.25">
      <c r="A84" s="346">
        <v>2212</v>
      </c>
      <c r="B84" s="372" t="s">
        <v>348</v>
      </c>
      <c r="C84" s="373">
        <f t="shared" si="2"/>
        <v>0</v>
      </c>
      <c r="D84" s="375"/>
      <c r="E84" s="375"/>
      <c r="F84" s="375"/>
      <c r="G84" s="447"/>
      <c r="H84" s="373">
        <f t="shared" si="3"/>
        <v>0</v>
      </c>
      <c r="I84" s="375"/>
      <c r="J84" s="375"/>
      <c r="K84" s="375"/>
      <c r="L84" s="448"/>
    </row>
    <row r="85" spans="1:12" ht="24" x14ac:dyDescent="0.25">
      <c r="A85" s="346">
        <v>2214</v>
      </c>
      <c r="B85" s="372" t="s">
        <v>88</v>
      </c>
      <c r="C85" s="373">
        <f t="shared" si="2"/>
        <v>0</v>
      </c>
      <c r="D85" s="375"/>
      <c r="E85" s="375"/>
      <c r="F85" s="375"/>
      <c r="G85" s="447"/>
      <c r="H85" s="373">
        <f t="shared" si="3"/>
        <v>0</v>
      </c>
      <c r="I85" s="375"/>
      <c r="J85" s="375"/>
      <c r="K85" s="375"/>
      <c r="L85" s="448"/>
    </row>
    <row r="86" spans="1:12" x14ac:dyDescent="0.25">
      <c r="A86" s="346">
        <v>2219</v>
      </c>
      <c r="B86" s="372" t="s">
        <v>89</v>
      </c>
      <c r="C86" s="373">
        <f t="shared" si="2"/>
        <v>0</v>
      </c>
      <c r="D86" s="375"/>
      <c r="E86" s="375"/>
      <c r="F86" s="375"/>
      <c r="G86" s="447"/>
      <c r="H86" s="373">
        <f t="shared" si="3"/>
        <v>0</v>
      </c>
      <c r="I86" s="375"/>
      <c r="J86" s="375"/>
      <c r="K86" s="375"/>
      <c r="L86" s="448"/>
    </row>
    <row r="87" spans="1:12" ht="24" x14ac:dyDescent="0.25">
      <c r="A87" s="449">
        <v>2220</v>
      </c>
      <c r="B87" s="372" t="s">
        <v>90</v>
      </c>
      <c r="C87" s="373">
        <f t="shared" si="2"/>
        <v>0</v>
      </c>
      <c r="D87" s="450">
        <f>SUM(D88:D92)</f>
        <v>0</v>
      </c>
      <c r="E87" s="450">
        <f>SUM(E88:E92)</f>
        <v>0</v>
      </c>
      <c r="F87" s="450">
        <f>SUM(F88:F92)</f>
        <v>0</v>
      </c>
      <c r="G87" s="451">
        <f>SUM(G88:G92)</f>
        <v>0</v>
      </c>
      <c r="H87" s="373">
        <f t="shared" si="3"/>
        <v>0</v>
      </c>
      <c r="I87" s="450">
        <f>SUM(I88:I92)</f>
        <v>0</v>
      </c>
      <c r="J87" s="450">
        <f>SUM(J88:J92)</f>
        <v>0</v>
      </c>
      <c r="K87" s="450">
        <f>SUM(K88:K92)</f>
        <v>0</v>
      </c>
      <c r="L87" s="452">
        <f>SUM(L88:L92)</f>
        <v>0</v>
      </c>
    </row>
    <row r="88" spans="1:12" x14ac:dyDescent="0.25">
      <c r="A88" s="346">
        <v>2221</v>
      </c>
      <c r="B88" s="372" t="s">
        <v>91</v>
      </c>
      <c r="C88" s="373">
        <f t="shared" si="2"/>
        <v>0</v>
      </c>
      <c r="D88" s="375"/>
      <c r="E88" s="375"/>
      <c r="F88" s="375"/>
      <c r="G88" s="447"/>
      <c r="H88" s="373">
        <f t="shared" si="3"/>
        <v>0</v>
      </c>
      <c r="I88" s="375"/>
      <c r="J88" s="375"/>
      <c r="K88" s="375"/>
      <c r="L88" s="448"/>
    </row>
    <row r="89" spans="1:12" x14ac:dyDescent="0.25">
      <c r="A89" s="346">
        <v>2222</v>
      </c>
      <c r="B89" s="372" t="s">
        <v>92</v>
      </c>
      <c r="C89" s="373">
        <f t="shared" si="2"/>
        <v>0</v>
      </c>
      <c r="D89" s="375"/>
      <c r="E89" s="375"/>
      <c r="F89" s="375"/>
      <c r="G89" s="447"/>
      <c r="H89" s="373">
        <f t="shared" si="3"/>
        <v>0</v>
      </c>
      <c r="I89" s="375"/>
      <c r="J89" s="375"/>
      <c r="K89" s="375"/>
      <c r="L89" s="448"/>
    </row>
    <row r="90" spans="1:12" x14ac:dyDescent="0.25">
      <c r="A90" s="346">
        <v>2223</v>
      </c>
      <c r="B90" s="372" t="s">
        <v>93</v>
      </c>
      <c r="C90" s="373">
        <f t="shared" si="2"/>
        <v>0</v>
      </c>
      <c r="D90" s="375"/>
      <c r="E90" s="375"/>
      <c r="F90" s="375"/>
      <c r="G90" s="447"/>
      <c r="H90" s="373">
        <f t="shared" si="3"/>
        <v>0</v>
      </c>
      <c r="I90" s="375"/>
      <c r="J90" s="375"/>
      <c r="K90" s="375"/>
      <c r="L90" s="448"/>
    </row>
    <row r="91" spans="1:12" ht="11.25" customHeight="1" x14ac:dyDescent="0.25">
      <c r="A91" s="346">
        <v>2224</v>
      </c>
      <c r="B91" s="372" t="s">
        <v>94</v>
      </c>
      <c r="C91" s="373">
        <f t="shared" si="2"/>
        <v>0</v>
      </c>
      <c r="D91" s="375"/>
      <c r="E91" s="375"/>
      <c r="F91" s="375"/>
      <c r="G91" s="447"/>
      <c r="H91" s="373">
        <f t="shared" si="3"/>
        <v>0</v>
      </c>
      <c r="I91" s="375"/>
      <c r="J91" s="375"/>
      <c r="K91" s="375"/>
      <c r="L91" s="448"/>
    </row>
    <row r="92" spans="1:12" ht="24" x14ac:dyDescent="0.25">
      <c r="A92" s="346">
        <v>2229</v>
      </c>
      <c r="B92" s="372" t="s">
        <v>95</v>
      </c>
      <c r="C92" s="373">
        <f t="shared" si="2"/>
        <v>0</v>
      </c>
      <c r="D92" s="375"/>
      <c r="E92" s="375"/>
      <c r="F92" s="375"/>
      <c r="G92" s="447"/>
      <c r="H92" s="373">
        <f t="shared" si="3"/>
        <v>0</v>
      </c>
      <c r="I92" s="375"/>
      <c r="J92" s="375"/>
      <c r="K92" s="375"/>
      <c r="L92" s="448"/>
    </row>
    <row r="93" spans="1:12" ht="36" x14ac:dyDescent="0.25">
      <c r="A93" s="449">
        <v>2230</v>
      </c>
      <c r="B93" s="372" t="s">
        <v>96</v>
      </c>
      <c r="C93" s="373">
        <f t="shared" si="2"/>
        <v>0</v>
      </c>
      <c r="D93" s="450">
        <f>SUM(D94:D100)</f>
        <v>0</v>
      </c>
      <c r="E93" s="450">
        <f>SUM(E94:E100)</f>
        <v>0</v>
      </c>
      <c r="F93" s="450">
        <f>SUM(F94:F100)</f>
        <v>0</v>
      </c>
      <c r="G93" s="451">
        <f>SUM(G94:G100)</f>
        <v>0</v>
      </c>
      <c r="H93" s="373">
        <f t="shared" si="3"/>
        <v>0</v>
      </c>
      <c r="I93" s="450">
        <f>SUM(I94:I100)</f>
        <v>0</v>
      </c>
      <c r="J93" s="450">
        <f>SUM(J94:J100)</f>
        <v>0</v>
      </c>
      <c r="K93" s="450">
        <f>SUM(K94:K100)</f>
        <v>0</v>
      </c>
      <c r="L93" s="452">
        <f>SUM(L94:L100)</f>
        <v>0</v>
      </c>
    </row>
    <row r="94" spans="1:12" ht="36" x14ac:dyDescent="0.25">
      <c r="A94" s="346">
        <v>2231</v>
      </c>
      <c r="B94" s="372" t="s">
        <v>97</v>
      </c>
      <c r="C94" s="373">
        <f t="shared" si="2"/>
        <v>0</v>
      </c>
      <c r="D94" s="375"/>
      <c r="E94" s="375"/>
      <c r="F94" s="375"/>
      <c r="G94" s="447"/>
      <c r="H94" s="373">
        <f t="shared" si="3"/>
        <v>0</v>
      </c>
      <c r="I94" s="375"/>
      <c r="J94" s="375"/>
      <c r="K94" s="375"/>
      <c r="L94" s="448"/>
    </row>
    <row r="95" spans="1:12" ht="36" x14ac:dyDescent="0.2">
      <c r="A95" s="346">
        <v>2232</v>
      </c>
      <c r="B95" s="459" t="s">
        <v>98</v>
      </c>
      <c r="C95" s="373">
        <f t="shared" si="2"/>
        <v>0</v>
      </c>
      <c r="D95" s="375"/>
      <c r="E95" s="375"/>
      <c r="F95" s="375"/>
      <c r="G95" s="447"/>
      <c r="H95" s="373">
        <f t="shared" si="3"/>
        <v>0</v>
      </c>
      <c r="I95" s="375"/>
      <c r="J95" s="375"/>
      <c r="K95" s="375"/>
      <c r="L95" s="448"/>
    </row>
    <row r="96" spans="1:12" ht="24" x14ac:dyDescent="0.2">
      <c r="A96" s="340">
        <v>2233</v>
      </c>
      <c r="B96" s="464" t="s">
        <v>99</v>
      </c>
      <c r="C96" s="367">
        <f t="shared" si="2"/>
        <v>0</v>
      </c>
      <c r="D96" s="369"/>
      <c r="E96" s="369"/>
      <c r="F96" s="369"/>
      <c r="G96" s="445"/>
      <c r="H96" s="367">
        <f t="shared" si="3"/>
        <v>0</v>
      </c>
      <c r="I96" s="369"/>
      <c r="J96" s="369"/>
      <c r="K96" s="369"/>
      <c r="L96" s="446"/>
    </row>
    <row r="97" spans="1:12" ht="36" x14ac:dyDescent="0.2">
      <c r="A97" s="346">
        <v>2234</v>
      </c>
      <c r="B97" s="459" t="s">
        <v>100</v>
      </c>
      <c r="C97" s="373">
        <f t="shared" si="2"/>
        <v>0</v>
      </c>
      <c r="D97" s="375"/>
      <c r="E97" s="375"/>
      <c r="F97" s="375"/>
      <c r="G97" s="447"/>
      <c r="H97" s="373">
        <f t="shared" si="3"/>
        <v>0</v>
      </c>
      <c r="I97" s="375"/>
      <c r="J97" s="375"/>
      <c r="K97" s="375"/>
      <c r="L97" s="448"/>
    </row>
    <row r="98" spans="1:12" ht="24" x14ac:dyDescent="0.25">
      <c r="A98" s="346">
        <v>2235</v>
      </c>
      <c r="B98" s="372" t="s">
        <v>101</v>
      </c>
      <c r="C98" s="373">
        <f t="shared" si="2"/>
        <v>0</v>
      </c>
      <c r="D98" s="375"/>
      <c r="E98" s="375"/>
      <c r="F98" s="375"/>
      <c r="G98" s="447"/>
      <c r="H98" s="373">
        <f t="shared" si="3"/>
        <v>0</v>
      </c>
      <c r="I98" s="375"/>
      <c r="J98" s="375"/>
      <c r="K98" s="375"/>
      <c r="L98" s="448"/>
    </row>
    <row r="99" spans="1:12" x14ac:dyDescent="0.25">
      <c r="A99" s="346">
        <v>2236</v>
      </c>
      <c r="B99" s="372" t="s">
        <v>102</v>
      </c>
      <c r="C99" s="373">
        <f t="shared" si="2"/>
        <v>0</v>
      </c>
      <c r="D99" s="375"/>
      <c r="E99" s="375"/>
      <c r="F99" s="375"/>
      <c r="G99" s="447"/>
      <c r="H99" s="373">
        <f t="shared" si="3"/>
        <v>0</v>
      </c>
      <c r="I99" s="375"/>
      <c r="J99" s="375"/>
      <c r="K99" s="375"/>
      <c r="L99" s="448"/>
    </row>
    <row r="100" spans="1:12" ht="24" x14ac:dyDescent="0.2">
      <c r="A100" s="346">
        <v>2239</v>
      </c>
      <c r="B100" s="459" t="s">
        <v>349</v>
      </c>
      <c r="C100" s="373">
        <f t="shared" si="2"/>
        <v>0</v>
      </c>
      <c r="D100" s="375"/>
      <c r="E100" s="375"/>
      <c r="F100" s="375"/>
      <c r="G100" s="447"/>
      <c r="H100" s="373">
        <f t="shared" si="3"/>
        <v>0</v>
      </c>
      <c r="I100" s="375"/>
      <c r="J100" s="375"/>
      <c r="K100" s="375"/>
      <c r="L100" s="448"/>
    </row>
    <row r="101" spans="1:12" ht="36" x14ac:dyDescent="0.25">
      <c r="A101" s="449">
        <v>2240</v>
      </c>
      <c r="B101" s="372" t="s">
        <v>350</v>
      </c>
      <c r="C101" s="373">
        <f t="shared" si="2"/>
        <v>0</v>
      </c>
      <c r="D101" s="450">
        <f>SUM(D102:D109)</f>
        <v>0</v>
      </c>
      <c r="E101" s="450">
        <f>SUM(E102:E109)</f>
        <v>0</v>
      </c>
      <c r="F101" s="450">
        <f>SUM(F102:F109)</f>
        <v>0</v>
      </c>
      <c r="G101" s="451">
        <f>SUM(G102:G109)</f>
        <v>0</v>
      </c>
      <c r="H101" s="373">
        <f t="shared" si="3"/>
        <v>0</v>
      </c>
      <c r="I101" s="450">
        <f>SUM(I102:I109)</f>
        <v>0</v>
      </c>
      <c r="J101" s="450">
        <f>SUM(J102:J109)</f>
        <v>0</v>
      </c>
      <c r="K101" s="450">
        <f>SUM(K102:K109)</f>
        <v>0</v>
      </c>
      <c r="L101" s="452">
        <f>SUM(L102:L109)</f>
        <v>0</v>
      </c>
    </row>
    <row r="102" spans="1:12" x14ac:dyDescent="0.25">
      <c r="A102" s="346">
        <v>2241</v>
      </c>
      <c r="B102" s="372" t="s">
        <v>105</v>
      </c>
      <c r="C102" s="373">
        <f t="shared" si="2"/>
        <v>0</v>
      </c>
      <c r="D102" s="375"/>
      <c r="E102" s="375"/>
      <c r="F102" s="375"/>
      <c r="G102" s="447"/>
      <c r="H102" s="373">
        <f t="shared" si="3"/>
        <v>0</v>
      </c>
      <c r="I102" s="375"/>
      <c r="J102" s="375"/>
      <c r="K102" s="375"/>
      <c r="L102" s="448"/>
    </row>
    <row r="103" spans="1:12" ht="24" x14ac:dyDescent="0.25">
      <c r="A103" s="346">
        <v>2242</v>
      </c>
      <c r="B103" s="372" t="s">
        <v>106</v>
      </c>
      <c r="C103" s="373">
        <f t="shared" si="2"/>
        <v>0</v>
      </c>
      <c r="D103" s="375"/>
      <c r="E103" s="375"/>
      <c r="F103" s="375"/>
      <c r="G103" s="447"/>
      <c r="H103" s="373">
        <f t="shared" si="3"/>
        <v>0</v>
      </c>
      <c r="I103" s="375"/>
      <c r="J103" s="375"/>
      <c r="K103" s="375"/>
      <c r="L103" s="448"/>
    </row>
    <row r="104" spans="1:12" ht="24" x14ac:dyDescent="0.25">
      <c r="A104" s="346">
        <v>2243</v>
      </c>
      <c r="B104" s="372" t="s">
        <v>107</v>
      </c>
      <c r="C104" s="373">
        <f t="shared" si="2"/>
        <v>0</v>
      </c>
      <c r="D104" s="375"/>
      <c r="E104" s="375"/>
      <c r="F104" s="375"/>
      <c r="G104" s="447"/>
      <c r="H104" s="373">
        <f t="shared" si="3"/>
        <v>0</v>
      </c>
      <c r="I104" s="375"/>
      <c r="J104" s="375"/>
      <c r="K104" s="375"/>
      <c r="L104" s="448"/>
    </row>
    <row r="105" spans="1:12" x14ac:dyDescent="0.25">
      <c r="A105" s="346">
        <v>2244</v>
      </c>
      <c r="B105" s="372" t="s">
        <v>108</v>
      </c>
      <c r="C105" s="373">
        <f t="shared" si="2"/>
        <v>0</v>
      </c>
      <c r="D105" s="375"/>
      <c r="E105" s="375"/>
      <c r="F105" s="375"/>
      <c r="G105" s="447"/>
      <c r="H105" s="373">
        <f t="shared" si="3"/>
        <v>0</v>
      </c>
      <c r="I105" s="375"/>
      <c r="J105" s="375"/>
      <c r="K105" s="375"/>
      <c r="L105" s="448"/>
    </row>
    <row r="106" spans="1:12" ht="24" x14ac:dyDescent="0.2">
      <c r="A106" s="346">
        <v>2246</v>
      </c>
      <c r="B106" s="465" t="s">
        <v>109</v>
      </c>
      <c r="C106" s="373">
        <f t="shared" si="2"/>
        <v>0</v>
      </c>
      <c r="D106" s="375"/>
      <c r="E106" s="375"/>
      <c r="F106" s="375"/>
      <c r="G106" s="447"/>
      <c r="H106" s="373">
        <f t="shared" si="3"/>
        <v>0</v>
      </c>
      <c r="I106" s="375"/>
      <c r="J106" s="375"/>
      <c r="K106" s="375"/>
      <c r="L106" s="448"/>
    </row>
    <row r="107" spans="1:12" x14ac:dyDescent="0.2">
      <c r="A107" s="346">
        <v>2247</v>
      </c>
      <c r="B107" s="466" t="s">
        <v>110</v>
      </c>
      <c r="C107" s="373">
        <f t="shared" si="2"/>
        <v>0</v>
      </c>
      <c r="D107" s="375"/>
      <c r="E107" s="375"/>
      <c r="F107" s="375"/>
      <c r="G107" s="447"/>
      <c r="H107" s="373">
        <f t="shared" si="3"/>
        <v>0</v>
      </c>
      <c r="I107" s="375"/>
      <c r="J107" s="375"/>
      <c r="K107" s="375"/>
      <c r="L107" s="448"/>
    </row>
    <row r="108" spans="1:12" ht="24" x14ac:dyDescent="0.2">
      <c r="A108" s="346">
        <v>2248</v>
      </c>
      <c r="B108" s="459" t="s">
        <v>111</v>
      </c>
      <c r="C108" s="373">
        <f t="shared" si="2"/>
        <v>0</v>
      </c>
      <c r="D108" s="375"/>
      <c r="E108" s="375"/>
      <c r="F108" s="375"/>
      <c r="G108" s="447"/>
      <c r="H108" s="373">
        <f t="shared" si="3"/>
        <v>0</v>
      </c>
      <c r="I108" s="375"/>
      <c r="J108" s="375"/>
      <c r="K108" s="375"/>
      <c r="L108" s="448"/>
    </row>
    <row r="109" spans="1:12" ht="24" x14ac:dyDescent="0.25">
      <c r="A109" s="346">
        <v>2249</v>
      </c>
      <c r="B109" s="372" t="s">
        <v>112</v>
      </c>
      <c r="C109" s="373">
        <f t="shared" si="2"/>
        <v>0</v>
      </c>
      <c r="D109" s="375"/>
      <c r="E109" s="375"/>
      <c r="F109" s="375"/>
      <c r="G109" s="447"/>
      <c r="H109" s="373">
        <f t="shared" si="3"/>
        <v>0</v>
      </c>
      <c r="I109" s="375"/>
      <c r="J109" s="375"/>
      <c r="K109" s="375"/>
      <c r="L109" s="448"/>
    </row>
    <row r="110" spans="1:12" x14ac:dyDescent="0.25">
      <c r="A110" s="449">
        <v>2250</v>
      </c>
      <c r="B110" s="372" t="s">
        <v>113</v>
      </c>
      <c r="C110" s="373">
        <f t="shared" si="2"/>
        <v>0</v>
      </c>
      <c r="D110" s="450">
        <f>SUM(D111:D113)</f>
        <v>0</v>
      </c>
      <c r="E110" s="450">
        <f>SUM(E111:E113)</f>
        <v>0</v>
      </c>
      <c r="F110" s="450">
        <f>SUM(F111:F113)</f>
        <v>0</v>
      </c>
      <c r="G110" s="467">
        <f>SUM(G111:G113)</f>
        <v>0</v>
      </c>
      <c r="H110" s="373">
        <f t="shared" si="3"/>
        <v>0</v>
      </c>
      <c r="I110" s="450">
        <f>SUM(I111:I113)</f>
        <v>0</v>
      </c>
      <c r="J110" s="450">
        <f>SUM(J111:J113)</f>
        <v>0</v>
      </c>
      <c r="K110" s="450">
        <f>SUM(K111:K113)</f>
        <v>0</v>
      </c>
      <c r="L110" s="452">
        <f>SUM(L111:L113)</f>
        <v>0</v>
      </c>
    </row>
    <row r="111" spans="1:12" x14ac:dyDescent="0.25">
      <c r="A111" s="346">
        <v>2251</v>
      </c>
      <c r="B111" s="372" t="s">
        <v>114</v>
      </c>
      <c r="C111" s="373">
        <f t="shared" si="2"/>
        <v>0</v>
      </c>
      <c r="D111" s="375"/>
      <c r="E111" s="375"/>
      <c r="F111" s="375"/>
      <c r="G111" s="447"/>
      <c r="H111" s="373">
        <f t="shared" si="3"/>
        <v>0</v>
      </c>
      <c r="I111" s="375"/>
      <c r="J111" s="375"/>
      <c r="K111" s="375"/>
      <c r="L111" s="448"/>
    </row>
    <row r="112" spans="1:12" ht="24" x14ac:dyDescent="0.25">
      <c r="A112" s="346">
        <v>2252</v>
      </c>
      <c r="B112" s="372" t="s">
        <v>115</v>
      </c>
      <c r="C112" s="373">
        <f>SUM(D112:G112)</f>
        <v>0</v>
      </c>
      <c r="D112" s="375"/>
      <c r="E112" s="375"/>
      <c r="F112" s="375"/>
      <c r="G112" s="447"/>
      <c r="H112" s="373">
        <f>SUM(I112:L112)</f>
        <v>0</v>
      </c>
      <c r="I112" s="375"/>
      <c r="J112" s="375"/>
      <c r="K112" s="375"/>
      <c r="L112" s="448"/>
    </row>
    <row r="113" spans="1:12" ht="24" x14ac:dyDescent="0.25">
      <c r="A113" s="346">
        <v>2259</v>
      </c>
      <c r="B113" s="372" t="s">
        <v>116</v>
      </c>
      <c r="C113" s="373">
        <f>SUM(D113:G113)</f>
        <v>0</v>
      </c>
      <c r="D113" s="375"/>
      <c r="E113" s="375"/>
      <c r="F113" s="375"/>
      <c r="G113" s="447"/>
      <c r="H113" s="373">
        <f>SUM(I113:L113)</f>
        <v>0</v>
      </c>
      <c r="I113" s="375"/>
      <c r="J113" s="375"/>
      <c r="K113" s="375"/>
      <c r="L113" s="448"/>
    </row>
    <row r="114" spans="1:12" x14ac:dyDescent="0.25">
      <c r="A114" s="449">
        <v>2260</v>
      </c>
      <c r="B114" s="372" t="s">
        <v>117</v>
      </c>
      <c r="C114" s="373">
        <f t="shared" ref="C114:C183" si="4">SUM(D114:G114)</f>
        <v>0</v>
      </c>
      <c r="D114" s="450">
        <f>SUM(D115:D119)</f>
        <v>0</v>
      </c>
      <c r="E114" s="450">
        <f>SUM(E115:E119)</f>
        <v>0</v>
      </c>
      <c r="F114" s="450">
        <f>SUM(F115:F119)</f>
        <v>0</v>
      </c>
      <c r="G114" s="451">
        <f>SUM(G115:G119)</f>
        <v>0</v>
      </c>
      <c r="H114" s="373">
        <f t="shared" ref="H114:H184" si="5">SUM(I114:L114)</f>
        <v>0</v>
      </c>
      <c r="I114" s="450">
        <f>SUM(I115:I119)</f>
        <v>0</v>
      </c>
      <c r="J114" s="450">
        <f>SUM(J115:J119)</f>
        <v>0</v>
      </c>
      <c r="K114" s="450">
        <f>SUM(K115:K119)</f>
        <v>0</v>
      </c>
      <c r="L114" s="452">
        <f>SUM(L115:L119)</f>
        <v>0</v>
      </c>
    </row>
    <row r="115" spans="1:12" x14ac:dyDescent="0.25">
      <c r="A115" s="346">
        <v>2261</v>
      </c>
      <c r="B115" s="372" t="s">
        <v>118</v>
      </c>
      <c r="C115" s="373">
        <f t="shared" si="4"/>
        <v>0</v>
      </c>
      <c r="D115" s="375"/>
      <c r="E115" s="375"/>
      <c r="F115" s="375"/>
      <c r="G115" s="447"/>
      <c r="H115" s="373">
        <f t="shared" si="5"/>
        <v>0</v>
      </c>
      <c r="I115" s="375"/>
      <c r="J115" s="375"/>
      <c r="K115" s="375"/>
      <c r="L115" s="448"/>
    </row>
    <row r="116" spans="1:12" x14ac:dyDescent="0.25">
      <c r="A116" s="346">
        <v>2262</v>
      </c>
      <c r="B116" s="372" t="s">
        <v>119</v>
      </c>
      <c r="C116" s="373">
        <f t="shared" si="4"/>
        <v>0</v>
      </c>
      <c r="D116" s="375"/>
      <c r="E116" s="375"/>
      <c r="F116" s="375"/>
      <c r="G116" s="447"/>
      <c r="H116" s="373">
        <f t="shared" si="5"/>
        <v>0</v>
      </c>
      <c r="I116" s="375"/>
      <c r="J116" s="375"/>
      <c r="K116" s="375"/>
      <c r="L116" s="448"/>
    </row>
    <row r="117" spans="1:12" x14ac:dyDescent="0.25">
      <c r="A117" s="346">
        <v>2263</v>
      </c>
      <c r="B117" s="372" t="s">
        <v>120</v>
      </c>
      <c r="C117" s="373">
        <f t="shared" si="4"/>
        <v>0</v>
      </c>
      <c r="D117" s="375"/>
      <c r="E117" s="375"/>
      <c r="F117" s="375"/>
      <c r="G117" s="447"/>
      <c r="H117" s="373">
        <f t="shared" si="5"/>
        <v>0</v>
      </c>
      <c r="I117" s="375"/>
      <c r="J117" s="375"/>
      <c r="K117" s="375"/>
      <c r="L117" s="448"/>
    </row>
    <row r="118" spans="1:12" x14ac:dyDescent="0.25">
      <c r="A118" s="346">
        <v>2264</v>
      </c>
      <c r="B118" s="372" t="s">
        <v>121</v>
      </c>
      <c r="C118" s="373">
        <f t="shared" si="4"/>
        <v>0</v>
      </c>
      <c r="D118" s="375"/>
      <c r="E118" s="375"/>
      <c r="F118" s="375"/>
      <c r="G118" s="447"/>
      <c r="H118" s="373">
        <f t="shared" si="5"/>
        <v>0</v>
      </c>
      <c r="I118" s="375"/>
      <c r="J118" s="375"/>
      <c r="K118" s="375"/>
      <c r="L118" s="448"/>
    </row>
    <row r="119" spans="1:12" x14ac:dyDescent="0.25">
      <c r="A119" s="346">
        <v>2269</v>
      </c>
      <c r="B119" s="372" t="s">
        <v>122</v>
      </c>
      <c r="C119" s="373">
        <f t="shared" si="4"/>
        <v>0</v>
      </c>
      <c r="D119" s="375"/>
      <c r="E119" s="375"/>
      <c r="F119" s="375"/>
      <c r="G119" s="447"/>
      <c r="H119" s="373">
        <f t="shared" si="5"/>
        <v>0</v>
      </c>
      <c r="I119" s="375"/>
      <c r="J119" s="375"/>
      <c r="K119" s="375"/>
      <c r="L119" s="448"/>
    </row>
    <row r="120" spans="1:12" x14ac:dyDescent="0.25">
      <c r="A120" s="449">
        <v>2270</v>
      </c>
      <c r="B120" s="372" t="s">
        <v>123</v>
      </c>
      <c r="C120" s="373">
        <f t="shared" si="4"/>
        <v>30000</v>
      </c>
      <c r="D120" s="450">
        <f>SUM(D121:D124)</f>
        <v>30000</v>
      </c>
      <c r="E120" s="450">
        <f>SUM(E121:E124)</f>
        <v>0</v>
      </c>
      <c r="F120" s="450">
        <f>SUM(F121:F124)</f>
        <v>0</v>
      </c>
      <c r="G120" s="451">
        <f>SUM(G121:G124)</f>
        <v>0</v>
      </c>
      <c r="H120" s="373">
        <f t="shared" si="5"/>
        <v>30000</v>
      </c>
      <c r="I120" s="450">
        <f>SUM(I121:I124)</f>
        <v>30000</v>
      </c>
      <c r="J120" s="450">
        <f>SUM(J121:J124)</f>
        <v>0</v>
      </c>
      <c r="K120" s="450">
        <f>SUM(K121:K124)</f>
        <v>0</v>
      </c>
      <c r="L120" s="452">
        <f>SUM(L121:L124)</f>
        <v>0</v>
      </c>
    </row>
    <row r="121" spans="1:12" ht="24" x14ac:dyDescent="0.25">
      <c r="A121" s="346">
        <v>2275</v>
      </c>
      <c r="B121" s="372" t="s">
        <v>125</v>
      </c>
      <c r="C121" s="373">
        <f t="shared" si="4"/>
        <v>0</v>
      </c>
      <c r="D121" s="375"/>
      <c r="E121" s="375"/>
      <c r="F121" s="375"/>
      <c r="G121" s="447"/>
      <c r="H121" s="373">
        <f t="shared" si="5"/>
        <v>0</v>
      </c>
      <c r="I121" s="375"/>
      <c r="J121" s="375"/>
      <c r="K121" s="375"/>
      <c r="L121" s="448"/>
    </row>
    <row r="122" spans="1:12" ht="36" x14ac:dyDescent="0.25">
      <c r="A122" s="346">
        <v>2276</v>
      </c>
      <c r="B122" s="372" t="s">
        <v>126</v>
      </c>
      <c r="C122" s="373">
        <f t="shared" si="4"/>
        <v>0</v>
      </c>
      <c r="D122" s="375"/>
      <c r="E122" s="375"/>
      <c r="F122" s="375"/>
      <c r="G122" s="447"/>
      <c r="H122" s="373">
        <f t="shared" si="5"/>
        <v>0</v>
      </c>
      <c r="I122" s="375"/>
      <c r="J122" s="375"/>
      <c r="K122" s="375"/>
      <c r="L122" s="448"/>
    </row>
    <row r="123" spans="1:12" ht="24" customHeight="1" x14ac:dyDescent="0.25">
      <c r="A123" s="346">
        <v>2278</v>
      </c>
      <c r="B123" s="372" t="s">
        <v>127</v>
      </c>
      <c r="C123" s="373">
        <f t="shared" si="4"/>
        <v>0</v>
      </c>
      <c r="D123" s="375"/>
      <c r="E123" s="375"/>
      <c r="F123" s="375"/>
      <c r="G123" s="447"/>
      <c r="H123" s="373">
        <f t="shared" si="5"/>
        <v>0</v>
      </c>
      <c r="I123" s="375"/>
      <c r="J123" s="375"/>
      <c r="K123" s="375"/>
      <c r="L123" s="448"/>
    </row>
    <row r="124" spans="1:12" ht="24" x14ac:dyDescent="0.25">
      <c r="A124" s="346">
        <v>2279</v>
      </c>
      <c r="B124" s="372" t="s">
        <v>128</v>
      </c>
      <c r="C124" s="373">
        <f t="shared" si="4"/>
        <v>30000</v>
      </c>
      <c r="D124" s="375">
        <v>30000</v>
      </c>
      <c r="E124" s="375"/>
      <c r="F124" s="375"/>
      <c r="G124" s="447"/>
      <c r="H124" s="373">
        <f t="shared" si="5"/>
        <v>30000</v>
      </c>
      <c r="I124" s="375">
        <v>30000</v>
      </c>
      <c r="J124" s="375"/>
      <c r="K124" s="375"/>
      <c r="L124" s="448"/>
    </row>
    <row r="125" spans="1:12" ht="24" x14ac:dyDescent="0.25">
      <c r="A125" s="458">
        <v>2280</v>
      </c>
      <c r="B125" s="366" t="s">
        <v>129</v>
      </c>
      <c r="C125" s="367">
        <f t="shared" ref="C125:L125" si="6">SUM(C126)</f>
        <v>0</v>
      </c>
      <c r="D125" s="460">
        <f t="shared" si="6"/>
        <v>0</v>
      </c>
      <c r="E125" s="460">
        <f t="shared" si="6"/>
        <v>0</v>
      </c>
      <c r="F125" s="460">
        <f t="shared" si="6"/>
        <v>0</v>
      </c>
      <c r="G125" s="460">
        <f t="shared" si="6"/>
        <v>0</v>
      </c>
      <c r="H125" s="367">
        <f t="shared" si="6"/>
        <v>0</v>
      </c>
      <c r="I125" s="460">
        <f t="shared" si="6"/>
        <v>0</v>
      </c>
      <c r="J125" s="460">
        <f t="shared" si="6"/>
        <v>0</v>
      </c>
      <c r="K125" s="460">
        <f t="shared" si="6"/>
        <v>0</v>
      </c>
      <c r="L125" s="468">
        <f t="shared" si="6"/>
        <v>0</v>
      </c>
    </row>
    <row r="126" spans="1:12" ht="24" x14ac:dyDescent="0.25">
      <c r="A126" s="346">
        <v>2283</v>
      </c>
      <c r="B126" s="372" t="s">
        <v>130</v>
      </c>
      <c r="C126" s="373">
        <f>SUM(D126:G126)</f>
        <v>0</v>
      </c>
      <c r="D126" s="375"/>
      <c r="E126" s="375"/>
      <c r="F126" s="375"/>
      <c r="G126" s="447"/>
      <c r="H126" s="373">
        <f>SUM(I126:L126)</f>
        <v>0</v>
      </c>
      <c r="I126" s="375"/>
      <c r="J126" s="375"/>
      <c r="K126" s="375"/>
      <c r="L126" s="448"/>
    </row>
    <row r="127" spans="1:12" ht="38.25" customHeight="1" x14ac:dyDescent="0.25">
      <c r="A127" s="357">
        <v>2300</v>
      </c>
      <c r="B127" s="437" t="s">
        <v>131</v>
      </c>
      <c r="C127" s="358">
        <f t="shared" si="4"/>
        <v>0</v>
      </c>
      <c r="D127" s="364">
        <f>SUM(D128,D132,D136,D137,D140,D147,D155,D156,D159)</f>
        <v>0</v>
      </c>
      <c r="E127" s="364">
        <f>SUM(E128,E132,E136,E137,E140,E147,E155,E156,E159)</f>
        <v>0</v>
      </c>
      <c r="F127" s="364">
        <f>SUM(F128,F132,F136,F137,F140,F147,F155,F156,F159)</f>
        <v>0</v>
      </c>
      <c r="G127" s="456">
        <f>SUM(G128,G132,G136,G137,G140,G147,G155,G156,G159)</f>
        <v>0</v>
      </c>
      <c r="H127" s="358">
        <f t="shared" si="5"/>
        <v>0</v>
      </c>
      <c r="I127" s="364">
        <f>SUM(I128,I132,I136,I137,I140,I147,I155,I156,I159)</f>
        <v>0</v>
      </c>
      <c r="J127" s="364">
        <f>SUM(J128,J132,J136,J137,J140,J147,J155,J156,J159)</f>
        <v>0</v>
      </c>
      <c r="K127" s="364">
        <f>SUM(K128,K132,K136,K137,K140,K147,K155,K156,K159)</f>
        <v>0</v>
      </c>
      <c r="L127" s="457">
        <f>SUM(L128,L132,L136,L137,L140,L147,L155,L156,L159)</f>
        <v>0</v>
      </c>
    </row>
    <row r="128" spans="1:12" x14ac:dyDescent="0.25">
      <c r="A128" s="458">
        <v>2310</v>
      </c>
      <c r="B128" s="366" t="s">
        <v>132</v>
      </c>
      <c r="C128" s="367">
        <f t="shared" si="4"/>
        <v>0</v>
      </c>
      <c r="D128" s="460">
        <f>SUM(D129:D131)</f>
        <v>0</v>
      </c>
      <c r="E128" s="460">
        <f>SUM(E129:E131)</f>
        <v>0</v>
      </c>
      <c r="F128" s="460">
        <f>SUM(F129:F131)</f>
        <v>0</v>
      </c>
      <c r="G128" s="461">
        <f>SUM(G129:G131)</f>
        <v>0</v>
      </c>
      <c r="H128" s="367">
        <f t="shared" si="5"/>
        <v>0</v>
      </c>
      <c r="I128" s="460">
        <f>SUM(I129:I131)</f>
        <v>0</v>
      </c>
      <c r="J128" s="460">
        <f>SUM(J129:J131)</f>
        <v>0</v>
      </c>
      <c r="K128" s="460">
        <f>SUM(K129:K131)</f>
        <v>0</v>
      </c>
      <c r="L128" s="462">
        <f>SUM(L129:L131)</f>
        <v>0</v>
      </c>
    </row>
    <row r="129" spans="1:12" x14ac:dyDescent="0.25">
      <c r="A129" s="346">
        <v>2311</v>
      </c>
      <c r="B129" s="372" t="s">
        <v>133</v>
      </c>
      <c r="C129" s="373">
        <f t="shared" si="4"/>
        <v>0</v>
      </c>
      <c r="D129" s="375"/>
      <c r="E129" s="375"/>
      <c r="F129" s="375"/>
      <c r="G129" s="447"/>
      <c r="H129" s="373">
        <f t="shared" si="5"/>
        <v>0</v>
      </c>
      <c r="I129" s="375"/>
      <c r="J129" s="375"/>
      <c r="K129" s="375"/>
      <c r="L129" s="448"/>
    </row>
    <row r="130" spans="1:12" x14ac:dyDescent="0.25">
      <c r="A130" s="346">
        <v>2312</v>
      </c>
      <c r="B130" s="372" t="s">
        <v>134</v>
      </c>
      <c r="C130" s="373">
        <f t="shared" si="4"/>
        <v>0</v>
      </c>
      <c r="D130" s="375"/>
      <c r="E130" s="375"/>
      <c r="F130" s="375"/>
      <c r="G130" s="447"/>
      <c r="H130" s="373">
        <f t="shared" si="5"/>
        <v>0</v>
      </c>
      <c r="I130" s="375"/>
      <c r="J130" s="375"/>
      <c r="K130" s="375"/>
      <c r="L130" s="448"/>
    </row>
    <row r="131" spans="1:12" x14ac:dyDescent="0.25">
      <c r="A131" s="346">
        <v>2313</v>
      </c>
      <c r="B131" s="372" t="s">
        <v>135</v>
      </c>
      <c r="C131" s="373">
        <f t="shared" si="4"/>
        <v>0</v>
      </c>
      <c r="D131" s="375"/>
      <c r="E131" s="375"/>
      <c r="F131" s="375"/>
      <c r="G131" s="447"/>
      <c r="H131" s="373">
        <f t="shared" si="5"/>
        <v>0</v>
      </c>
      <c r="I131" s="375"/>
      <c r="J131" s="375"/>
      <c r="K131" s="375"/>
      <c r="L131" s="448"/>
    </row>
    <row r="132" spans="1:12" x14ac:dyDescent="0.25">
      <c r="A132" s="449">
        <v>2320</v>
      </c>
      <c r="B132" s="372" t="s">
        <v>136</v>
      </c>
      <c r="C132" s="373">
        <f t="shared" si="4"/>
        <v>0</v>
      </c>
      <c r="D132" s="450">
        <f>SUM(D133:D135)</f>
        <v>0</v>
      </c>
      <c r="E132" s="450">
        <f>SUM(E133:E135)</f>
        <v>0</v>
      </c>
      <c r="F132" s="450">
        <f>SUM(F133:F135)</f>
        <v>0</v>
      </c>
      <c r="G132" s="451">
        <f>SUM(G133:G135)</f>
        <v>0</v>
      </c>
      <c r="H132" s="373">
        <f t="shared" si="5"/>
        <v>0</v>
      </c>
      <c r="I132" s="450">
        <f>SUM(I133:I135)</f>
        <v>0</v>
      </c>
      <c r="J132" s="450">
        <f>SUM(J133:J135)</f>
        <v>0</v>
      </c>
      <c r="K132" s="450">
        <f>SUM(K133:K135)</f>
        <v>0</v>
      </c>
      <c r="L132" s="452">
        <f>SUM(L133:L135)</f>
        <v>0</v>
      </c>
    </row>
    <row r="133" spans="1:12" x14ac:dyDescent="0.25">
      <c r="A133" s="346">
        <v>2321</v>
      </c>
      <c r="B133" s="372" t="s">
        <v>137</v>
      </c>
      <c r="C133" s="373">
        <f t="shared" si="4"/>
        <v>0</v>
      </c>
      <c r="D133" s="375"/>
      <c r="E133" s="375"/>
      <c r="F133" s="375"/>
      <c r="G133" s="447"/>
      <c r="H133" s="373">
        <f t="shared" si="5"/>
        <v>0</v>
      </c>
      <c r="I133" s="375"/>
      <c r="J133" s="375"/>
      <c r="K133" s="375"/>
      <c r="L133" s="448"/>
    </row>
    <row r="134" spans="1:12" x14ac:dyDescent="0.25">
      <c r="A134" s="346">
        <v>2322</v>
      </c>
      <c r="B134" s="372" t="s">
        <v>138</v>
      </c>
      <c r="C134" s="373">
        <f t="shared" si="4"/>
        <v>0</v>
      </c>
      <c r="D134" s="375"/>
      <c r="E134" s="375"/>
      <c r="F134" s="375"/>
      <c r="G134" s="447"/>
      <c r="H134" s="373">
        <f t="shared" si="5"/>
        <v>0</v>
      </c>
      <c r="I134" s="375"/>
      <c r="J134" s="375"/>
      <c r="K134" s="375"/>
      <c r="L134" s="448"/>
    </row>
    <row r="135" spans="1:12" ht="10.5" customHeight="1" x14ac:dyDescent="0.25">
      <c r="A135" s="346">
        <v>2329</v>
      </c>
      <c r="B135" s="372" t="s">
        <v>139</v>
      </c>
      <c r="C135" s="373">
        <f t="shared" si="4"/>
        <v>0</v>
      </c>
      <c r="D135" s="375"/>
      <c r="E135" s="375"/>
      <c r="F135" s="375"/>
      <c r="G135" s="447"/>
      <c r="H135" s="373">
        <f t="shared" si="5"/>
        <v>0</v>
      </c>
      <c r="I135" s="375"/>
      <c r="J135" s="375"/>
      <c r="K135" s="375"/>
      <c r="L135" s="448"/>
    </row>
    <row r="136" spans="1:12" x14ac:dyDescent="0.25">
      <c r="A136" s="449">
        <v>2330</v>
      </c>
      <c r="B136" s="372" t="s">
        <v>140</v>
      </c>
      <c r="C136" s="373">
        <f t="shared" si="4"/>
        <v>0</v>
      </c>
      <c r="D136" s="375"/>
      <c r="E136" s="375"/>
      <c r="F136" s="375"/>
      <c r="G136" s="447"/>
      <c r="H136" s="373">
        <f t="shared" si="5"/>
        <v>0</v>
      </c>
      <c r="I136" s="375"/>
      <c r="J136" s="375"/>
      <c r="K136" s="375"/>
      <c r="L136" s="448"/>
    </row>
    <row r="137" spans="1:12" ht="48" x14ac:dyDescent="0.25">
      <c r="A137" s="449">
        <v>2340</v>
      </c>
      <c r="B137" s="372" t="s">
        <v>141</v>
      </c>
      <c r="C137" s="373">
        <f t="shared" si="4"/>
        <v>0</v>
      </c>
      <c r="D137" s="450">
        <f>SUM(D138:D139)</f>
        <v>0</v>
      </c>
      <c r="E137" s="450">
        <f>SUM(E138:E139)</f>
        <v>0</v>
      </c>
      <c r="F137" s="450">
        <f>SUM(F138:F139)</f>
        <v>0</v>
      </c>
      <c r="G137" s="451">
        <f>SUM(G138:G139)</f>
        <v>0</v>
      </c>
      <c r="H137" s="373">
        <f t="shared" si="5"/>
        <v>0</v>
      </c>
      <c r="I137" s="450">
        <f>SUM(I138:I139)</f>
        <v>0</v>
      </c>
      <c r="J137" s="450">
        <f>SUM(J138:J139)</f>
        <v>0</v>
      </c>
      <c r="K137" s="450">
        <f>SUM(K138:K139)</f>
        <v>0</v>
      </c>
      <c r="L137" s="452">
        <f>SUM(L138:L139)</f>
        <v>0</v>
      </c>
    </row>
    <row r="138" spans="1:12" x14ac:dyDescent="0.25">
      <c r="A138" s="346">
        <v>2341</v>
      </c>
      <c r="B138" s="372" t="s">
        <v>142</v>
      </c>
      <c r="C138" s="373">
        <f t="shared" si="4"/>
        <v>0</v>
      </c>
      <c r="D138" s="375"/>
      <c r="E138" s="375"/>
      <c r="F138" s="375"/>
      <c r="G138" s="447"/>
      <c r="H138" s="373">
        <f t="shared" si="5"/>
        <v>0</v>
      </c>
      <c r="I138" s="375"/>
      <c r="J138" s="375"/>
      <c r="K138" s="375"/>
      <c r="L138" s="448"/>
    </row>
    <row r="139" spans="1:12" ht="24" x14ac:dyDescent="0.25">
      <c r="A139" s="346">
        <v>2344</v>
      </c>
      <c r="B139" s="372" t="s">
        <v>143</v>
      </c>
      <c r="C139" s="373">
        <f t="shared" si="4"/>
        <v>0</v>
      </c>
      <c r="D139" s="375"/>
      <c r="E139" s="375"/>
      <c r="F139" s="375"/>
      <c r="G139" s="447"/>
      <c r="H139" s="373">
        <f t="shared" si="5"/>
        <v>0</v>
      </c>
      <c r="I139" s="375"/>
      <c r="J139" s="375"/>
      <c r="K139" s="375"/>
      <c r="L139" s="448"/>
    </row>
    <row r="140" spans="1:12" ht="24" x14ac:dyDescent="0.25">
      <c r="A140" s="440">
        <v>2350</v>
      </c>
      <c r="B140" s="399" t="s">
        <v>144</v>
      </c>
      <c r="C140" s="441">
        <f t="shared" si="4"/>
        <v>0</v>
      </c>
      <c r="D140" s="442">
        <f>SUM(D141:D146)</f>
        <v>0</v>
      </c>
      <c r="E140" s="442">
        <f>SUM(E141:E146)</f>
        <v>0</v>
      </c>
      <c r="F140" s="442">
        <f>SUM(F141:F146)</f>
        <v>0</v>
      </c>
      <c r="G140" s="443">
        <f>SUM(G141:G146)</f>
        <v>0</v>
      </c>
      <c r="H140" s="441">
        <f t="shared" si="5"/>
        <v>0</v>
      </c>
      <c r="I140" s="442">
        <f>SUM(I141:I146)</f>
        <v>0</v>
      </c>
      <c r="J140" s="442">
        <f>SUM(J141:J146)</f>
        <v>0</v>
      </c>
      <c r="K140" s="442">
        <f>SUM(K141:K146)</f>
        <v>0</v>
      </c>
      <c r="L140" s="444">
        <f>SUM(L141:L146)</f>
        <v>0</v>
      </c>
    </row>
    <row r="141" spans="1:12" x14ac:dyDescent="0.25">
      <c r="A141" s="340">
        <v>2351</v>
      </c>
      <c r="B141" s="366" t="s">
        <v>145</v>
      </c>
      <c r="C141" s="367">
        <f t="shared" si="4"/>
        <v>0</v>
      </c>
      <c r="D141" s="369"/>
      <c r="E141" s="369"/>
      <c r="F141" s="369"/>
      <c r="G141" s="445"/>
      <c r="H141" s="367">
        <f t="shared" si="5"/>
        <v>0</v>
      </c>
      <c r="I141" s="369"/>
      <c r="J141" s="369"/>
      <c r="K141" s="369"/>
      <c r="L141" s="446"/>
    </row>
    <row r="142" spans="1:12" x14ac:dyDescent="0.25">
      <c r="A142" s="346">
        <v>2352</v>
      </c>
      <c r="B142" s="372" t="s">
        <v>146</v>
      </c>
      <c r="C142" s="373">
        <f t="shared" si="4"/>
        <v>0</v>
      </c>
      <c r="D142" s="375"/>
      <c r="E142" s="375"/>
      <c r="F142" s="375"/>
      <c r="G142" s="447"/>
      <c r="H142" s="373">
        <f t="shared" si="5"/>
        <v>0</v>
      </c>
      <c r="I142" s="375"/>
      <c r="J142" s="375"/>
      <c r="K142" s="375"/>
      <c r="L142" s="448"/>
    </row>
    <row r="143" spans="1:12" ht="24" x14ac:dyDescent="0.25">
      <c r="A143" s="346">
        <v>2353</v>
      </c>
      <c r="B143" s="372" t="s">
        <v>147</v>
      </c>
      <c r="C143" s="373">
        <f t="shared" si="4"/>
        <v>0</v>
      </c>
      <c r="D143" s="375"/>
      <c r="E143" s="375"/>
      <c r="F143" s="375"/>
      <c r="G143" s="447"/>
      <c r="H143" s="373">
        <f t="shared" si="5"/>
        <v>0</v>
      </c>
      <c r="I143" s="375"/>
      <c r="J143" s="375"/>
      <c r="K143" s="375"/>
      <c r="L143" s="448"/>
    </row>
    <row r="144" spans="1:12" ht="24" x14ac:dyDescent="0.25">
      <c r="A144" s="346">
        <v>2354</v>
      </c>
      <c r="B144" s="372" t="s">
        <v>148</v>
      </c>
      <c r="C144" s="373">
        <f t="shared" si="4"/>
        <v>0</v>
      </c>
      <c r="D144" s="375"/>
      <c r="E144" s="375"/>
      <c r="F144" s="375"/>
      <c r="G144" s="447"/>
      <c r="H144" s="373">
        <f t="shared" si="5"/>
        <v>0</v>
      </c>
      <c r="I144" s="375"/>
      <c r="J144" s="375"/>
      <c r="K144" s="375"/>
      <c r="L144" s="448"/>
    </row>
    <row r="145" spans="1:12" ht="24" x14ac:dyDescent="0.25">
      <c r="A145" s="346">
        <v>2355</v>
      </c>
      <c r="B145" s="372" t="s">
        <v>149</v>
      </c>
      <c r="C145" s="373">
        <f t="shared" si="4"/>
        <v>0</v>
      </c>
      <c r="D145" s="375"/>
      <c r="E145" s="375"/>
      <c r="F145" s="375"/>
      <c r="G145" s="447"/>
      <c r="H145" s="373">
        <f t="shared" si="5"/>
        <v>0</v>
      </c>
      <c r="I145" s="375"/>
      <c r="J145" s="375"/>
      <c r="K145" s="375"/>
      <c r="L145" s="448"/>
    </row>
    <row r="146" spans="1:12" ht="24" x14ac:dyDescent="0.25">
      <c r="A146" s="346">
        <v>2359</v>
      </c>
      <c r="B146" s="372" t="s">
        <v>150</v>
      </c>
      <c r="C146" s="373">
        <f t="shared" si="4"/>
        <v>0</v>
      </c>
      <c r="D146" s="375"/>
      <c r="E146" s="375"/>
      <c r="F146" s="375"/>
      <c r="G146" s="447"/>
      <c r="H146" s="373">
        <f t="shared" si="5"/>
        <v>0</v>
      </c>
      <c r="I146" s="375"/>
      <c r="J146" s="375"/>
      <c r="K146" s="375"/>
      <c r="L146" s="448"/>
    </row>
    <row r="147" spans="1:12" ht="24.75" customHeight="1" x14ac:dyDescent="0.25">
      <c r="A147" s="449">
        <v>2360</v>
      </c>
      <c r="B147" s="372" t="s">
        <v>151</v>
      </c>
      <c r="C147" s="373">
        <f t="shared" si="4"/>
        <v>0</v>
      </c>
      <c r="D147" s="450">
        <f>SUM(D148:D154)</f>
        <v>0</v>
      </c>
      <c r="E147" s="450">
        <f>SUM(E148:E154)</f>
        <v>0</v>
      </c>
      <c r="F147" s="450">
        <f>SUM(F148:F154)</f>
        <v>0</v>
      </c>
      <c r="G147" s="451">
        <f>SUM(G148:G154)</f>
        <v>0</v>
      </c>
      <c r="H147" s="373">
        <f t="shared" si="5"/>
        <v>0</v>
      </c>
      <c r="I147" s="450">
        <f>SUM(I148:I154)</f>
        <v>0</v>
      </c>
      <c r="J147" s="450">
        <f>SUM(J148:J154)</f>
        <v>0</v>
      </c>
      <c r="K147" s="450">
        <f>SUM(K148:K154)</f>
        <v>0</v>
      </c>
      <c r="L147" s="452">
        <f>SUM(L148:L154)</f>
        <v>0</v>
      </c>
    </row>
    <row r="148" spans="1:12" x14ac:dyDescent="0.25">
      <c r="A148" s="345">
        <v>2361</v>
      </c>
      <c r="B148" s="372" t="s">
        <v>152</v>
      </c>
      <c r="C148" s="373">
        <f t="shared" si="4"/>
        <v>0</v>
      </c>
      <c r="D148" s="375"/>
      <c r="E148" s="375"/>
      <c r="F148" s="375"/>
      <c r="G148" s="447"/>
      <c r="H148" s="373">
        <f t="shared" si="5"/>
        <v>0</v>
      </c>
      <c r="I148" s="375"/>
      <c r="J148" s="375"/>
      <c r="K148" s="375"/>
      <c r="L148" s="448"/>
    </row>
    <row r="149" spans="1:12" ht="24" x14ac:dyDescent="0.25">
      <c r="A149" s="345">
        <v>2362</v>
      </c>
      <c r="B149" s="372" t="s">
        <v>153</v>
      </c>
      <c r="C149" s="373">
        <f t="shared" si="4"/>
        <v>0</v>
      </c>
      <c r="D149" s="375"/>
      <c r="E149" s="375"/>
      <c r="F149" s="375"/>
      <c r="G149" s="447"/>
      <c r="H149" s="373">
        <f t="shared" si="5"/>
        <v>0</v>
      </c>
      <c r="I149" s="375"/>
      <c r="J149" s="375"/>
      <c r="K149" s="375"/>
      <c r="L149" s="448"/>
    </row>
    <row r="150" spans="1:12" x14ac:dyDescent="0.25">
      <c r="A150" s="345">
        <v>2363</v>
      </c>
      <c r="B150" s="372" t="s">
        <v>154</v>
      </c>
      <c r="C150" s="373">
        <f t="shared" si="4"/>
        <v>0</v>
      </c>
      <c r="D150" s="375"/>
      <c r="E150" s="375"/>
      <c r="F150" s="375"/>
      <c r="G150" s="447"/>
      <c r="H150" s="373">
        <f t="shared" si="5"/>
        <v>0</v>
      </c>
      <c r="I150" s="375"/>
      <c r="J150" s="375"/>
      <c r="K150" s="375"/>
      <c r="L150" s="448"/>
    </row>
    <row r="151" spans="1:12" x14ac:dyDescent="0.25">
      <c r="A151" s="345">
        <v>2364</v>
      </c>
      <c r="B151" s="372" t="s">
        <v>155</v>
      </c>
      <c r="C151" s="373">
        <f t="shared" si="4"/>
        <v>0</v>
      </c>
      <c r="D151" s="375"/>
      <c r="E151" s="375"/>
      <c r="F151" s="375"/>
      <c r="G151" s="447"/>
      <c r="H151" s="373">
        <f t="shared" si="5"/>
        <v>0</v>
      </c>
      <c r="I151" s="375"/>
      <c r="J151" s="375"/>
      <c r="K151" s="375"/>
      <c r="L151" s="448"/>
    </row>
    <row r="152" spans="1:12" ht="12.75" customHeight="1" x14ac:dyDescent="0.25">
      <c r="A152" s="345">
        <v>2365</v>
      </c>
      <c r="B152" s="372" t="s">
        <v>156</v>
      </c>
      <c r="C152" s="373">
        <f t="shared" si="4"/>
        <v>0</v>
      </c>
      <c r="D152" s="375"/>
      <c r="E152" s="375"/>
      <c r="F152" s="375"/>
      <c r="G152" s="447"/>
      <c r="H152" s="373">
        <f t="shared" si="5"/>
        <v>0</v>
      </c>
      <c r="I152" s="375"/>
      <c r="J152" s="375"/>
      <c r="K152" s="375"/>
      <c r="L152" s="448"/>
    </row>
    <row r="153" spans="1:12" ht="36" x14ac:dyDescent="0.2">
      <c r="A153" s="345">
        <v>2366</v>
      </c>
      <c r="B153" s="459" t="s">
        <v>157</v>
      </c>
      <c r="C153" s="373">
        <f t="shared" si="4"/>
        <v>0</v>
      </c>
      <c r="D153" s="375"/>
      <c r="E153" s="375"/>
      <c r="F153" s="375"/>
      <c r="G153" s="447"/>
      <c r="H153" s="373">
        <f t="shared" si="5"/>
        <v>0</v>
      </c>
      <c r="I153" s="375"/>
      <c r="J153" s="375"/>
      <c r="K153" s="375"/>
      <c r="L153" s="448"/>
    </row>
    <row r="154" spans="1:12" ht="48" x14ac:dyDescent="0.2">
      <c r="A154" s="345">
        <v>2369</v>
      </c>
      <c r="B154" s="459" t="s">
        <v>158</v>
      </c>
      <c r="C154" s="373">
        <f t="shared" si="4"/>
        <v>0</v>
      </c>
      <c r="D154" s="375"/>
      <c r="E154" s="375"/>
      <c r="F154" s="375"/>
      <c r="G154" s="447"/>
      <c r="H154" s="373">
        <f t="shared" si="5"/>
        <v>0</v>
      </c>
      <c r="I154" s="375"/>
      <c r="J154" s="375"/>
      <c r="K154" s="375"/>
      <c r="L154" s="448"/>
    </row>
    <row r="155" spans="1:12" x14ac:dyDescent="0.25">
      <c r="A155" s="440">
        <v>2370</v>
      </c>
      <c r="B155" s="399" t="s">
        <v>159</v>
      </c>
      <c r="C155" s="441">
        <f t="shared" si="4"/>
        <v>0</v>
      </c>
      <c r="D155" s="453"/>
      <c r="E155" s="453"/>
      <c r="F155" s="453"/>
      <c r="G155" s="454"/>
      <c r="H155" s="441">
        <f t="shared" si="5"/>
        <v>0</v>
      </c>
      <c r="I155" s="453"/>
      <c r="J155" s="453"/>
      <c r="K155" s="453"/>
      <c r="L155" s="455"/>
    </row>
    <row r="156" spans="1:12" x14ac:dyDescent="0.25">
      <c r="A156" s="440">
        <v>2380</v>
      </c>
      <c r="B156" s="399" t="s">
        <v>160</v>
      </c>
      <c r="C156" s="441">
        <f t="shared" si="4"/>
        <v>0</v>
      </c>
      <c r="D156" s="442">
        <f>SUM(D157:D158)</f>
        <v>0</v>
      </c>
      <c r="E156" s="442">
        <f>SUM(E157:E158)</f>
        <v>0</v>
      </c>
      <c r="F156" s="442">
        <f>SUM(F157:F158)</f>
        <v>0</v>
      </c>
      <c r="G156" s="443">
        <f>SUM(G157:G158)</f>
        <v>0</v>
      </c>
      <c r="H156" s="441">
        <f t="shared" si="5"/>
        <v>0</v>
      </c>
      <c r="I156" s="442">
        <f>SUM(I157:I158)</f>
        <v>0</v>
      </c>
      <c r="J156" s="442">
        <f>SUM(J157:J158)</f>
        <v>0</v>
      </c>
      <c r="K156" s="442">
        <f>SUM(K157:K158)</f>
        <v>0</v>
      </c>
      <c r="L156" s="444">
        <f>SUM(L157:L158)</f>
        <v>0</v>
      </c>
    </row>
    <row r="157" spans="1:12" x14ac:dyDescent="0.25">
      <c r="A157" s="339">
        <v>2381</v>
      </c>
      <c r="B157" s="366" t="s">
        <v>161</v>
      </c>
      <c r="C157" s="367">
        <f t="shared" si="4"/>
        <v>0</v>
      </c>
      <c r="D157" s="369"/>
      <c r="E157" s="369"/>
      <c r="F157" s="369"/>
      <c r="G157" s="445"/>
      <c r="H157" s="367">
        <f t="shared" si="5"/>
        <v>0</v>
      </c>
      <c r="I157" s="369"/>
      <c r="J157" s="369"/>
      <c r="K157" s="369"/>
      <c r="L157" s="446"/>
    </row>
    <row r="158" spans="1:12" ht="24" x14ac:dyDescent="0.25">
      <c r="A158" s="345">
        <v>2389</v>
      </c>
      <c r="B158" s="372" t="s">
        <v>162</v>
      </c>
      <c r="C158" s="373">
        <f t="shared" si="4"/>
        <v>0</v>
      </c>
      <c r="D158" s="375"/>
      <c r="E158" s="375"/>
      <c r="F158" s="375"/>
      <c r="G158" s="447"/>
      <c r="H158" s="373">
        <f t="shared" si="5"/>
        <v>0</v>
      </c>
      <c r="I158" s="375"/>
      <c r="J158" s="375"/>
      <c r="K158" s="375"/>
      <c r="L158" s="448"/>
    </row>
    <row r="159" spans="1:12" x14ac:dyDescent="0.25">
      <c r="A159" s="440">
        <v>2390</v>
      </c>
      <c r="B159" s="399" t="s">
        <v>163</v>
      </c>
      <c r="C159" s="441">
        <f t="shared" si="4"/>
        <v>0</v>
      </c>
      <c r="D159" s="453"/>
      <c r="E159" s="453"/>
      <c r="F159" s="453"/>
      <c r="G159" s="454"/>
      <c r="H159" s="441">
        <f t="shared" si="5"/>
        <v>0</v>
      </c>
      <c r="I159" s="453"/>
      <c r="J159" s="453"/>
      <c r="K159" s="453"/>
      <c r="L159" s="455"/>
    </row>
    <row r="160" spans="1:12" x14ac:dyDescent="0.25">
      <c r="A160" s="357">
        <v>2400</v>
      </c>
      <c r="B160" s="437" t="s">
        <v>164</v>
      </c>
      <c r="C160" s="358">
        <f t="shared" si="4"/>
        <v>0</v>
      </c>
      <c r="D160" s="469"/>
      <c r="E160" s="469"/>
      <c r="F160" s="469"/>
      <c r="G160" s="470"/>
      <c r="H160" s="358">
        <f t="shared" si="5"/>
        <v>0</v>
      </c>
      <c r="I160" s="469"/>
      <c r="J160" s="469"/>
      <c r="K160" s="469"/>
      <c r="L160" s="471"/>
    </row>
    <row r="161" spans="1:12" x14ac:dyDescent="0.25">
      <c r="A161" s="357">
        <v>2500</v>
      </c>
      <c r="B161" s="437" t="s">
        <v>166</v>
      </c>
      <c r="C161" s="358">
        <f t="shared" si="4"/>
        <v>0</v>
      </c>
      <c r="D161" s="364">
        <f>D162</f>
        <v>0</v>
      </c>
      <c r="E161" s="364">
        <f>E162</f>
        <v>0</v>
      </c>
      <c r="F161" s="364">
        <f>F162</f>
        <v>0</v>
      </c>
      <c r="G161" s="456">
        <f>G162</f>
        <v>0</v>
      </c>
      <c r="H161" s="358">
        <f t="shared" si="5"/>
        <v>0</v>
      </c>
      <c r="I161" s="364">
        <f>I162</f>
        <v>0</v>
      </c>
      <c r="J161" s="364">
        <f>J162</f>
        <v>0</v>
      </c>
      <c r="K161" s="364">
        <f>K162</f>
        <v>0</v>
      </c>
      <c r="L161" s="457">
        <f>L162</f>
        <v>0</v>
      </c>
    </row>
    <row r="162" spans="1:12" x14ac:dyDescent="0.25">
      <c r="A162" s="458">
        <v>2510</v>
      </c>
      <c r="B162" s="366" t="s">
        <v>166</v>
      </c>
      <c r="C162" s="367">
        <f t="shared" si="4"/>
        <v>0</v>
      </c>
      <c r="D162" s="460">
        <f>SUM(D163:D166)</f>
        <v>0</v>
      </c>
      <c r="E162" s="460">
        <f>SUM(E163:E166)</f>
        <v>0</v>
      </c>
      <c r="F162" s="460">
        <f>SUM(F163:F166)</f>
        <v>0</v>
      </c>
      <c r="G162" s="461">
        <f>SUM(G163:G166)</f>
        <v>0</v>
      </c>
      <c r="H162" s="367">
        <f t="shared" si="5"/>
        <v>0</v>
      </c>
      <c r="I162" s="460">
        <f>SUM(I163:I166)</f>
        <v>0</v>
      </c>
      <c r="J162" s="460">
        <f>SUM(J163:J166)</f>
        <v>0</v>
      </c>
      <c r="K162" s="460">
        <f>SUM(K163:K166)</f>
        <v>0</v>
      </c>
      <c r="L162" s="462">
        <f>SUM(L163:L166)</f>
        <v>0</v>
      </c>
    </row>
    <row r="163" spans="1:12" ht="24" x14ac:dyDescent="0.25">
      <c r="A163" s="346">
        <v>2512</v>
      </c>
      <c r="B163" s="372" t="s">
        <v>167</v>
      </c>
      <c r="C163" s="373">
        <f t="shared" si="4"/>
        <v>0</v>
      </c>
      <c r="D163" s="375"/>
      <c r="E163" s="375"/>
      <c r="F163" s="375"/>
      <c r="G163" s="447"/>
      <c r="H163" s="373">
        <f t="shared" si="5"/>
        <v>0</v>
      </c>
      <c r="I163" s="375"/>
      <c r="J163" s="375"/>
      <c r="K163" s="375"/>
      <c r="L163" s="448"/>
    </row>
    <row r="164" spans="1:12" ht="36" x14ac:dyDescent="0.25">
      <c r="A164" s="346">
        <v>2513</v>
      </c>
      <c r="B164" s="372" t="s">
        <v>351</v>
      </c>
      <c r="C164" s="373">
        <f t="shared" si="4"/>
        <v>0</v>
      </c>
      <c r="D164" s="375"/>
      <c r="E164" s="375"/>
      <c r="F164" s="375"/>
      <c r="G164" s="447"/>
      <c r="H164" s="373">
        <f t="shared" si="5"/>
        <v>0</v>
      </c>
      <c r="I164" s="375"/>
      <c r="J164" s="375"/>
      <c r="K164" s="375"/>
      <c r="L164" s="448"/>
    </row>
    <row r="165" spans="1:12" ht="24" x14ac:dyDescent="0.25">
      <c r="A165" s="346">
        <v>2515</v>
      </c>
      <c r="B165" s="372" t="s">
        <v>169</v>
      </c>
      <c r="C165" s="373">
        <f t="shared" si="4"/>
        <v>0</v>
      </c>
      <c r="D165" s="375"/>
      <c r="E165" s="375"/>
      <c r="F165" s="375"/>
      <c r="G165" s="447"/>
      <c r="H165" s="373">
        <f t="shared" si="5"/>
        <v>0</v>
      </c>
      <c r="I165" s="375"/>
      <c r="J165" s="375"/>
      <c r="K165" s="375"/>
      <c r="L165" s="448"/>
    </row>
    <row r="166" spans="1:12" ht="24" x14ac:dyDescent="0.25">
      <c r="A166" s="346">
        <v>2519</v>
      </c>
      <c r="B166" s="372" t="s">
        <v>170</v>
      </c>
      <c r="C166" s="373">
        <f t="shared" si="4"/>
        <v>0</v>
      </c>
      <c r="D166" s="375"/>
      <c r="E166" s="375"/>
      <c r="F166" s="375"/>
      <c r="G166" s="447"/>
      <c r="H166" s="373">
        <f t="shared" si="5"/>
        <v>0</v>
      </c>
      <c r="I166" s="375"/>
      <c r="J166" s="375"/>
      <c r="K166" s="375"/>
      <c r="L166" s="448"/>
    </row>
    <row r="167" spans="1:12" s="472" customFormat="1" ht="48" x14ac:dyDescent="0.25">
      <c r="A167" s="321">
        <v>2800</v>
      </c>
      <c r="B167" s="366" t="s">
        <v>172</v>
      </c>
      <c r="C167" s="367">
        <f t="shared" si="4"/>
        <v>0</v>
      </c>
      <c r="D167" s="342"/>
      <c r="E167" s="342"/>
      <c r="F167" s="342"/>
      <c r="G167" s="343"/>
      <c r="H167" s="367">
        <f t="shared" si="5"/>
        <v>0</v>
      </c>
      <c r="I167" s="342"/>
      <c r="J167" s="342"/>
      <c r="K167" s="342"/>
      <c r="L167" s="344"/>
    </row>
    <row r="168" spans="1:12" x14ac:dyDescent="0.25">
      <c r="A168" s="432">
        <v>3000</v>
      </c>
      <c r="B168" s="432" t="s">
        <v>173</v>
      </c>
      <c r="C168" s="433">
        <f t="shared" si="4"/>
        <v>0</v>
      </c>
      <c r="D168" s="434">
        <f>SUM(D169,D180)</f>
        <v>0</v>
      </c>
      <c r="E168" s="434">
        <f>SUM(E169,E180)</f>
        <v>0</v>
      </c>
      <c r="F168" s="434">
        <f>SUM(F169,F180)</f>
        <v>0</v>
      </c>
      <c r="G168" s="435">
        <f>SUM(G169,G180)</f>
        <v>0</v>
      </c>
      <c r="H168" s="433">
        <f t="shared" si="5"/>
        <v>0</v>
      </c>
      <c r="I168" s="434">
        <f>SUM(I169,I180)</f>
        <v>0</v>
      </c>
      <c r="J168" s="434">
        <f>SUM(J169,J180)</f>
        <v>0</v>
      </c>
      <c r="K168" s="434">
        <f>SUM(K169,K180)</f>
        <v>0</v>
      </c>
      <c r="L168" s="436">
        <f>SUM(L169,L180)</f>
        <v>0</v>
      </c>
    </row>
    <row r="169" spans="1:12" ht="36" x14ac:dyDescent="0.2">
      <c r="A169" s="357">
        <v>3200</v>
      </c>
      <c r="B169" s="473" t="s">
        <v>174</v>
      </c>
      <c r="C169" s="474">
        <f t="shared" si="4"/>
        <v>0</v>
      </c>
      <c r="D169" s="364">
        <f>SUM(D170,D174)</f>
        <v>0</v>
      </c>
      <c r="E169" s="364">
        <f t="shared" ref="E169:G169" si="7">SUM(E170,E174)</f>
        <v>0</v>
      </c>
      <c r="F169" s="364">
        <f t="shared" si="7"/>
        <v>0</v>
      </c>
      <c r="G169" s="364">
        <f t="shared" si="7"/>
        <v>0</v>
      </c>
      <c r="H169" s="358">
        <f t="shared" si="5"/>
        <v>0</v>
      </c>
      <c r="I169" s="364">
        <f>SUM(I170,I174)</f>
        <v>0</v>
      </c>
      <c r="J169" s="364">
        <f t="shared" ref="J169:L169" si="8">SUM(J170,J174)</f>
        <v>0</v>
      </c>
      <c r="K169" s="364">
        <f t="shared" si="8"/>
        <v>0</v>
      </c>
      <c r="L169" s="439">
        <f t="shared" si="8"/>
        <v>0</v>
      </c>
    </row>
    <row r="170" spans="1:12" ht="36" x14ac:dyDescent="0.25">
      <c r="A170" s="458">
        <v>3260</v>
      </c>
      <c r="B170" s="366" t="s">
        <v>352</v>
      </c>
      <c r="C170" s="367">
        <f t="shared" si="4"/>
        <v>0</v>
      </c>
      <c r="D170" s="460">
        <f>SUM(D171:D173)</f>
        <v>0</v>
      </c>
      <c r="E170" s="460">
        <f>SUM(E171:E173)</f>
        <v>0</v>
      </c>
      <c r="F170" s="460">
        <f>SUM(F171:F173)</f>
        <v>0</v>
      </c>
      <c r="G170" s="461">
        <f>SUM(G171:G172)</f>
        <v>0</v>
      </c>
      <c r="H170" s="367">
        <f t="shared" si="5"/>
        <v>0</v>
      </c>
      <c r="I170" s="460">
        <f>SUM(I171:I173)</f>
        <v>0</v>
      </c>
      <c r="J170" s="460">
        <f>SUM(J171:J173)</f>
        <v>0</v>
      </c>
      <c r="K170" s="460">
        <f>SUM(K171:K173)</f>
        <v>0</v>
      </c>
      <c r="L170" s="475">
        <f>SUM(L171:L173)</f>
        <v>0</v>
      </c>
    </row>
    <row r="171" spans="1:12" ht="24" x14ac:dyDescent="0.25">
      <c r="A171" s="346">
        <v>3261</v>
      </c>
      <c r="B171" s="372" t="s">
        <v>176</v>
      </c>
      <c r="C171" s="373">
        <f>SUM(D171:G171)</f>
        <v>0</v>
      </c>
      <c r="D171" s="375"/>
      <c r="E171" s="375"/>
      <c r="F171" s="375"/>
      <c r="G171" s="447"/>
      <c r="H171" s="373">
        <f>SUM(I171:L171)</f>
        <v>0</v>
      </c>
      <c r="I171" s="375"/>
      <c r="J171" s="375"/>
      <c r="K171" s="375"/>
      <c r="L171" s="476"/>
    </row>
    <row r="172" spans="1:12" ht="24" x14ac:dyDescent="0.25">
      <c r="A172" s="346">
        <v>3262</v>
      </c>
      <c r="B172" s="372" t="s">
        <v>177</v>
      </c>
      <c r="C172" s="373">
        <f>SUM(D172:G172)</f>
        <v>0</v>
      </c>
      <c r="D172" s="375"/>
      <c r="E172" s="375"/>
      <c r="F172" s="375"/>
      <c r="G172" s="447"/>
      <c r="H172" s="373">
        <f>SUM(I172:L172)</f>
        <v>0</v>
      </c>
      <c r="I172" s="375"/>
      <c r="J172" s="375"/>
      <c r="K172" s="375"/>
      <c r="L172" s="476"/>
    </row>
    <row r="173" spans="1:12" ht="24" x14ac:dyDescent="0.25">
      <c r="A173" s="346">
        <v>3263</v>
      </c>
      <c r="B173" s="372" t="s">
        <v>178</v>
      </c>
      <c r="C173" s="373">
        <f>SUM(D173:G173)</f>
        <v>0</v>
      </c>
      <c r="D173" s="375"/>
      <c r="E173" s="375"/>
      <c r="F173" s="375"/>
      <c r="G173" s="447"/>
      <c r="H173" s="373">
        <f>SUM(I173:L173)</f>
        <v>0</v>
      </c>
      <c r="I173" s="375"/>
      <c r="J173" s="375"/>
      <c r="K173" s="375"/>
      <c r="L173" s="476"/>
    </row>
    <row r="174" spans="1:12" ht="72" x14ac:dyDescent="0.2">
      <c r="A174" s="458">
        <v>3290</v>
      </c>
      <c r="B174" s="459" t="s">
        <v>353</v>
      </c>
      <c r="C174" s="477">
        <f t="shared" ref="C174:C179" si="9">SUM(D174:G174)</f>
        <v>0</v>
      </c>
      <c r="D174" s="369">
        <f>SUM(D175:D179)</f>
        <v>0</v>
      </c>
      <c r="E174" s="369">
        <f t="shared" ref="E174:G174" si="10">SUM(E175:E179)</f>
        <v>0</v>
      </c>
      <c r="F174" s="369">
        <f t="shared" si="10"/>
        <v>0</v>
      </c>
      <c r="G174" s="369">
        <f t="shared" si="10"/>
        <v>0</v>
      </c>
      <c r="H174" s="477">
        <f t="shared" ref="H174:H179" si="11">SUM(I174:L174)</f>
        <v>0</v>
      </c>
      <c r="I174" s="369">
        <f>SUM(I175:I179)</f>
        <v>0</v>
      </c>
      <c r="J174" s="369">
        <f t="shared" ref="J174:L174" si="12">SUM(J175:J179)</f>
        <v>0</v>
      </c>
      <c r="K174" s="369">
        <f t="shared" si="12"/>
        <v>0</v>
      </c>
      <c r="L174" s="478">
        <f t="shared" si="12"/>
        <v>0</v>
      </c>
    </row>
    <row r="175" spans="1:12" ht="72" x14ac:dyDescent="0.2">
      <c r="A175" s="479">
        <v>3291</v>
      </c>
      <c r="B175" s="480" t="s">
        <v>180</v>
      </c>
      <c r="C175" s="481">
        <f t="shared" si="9"/>
        <v>0</v>
      </c>
      <c r="D175" s="482"/>
      <c r="E175" s="482"/>
      <c r="F175" s="482"/>
      <c r="G175" s="483"/>
      <c r="H175" s="481">
        <f t="shared" si="11"/>
        <v>0</v>
      </c>
      <c r="I175" s="482"/>
      <c r="J175" s="482"/>
      <c r="K175" s="482"/>
      <c r="L175" s="484"/>
    </row>
    <row r="176" spans="1:12" ht="60" x14ac:dyDescent="0.2">
      <c r="A176" s="479">
        <v>3292</v>
      </c>
      <c r="B176" s="480" t="s">
        <v>181</v>
      </c>
      <c r="C176" s="481">
        <f t="shared" si="9"/>
        <v>0</v>
      </c>
      <c r="D176" s="482"/>
      <c r="E176" s="482"/>
      <c r="F176" s="482"/>
      <c r="G176" s="483"/>
      <c r="H176" s="481">
        <f t="shared" si="11"/>
        <v>0</v>
      </c>
      <c r="I176" s="482"/>
      <c r="J176" s="482"/>
      <c r="K176" s="482"/>
      <c r="L176" s="484"/>
    </row>
    <row r="177" spans="1:12" ht="48" x14ac:dyDescent="0.2">
      <c r="A177" s="479">
        <v>3293</v>
      </c>
      <c r="B177" s="480" t="s">
        <v>182</v>
      </c>
      <c r="C177" s="481">
        <f t="shared" si="9"/>
        <v>0</v>
      </c>
      <c r="D177" s="482"/>
      <c r="E177" s="482"/>
      <c r="F177" s="482"/>
      <c r="G177" s="483"/>
      <c r="H177" s="481">
        <f t="shared" si="11"/>
        <v>0</v>
      </c>
      <c r="I177" s="482"/>
      <c r="J177" s="482"/>
      <c r="K177" s="482"/>
      <c r="L177" s="484"/>
    </row>
    <row r="178" spans="1:12" ht="60" x14ac:dyDescent="0.2">
      <c r="A178" s="479">
        <v>3294</v>
      </c>
      <c r="B178" s="480" t="s">
        <v>183</v>
      </c>
      <c r="C178" s="481">
        <f t="shared" si="9"/>
        <v>0</v>
      </c>
      <c r="D178" s="482"/>
      <c r="E178" s="482"/>
      <c r="F178" s="482"/>
      <c r="G178" s="483"/>
      <c r="H178" s="481">
        <f t="shared" si="11"/>
        <v>0</v>
      </c>
      <c r="I178" s="482"/>
      <c r="J178" s="482"/>
      <c r="K178" s="482"/>
      <c r="L178" s="484"/>
    </row>
    <row r="179" spans="1:12" ht="72" x14ac:dyDescent="0.2">
      <c r="A179" s="479">
        <v>3295</v>
      </c>
      <c r="B179" s="480" t="s">
        <v>354</v>
      </c>
      <c r="C179" s="481">
        <f t="shared" si="9"/>
        <v>0</v>
      </c>
      <c r="D179" s="482"/>
      <c r="E179" s="482"/>
      <c r="F179" s="482"/>
      <c r="G179" s="483"/>
      <c r="H179" s="481">
        <f t="shared" si="11"/>
        <v>0</v>
      </c>
      <c r="I179" s="482"/>
      <c r="J179" s="482"/>
      <c r="K179" s="482"/>
      <c r="L179" s="484"/>
    </row>
    <row r="180" spans="1:12" ht="48" x14ac:dyDescent="0.25">
      <c r="A180" s="321">
        <v>3300</v>
      </c>
      <c r="B180" s="366" t="s">
        <v>184</v>
      </c>
      <c r="C180" s="367">
        <f t="shared" si="4"/>
        <v>0</v>
      </c>
      <c r="D180" s="369">
        <f>SUM(D181:D182)</f>
        <v>0</v>
      </c>
      <c r="E180" s="369">
        <f t="shared" ref="E180:G180" si="13">SUM(E181:E182)</f>
        <v>0</v>
      </c>
      <c r="F180" s="369">
        <f t="shared" si="13"/>
        <v>0</v>
      </c>
      <c r="G180" s="369">
        <f t="shared" si="13"/>
        <v>0</v>
      </c>
      <c r="H180" s="367">
        <f t="shared" si="5"/>
        <v>0</v>
      </c>
      <c r="I180" s="369">
        <f>SUM(I181:I182)</f>
        <v>0</v>
      </c>
      <c r="J180" s="369">
        <f t="shared" ref="J180:L180" si="14">SUM(J181:J182)</f>
        <v>0</v>
      </c>
      <c r="K180" s="369">
        <f t="shared" si="14"/>
        <v>0</v>
      </c>
      <c r="L180" s="485">
        <f t="shared" si="14"/>
        <v>0</v>
      </c>
    </row>
    <row r="181" spans="1:12" ht="48" x14ac:dyDescent="0.2">
      <c r="A181" s="449">
        <v>3310</v>
      </c>
      <c r="B181" s="464" t="s">
        <v>355</v>
      </c>
      <c r="C181" s="373">
        <f t="shared" si="4"/>
        <v>0</v>
      </c>
      <c r="D181" s="375"/>
      <c r="E181" s="375"/>
      <c r="F181" s="375"/>
      <c r="G181" s="447"/>
      <c r="H181" s="373">
        <f t="shared" si="5"/>
        <v>0</v>
      </c>
      <c r="I181" s="375"/>
      <c r="J181" s="375"/>
      <c r="K181" s="375"/>
      <c r="L181" s="448"/>
    </row>
    <row r="182" spans="1:12" ht="60" x14ac:dyDescent="0.2">
      <c r="A182" s="458">
        <v>3320</v>
      </c>
      <c r="B182" s="459" t="s">
        <v>186</v>
      </c>
      <c r="C182" s="367">
        <f t="shared" si="4"/>
        <v>0</v>
      </c>
      <c r="D182" s="369"/>
      <c r="E182" s="369"/>
      <c r="F182" s="369"/>
      <c r="G182" s="445"/>
      <c r="H182" s="367">
        <f t="shared" si="5"/>
        <v>0</v>
      </c>
      <c r="I182" s="369"/>
      <c r="J182" s="369"/>
      <c r="K182" s="369"/>
      <c r="L182" s="446"/>
    </row>
    <row r="183" spans="1:12" x14ac:dyDescent="0.25">
      <c r="A183" s="486">
        <v>4000</v>
      </c>
      <c r="B183" s="432" t="s">
        <v>187</v>
      </c>
      <c r="C183" s="433">
        <f t="shared" si="4"/>
        <v>0</v>
      </c>
      <c r="D183" s="434">
        <f>SUM(D184,D187)</f>
        <v>0</v>
      </c>
      <c r="E183" s="434">
        <f>SUM(E184,E187)</f>
        <v>0</v>
      </c>
      <c r="F183" s="434">
        <f>SUM(F184,F187)</f>
        <v>0</v>
      </c>
      <c r="G183" s="435">
        <f>SUM(G184,G187)</f>
        <v>0</v>
      </c>
      <c r="H183" s="433">
        <f t="shared" si="5"/>
        <v>0</v>
      </c>
      <c r="I183" s="434">
        <f>SUM(I184,I187)</f>
        <v>0</v>
      </c>
      <c r="J183" s="434">
        <f>SUM(J184,J187)</f>
        <v>0</v>
      </c>
      <c r="K183" s="434">
        <f>SUM(K184,K187)</f>
        <v>0</v>
      </c>
      <c r="L183" s="436">
        <f>SUM(L184,L187)</f>
        <v>0</v>
      </c>
    </row>
    <row r="184" spans="1:12" ht="24" x14ac:dyDescent="0.25">
      <c r="A184" s="487">
        <v>4200</v>
      </c>
      <c r="B184" s="437" t="s">
        <v>188</v>
      </c>
      <c r="C184" s="358">
        <f>SUM(D184:G184)</f>
        <v>0</v>
      </c>
      <c r="D184" s="364">
        <f>SUM(D185,D186)</f>
        <v>0</v>
      </c>
      <c r="E184" s="364">
        <f>SUM(E185,E186)</f>
        <v>0</v>
      </c>
      <c r="F184" s="364">
        <f>SUM(F185,F186)</f>
        <v>0</v>
      </c>
      <c r="G184" s="456">
        <f>SUM(G185,G186)</f>
        <v>0</v>
      </c>
      <c r="H184" s="358">
        <f t="shared" si="5"/>
        <v>0</v>
      </c>
      <c r="I184" s="364">
        <f>SUM(I185,I186)</f>
        <v>0</v>
      </c>
      <c r="J184" s="364">
        <f>SUM(J185,J186)</f>
        <v>0</v>
      </c>
      <c r="K184" s="364">
        <f>SUM(K185,K186)</f>
        <v>0</v>
      </c>
      <c r="L184" s="457">
        <f>SUM(L185,L186)</f>
        <v>0</v>
      </c>
    </row>
    <row r="185" spans="1:12" ht="24" x14ac:dyDescent="0.25">
      <c r="A185" s="458">
        <v>4240</v>
      </c>
      <c r="B185" s="366" t="s">
        <v>189</v>
      </c>
      <c r="C185" s="367">
        <f t="shared" ref="C185:C261" si="15">SUM(D185:G185)</f>
        <v>0</v>
      </c>
      <c r="D185" s="369"/>
      <c r="E185" s="369"/>
      <c r="F185" s="369"/>
      <c r="G185" s="445"/>
      <c r="H185" s="367">
        <f t="shared" ref="H185:H261" si="16">SUM(I185:L185)</f>
        <v>0</v>
      </c>
      <c r="I185" s="369"/>
      <c r="J185" s="369"/>
      <c r="K185" s="369"/>
      <c r="L185" s="446"/>
    </row>
    <row r="186" spans="1:12" ht="24" x14ac:dyDescent="0.25">
      <c r="A186" s="449">
        <v>4250</v>
      </c>
      <c r="B186" s="372" t="s">
        <v>190</v>
      </c>
      <c r="C186" s="373">
        <f t="shared" si="15"/>
        <v>0</v>
      </c>
      <c r="D186" s="375"/>
      <c r="E186" s="375"/>
      <c r="F186" s="375"/>
      <c r="G186" s="447"/>
      <c r="H186" s="373">
        <f t="shared" si="16"/>
        <v>0</v>
      </c>
      <c r="I186" s="375"/>
      <c r="J186" s="375"/>
      <c r="K186" s="375"/>
      <c r="L186" s="448"/>
    </row>
    <row r="187" spans="1:12" x14ac:dyDescent="0.25">
      <c r="A187" s="357">
        <v>4300</v>
      </c>
      <c r="B187" s="437" t="s">
        <v>191</v>
      </c>
      <c r="C187" s="358">
        <f t="shared" si="15"/>
        <v>0</v>
      </c>
      <c r="D187" s="364">
        <f>SUM(D188)</f>
        <v>0</v>
      </c>
      <c r="E187" s="364">
        <f>SUM(E188)</f>
        <v>0</v>
      </c>
      <c r="F187" s="364">
        <f>SUM(F188)</f>
        <v>0</v>
      </c>
      <c r="G187" s="456">
        <f>SUM(G188)</f>
        <v>0</v>
      </c>
      <c r="H187" s="358">
        <f t="shared" si="16"/>
        <v>0</v>
      </c>
      <c r="I187" s="364">
        <f>SUM(I188)</f>
        <v>0</v>
      </c>
      <c r="J187" s="364">
        <f>SUM(J188)</f>
        <v>0</v>
      </c>
      <c r="K187" s="364">
        <f>SUM(K188)</f>
        <v>0</v>
      </c>
      <c r="L187" s="457">
        <f>SUM(L188)</f>
        <v>0</v>
      </c>
    </row>
    <row r="188" spans="1:12" ht="24" x14ac:dyDescent="0.25">
      <c r="A188" s="458">
        <v>4310</v>
      </c>
      <c r="B188" s="366" t="s">
        <v>192</v>
      </c>
      <c r="C188" s="367">
        <f>SUM(D188:G188)</f>
        <v>0</v>
      </c>
      <c r="D188" s="460">
        <f>SUM(D189:D189)</f>
        <v>0</v>
      </c>
      <c r="E188" s="460">
        <f>SUM(E189:E189)</f>
        <v>0</v>
      </c>
      <c r="F188" s="460">
        <f>SUM(F189:F189)</f>
        <v>0</v>
      </c>
      <c r="G188" s="461">
        <f>SUM(G189:G189)</f>
        <v>0</v>
      </c>
      <c r="H188" s="367">
        <f t="shared" si="16"/>
        <v>0</v>
      </c>
      <c r="I188" s="460">
        <f>SUM(I189:I189)</f>
        <v>0</v>
      </c>
      <c r="J188" s="460">
        <f>SUM(J189:J189)</f>
        <v>0</v>
      </c>
      <c r="K188" s="460">
        <f>SUM(K189:K189)</f>
        <v>0</v>
      </c>
      <c r="L188" s="462">
        <f>SUM(L189:L189)</f>
        <v>0</v>
      </c>
    </row>
    <row r="189" spans="1:12" ht="48" x14ac:dyDescent="0.25">
      <c r="A189" s="346">
        <v>4311</v>
      </c>
      <c r="B189" s="372" t="s">
        <v>193</v>
      </c>
      <c r="C189" s="373">
        <f t="shared" si="15"/>
        <v>0</v>
      </c>
      <c r="D189" s="375"/>
      <c r="E189" s="375"/>
      <c r="F189" s="375"/>
      <c r="G189" s="447"/>
      <c r="H189" s="373">
        <f t="shared" si="16"/>
        <v>0</v>
      </c>
      <c r="I189" s="375"/>
      <c r="J189" s="375"/>
      <c r="K189" s="375"/>
      <c r="L189" s="448"/>
    </row>
    <row r="190" spans="1:12" s="326" customFormat="1" ht="24" x14ac:dyDescent="0.25">
      <c r="A190" s="488"/>
      <c r="B190" s="321" t="s">
        <v>194</v>
      </c>
      <c r="C190" s="428">
        <f t="shared" si="15"/>
        <v>0</v>
      </c>
      <c r="D190" s="429">
        <f>SUM(D191,D227,D262,D274,D278)</f>
        <v>0</v>
      </c>
      <c r="E190" s="429">
        <f t="shared" ref="E190:G190" si="17">SUM(E191,E227,E262,E274,E278)</f>
        <v>0</v>
      </c>
      <c r="F190" s="429">
        <f t="shared" si="17"/>
        <v>0</v>
      </c>
      <c r="G190" s="429">
        <f t="shared" si="17"/>
        <v>0</v>
      </c>
      <c r="H190" s="428">
        <f t="shared" si="16"/>
        <v>0</v>
      </c>
      <c r="I190" s="429">
        <f>SUM(I191,I227,I262,I274,I278)</f>
        <v>0</v>
      </c>
      <c r="J190" s="429">
        <f>SUM(J191,J227,J262)</f>
        <v>0</v>
      </c>
      <c r="K190" s="429">
        <f>SUM(K191,K227,K262)</f>
        <v>0</v>
      </c>
      <c r="L190" s="489">
        <f>SUM(L191,L227,L262)</f>
        <v>0</v>
      </c>
    </row>
    <row r="191" spans="1:12" x14ac:dyDescent="0.25">
      <c r="A191" s="432">
        <v>5000</v>
      </c>
      <c r="B191" s="432" t="s">
        <v>195</v>
      </c>
      <c r="C191" s="433">
        <f t="shared" si="15"/>
        <v>0</v>
      </c>
      <c r="D191" s="434">
        <f>SUM(D192,D200,D226)</f>
        <v>0</v>
      </c>
      <c r="E191" s="434">
        <f t="shared" ref="E191:G191" si="18">SUM(E192,E200,E226)</f>
        <v>0</v>
      </c>
      <c r="F191" s="434">
        <f t="shared" si="18"/>
        <v>0</v>
      </c>
      <c r="G191" s="434">
        <f t="shared" si="18"/>
        <v>0</v>
      </c>
      <c r="H191" s="433">
        <f t="shared" si="16"/>
        <v>0</v>
      </c>
      <c r="I191" s="434">
        <f>SUM(I192,I200,I226)</f>
        <v>0</v>
      </c>
      <c r="J191" s="434">
        <f t="shared" ref="J191:L191" si="19">SUM(J192,J200,J226)</f>
        <v>0</v>
      </c>
      <c r="K191" s="434">
        <f t="shared" si="19"/>
        <v>0</v>
      </c>
      <c r="L191" s="490">
        <f t="shared" si="19"/>
        <v>0</v>
      </c>
    </row>
    <row r="192" spans="1:12" x14ac:dyDescent="0.25">
      <c r="A192" s="357">
        <v>5100</v>
      </c>
      <c r="B192" s="437" t="s">
        <v>196</v>
      </c>
      <c r="C192" s="358">
        <f t="shared" si="15"/>
        <v>0</v>
      </c>
      <c r="D192" s="364">
        <f>D193+D194+D197+D198+D199</f>
        <v>0</v>
      </c>
      <c r="E192" s="364">
        <f>E193+E194+E197+E198+E199</f>
        <v>0</v>
      </c>
      <c r="F192" s="364">
        <f>F193+F194+F197+F198+F199</f>
        <v>0</v>
      </c>
      <c r="G192" s="456">
        <f>G193+G194+G197+G198+G199</f>
        <v>0</v>
      </c>
      <c r="H192" s="358">
        <f t="shared" si="16"/>
        <v>0</v>
      </c>
      <c r="I192" s="364">
        <f>I193+I194+I197+I198+I199</f>
        <v>0</v>
      </c>
      <c r="J192" s="364">
        <f>J193+J194+J197+J198+J199</f>
        <v>0</v>
      </c>
      <c r="K192" s="364">
        <f>K193+K194+K197+K198+K199</f>
        <v>0</v>
      </c>
      <c r="L192" s="457">
        <f>L193+L194+L197+L198+L199</f>
        <v>0</v>
      </c>
    </row>
    <row r="193" spans="1:12" x14ac:dyDescent="0.25">
      <c r="A193" s="458">
        <v>5110</v>
      </c>
      <c r="B193" s="366" t="s">
        <v>197</v>
      </c>
      <c r="C193" s="367">
        <f t="shared" si="15"/>
        <v>0</v>
      </c>
      <c r="D193" s="369"/>
      <c r="E193" s="369"/>
      <c r="F193" s="369"/>
      <c r="G193" s="445"/>
      <c r="H193" s="367">
        <f t="shared" si="16"/>
        <v>0</v>
      </c>
      <c r="I193" s="369"/>
      <c r="J193" s="369"/>
      <c r="K193" s="369"/>
      <c r="L193" s="446"/>
    </row>
    <row r="194" spans="1:12" ht="24" x14ac:dyDescent="0.25">
      <c r="A194" s="449">
        <v>5120</v>
      </c>
      <c r="B194" s="372" t="s">
        <v>198</v>
      </c>
      <c r="C194" s="373">
        <f t="shared" si="15"/>
        <v>0</v>
      </c>
      <c r="D194" s="450">
        <f>D195+D196</f>
        <v>0</v>
      </c>
      <c r="E194" s="450">
        <f>E195+E196</f>
        <v>0</v>
      </c>
      <c r="F194" s="450">
        <f>F195+F196</f>
        <v>0</v>
      </c>
      <c r="G194" s="451">
        <f>G195+G196</f>
        <v>0</v>
      </c>
      <c r="H194" s="373">
        <f t="shared" si="16"/>
        <v>0</v>
      </c>
      <c r="I194" s="450">
        <f>I195+I196</f>
        <v>0</v>
      </c>
      <c r="J194" s="450">
        <f>J195+J196</f>
        <v>0</v>
      </c>
      <c r="K194" s="450">
        <f>K195+K196</f>
        <v>0</v>
      </c>
      <c r="L194" s="452">
        <f>L195+L196</f>
        <v>0</v>
      </c>
    </row>
    <row r="195" spans="1:12" x14ac:dyDescent="0.25">
      <c r="A195" s="346">
        <v>5121</v>
      </c>
      <c r="B195" s="372" t="s">
        <v>199</v>
      </c>
      <c r="C195" s="373">
        <f t="shared" si="15"/>
        <v>0</v>
      </c>
      <c r="D195" s="375"/>
      <c r="E195" s="375"/>
      <c r="F195" s="375"/>
      <c r="G195" s="447"/>
      <c r="H195" s="373">
        <f t="shared" si="16"/>
        <v>0</v>
      </c>
      <c r="I195" s="375"/>
      <c r="J195" s="375"/>
      <c r="K195" s="375"/>
      <c r="L195" s="448"/>
    </row>
    <row r="196" spans="1:12" ht="24" x14ac:dyDescent="0.25">
      <c r="A196" s="346">
        <v>5129</v>
      </c>
      <c r="B196" s="372" t="s">
        <v>200</v>
      </c>
      <c r="C196" s="373">
        <f t="shared" si="15"/>
        <v>0</v>
      </c>
      <c r="D196" s="375"/>
      <c r="E196" s="375"/>
      <c r="F196" s="375"/>
      <c r="G196" s="447"/>
      <c r="H196" s="373">
        <f t="shared" si="16"/>
        <v>0</v>
      </c>
      <c r="I196" s="375"/>
      <c r="J196" s="375"/>
      <c r="K196" s="375"/>
      <c r="L196" s="448"/>
    </row>
    <row r="197" spans="1:12" x14ac:dyDescent="0.25">
      <c r="A197" s="449">
        <v>5130</v>
      </c>
      <c r="B197" s="372" t="s">
        <v>201</v>
      </c>
      <c r="C197" s="373">
        <f t="shared" si="15"/>
        <v>0</v>
      </c>
      <c r="D197" s="375"/>
      <c r="E197" s="375"/>
      <c r="F197" s="375"/>
      <c r="G197" s="447"/>
      <c r="H197" s="373">
        <f t="shared" si="16"/>
        <v>0</v>
      </c>
      <c r="I197" s="375"/>
      <c r="J197" s="375"/>
      <c r="K197" s="375"/>
      <c r="L197" s="448"/>
    </row>
    <row r="198" spans="1:12" x14ac:dyDescent="0.25">
      <c r="A198" s="449">
        <v>5140</v>
      </c>
      <c r="B198" s="372" t="s">
        <v>202</v>
      </c>
      <c r="C198" s="373">
        <f t="shared" si="15"/>
        <v>0</v>
      </c>
      <c r="D198" s="375"/>
      <c r="E198" s="375"/>
      <c r="F198" s="375"/>
      <c r="G198" s="447"/>
      <c r="H198" s="373">
        <f t="shared" si="16"/>
        <v>0</v>
      </c>
      <c r="I198" s="375"/>
      <c r="J198" s="375"/>
      <c r="K198" s="375"/>
      <c r="L198" s="448"/>
    </row>
    <row r="199" spans="1:12" ht="24" x14ac:dyDescent="0.25">
      <c r="A199" s="449">
        <v>5170</v>
      </c>
      <c r="B199" s="372" t="s">
        <v>203</v>
      </c>
      <c r="C199" s="373">
        <f t="shared" si="15"/>
        <v>0</v>
      </c>
      <c r="D199" s="375"/>
      <c r="E199" s="375"/>
      <c r="F199" s="375"/>
      <c r="G199" s="447"/>
      <c r="H199" s="373">
        <f t="shared" si="16"/>
        <v>0</v>
      </c>
      <c r="I199" s="375"/>
      <c r="J199" s="375"/>
      <c r="K199" s="375"/>
      <c r="L199" s="448"/>
    </row>
    <row r="200" spans="1:12" x14ac:dyDescent="0.25">
      <c r="A200" s="357">
        <v>5200</v>
      </c>
      <c r="B200" s="437" t="s">
        <v>204</v>
      </c>
      <c r="C200" s="358">
        <f t="shared" si="15"/>
        <v>0</v>
      </c>
      <c r="D200" s="364">
        <f>D201+D211+D212+D221+D222+D223+D225</f>
        <v>0</v>
      </c>
      <c r="E200" s="364">
        <f>E201+E211+E212+E221+E222+E223+E225</f>
        <v>0</v>
      </c>
      <c r="F200" s="364">
        <f>F201+F211+F212+F221+F222+F223+F225</f>
        <v>0</v>
      </c>
      <c r="G200" s="456">
        <f>G201+G211+G212+G221+G222+G223+G225</f>
        <v>0</v>
      </c>
      <c r="H200" s="358">
        <f t="shared" si="16"/>
        <v>0</v>
      </c>
      <c r="I200" s="364">
        <f>I201+I211+I212+I221+I222+I223+I225</f>
        <v>0</v>
      </c>
      <c r="J200" s="364">
        <f>J201+J211+J212+J221+J222+J223+J225</f>
        <v>0</v>
      </c>
      <c r="K200" s="364">
        <f>K201+K211+K212+K221+K222+K223+K225</f>
        <v>0</v>
      </c>
      <c r="L200" s="457">
        <f>L201+L211+L212+L221+L222+L223+L225</f>
        <v>0</v>
      </c>
    </row>
    <row r="201" spans="1:12" x14ac:dyDescent="0.25">
      <c r="A201" s="440">
        <v>5210</v>
      </c>
      <c r="B201" s="399" t="s">
        <v>205</v>
      </c>
      <c r="C201" s="441">
        <f t="shared" si="15"/>
        <v>0</v>
      </c>
      <c r="D201" s="442">
        <f>SUM(D202:D210)</f>
        <v>0</v>
      </c>
      <c r="E201" s="442">
        <f>SUM(E202:E210)</f>
        <v>0</v>
      </c>
      <c r="F201" s="442">
        <f>SUM(F202:F210)</f>
        <v>0</v>
      </c>
      <c r="G201" s="443">
        <f>SUM(G202:G210)</f>
        <v>0</v>
      </c>
      <c r="H201" s="441">
        <f t="shared" si="16"/>
        <v>0</v>
      </c>
      <c r="I201" s="442">
        <f>SUM(I202:I210)</f>
        <v>0</v>
      </c>
      <c r="J201" s="442">
        <f>SUM(J202:J210)</f>
        <v>0</v>
      </c>
      <c r="K201" s="442">
        <f>SUM(K202:K210)</f>
        <v>0</v>
      </c>
      <c r="L201" s="444">
        <f>SUM(L202:L210)</f>
        <v>0</v>
      </c>
    </row>
    <row r="202" spans="1:12" x14ac:dyDescent="0.25">
      <c r="A202" s="340">
        <v>5211</v>
      </c>
      <c r="B202" s="366" t="s">
        <v>206</v>
      </c>
      <c r="C202" s="367">
        <f t="shared" si="15"/>
        <v>0</v>
      </c>
      <c r="D202" s="369"/>
      <c r="E202" s="369"/>
      <c r="F202" s="369"/>
      <c r="G202" s="445"/>
      <c r="H202" s="367">
        <f t="shared" si="16"/>
        <v>0</v>
      </c>
      <c r="I202" s="369"/>
      <c r="J202" s="369"/>
      <c r="K202" s="369"/>
      <c r="L202" s="446"/>
    </row>
    <row r="203" spans="1:12" x14ac:dyDescent="0.25">
      <c r="A203" s="346">
        <v>5212</v>
      </c>
      <c r="B203" s="372" t="s">
        <v>207</v>
      </c>
      <c r="C203" s="373">
        <f t="shared" si="15"/>
        <v>0</v>
      </c>
      <c r="D203" s="375"/>
      <c r="E203" s="375"/>
      <c r="F203" s="375"/>
      <c r="G203" s="447"/>
      <c r="H203" s="373">
        <f t="shared" si="16"/>
        <v>0</v>
      </c>
      <c r="I203" s="375"/>
      <c r="J203" s="375"/>
      <c r="K203" s="375"/>
      <c r="L203" s="448"/>
    </row>
    <row r="204" spans="1:12" x14ac:dyDescent="0.25">
      <c r="A204" s="346">
        <v>5213</v>
      </c>
      <c r="B204" s="372" t="s">
        <v>208</v>
      </c>
      <c r="C204" s="373">
        <f t="shared" si="15"/>
        <v>0</v>
      </c>
      <c r="D204" s="375"/>
      <c r="E204" s="375"/>
      <c r="F204" s="375"/>
      <c r="G204" s="447"/>
      <c r="H204" s="373">
        <f t="shared" si="16"/>
        <v>0</v>
      </c>
      <c r="I204" s="375"/>
      <c r="J204" s="375"/>
      <c r="K204" s="375"/>
      <c r="L204" s="448"/>
    </row>
    <row r="205" spans="1:12" x14ac:dyDescent="0.25">
      <c r="A205" s="346">
        <v>5214</v>
      </c>
      <c r="B205" s="372" t="s">
        <v>209</v>
      </c>
      <c r="C205" s="373">
        <f t="shared" si="15"/>
        <v>0</v>
      </c>
      <c r="D205" s="375"/>
      <c r="E205" s="375"/>
      <c r="F205" s="375"/>
      <c r="G205" s="447"/>
      <c r="H205" s="373">
        <f t="shared" si="16"/>
        <v>0</v>
      </c>
      <c r="I205" s="375"/>
      <c r="J205" s="375"/>
      <c r="K205" s="375"/>
      <c r="L205" s="448"/>
    </row>
    <row r="206" spans="1:12" x14ac:dyDescent="0.25">
      <c r="A206" s="346">
        <v>5215</v>
      </c>
      <c r="B206" s="372" t="s">
        <v>210</v>
      </c>
      <c r="C206" s="373">
        <f>SUM(D206:G206)</f>
        <v>0</v>
      </c>
      <c r="D206" s="375"/>
      <c r="E206" s="375"/>
      <c r="F206" s="375"/>
      <c r="G206" s="447"/>
      <c r="H206" s="373">
        <f>SUM(I206:L206)</f>
        <v>0</v>
      </c>
      <c r="I206" s="375"/>
      <c r="J206" s="375"/>
      <c r="K206" s="375"/>
      <c r="L206" s="448"/>
    </row>
    <row r="207" spans="1:12" ht="24" x14ac:dyDescent="0.25">
      <c r="A207" s="346">
        <v>5216</v>
      </c>
      <c r="B207" s="372" t="s">
        <v>211</v>
      </c>
      <c r="C207" s="373">
        <f t="shared" si="15"/>
        <v>0</v>
      </c>
      <c r="D207" s="375"/>
      <c r="E207" s="375"/>
      <c r="F207" s="375"/>
      <c r="G207" s="447"/>
      <c r="H207" s="373">
        <f t="shared" si="16"/>
        <v>0</v>
      </c>
      <c r="I207" s="375"/>
      <c r="J207" s="375"/>
      <c r="K207" s="375"/>
      <c r="L207" s="448"/>
    </row>
    <row r="208" spans="1:12" x14ac:dyDescent="0.25">
      <c r="A208" s="346">
        <v>5217</v>
      </c>
      <c r="B208" s="372" t="s">
        <v>212</v>
      </c>
      <c r="C208" s="373">
        <f t="shared" si="15"/>
        <v>0</v>
      </c>
      <c r="D208" s="375"/>
      <c r="E208" s="375"/>
      <c r="F208" s="375"/>
      <c r="G208" s="447"/>
      <c r="H208" s="373">
        <f t="shared" si="16"/>
        <v>0</v>
      </c>
      <c r="I208" s="375"/>
      <c r="J208" s="375"/>
      <c r="K208" s="375"/>
      <c r="L208" s="448"/>
    </row>
    <row r="209" spans="1:12" x14ac:dyDescent="0.25">
      <c r="A209" s="346">
        <v>5218</v>
      </c>
      <c r="B209" s="372" t="s">
        <v>213</v>
      </c>
      <c r="C209" s="373">
        <f t="shared" si="15"/>
        <v>0</v>
      </c>
      <c r="D209" s="375"/>
      <c r="E209" s="375"/>
      <c r="F209" s="375"/>
      <c r="G209" s="447"/>
      <c r="H209" s="373">
        <f t="shared" si="16"/>
        <v>0</v>
      </c>
      <c r="I209" s="375"/>
      <c r="J209" s="375"/>
      <c r="K209" s="375"/>
      <c r="L209" s="448"/>
    </row>
    <row r="210" spans="1:12" x14ac:dyDescent="0.25">
      <c r="A210" s="346">
        <v>5219</v>
      </c>
      <c r="B210" s="372" t="s">
        <v>214</v>
      </c>
      <c r="C210" s="373">
        <f t="shared" si="15"/>
        <v>0</v>
      </c>
      <c r="D210" s="375"/>
      <c r="E210" s="375"/>
      <c r="F210" s="375"/>
      <c r="G210" s="447"/>
      <c r="H210" s="373">
        <f t="shared" si="16"/>
        <v>0</v>
      </c>
      <c r="I210" s="375"/>
      <c r="J210" s="375"/>
      <c r="K210" s="375"/>
      <c r="L210" s="448"/>
    </row>
    <row r="211" spans="1:12" ht="13.5" customHeight="1" x14ac:dyDescent="0.25">
      <c r="A211" s="449">
        <v>5220</v>
      </c>
      <c r="B211" s="372" t="s">
        <v>215</v>
      </c>
      <c r="C211" s="373">
        <f t="shared" si="15"/>
        <v>0</v>
      </c>
      <c r="D211" s="375"/>
      <c r="E211" s="375"/>
      <c r="F211" s="375"/>
      <c r="G211" s="447"/>
      <c r="H211" s="373">
        <f t="shared" si="16"/>
        <v>0</v>
      </c>
      <c r="I211" s="375"/>
      <c r="J211" s="375"/>
      <c r="K211" s="375"/>
      <c r="L211" s="448"/>
    </row>
    <row r="212" spans="1:12" x14ac:dyDescent="0.25">
      <c r="A212" s="449">
        <v>5230</v>
      </c>
      <c r="B212" s="372" t="s">
        <v>216</v>
      </c>
      <c r="C212" s="373">
        <f t="shared" si="15"/>
        <v>0</v>
      </c>
      <c r="D212" s="450">
        <f>SUM(D213:D220)</f>
        <v>0</v>
      </c>
      <c r="E212" s="450">
        <f>SUM(E213:E220)</f>
        <v>0</v>
      </c>
      <c r="F212" s="450">
        <f>SUM(F213:F220)</f>
        <v>0</v>
      </c>
      <c r="G212" s="451">
        <f>SUM(G213:G220)</f>
        <v>0</v>
      </c>
      <c r="H212" s="373">
        <f t="shared" si="16"/>
        <v>0</v>
      </c>
      <c r="I212" s="450">
        <f>SUM(I213:I220)</f>
        <v>0</v>
      </c>
      <c r="J212" s="450">
        <f>SUM(J213:J220)</f>
        <v>0</v>
      </c>
      <c r="K212" s="450">
        <f>SUM(K213:K220)</f>
        <v>0</v>
      </c>
      <c r="L212" s="452">
        <f>SUM(L213:L220)</f>
        <v>0</v>
      </c>
    </row>
    <row r="213" spans="1:12" x14ac:dyDescent="0.25">
      <c r="A213" s="346">
        <v>5231</v>
      </c>
      <c r="B213" s="372" t="s">
        <v>217</v>
      </c>
      <c r="C213" s="373">
        <f t="shared" si="15"/>
        <v>0</v>
      </c>
      <c r="D213" s="375"/>
      <c r="E213" s="375"/>
      <c r="F213" s="375"/>
      <c r="G213" s="447"/>
      <c r="H213" s="373">
        <f t="shared" si="16"/>
        <v>0</v>
      </c>
      <c r="I213" s="375"/>
      <c r="J213" s="375"/>
      <c r="K213" s="375"/>
      <c r="L213" s="448"/>
    </row>
    <row r="214" spans="1:12" x14ac:dyDescent="0.25">
      <c r="A214" s="346">
        <v>5232</v>
      </c>
      <c r="B214" s="372" t="s">
        <v>218</v>
      </c>
      <c r="C214" s="373">
        <f t="shared" si="15"/>
        <v>0</v>
      </c>
      <c r="D214" s="375"/>
      <c r="E214" s="375"/>
      <c r="F214" s="375"/>
      <c r="G214" s="447"/>
      <c r="H214" s="373">
        <f t="shared" si="16"/>
        <v>0</v>
      </c>
      <c r="I214" s="375"/>
      <c r="J214" s="375"/>
      <c r="K214" s="375"/>
      <c r="L214" s="448"/>
    </row>
    <row r="215" spans="1:12" x14ac:dyDescent="0.25">
      <c r="A215" s="346">
        <v>5233</v>
      </c>
      <c r="B215" s="372" t="s">
        <v>219</v>
      </c>
      <c r="C215" s="491">
        <f t="shared" si="15"/>
        <v>0</v>
      </c>
      <c r="D215" s="375"/>
      <c r="E215" s="375"/>
      <c r="F215" s="375"/>
      <c r="G215" s="447"/>
      <c r="H215" s="373">
        <f t="shared" si="16"/>
        <v>0</v>
      </c>
      <c r="I215" s="375"/>
      <c r="J215" s="375"/>
      <c r="K215" s="375"/>
      <c r="L215" s="448"/>
    </row>
    <row r="216" spans="1:12" ht="24" x14ac:dyDescent="0.25">
      <c r="A216" s="346">
        <v>5234</v>
      </c>
      <c r="B216" s="372" t="s">
        <v>220</v>
      </c>
      <c r="C216" s="491">
        <f t="shared" si="15"/>
        <v>0</v>
      </c>
      <c r="D216" s="375"/>
      <c r="E216" s="375"/>
      <c r="F216" s="375"/>
      <c r="G216" s="447"/>
      <c r="H216" s="373">
        <f t="shared" si="16"/>
        <v>0</v>
      </c>
      <c r="I216" s="375"/>
      <c r="J216" s="375"/>
      <c r="K216" s="375"/>
      <c r="L216" s="448"/>
    </row>
    <row r="217" spans="1:12" ht="14.25" customHeight="1" x14ac:dyDescent="0.25">
      <c r="A217" s="346">
        <v>5236</v>
      </c>
      <c r="B217" s="372" t="s">
        <v>221</v>
      </c>
      <c r="C217" s="491">
        <f t="shared" si="15"/>
        <v>0</v>
      </c>
      <c r="D217" s="375"/>
      <c r="E217" s="375"/>
      <c r="F217" s="375"/>
      <c r="G217" s="447"/>
      <c r="H217" s="373">
        <f t="shared" si="16"/>
        <v>0</v>
      </c>
      <c r="I217" s="375"/>
      <c r="J217" s="375"/>
      <c r="K217" s="375"/>
      <c r="L217" s="448"/>
    </row>
    <row r="218" spans="1:12" ht="14.25" customHeight="1" x14ac:dyDescent="0.25">
      <c r="A218" s="346">
        <v>5237</v>
      </c>
      <c r="B218" s="372" t="s">
        <v>222</v>
      </c>
      <c r="C218" s="491">
        <f t="shared" si="15"/>
        <v>0</v>
      </c>
      <c r="D218" s="375"/>
      <c r="E218" s="375"/>
      <c r="F218" s="375"/>
      <c r="G218" s="447"/>
      <c r="H218" s="373">
        <f t="shared" si="16"/>
        <v>0</v>
      </c>
      <c r="I218" s="375"/>
      <c r="J218" s="375"/>
      <c r="K218" s="375"/>
      <c r="L218" s="448"/>
    </row>
    <row r="219" spans="1:12" ht="24" x14ac:dyDescent="0.25">
      <c r="A219" s="346">
        <v>5238</v>
      </c>
      <c r="B219" s="372" t="s">
        <v>223</v>
      </c>
      <c r="C219" s="491">
        <f t="shared" si="15"/>
        <v>0</v>
      </c>
      <c r="D219" s="375"/>
      <c r="E219" s="375"/>
      <c r="F219" s="375"/>
      <c r="G219" s="447"/>
      <c r="H219" s="373">
        <f t="shared" si="16"/>
        <v>0</v>
      </c>
      <c r="I219" s="375"/>
      <c r="J219" s="375"/>
      <c r="K219" s="375"/>
      <c r="L219" s="448"/>
    </row>
    <row r="220" spans="1:12" ht="24" x14ac:dyDescent="0.25">
      <c r="A220" s="346">
        <v>5239</v>
      </c>
      <c r="B220" s="372" t="s">
        <v>224</v>
      </c>
      <c r="C220" s="491">
        <f t="shared" si="15"/>
        <v>0</v>
      </c>
      <c r="D220" s="375"/>
      <c r="E220" s="375"/>
      <c r="F220" s="375"/>
      <c r="G220" s="447"/>
      <c r="H220" s="373">
        <f t="shared" si="16"/>
        <v>0</v>
      </c>
      <c r="I220" s="375"/>
      <c r="J220" s="375"/>
      <c r="K220" s="375"/>
      <c r="L220" s="448"/>
    </row>
    <row r="221" spans="1:12" ht="24" x14ac:dyDescent="0.25">
      <c r="A221" s="449">
        <v>5240</v>
      </c>
      <c r="B221" s="372" t="s">
        <v>225</v>
      </c>
      <c r="C221" s="491">
        <f t="shared" si="15"/>
        <v>0</v>
      </c>
      <c r="D221" s="375"/>
      <c r="E221" s="375"/>
      <c r="F221" s="375"/>
      <c r="G221" s="447"/>
      <c r="H221" s="373">
        <f t="shared" si="16"/>
        <v>0</v>
      </c>
      <c r="I221" s="375"/>
      <c r="J221" s="375"/>
      <c r="K221" s="375"/>
      <c r="L221" s="448"/>
    </row>
    <row r="222" spans="1:12" ht="22.5" customHeight="1" x14ac:dyDescent="0.25">
      <c r="A222" s="449">
        <v>5250</v>
      </c>
      <c r="B222" s="372" t="s">
        <v>226</v>
      </c>
      <c r="C222" s="491">
        <f t="shared" si="15"/>
        <v>0</v>
      </c>
      <c r="D222" s="375"/>
      <c r="E222" s="375"/>
      <c r="F222" s="375"/>
      <c r="G222" s="447"/>
      <c r="H222" s="373">
        <f t="shared" si="16"/>
        <v>0</v>
      </c>
      <c r="I222" s="375"/>
      <c r="J222" s="375"/>
      <c r="K222" s="375"/>
      <c r="L222" s="448"/>
    </row>
    <row r="223" spans="1:12" x14ac:dyDescent="0.25">
      <c r="A223" s="449">
        <v>5260</v>
      </c>
      <c r="B223" s="372" t="s">
        <v>227</v>
      </c>
      <c r="C223" s="491">
        <f t="shared" si="15"/>
        <v>0</v>
      </c>
      <c r="D223" s="450">
        <f>SUM(D224)</f>
        <v>0</v>
      </c>
      <c r="E223" s="450">
        <f>SUM(E224)</f>
        <v>0</v>
      </c>
      <c r="F223" s="450">
        <f>SUM(F224)</f>
        <v>0</v>
      </c>
      <c r="G223" s="451">
        <f>SUM(G224)</f>
        <v>0</v>
      </c>
      <c r="H223" s="373">
        <f t="shared" si="16"/>
        <v>0</v>
      </c>
      <c r="I223" s="450">
        <f>SUM(I224)</f>
        <v>0</v>
      </c>
      <c r="J223" s="450">
        <f>SUM(J224)</f>
        <v>0</v>
      </c>
      <c r="K223" s="450">
        <f>SUM(K224)</f>
        <v>0</v>
      </c>
      <c r="L223" s="452">
        <f>SUM(L224)</f>
        <v>0</v>
      </c>
    </row>
    <row r="224" spans="1:12" ht="24" x14ac:dyDescent="0.25">
      <c r="A224" s="346">
        <v>5269</v>
      </c>
      <c r="B224" s="372" t="s">
        <v>228</v>
      </c>
      <c r="C224" s="491">
        <f t="shared" si="15"/>
        <v>0</v>
      </c>
      <c r="D224" s="375"/>
      <c r="E224" s="375"/>
      <c r="F224" s="375"/>
      <c r="G224" s="447"/>
      <c r="H224" s="373">
        <f t="shared" si="16"/>
        <v>0</v>
      </c>
      <c r="I224" s="375"/>
      <c r="J224" s="375"/>
      <c r="K224" s="375"/>
      <c r="L224" s="448"/>
    </row>
    <row r="225" spans="1:12" ht="24" x14ac:dyDescent="0.25">
      <c r="A225" s="440">
        <v>5270</v>
      </c>
      <c r="B225" s="399" t="s">
        <v>229</v>
      </c>
      <c r="C225" s="492">
        <f t="shared" si="15"/>
        <v>0</v>
      </c>
      <c r="D225" s="453"/>
      <c r="E225" s="453"/>
      <c r="F225" s="453"/>
      <c r="G225" s="454"/>
      <c r="H225" s="441">
        <f t="shared" si="16"/>
        <v>0</v>
      </c>
      <c r="I225" s="453"/>
      <c r="J225" s="453"/>
      <c r="K225" s="453"/>
      <c r="L225" s="455"/>
    </row>
    <row r="226" spans="1:12" ht="48" x14ac:dyDescent="0.2">
      <c r="A226" s="488">
        <v>5321</v>
      </c>
      <c r="B226" s="465" t="s">
        <v>233</v>
      </c>
      <c r="C226" s="492">
        <f t="shared" si="15"/>
        <v>0</v>
      </c>
      <c r="D226" s="369"/>
      <c r="E226" s="369"/>
      <c r="F226" s="369"/>
      <c r="G226" s="445"/>
      <c r="H226" s="441">
        <f t="shared" si="16"/>
        <v>0</v>
      </c>
      <c r="I226" s="369"/>
      <c r="J226" s="369"/>
      <c r="K226" s="369"/>
      <c r="L226" s="446"/>
    </row>
    <row r="227" spans="1:12" x14ac:dyDescent="0.25">
      <c r="A227" s="432">
        <v>6000</v>
      </c>
      <c r="B227" s="432" t="s">
        <v>234</v>
      </c>
      <c r="C227" s="493">
        <f t="shared" si="15"/>
        <v>0</v>
      </c>
      <c r="D227" s="434">
        <f>D228+D246+D253</f>
        <v>0</v>
      </c>
      <c r="E227" s="434">
        <f>E228+E246+E253</f>
        <v>0</v>
      </c>
      <c r="F227" s="434">
        <f>F228+F246+F253</f>
        <v>0</v>
      </c>
      <c r="G227" s="435">
        <f>G228+G246+G253</f>
        <v>0</v>
      </c>
      <c r="H227" s="433">
        <f t="shared" si="16"/>
        <v>0</v>
      </c>
      <c r="I227" s="434">
        <f>I228+I246+I253</f>
        <v>0</v>
      </c>
      <c r="J227" s="434">
        <f>J228+J246+J253</f>
        <v>0</v>
      </c>
      <c r="K227" s="434">
        <f>K228+K246+K253</f>
        <v>0</v>
      </c>
      <c r="L227" s="436">
        <f>L228+L246+L253</f>
        <v>0</v>
      </c>
    </row>
    <row r="228" spans="1:12" ht="14.25" customHeight="1" x14ac:dyDescent="0.25">
      <c r="A228" s="494">
        <v>6200</v>
      </c>
      <c r="B228" s="495" t="s">
        <v>235</v>
      </c>
      <c r="C228" s="496">
        <f>SUM(D228:G228)</f>
        <v>0</v>
      </c>
      <c r="D228" s="497">
        <f>SUM(D229,D230,D233,D239,D240,D241)</f>
        <v>0</v>
      </c>
      <c r="E228" s="497">
        <f t="shared" ref="E228:G228" si="20">SUM(E229,E230,E233,E239,E240,E241)</f>
        <v>0</v>
      </c>
      <c r="F228" s="497">
        <f t="shared" si="20"/>
        <v>0</v>
      </c>
      <c r="G228" s="497">
        <f t="shared" si="20"/>
        <v>0</v>
      </c>
      <c r="H228" s="481">
        <f t="shared" si="16"/>
        <v>0</v>
      </c>
      <c r="I228" s="497">
        <f>SUM(I229,I230,I233,I239,I240,I241)</f>
        <v>0</v>
      </c>
      <c r="J228" s="497">
        <f t="shared" ref="J228:L228" si="21">SUM(J229,J230,J233,J239,J240,J241)</f>
        <v>0</v>
      </c>
      <c r="K228" s="497">
        <f t="shared" si="21"/>
        <v>0</v>
      </c>
      <c r="L228" s="439">
        <f t="shared" si="21"/>
        <v>0</v>
      </c>
    </row>
    <row r="229" spans="1:12" ht="24" x14ac:dyDescent="0.25">
      <c r="A229" s="458">
        <v>6220</v>
      </c>
      <c r="B229" s="366" t="s">
        <v>236</v>
      </c>
      <c r="C229" s="498">
        <f t="shared" si="15"/>
        <v>0</v>
      </c>
      <c r="D229" s="369"/>
      <c r="E229" s="369"/>
      <c r="F229" s="369"/>
      <c r="G229" s="499"/>
      <c r="H229" s="500">
        <f t="shared" si="16"/>
        <v>0</v>
      </c>
      <c r="I229" s="369"/>
      <c r="J229" s="369"/>
      <c r="K229" s="369"/>
      <c r="L229" s="446"/>
    </row>
    <row r="230" spans="1:12" ht="24" x14ac:dyDescent="0.2">
      <c r="A230" s="449">
        <v>6240</v>
      </c>
      <c r="B230" s="501" t="s">
        <v>237</v>
      </c>
      <c r="C230" s="491">
        <f>SUM(D230:G230)</f>
        <v>0</v>
      </c>
      <c r="D230" s="450">
        <f>SUM(D231:D232)</f>
        <v>0</v>
      </c>
      <c r="E230" s="450">
        <f>SUM(E231:E232)</f>
        <v>0</v>
      </c>
      <c r="F230" s="450">
        <f>SUM(F231:F232)</f>
        <v>0</v>
      </c>
      <c r="G230" s="451">
        <f>SUM(G231:G232)</f>
        <v>0</v>
      </c>
      <c r="H230" s="502">
        <f t="shared" si="16"/>
        <v>0</v>
      </c>
      <c r="I230" s="450">
        <f>SUM(I231:I232)</f>
        <v>0</v>
      </c>
      <c r="J230" s="450">
        <f>SUM(J231:J232)</f>
        <v>0</v>
      </c>
      <c r="K230" s="450">
        <f>SUM(K231:K232)</f>
        <v>0</v>
      </c>
      <c r="L230" s="452">
        <f>SUM(L231:L232)</f>
        <v>0</v>
      </c>
    </row>
    <row r="231" spans="1:12" x14ac:dyDescent="0.25">
      <c r="A231" s="346">
        <v>6241</v>
      </c>
      <c r="B231" s="372" t="s">
        <v>356</v>
      </c>
      <c r="C231" s="491">
        <f>SUM(D231:G231)</f>
        <v>0</v>
      </c>
      <c r="D231" s="375"/>
      <c r="E231" s="375"/>
      <c r="F231" s="375"/>
      <c r="G231" s="447"/>
      <c r="H231" s="502">
        <f>SUM(I231:L231)</f>
        <v>0</v>
      </c>
      <c r="I231" s="375"/>
      <c r="J231" s="375"/>
      <c r="K231" s="375"/>
      <c r="L231" s="448"/>
    </row>
    <row r="232" spans="1:12" x14ac:dyDescent="0.25">
      <c r="A232" s="346">
        <v>6242</v>
      </c>
      <c r="B232" s="372" t="s">
        <v>357</v>
      </c>
      <c r="C232" s="491">
        <f>SUM(D232:G232)</f>
        <v>0</v>
      </c>
      <c r="D232" s="375"/>
      <c r="E232" s="375"/>
      <c r="F232" s="375"/>
      <c r="G232" s="447"/>
      <c r="H232" s="502">
        <f t="shared" si="16"/>
        <v>0</v>
      </c>
      <c r="I232" s="375"/>
      <c r="J232" s="375"/>
      <c r="K232" s="375"/>
      <c r="L232" s="448"/>
    </row>
    <row r="233" spans="1:12" ht="24" x14ac:dyDescent="0.25">
      <c r="A233" s="449">
        <v>6250</v>
      </c>
      <c r="B233" s="372" t="s">
        <v>240</v>
      </c>
      <c r="C233" s="491">
        <f>SUM(D233:G233)</f>
        <v>0</v>
      </c>
      <c r="D233" s="450">
        <f>SUM(D234:D238)</f>
        <v>0</v>
      </c>
      <c r="E233" s="450">
        <f>SUM(E234:E238)</f>
        <v>0</v>
      </c>
      <c r="F233" s="450">
        <f>SUM(F234:F238)</f>
        <v>0</v>
      </c>
      <c r="G233" s="451">
        <f>SUM(G234:G238)</f>
        <v>0</v>
      </c>
      <c r="H233" s="502">
        <f t="shared" si="16"/>
        <v>0</v>
      </c>
      <c r="I233" s="450">
        <f>SUM(I234:I238)</f>
        <v>0</v>
      </c>
      <c r="J233" s="450">
        <f>SUM(J234:J238)</f>
        <v>0</v>
      </c>
      <c r="K233" s="450">
        <f>SUM(K234:K238)</f>
        <v>0</v>
      </c>
      <c r="L233" s="452">
        <f>SUM(L234:L238)</f>
        <v>0</v>
      </c>
    </row>
    <row r="234" spans="1:12" ht="14.25" customHeight="1" x14ac:dyDescent="0.25">
      <c r="A234" s="346">
        <v>6252</v>
      </c>
      <c r="B234" s="372" t="s">
        <v>241</v>
      </c>
      <c r="C234" s="491">
        <f>SUM(D234:G234)</f>
        <v>0</v>
      </c>
      <c r="D234" s="375"/>
      <c r="E234" s="375"/>
      <c r="F234" s="375"/>
      <c r="G234" s="447"/>
      <c r="H234" s="502">
        <f t="shared" si="16"/>
        <v>0</v>
      </c>
      <c r="I234" s="375"/>
      <c r="J234" s="375"/>
      <c r="K234" s="375"/>
      <c r="L234" s="448"/>
    </row>
    <row r="235" spans="1:12" ht="14.25" customHeight="1" x14ac:dyDescent="0.25">
      <c r="A235" s="346">
        <v>6253</v>
      </c>
      <c r="B235" s="372" t="s">
        <v>242</v>
      </c>
      <c r="C235" s="491">
        <f t="shared" si="15"/>
        <v>0</v>
      </c>
      <c r="D235" s="375"/>
      <c r="E235" s="375"/>
      <c r="F235" s="375"/>
      <c r="G235" s="447"/>
      <c r="H235" s="502">
        <f t="shared" si="16"/>
        <v>0</v>
      </c>
      <c r="I235" s="375"/>
      <c r="J235" s="375"/>
      <c r="K235" s="375"/>
      <c r="L235" s="448"/>
    </row>
    <row r="236" spans="1:12" ht="24" x14ac:dyDescent="0.25">
      <c r="A236" s="346">
        <v>6254</v>
      </c>
      <c r="B236" s="372" t="s">
        <v>243</v>
      </c>
      <c r="C236" s="491">
        <f t="shared" si="15"/>
        <v>0</v>
      </c>
      <c r="D236" s="375"/>
      <c r="E236" s="375"/>
      <c r="F236" s="375"/>
      <c r="G236" s="447"/>
      <c r="H236" s="502">
        <f t="shared" si="16"/>
        <v>0</v>
      </c>
      <c r="I236" s="375"/>
      <c r="J236" s="375"/>
      <c r="K236" s="375"/>
      <c r="L236" s="448"/>
    </row>
    <row r="237" spans="1:12" ht="24" x14ac:dyDescent="0.25">
      <c r="A237" s="346">
        <v>6255</v>
      </c>
      <c r="B237" s="372" t="s">
        <v>244</v>
      </c>
      <c r="C237" s="491">
        <f t="shared" si="15"/>
        <v>0</v>
      </c>
      <c r="D237" s="375"/>
      <c r="E237" s="375"/>
      <c r="F237" s="375"/>
      <c r="G237" s="447"/>
      <c r="H237" s="502">
        <f t="shared" si="16"/>
        <v>0</v>
      </c>
      <c r="I237" s="375"/>
      <c r="J237" s="375"/>
      <c r="K237" s="375"/>
      <c r="L237" s="448"/>
    </row>
    <row r="238" spans="1:12" x14ac:dyDescent="0.25">
      <c r="A238" s="346">
        <v>6259</v>
      </c>
      <c r="B238" s="372" t="s">
        <v>358</v>
      </c>
      <c r="C238" s="491">
        <f t="shared" si="15"/>
        <v>0</v>
      </c>
      <c r="D238" s="375"/>
      <c r="E238" s="375"/>
      <c r="F238" s="375"/>
      <c r="G238" s="447"/>
      <c r="H238" s="502">
        <f t="shared" si="16"/>
        <v>0</v>
      </c>
      <c r="I238" s="375"/>
      <c r="J238" s="375"/>
      <c r="K238" s="375"/>
      <c r="L238" s="448"/>
    </row>
    <row r="239" spans="1:12" ht="24" x14ac:dyDescent="0.25">
      <c r="A239" s="449">
        <v>6260</v>
      </c>
      <c r="B239" s="372" t="s">
        <v>246</v>
      </c>
      <c r="C239" s="491">
        <f t="shared" si="15"/>
        <v>0</v>
      </c>
      <c r="D239" s="375"/>
      <c r="E239" s="375"/>
      <c r="F239" s="375"/>
      <c r="G239" s="447"/>
      <c r="H239" s="502">
        <f t="shared" si="16"/>
        <v>0</v>
      </c>
      <c r="I239" s="375"/>
      <c r="J239" s="375"/>
      <c r="K239" s="375"/>
      <c r="L239" s="448"/>
    </row>
    <row r="240" spans="1:12" x14ac:dyDescent="0.25">
      <c r="A240" s="449">
        <v>6270</v>
      </c>
      <c r="B240" s="372" t="s">
        <v>359</v>
      </c>
      <c r="C240" s="491">
        <f t="shared" si="15"/>
        <v>0</v>
      </c>
      <c r="D240" s="375"/>
      <c r="E240" s="375"/>
      <c r="F240" s="375"/>
      <c r="G240" s="447"/>
      <c r="H240" s="502">
        <f t="shared" si="16"/>
        <v>0</v>
      </c>
      <c r="I240" s="375"/>
      <c r="J240" s="375"/>
      <c r="K240" s="375"/>
      <c r="L240" s="448"/>
    </row>
    <row r="241" spans="1:12" ht="24" x14ac:dyDescent="0.2">
      <c r="A241" s="458">
        <v>6290</v>
      </c>
      <c r="B241" s="503" t="s">
        <v>360</v>
      </c>
      <c r="C241" s="504">
        <f t="shared" si="15"/>
        <v>0</v>
      </c>
      <c r="D241" s="369">
        <f>SUM(D242:D245)</f>
        <v>0</v>
      </c>
      <c r="E241" s="369">
        <f t="shared" ref="E241:G241" si="22">SUM(E242:E245)</f>
        <v>0</v>
      </c>
      <c r="F241" s="369">
        <f t="shared" si="22"/>
        <v>0</v>
      </c>
      <c r="G241" s="505">
        <f t="shared" si="22"/>
        <v>0</v>
      </c>
      <c r="H241" s="504">
        <f t="shared" si="16"/>
        <v>0</v>
      </c>
      <c r="I241" s="369">
        <f>SUM(I242:I245)</f>
        <v>0</v>
      </c>
      <c r="J241" s="369">
        <f t="shared" ref="J241:L241" si="23">SUM(J242:J245)</f>
        <v>0</v>
      </c>
      <c r="K241" s="369">
        <f t="shared" si="23"/>
        <v>0</v>
      </c>
      <c r="L241" s="476">
        <f t="shared" si="23"/>
        <v>0</v>
      </c>
    </row>
    <row r="242" spans="1:12" x14ac:dyDescent="0.2">
      <c r="A242" s="346">
        <v>6291</v>
      </c>
      <c r="B242" s="506" t="s">
        <v>249</v>
      </c>
      <c r="C242" s="491">
        <f t="shared" si="15"/>
        <v>0</v>
      </c>
      <c r="D242" s="375"/>
      <c r="E242" s="375"/>
      <c r="F242" s="375"/>
      <c r="G242" s="447"/>
      <c r="H242" s="491">
        <f t="shared" si="16"/>
        <v>0</v>
      </c>
      <c r="I242" s="375"/>
      <c r="J242" s="375"/>
      <c r="K242" s="375"/>
      <c r="L242" s="448"/>
    </row>
    <row r="243" spans="1:12" x14ac:dyDescent="0.2">
      <c r="A243" s="346">
        <v>6292</v>
      </c>
      <c r="B243" s="506" t="s">
        <v>250</v>
      </c>
      <c r="C243" s="491">
        <f t="shared" si="15"/>
        <v>0</v>
      </c>
      <c r="D243" s="375"/>
      <c r="E243" s="375"/>
      <c r="F243" s="375"/>
      <c r="G243" s="447"/>
      <c r="H243" s="491">
        <f t="shared" si="16"/>
        <v>0</v>
      </c>
      <c r="I243" s="375"/>
      <c r="J243" s="375"/>
      <c r="K243" s="375"/>
      <c r="L243" s="448"/>
    </row>
    <row r="244" spans="1:12" ht="72" x14ac:dyDescent="0.2">
      <c r="A244" s="346">
        <v>6296</v>
      </c>
      <c r="B244" s="506" t="s">
        <v>251</v>
      </c>
      <c r="C244" s="491">
        <f t="shared" si="15"/>
        <v>0</v>
      </c>
      <c r="D244" s="375"/>
      <c r="E244" s="375"/>
      <c r="F244" s="375"/>
      <c r="G244" s="447"/>
      <c r="H244" s="491">
        <f t="shared" si="16"/>
        <v>0</v>
      </c>
      <c r="I244" s="375"/>
      <c r="J244" s="375"/>
      <c r="K244" s="375"/>
      <c r="L244" s="448"/>
    </row>
    <row r="245" spans="1:12" ht="36" x14ac:dyDescent="0.2">
      <c r="A245" s="346">
        <v>6299</v>
      </c>
      <c r="B245" s="506" t="s">
        <v>252</v>
      </c>
      <c r="C245" s="491">
        <f t="shared" si="15"/>
        <v>0</v>
      </c>
      <c r="D245" s="375"/>
      <c r="E245" s="375"/>
      <c r="F245" s="375"/>
      <c r="G245" s="447"/>
      <c r="H245" s="491">
        <f t="shared" si="16"/>
        <v>0</v>
      </c>
      <c r="I245" s="375"/>
      <c r="J245" s="375"/>
      <c r="K245" s="375"/>
      <c r="L245" s="448"/>
    </row>
    <row r="246" spans="1:12" x14ac:dyDescent="0.25">
      <c r="A246" s="357">
        <v>6300</v>
      </c>
      <c r="B246" s="437" t="s">
        <v>253</v>
      </c>
      <c r="C246" s="492">
        <f t="shared" si="15"/>
        <v>0</v>
      </c>
      <c r="D246" s="364">
        <f>SUM(D251,D252,D247)</f>
        <v>0</v>
      </c>
      <c r="E246" s="364">
        <f t="shared" ref="E246:G246" si="24">SUM(E251,E252,E247)</f>
        <v>0</v>
      </c>
      <c r="F246" s="364">
        <f t="shared" si="24"/>
        <v>0</v>
      </c>
      <c r="G246" s="507">
        <f t="shared" si="24"/>
        <v>0</v>
      </c>
      <c r="H246" s="492">
        <f t="shared" si="16"/>
        <v>0</v>
      </c>
      <c r="I246" s="364">
        <f>SUM(I251,I252,I247)</f>
        <v>0</v>
      </c>
      <c r="J246" s="364">
        <f t="shared" ref="J246:L246" si="25">SUM(J251,J252,J247)</f>
        <v>0</v>
      </c>
      <c r="K246" s="364">
        <f t="shared" si="25"/>
        <v>0</v>
      </c>
      <c r="L246" s="463">
        <f t="shared" si="25"/>
        <v>0</v>
      </c>
    </row>
    <row r="247" spans="1:12" ht="24" x14ac:dyDescent="0.2">
      <c r="A247" s="458">
        <v>6320</v>
      </c>
      <c r="B247" s="508" t="s">
        <v>361</v>
      </c>
      <c r="C247" s="498">
        <f t="shared" si="15"/>
        <v>0</v>
      </c>
      <c r="D247" s="460">
        <f>SUM(D248:D250)</f>
        <v>0</v>
      </c>
      <c r="E247" s="460">
        <f t="shared" ref="E247:G247" si="26">SUM(E248:E250)</f>
        <v>0</v>
      </c>
      <c r="F247" s="460">
        <f t="shared" si="26"/>
        <v>0</v>
      </c>
      <c r="G247" s="509">
        <f t="shared" si="26"/>
        <v>0</v>
      </c>
      <c r="H247" s="498">
        <f t="shared" si="16"/>
        <v>0</v>
      </c>
      <c r="I247" s="460">
        <f>SUM(I248:I250)</f>
        <v>0</v>
      </c>
      <c r="J247" s="460">
        <f t="shared" ref="J247:L247" si="27">SUM(J248:J250)</f>
        <v>0</v>
      </c>
      <c r="K247" s="460">
        <f t="shared" si="27"/>
        <v>0</v>
      </c>
      <c r="L247" s="510">
        <f t="shared" si="27"/>
        <v>0</v>
      </c>
    </row>
    <row r="248" spans="1:12" x14ac:dyDescent="0.2">
      <c r="A248" s="346">
        <v>6322</v>
      </c>
      <c r="B248" s="464" t="s">
        <v>255</v>
      </c>
      <c r="C248" s="491">
        <f t="shared" si="15"/>
        <v>0</v>
      </c>
      <c r="D248" s="450"/>
      <c r="E248" s="450"/>
      <c r="F248" s="450"/>
      <c r="G248" s="451"/>
      <c r="H248" s="491">
        <f t="shared" si="16"/>
        <v>0</v>
      </c>
      <c r="I248" s="450"/>
      <c r="J248" s="450"/>
      <c r="K248" s="450"/>
      <c r="L248" s="452"/>
    </row>
    <row r="249" spans="1:12" ht="24" x14ac:dyDescent="0.2">
      <c r="A249" s="346">
        <v>6323</v>
      </c>
      <c r="B249" s="464" t="s">
        <v>362</v>
      </c>
      <c r="C249" s="491">
        <f t="shared" si="15"/>
        <v>0</v>
      </c>
      <c r="D249" s="450"/>
      <c r="E249" s="450"/>
      <c r="F249" s="450"/>
      <c r="G249" s="451"/>
      <c r="H249" s="491">
        <f t="shared" si="16"/>
        <v>0</v>
      </c>
      <c r="I249" s="450"/>
      <c r="J249" s="450"/>
      <c r="K249" s="450"/>
      <c r="L249" s="452"/>
    </row>
    <row r="250" spans="1:12" x14ac:dyDescent="0.2">
      <c r="A250" s="340">
        <v>6329</v>
      </c>
      <c r="B250" s="511" t="s">
        <v>363</v>
      </c>
      <c r="C250" s="492">
        <f t="shared" si="15"/>
        <v>0</v>
      </c>
      <c r="D250" s="460"/>
      <c r="E250" s="460"/>
      <c r="F250" s="460"/>
      <c r="G250" s="461"/>
      <c r="H250" s="492">
        <f t="shared" si="16"/>
        <v>0</v>
      </c>
      <c r="I250" s="460"/>
      <c r="J250" s="460"/>
      <c r="K250" s="460"/>
      <c r="L250" s="462"/>
    </row>
    <row r="251" spans="1:12" ht="24" x14ac:dyDescent="0.25">
      <c r="A251" s="512">
        <v>6330</v>
      </c>
      <c r="B251" s="513" t="s">
        <v>258</v>
      </c>
      <c r="C251" s="504">
        <f>SUM(D251:G251)</f>
        <v>0</v>
      </c>
      <c r="D251" s="514"/>
      <c r="E251" s="514"/>
      <c r="F251" s="514"/>
      <c r="G251" s="515"/>
      <c r="H251" s="516">
        <f>SUM(I251:L251)</f>
        <v>0</v>
      </c>
      <c r="I251" s="514"/>
      <c r="J251" s="514"/>
      <c r="K251" s="514"/>
      <c r="L251" s="517"/>
    </row>
    <row r="252" spans="1:12" x14ac:dyDescent="0.25">
      <c r="A252" s="449">
        <v>6360</v>
      </c>
      <c r="B252" s="372" t="s">
        <v>364</v>
      </c>
      <c r="C252" s="491">
        <f t="shared" si="15"/>
        <v>0</v>
      </c>
      <c r="D252" s="375"/>
      <c r="E252" s="375"/>
      <c r="F252" s="375"/>
      <c r="G252" s="447"/>
      <c r="H252" s="502">
        <f t="shared" si="16"/>
        <v>0</v>
      </c>
      <c r="I252" s="375"/>
      <c r="J252" s="375"/>
      <c r="K252" s="375"/>
      <c r="L252" s="517"/>
    </row>
    <row r="253" spans="1:12" ht="36" x14ac:dyDescent="0.25">
      <c r="A253" s="357">
        <v>6400</v>
      </c>
      <c r="B253" s="437" t="s">
        <v>260</v>
      </c>
      <c r="C253" s="474">
        <f>SUM(D253:G253)</f>
        <v>0</v>
      </c>
      <c r="D253" s="364">
        <f>SUM(D254,D258)</f>
        <v>0</v>
      </c>
      <c r="E253" s="364">
        <f t="shared" ref="E253:G253" si="28">SUM(E254,E258)</f>
        <v>0</v>
      </c>
      <c r="F253" s="364">
        <f t="shared" si="28"/>
        <v>0</v>
      </c>
      <c r="G253" s="364">
        <f t="shared" si="28"/>
        <v>0</v>
      </c>
      <c r="H253" s="358">
        <f>SUM(I253:L253)</f>
        <v>0</v>
      </c>
      <c r="I253" s="364">
        <f>SUM(I254,I258)</f>
        <v>0</v>
      </c>
      <c r="J253" s="364">
        <f t="shared" ref="J253:L253" si="29">SUM(J254,J258)</f>
        <v>0</v>
      </c>
      <c r="K253" s="364">
        <f t="shared" si="29"/>
        <v>0</v>
      </c>
      <c r="L253" s="439">
        <f t="shared" si="29"/>
        <v>0</v>
      </c>
    </row>
    <row r="254" spans="1:12" ht="24" x14ac:dyDescent="0.2">
      <c r="A254" s="458">
        <v>6410</v>
      </c>
      <c r="B254" s="518" t="s">
        <v>365</v>
      </c>
      <c r="C254" s="498">
        <f t="shared" si="15"/>
        <v>0</v>
      </c>
      <c r="D254" s="369">
        <f>SUM(D255:D257)</f>
        <v>0</v>
      </c>
      <c r="E254" s="369">
        <f t="shared" ref="E254:G254" si="30">SUM(E255:E257)</f>
        <v>0</v>
      </c>
      <c r="F254" s="369">
        <f t="shared" si="30"/>
        <v>0</v>
      </c>
      <c r="G254" s="519">
        <f t="shared" si="30"/>
        <v>0</v>
      </c>
      <c r="H254" s="498">
        <f t="shared" si="16"/>
        <v>0</v>
      </c>
      <c r="I254" s="369">
        <f>SUM(I255:I257)</f>
        <v>0</v>
      </c>
      <c r="J254" s="369">
        <f t="shared" ref="J254:L254" si="31">SUM(J255:J257)</f>
        <v>0</v>
      </c>
      <c r="K254" s="369">
        <f t="shared" si="31"/>
        <v>0</v>
      </c>
      <c r="L254" s="478">
        <f t="shared" si="31"/>
        <v>0</v>
      </c>
    </row>
    <row r="255" spans="1:12" x14ac:dyDescent="0.2">
      <c r="A255" s="346">
        <v>6411</v>
      </c>
      <c r="B255" s="506" t="s">
        <v>262</v>
      </c>
      <c r="C255" s="491">
        <f t="shared" si="15"/>
        <v>0</v>
      </c>
      <c r="D255" s="375"/>
      <c r="E255" s="375"/>
      <c r="F255" s="375"/>
      <c r="G255" s="447"/>
      <c r="H255" s="491">
        <f t="shared" si="16"/>
        <v>0</v>
      </c>
      <c r="I255" s="375"/>
      <c r="J255" s="375"/>
      <c r="K255" s="375"/>
      <c r="L255" s="476"/>
    </row>
    <row r="256" spans="1:12" ht="36" x14ac:dyDescent="0.2">
      <c r="A256" s="346">
        <v>6412</v>
      </c>
      <c r="B256" s="506" t="s">
        <v>263</v>
      </c>
      <c r="C256" s="491">
        <f t="shared" si="15"/>
        <v>0</v>
      </c>
      <c r="D256" s="375"/>
      <c r="E256" s="375"/>
      <c r="F256" s="375"/>
      <c r="G256" s="447"/>
      <c r="H256" s="491">
        <f t="shared" si="16"/>
        <v>0</v>
      </c>
      <c r="I256" s="375"/>
      <c r="J256" s="375"/>
      <c r="K256" s="375"/>
      <c r="L256" s="476"/>
    </row>
    <row r="257" spans="1:12" ht="36" x14ac:dyDescent="0.2">
      <c r="A257" s="346">
        <v>6419</v>
      </c>
      <c r="B257" s="506" t="s">
        <v>263</v>
      </c>
      <c r="C257" s="491">
        <f t="shared" si="15"/>
        <v>0</v>
      </c>
      <c r="D257" s="375"/>
      <c r="E257" s="375"/>
      <c r="F257" s="375"/>
      <c r="G257" s="447"/>
      <c r="H257" s="491">
        <f t="shared" si="16"/>
        <v>0</v>
      </c>
      <c r="I257" s="375"/>
      <c r="J257" s="375"/>
      <c r="K257" s="375"/>
      <c r="L257" s="476"/>
    </row>
    <row r="258" spans="1:12" ht="36" x14ac:dyDescent="0.2">
      <c r="A258" s="449">
        <v>6420</v>
      </c>
      <c r="B258" s="506" t="s">
        <v>265</v>
      </c>
      <c r="C258" s="491">
        <f t="shared" si="15"/>
        <v>0</v>
      </c>
      <c r="D258" s="375">
        <f>SUM(D259:D261)</f>
        <v>0</v>
      </c>
      <c r="E258" s="375">
        <f t="shared" ref="E258:G258" si="32">SUM(E259:E261)</f>
        <v>0</v>
      </c>
      <c r="F258" s="375">
        <f t="shared" si="32"/>
        <v>0</v>
      </c>
      <c r="G258" s="520">
        <f t="shared" si="32"/>
        <v>0</v>
      </c>
      <c r="H258" s="491">
        <f t="shared" si="16"/>
        <v>0</v>
      </c>
      <c r="I258" s="375">
        <f>SUM(I259:I261)</f>
        <v>0</v>
      </c>
      <c r="J258" s="375">
        <f t="shared" ref="J258:L258" si="33">SUM(J259:J261)</f>
        <v>0</v>
      </c>
      <c r="K258" s="375">
        <f t="shared" si="33"/>
        <v>0</v>
      </c>
      <c r="L258" s="476">
        <f t="shared" si="33"/>
        <v>0</v>
      </c>
    </row>
    <row r="259" spans="1:12" x14ac:dyDescent="0.2">
      <c r="A259" s="346">
        <v>6421</v>
      </c>
      <c r="B259" s="506" t="s">
        <v>266</v>
      </c>
      <c r="C259" s="491">
        <f t="shared" si="15"/>
        <v>0</v>
      </c>
      <c r="D259" s="375"/>
      <c r="E259" s="375"/>
      <c r="F259" s="375"/>
      <c r="G259" s="447"/>
      <c r="H259" s="491">
        <f t="shared" si="16"/>
        <v>0</v>
      </c>
      <c r="I259" s="375"/>
      <c r="J259" s="375"/>
      <c r="K259" s="375"/>
      <c r="L259" s="448"/>
    </row>
    <row r="260" spans="1:12" x14ac:dyDescent="0.2">
      <c r="A260" s="346">
        <v>6422</v>
      </c>
      <c r="B260" s="506" t="s">
        <v>267</v>
      </c>
      <c r="C260" s="491">
        <f t="shared" si="15"/>
        <v>0</v>
      </c>
      <c r="D260" s="375"/>
      <c r="E260" s="375"/>
      <c r="F260" s="375"/>
      <c r="G260" s="447"/>
      <c r="H260" s="491">
        <f t="shared" si="16"/>
        <v>0</v>
      </c>
      <c r="I260" s="375"/>
      <c r="J260" s="375"/>
      <c r="K260" s="375"/>
      <c r="L260" s="448"/>
    </row>
    <row r="261" spans="1:12" ht="24" x14ac:dyDescent="0.2">
      <c r="A261" s="346">
        <v>6423</v>
      </c>
      <c r="B261" s="506" t="s">
        <v>268</v>
      </c>
      <c r="C261" s="491">
        <f t="shared" si="15"/>
        <v>0</v>
      </c>
      <c r="D261" s="375"/>
      <c r="E261" s="375"/>
      <c r="F261" s="375"/>
      <c r="G261" s="447"/>
      <c r="H261" s="491">
        <f t="shared" si="16"/>
        <v>0</v>
      </c>
      <c r="I261" s="375"/>
      <c r="J261" s="375"/>
      <c r="K261" s="375"/>
      <c r="L261" s="448"/>
    </row>
    <row r="262" spans="1:12" ht="36" x14ac:dyDescent="0.2">
      <c r="A262" s="521">
        <v>7000</v>
      </c>
      <c r="B262" s="522" t="s">
        <v>366</v>
      </c>
      <c r="C262" s="523">
        <f t="shared" ref="C262:C292" si="34">SUM(D262:G262)</f>
        <v>0</v>
      </c>
      <c r="D262" s="524">
        <f>SUM(D263,D270)</f>
        <v>0</v>
      </c>
      <c r="E262" s="524">
        <f t="shared" ref="E262:G262" si="35">SUM(E263,E270)</f>
        <v>0</v>
      </c>
      <c r="F262" s="524">
        <f t="shared" si="35"/>
        <v>0</v>
      </c>
      <c r="G262" s="524">
        <f t="shared" si="35"/>
        <v>0</v>
      </c>
      <c r="H262" s="525">
        <f t="shared" ref="H262:H268" si="36">SUM(I262:L262)</f>
        <v>0</v>
      </c>
      <c r="I262" s="524">
        <f>SUM(I263,I270)</f>
        <v>0</v>
      </c>
      <c r="J262" s="524">
        <f t="shared" ref="J262:L262" si="37">SUM(J263,J270)</f>
        <v>0</v>
      </c>
      <c r="K262" s="524">
        <f t="shared" si="37"/>
        <v>0</v>
      </c>
      <c r="L262" s="526">
        <f t="shared" si="37"/>
        <v>0</v>
      </c>
    </row>
    <row r="263" spans="1:12" ht="24" x14ac:dyDescent="0.2">
      <c r="A263" s="527">
        <v>7200</v>
      </c>
      <c r="B263" s="528" t="s">
        <v>367</v>
      </c>
      <c r="C263" s="474">
        <f t="shared" si="34"/>
        <v>0</v>
      </c>
      <c r="D263" s="364">
        <f>SUM(D264,D266,D269,D265)</f>
        <v>0</v>
      </c>
      <c r="E263" s="364">
        <f t="shared" ref="E263:G263" si="38">SUM(E264,E266,E269,E265)</f>
        <v>0</v>
      </c>
      <c r="F263" s="364">
        <f t="shared" si="38"/>
        <v>0</v>
      </c>
      <c r="G263" s="364">
        <f t="shared" si="38"/>
        <v>0</v>
      </c>
      <c r="H263" s="358">
        <f t="shared" si="36"/>
        <v>0</v>
      </c>
      <c r="I263" s="364">
        <f>SUM(I264,I266,I269,I265)</f>
        <v>0</v>
      </c>
      <c r="J263" s="364">
        <f t="shared" ref="J263:L263" si="39">SUM(J264,J266,J269,J265)</f>
        <v>0</v>
      </c>
      <c r="K263" s="364">
        <f t="shared" si="39"/>
        <v>0</v>
      </c>
      <c r="L263" s="529">
        <f t="shared" si="39"/>
        <v>0</v>
      </c>
    </row>
    <row r="264" spans="1:12" ht="24" x14ac:dyDescent="0.2">
      <c r="A264" s="530">
        <v>7210</v>
      </c>
      <c r="B264" s="501" t="s">
        <v>368</v>
      </c>
      <c r="C264" s="531">
        <f t="shared" si="34"/>
        <v>0</v>
      </c>
      <c r="D264" s="383"/>
      <c r="E264" s="383"/>
      <c r="F264" s="383"/>
      <c r="G264" s="532"/>
      <c r="H264" s="381">
        <f t="shared" si="36"/>
        <v>0</v>
      </c>
      <c r="I264" s="383"/>
      <c r="J264" s="383"/>
      <c r="K264" s="383"/>
      <c r="L264" s="533"/>
    </row>
    <row r="265" spans="1:12" ht="24" x14ac:dyDescent="0.2">
      <c r="A265" s="534">
        <v>7230</v>
      </c>
      <c r="B265" s="464" t="s">
        <v>272</v>
      </c>
      <c r="C265" s="491">
        <f t="shared" si="34"/>
        <v>0</v>
      </c>
      <c r="D265" s="375"/>
      <c r="E265" s="375"/>
      <c r="F265" s="375"/>
      <c r="G265" s="447"/>
      <c r="H265" s="373">
        <f t="shared" si="36"/>
        <v>0</v>
      </c>
      <c r="I265" s="375"/>
      <c r="J265" s="375"/>
      <c r="K265" s="375"/>
      <c r="L265" s="448"/>
    </row>
    <row r="266" spans="1:12" ht="24" x14ac:dyDescent="0.2">
      <c r="A266" s="534">
        <v>7240</v>
      </c>
      <c r="B266" s="464" t="s">
        <v>369</v>
      </c>
      <c r="C266" s="491">
        <f t="shared" si="34"/>
        <v>0</v>
      </c>
      <c r="D266" s="450">
        <f>SUM(D267:D268)</f>
        <v>0</v>
      </c>
      <c r="E266" s="450">
        <f>SUM(E267:E268)</f>
        <v>0</v>
      </c>
      <c r="F266" s="450">
        <f>SUM(F267:F268)</f>
        <v>0</v>
      </c>
      <c r="G266" s="451">
        <f>SUM(G267:G268)</f>
        <v>0</v>
      </c>
      <c r="H266" s="373">
        <f t="shared" si="36"/>
        <v>0</v>
      </c>
      <c r="I266" s="450">
        <f>SUM(I267:I268)</f>
        <v>0</v>
      </c>
      <c r="J266" s="450">
        <f>SUM(J267:J268)</f>
        <v>0</v>
      </c>
      <c r="K266" s="450">
        <f>SUM(K267:K268)</f>
        <v>0</v>
      </c>
      <c r="L266" s="452">
        <f>SUM(L267:L268)</f>
        <v>0</v>
      </c>
    </row>
    <row r="267" spans="1:12" ht="48" x14ac:dyDescent="0.2">
      <c r="A267" s="535">
        <v>7245</v>
      </c>
      <c r="B267" s="464" t="s">
        <v>274</v>
      </c>
      <c r="C267" s="491">
        <f t="shared" si="34"/>
        <v>0</v>
      </c>
      <c r="D267" s="375"/>
      <c r="E267" s="375"/>
      <c r="F267" s="375"/>
      <c r="G267" s="447"/>
      <c r="H267" s="373">
        <f t="shared" si="36"/>
        <v>0</v>
      </c>
      <c r="I267" s="375"/>
      <c r="J267" s="375"/>
      <c r="K267" s="375"/>
      <c r="L267" s="448"/>
    </row>
    <row r="268" spans="1:12" ht="120" x14ac:dyDescent="0.2">
      <c r="A268" s="535">
        <v>7246</v>
      </c>
      <c r="B268" s="464" t="s">
        <v>370</v>
      </c>
      <c r="C268" s="491">
        <f t="shared" si="34"/>
        <v>0</v>
      </c>
      <c r="D268" s="375"/>
      <c r="E268" s="375"/>
      <c r="F268" s="375"/>
      <c r="G268" s="447"/>
      <c r="H268" s="373">
        <f t="shared" si="36"/>
        <v>0</v>
      </c>
      <c r="I268" s="375"/>
      <c r="J268" s="375"/>
      <c r="K268" s="375"/>
      <c r="L268" s="448"/>
    </row>
    <row r="269" spans="1:12" ht="24" x14ac:dyDescent="0.2">
      <c r="A269" s="534">
        <v>7260</v>
      </c>
      <c r="B269" s="464" t="s">
        <v>276</v>
      </c>
      <c r="C269" s="491">
        <f t="shared" si="34"/>
        <v>0</v>
      </c>
      <c r="D269" s="375"/>
      <c r="E269" s="375"/>
      <c r="F269" s="375"/>
      <c r="G269" s="447"/>
      <c r="H269" s="373">
        <f t="shared" ref="H269:H292" si="40">SUM(I269:L269)</f>
        <v>0</v>
      </c>
      <c r="I269" s="375"/>
      <c r="J269" s="375"/>
      <c r="K269" s="375"/>
      <c r="L269" s="448"/>
    </row>
    <row r="270" spans="1:12" x14ac:dyDescent="0.25">
      <c r="A270" s="527">
        <v>7700</v>
      </c>
      <c r="B270" s="437" t="s">
        <v>277</v>
      </c>
      <c r="C270" s="474">
        <f t="shared" si="34"/>
        <v>0</v>
      </c>
      <c r="D270" s="364">
        <f>SUM(D271)</f>
        <v>0</v>
      </c>
      <c r="E270" s="364">
        <f>SUM(E271)</f>
        <v>0</v>
      </c>
      <c r="F270" s="364">
        <f>SUM(F271)</f>
        <v>0</v>
      </c>
      <c r="G270" s="438">
        <f>SUM(G271)</f>
        <v>0</v>
      </c>
      <c r="H270" s="358">
        <f t="shared" si="40"/>
        <v>0</v>
      </c>
      <c r="I270" s="364">
        <f>SUM(I271)</f>
        <v>0</v>
      </c>
      <c r="J270" s="364">
        <f>SUM(J271)</f>
        <v>0</v>
      </c>
      <c r="K270" s="364">
        <f>SUM(K271)</f>
        <v>0</v>
      </c>
      <c r="L270" s="529">
        <f>SUM(L271)</f>
        <v>0</v>
      </c>
    </row>
    <row r="271" spans="1:12" ht="24" x14ac:dyDescent="0.25">
      <c r="A271" s="536">
        <v>7710</v>
      </c>
      <c r="B271" s="399" t="s">
        <v>278</v>
      </c>
      <c r="C271" s="492">
        <f t="shared" si="34"/>
        <v>0</v>
      </c>
      <c r="D271" s="442">
        <f>SUM(D272:D273)</f>
        <v>0</v>
      </c>
      <c r="E271" s="442">
        <f>SUM(E272:E273)</f>
        <v>0</v>
      </c>
      <c r="F271" s="442">
        <f>SUM(F272:F273)</f>
        <v>0</v>
      </c>
      <c r="G271" s="443">
        <f>SUM(G272:G273)</f>
        <v>0</v>
      </c>
      <c r="H271" s="441">
        <f t="shared" si="40"/>
        <v>0</v>
      </c>
      <c r="I271" s="442">
        <f>SUM(I272:I273)</f>
        <v>0</v>
      </c>
      <c r="J271" s="442">
        <f>SUM(J272:J273)</f>
        <v>0</v>
      </c>
      <c r="K271" s="442">
        <f>SUM(K272:K273)</f>
        <v>0</v>
      </c>
      <c r="L271" s="444">
        <f>SUM(L272:L273)</f>
        <v>0</v>
      </c>
    </row>
    <row r="272" spans="1:12" ht="36" x14ac:dyDescent="0.25">
      <c r="A272" s="535">
        <v>7711</v>
      </c>
      <c r="B272" s="372" t="s">
        <v>371</v>
      </c>
      <c r="C272" s="491">
        <f t="shared" si="34"/>
        <v>0</v>
      </c>
      <c r="D272" s="375"/>
      <c r="E272" s="375"/>
      <c r="F272" s="375"/>
      <c r="G272" s="447"/>
      <c r="H272" s="373">
        <f t="shared" si="40"/>
        <v>0</v>
      </c>
      <c r="I272" s="375"/>
      <c r="J272" s="375"/>
      <c r="K272" s="375"/>
      <c r="L272" s="448"/>
    </row>
    <row r="273" spans="1:12" ht="24" x14ac:dyDescent="0.25">
      <c r="A273" s="535">
        <v>7712</v>
      </c>
      <c r="B273" s="372" t="s">
        <v>372</v>
      </c>
      <c r="C273" s="491">
        <f t="shared" si="34"/>
        <v>0</v>
      </c>
      <c r="D273" s="375"/>
      <c r="E273" s="375"/>
      <c r="F273" s="375"/>
      <c r="G273" s="447"/>
      <c r="H273" s="373">
        <f t="shared" si="40"/>
        <v>0</v>
      </c>
      <c r="I273" s="375"/>
      <c r="J273" s="375"/>
      <c r="K273" s="375"/>
      <c r="L273" s="448"/>
    </row>
    <row r="274" spans="1:12" ht="36" x14ac:dyDescent="0.2">
      <c r="A274" s="537">
        <v>8000</v>
      </c>
      <c r="B274" s="538" t="s">
        <v>373</v>
      </c>
      <c r="C274" s="539">
        <f t="shared" si="34"/>
        <v>0</v>
      </c>
      <c r="D274" s="540">
        <f>SUM(D275:D277)</f>
        <v>0</v>
      </c>
      <c r="E274" s="540">
        <f t="shared" ref="E274:G274" si="41">SUM(E275:E277)</f>
        <v>0</v>
      </c>
      <c r="F274" s="540">
        <f t="shared" si="41"/>
        <v>0</v>
      </c>
      <c r="G274" s="540">
        <f t="shared" si="41"/>
        <v>0</v>
      </c>
      <c r="H274" s="541">
        <f t="shared" si="40"/>
        <v>0</v>
      </c>
      <c r="I274" s="540">
        <f>SUM(I275:I277)</f>
        <v>0</v>
      </c>
      <c r="J274" s="540">
        <f t="shared" ref="J274:L274" si="42">SUM(J275:J277)</f>
        <v>0</v>
      </c>
      <c r="K274" s="540">
        <f t="shared" si="42"/>
        <v>0</v>
      </c>
      <c r="L274" s="542">
        <f t="shared" si="42"/>
        <v>0</v>
      </c>
    </row>
    <row r="275" spans="1:12" ht="24" x14ac:dyDescent="0.2">
      <c r="A275" s="543">
        <v>8100</v>
      </c>
      <c r="B275" s="544" t="s">
        <v>283</v>
      </c>
      <c r="C275" s="491">
        <f t="shared" si="34"/>
        <v>0</v>
      </c>
      <c r="D275" s="375"/>
      <c r="E275" s="375"/>
      <c r="F275" s="375"/>
      <c r="G275" s="447"/>
      <c r="H275" s="373">
        <f t="shared" si="40"/>
        <v>0</v>
      </c>
      <c r="I275" s="375"/>
      <c r="J275" s="375"/>
      <c r="K275" s="375"/>
      <c r="L275" s="448"/>
    </row>
    <row r="276" spans="1:12" ht="24" x14ac:dyDescent="0.2">
      <c r="A276" s="543">
        <v>8600</v>
      </c>
      <c r="B276" s="544" t="s">
        <v>374</v>
      </c>
      <c r="C276" s="491">
        <f t="shared" si="34"/>
        <v>0</v>
      </c>
      <c r="D276" s="375"/>
      <c r="E276" s="375"/>
      <c r="F276" s="375"/>
      <c r="G276" s="447"/>
      <c r="H276" s="373">
        <f t="shared" si="40"/>
        <v>0</v>
      </c>
      <c r="I276" s="375"/>
      <c r="J276" s="375"/>
      <c r="K276" s="375"/>
      <c r="L276" s="448"/>
    </row>
    <row r="277" spans="1:12" ht="48" x14ac:dyDescent="0.2">
      <c r="A277" s="543">
        <v>8900</v>
      </c>
      <c r="B277" s="544" t="s">
        <v>285</v>
      </c>
      <c r="C277" s="491">
        <f t="shared" si="34"/>
        <v>0</v>
      </c>
      <c r="D277" s="375"/>
      <c r="E277" s="375"/>
      <c r="F277" s="375"/>
      <c r="G277" s="447"/>
      <c r="H277" s="373">
        <f t="shared" si="40"/>
        <v>0</v>
      </c>
      <c r="I277" s="375"/>
      <c r="J277" s="375"/>
      <c r="K277" s="375"/>
      <c r="L277" s="448"/>
    </row>
    <row r="278" spans="1:12" x14ac:dyDescent="0.2">
      <c r="A278" s="537">
        <v>9000</v>
      </c>
      <c r="B278" s="545" t="s">
        <v>286</v>
      </c>
      <c r="C278" s="539">
        <f t="shared" si="34"/>
        <v>0</v>
      </c>
      <c r="D278" s="540">
        <f>SUM(D279)</f>
        <v>0</v>
      </c>
      <c r="E278" s="540">
        <f t="shared" ref="E278:G278" si="43">SUM(E279)</f>
        <v>0</v>
      </c>
      <c r="F278" s="540">
        <f t="shared" si="43"/>
        <v>0</v>
      </c>
      <c r="G278" s="540">
        <f t="shared" si="43"/>
        <v>0</v>
      </c>
      <c r="H278" s="541">
        <f t="shared" si="40"/>
        <v>0</v>
      </c>
      <c r="I278" s="540">
        <f>SUM(I279)</f>
        <v>0</v>
      </c>
      <c r="J278" s="540">
        <f t="shared" ref="J278:L278" si="44">SUM(J279)</f>
        <v>0</v>
      </c>
      <c r="K278" s="540">
        <f t="shared" si="44"/>
        <v>0</v>
      </c>
      <c r="L278" s="546">
        <f t="shared" si="44"/>
        <v>0</v>
      </c>
    </row>
    <row r="279" spans="1:12" ht="24" x14ac:dyDescent="0.2">
      <c r="A279" s="547">
        <v>9200</v>
      </c>
      <c r="B279" s="473" t="s">
        <v>375</v>
      </c>
      <c r="C279" s="496">
        <f t="shared" si="34"/>
        <v>0</v>
      </c>
      <c r="D279" s="482">
        <f>SUM(D280,D281,D284,D285,D289)</f>
        <v>0</v>
      </c>
      <c r="E279" s="482">
        <f t="shared" ref="E279:G279" si="45">SUM(E280,E281,E284,E285,E289)</f>
        <v>0</v>
      </c>
      <c r="F279" s="482">
        <f t="shared" si="45"/>
        <v>0</v>
      </c>
      <c r="G279" s="482">
        <f t="shared" si="45"/>
        <v>0</v>
      </c>
      <c r="H279" s="481">
        <f t="shared" si="40"/>
        <v>0</v>
      </c>
      <c r="I279" s="482">
        <f>SUM(I280,I281,I284,I285,I289)</f>
        <v>0</v>
      </c>
      <c r="J279" s="482">
        <f t="shared" ref="J279:L279" si="46">SUM(J280,J281,J284,J285,J289)</f>
        <v>0</v>
      </c>
      <c r="K279" s="482">
        <f t="shared" si="46"/>
        <v>0</v>
      </c>
      <c r="L279" s="548">
        <f t="shared" si="46"/>
        <v>0</v>
      </c>
    </row>
    <row r="280" spans="1:12" ht="24" x14ac:dyDescent="0.2">
      <c r="A280" s="549">
        <v>9230</v>
      </c>
      <c r="B280" s="528" t="s">
        <v>376</v>
      </c>
      <c r="C280" s="496">
        <f t="shared" si="34"/>
        <v>0</v>
      </c>
      <c r="D280" s="482"/>
      <c r="E280" s="482"/>
      <c r="F280" s="482"/>
      <c r="G280" s="483"/>
      <c r="H280" s="481">
        <f t="shared" si="40"/>
        <v>0</v>
      </c>
      <c r="I280" s="482"/>
      <c r="J280" s="482"/>
      <c r="K280" s="482"/>
      <c r="L280" s="548"/>
    </row>
    <row r="281" spans="1:12" ht="36" x14ac:dyDescent="0.2">
      <c r="A281" s="549">
        <v>9240</v>
      </c>
      <c r="B281" s="528" t="s">
        <v>377</v>
      </c>
      <c r="C281" s="496">
        <f t="shared" si="34"/>
        <v>0</v>
      </c>
      <c r="D281" s="482">
        <f>SUM(D282:D283)</f>
        <v>0</v>
      </c>
      <c r="E281" s="482">
        <f t="shared" ref="E281:G281" si="47">SUM(E282:E283)</f>
        <v>0</v>
      </c>
      <c r="F281" s="482">
        <f t="shared" si="47"/>
        <v>0</v>
      </c>
      <c r="G281" s="482">
        <f t="shared" si="47"/>
        <v>0</v>
      </c>
      <c r="H281" s="481">
        <f t="shared" si="40"/>
        <v>0</v>
      </c>
      <c r="I281" s="482">
        <f>SUM(I282:I283)</f>
        <v>0</v>
      </c>
      <c r="J281" s="482">
        <f t="shared" ref="J281:L281" si="48">SUM(J282:J283)</f>
        <v>0</v>
      </c>
      <c r="K281" s="482">
        <f t="shared" si="48"/>
        <v>0</v>
      </c>
      <c r="L281" s="548">
        <f t="shared" si="48"/>
        <v>0</v>
      </c>
    </row>
    <row r="282" spans="1:12" ht="36" x14ac:dyDescent="0.2">
      <c r="A282" s="550">
        <v>9241</v>
      </c>
      <c r="B282" s="528" t="s">
        <v>378</v>
      </c>
      <c r="C282" s="496">
        <f t="shared" si="34"/>
        <v>0</v>
      </c>
      <c r="D282" s="482"/>
      <c r="E282" s="482"/>
      <c r="F282" s="482"/>
      <c r="G282" s="483"/>
      <c r="H282" s="481">
        <f t="shared" si="40"/>
        <v>0</v>
      </c>
      <c r="I282" s="482"/>
      <c r="J282" s="482"/>
      <c r="K282" s="482"/>
      <c r="L282" s="548"/>
    </row>
    <row r="283" spans="1:12" ht="36" x14ac:dyDescent="0.2">
      <c r="A283" s="550">
        <v>9242</v>
      </c>
      <c r="B283" s="528" t="s">
        <v>379</v>
      </c>
      <c r="C283" s="496">
        <f t="shared" si="34"/>
        <v>0</v>
      </c>
      <c r="D283" s="482"/>
      <c r="E283" s="482"/>
      <c r="F283" s="482"/>
      <c r="G283" s="483"/>
      <c r="H283" s="481">
        <f t="shared" si="40"/>
        <v>0</v>
      </c>
      <c r="I283" s="482"/>
      <c r="J283" s="482"/>
      <c r="K283" s="482"/>
      <c r="L283" s="548"/>
    </row>
    <row r="284" spans="1:12" ht="24" x14ac:dyDescent="0.2">
      <c r="A284" s="549">
        <v>9250</v>
      </c>
      <c r="B284" s="528" t="s">
        <v>380</v>
      </c>
      <c r="C284" s="496">
        <f t="shared" si="34"/>
        <v>0</v>
      </c>
      <c r="D284" s="482"/>
      <c r="E284" s="482"/>
      <c r="F284" s="482"/>
      <c r="G284" s="483"/>
      <c r="H284" s="481">
        <f t="shared" si="40"/>
        <v>0</v>
      </c>
      <c r="I284" s="482"/>
      <c r="J284" s="482"/>
      <c r="K284" s="482"/>
      <c r="L284" s="548"/>
    </row>
    <row r="285" spans="1:12" ht="24" x14ac:dyDescent="0.2">
      <c r="A285" s="549">
        <v>9260</v>
      </c>
      <c r="B285" s="528" t="s">
        <v>293</v>
      </c>
      <c r="C285" s="496">
        <f t="shared" si="34"/>
        <v>0</v>
      </c>
      <c r="D285" s="482">
        <f>SUM(D286:D288)</f>
        <v>0</v>
      </c>
      <c r="E285" s="482">
        <f t="shared" ref="E285:G285" si="49">SUM(E286:E288)</f>
        <v>0</v>
      </c>
      <c r="F285" s="482">
        <f t="shared" si="49"/>
        <v>0</v>
      </c>
      <c r="G285" s="482">
        <f t="shared" si="49"/>
        <v>0</v>
      </c>
      <c r="H285" s="481">
        <f t="shared" si="40"/>
        <v>0</v>
      </c>
      <c r="I285" s="482">
        <f>SUM(I286:I288)</f>
        <v>0</v>
      </c>
      <c r="J285" s="482">
        <f t="shared" ref="J285:L285" si="50">SUM(J286:J288)</f>
        <v>0</v>
      </c>
      <c r="K285" s="482">
        <f t="shared" si="50"/>
        <v>0</v>
      </c>
      <c r="L285" s="548">
        <f t="shared" si="50"/>
        <v>0</v>
      </c>
    </row>
    <row r="286" spans="1:12" ht="36" x14ac:dyDescent="0.2">
      <c r="A286" s="550">
        <v>9261</v>
      </c>
      <c r="B286" s="528" t="s">
        <v>294</v>
      </c>
      <c r="C286" s="496">
        <f t="shared" si="34"/>
        <v>0</v>
      </c>
      <c r="D286" s="482"/>
      <c r="E286" s="482"/>
      <c r="F286" s="482"/>
      <c r="G286" s="483"/>
      <c r="H286" s="481">
        <f t="shared" si="40"/>
        <v>0</v>
      </c>
      <c r="I286" s="482"/>
      <c r="J286" s="482"/>
      <c r="K286" s="482"/>
      <c r="L286" s="484"/>
    </row>
    <row r="287" spans="1:12" ht="48" x14ac:dyDescent="0.2">
      <c r="A287" s="550">
        <v>9262</v>
      </c>
      <c r="B287" s="528" t="s">
        <v>295</v>
      </c>
      <c r="C287" s="496">
        <f t="shared" si="34"/>
        <v>0</v>
      </c>
      <c r="D287" s="482"/>
      <c r="E287" s="482"/>
      <c r="F287" s="482"/>
      <c r="G287" s="483"/>
      <c r="H287" s="481">
        <f t="shared" si="40"/>
        <v>0</v>
      </c>
      <c r="I287" s="482"/>
      <c r="J287" s="482"/>
      <c r="K287" s="482"/>
      <c r="L287" s="484"/>
    </row>
    <row r="288" spans="1:12" ht="120" x14ac:dyDescent="0.2">
      <c r="A288" s="550">
        <v>9263</v>
      </c>
      <c r="B288" s="528" t="s">
        <v>381</v>
      </c>
      <c r="C288" s="496">
        <f t="shared" si="34"/>
        <v>0</v>
      </c>
      <c r="D288" s="482"/>
      <c r="E288" s="482"/>
      <c r="F288" s="482"/>
      <c r="G288" s="483"/>
      <c r="H288" s="481">
        <f t="shared" si="40"/>
        <v>0</v>
      </c>
      <c r="I288" s="482"/>
      <c r="J288" s="482"/>
      <c r="K288" s="482"/>
      <c r="L288" s="484"/>
    </row>
    <row r="289" spans="1:12" ht="60" x14ac:dyDescent="0.2">
      <c r="A289" s="549">
        <v>9270</v>
      </c>
      <c r="B289" s="528" t="s">
        <v>297</v>
      </c>
      <c r="C289" s="496">
        <f t="shared" si="34"/>
        <v>0</v>
      </c>
      <c r="D289" s="482"/>
      <c r="E289" s="482"/>
      <c r="F289" s="482"/>
      <c r="G289" s="483"/>
      <c r="H289" s="481">
        <f t="shared" si="40"/>
        <v>0</v>
      </c>
      <c r="I289" s="482"/>
      <c r="J289" s="482"/>
      <c r="K289" s="482"/>
      <c r="L289" s="484"/>
    </row>
    <row r="290" spans="1:12" x14ac:dyDescent="0.25">
      <c r="A290" s="551"/>
      <c r="B290" s="399" t="s">
        <v>298</v>
      </c>
      <c r="C290" s="492">
        <f t="shared" si="34"/>
        <v>0</v>
      </c>
      <c r="D290" s="442">
        <f>SUM(D291:D292)</f>
        <v>0</v>
      </c>
      <c r="E290" s="442">
        <f>SUM(E291:E292)</f>
        <v>0</v>
      </c>
      <c r="F290" s="442">
        <f>SUM(F291:F292)</f>
        <v>0</v>
      </c>
      <c r="G290" s="443">
        <f>SUM(G291:G292)</f>
        <v>0</v>
      </c>
      <c r="H290" s="441">
        <f t="shared" si="40"/>
        <v>0</v>
      </c>
      <c r="I290" s="442">
        <f>SUM(I291:I292)</f>
        <v>0</v>
      </c>
      <c r="J290" s="442">
        <f>SUM(J291:J292)</f>
        <v>0</v>
      </c>
      <c r="K290" s="442">
        <f>SUM(K291:K292)</f>
        <v>0</v>
      </c>
      <c r="L290" s="444">
        <f>SUM(L291:L292)</f>
        <v>0</v>
      </c>
    </row>
    <row r="291" spans="1:12" x14ac:dyDescent="0.25">
      <c r="A291" s="552"/>
      <c r="B291" s="346" t="s">
        <v>29</v>
      </c>
      <c r="C291" s="491">
        <f t="shared" si="34"/>
        <v>0</v>
      </c>
      <c r="D291" s="375"/>
      <c r="E291" s="375"/>
      <c r="F291" s="375"/>
      <c r="G291" s="447"/>
      <c r="H291" s="373">
        <f t="shared" si="40"/>
        <v>0</v>
      </c>
      <c r="I291" s="375"/>
      <c r="J291" s="375"/>
      <c r="K291" s="375"/>
      <c r="L291" s="448"/>
    </row>
    <row r="292" spans="1:12" x14ac:dyDescent="0.25">
      <c r="A292" s="553"/>
      <c r="B292" s="554" t="s">
        <v>30</v>
      </c>
      <c r="C292" s="498">
        <f t="shared" si="34"/>
        <v>0</v>
      </c>
      <c r="D292" s="369"/>
      <c r="E292" s="369"/>
      <c r="F292" s="369"/>
      <c r="G292" s="445"/>
      <c r="H292" s="367">
        <f t="shared" si="40"/>
        <v>0</v>
      </c>
      <c r="I292" s="369"/>
      <c r="J292" s="369"/>
      <c r="K292" s="369"/>
      <c r="L292" s="446"/>
    </row>
    <row r="293" spans="1:12" x14ac:dyDescent="0.25">
      <c r="A293" s="555"/>
      <c r="B293" s="556" t="s">
        <v>299</v>
      </c>
      <c r="C293" s="557">
        <f>SUM(C290,C262,C227,C191,C183,C168,C73,C52)</f>
        <v>30000</v>
      </c>
      <c r="D293" s="558">
        <f>SUM(D290,D262,D227,D191,D183,D168,D73,D52,D274,D278)</f>
        <v>30000</v>
      </c>
      <c r="E293" s="558">
        <f>SUM(E290,E262,E227,E191,E183,E168,E73,E52,E274,E278)</f>
        <v>0</v>
      </c>
      <c r="F293" s="558">
        <f>SUM(F290,F262,F227,F191,F183,F168,F73,F52,F274,F278)</f>
        <v>0</v>
      </c>
      <c r="G293" s="558">
        <f>SUM(G290,G262,G227,G191,G183,G168,G73,G52,G274,G278)</f>
        <v>0</v>
      </c>
      <c r="H293" s="557">
        <f>SUM(H290,H262,H227,H191,H183,H168,H73,H52)</f>
        <v>30000</v>
      </c>
      <c r="I293" s="558">
        <f>SUM(I290,I262,I227,I191,I183,I168,I73,I52,I274,I278)</f>
        <v>30000</v>
      </c>
      <c r="J293" s="558">
        <f>SUM(J290,J262,J227,J191,J183,J168,J73,J52,J274,J278)</f>
        <v>0</v>
      </c>
      <c r="K293" s="558">
        <f>SUM(K290,K262,K227,K191,K183,K168,K73,K52,K274,K278)</f>
        <v>0</v>
      </c>
      <c r="L293" s="439">
        <f>SUM(L290,L262,L227,L191,L183,L168,L73,L52,L274,L278)</f>
        <v>0</v>
      </c>
    </row>
    <row r="294" spans="1:12" ht="3" customHeight="1" x14ac:dyDescent="0.25">
      <c r="A294" s="555"/>
      <c r="B294" s="555"/>
      <c r="C294" s="481"/>
      <c r="D294" s="497"/>
      <c r="E294" s="497"/>
      <c r="F294" s="497"/>
      <c r="G294" s="559"/>
      <c r="H294" s="481"/>
      <c r="I294" s="497"/>
      <c r="J294" s="497"/>
      <c r="K294" s="497"/>
      <c r="L294" s="560"/>
    </row>
    <row r="295" spans="1:12" s="326" customFormat="1" x14ac:dyDescent="0.25">
      <c r="A295" s="977" t="s">
        <v>300</v>
      </c>
      <c r="B295" s="978"/>
      <c r="C295" s="561">
        <f>SUM(D295:G295)</f>
        <v>0</v>
      </c>
      <c r="D295" s="562">
        <f>SUM(D25,D26,D42)-D50</f>
        <v>0</v>
      </c>
      <c r="E295" s="562">
        <f>SUM(E25,E26,E42)-E50</f>
        <v>0</v>
      </c>
      <c r="F295" s="562">
        <f>F27-F50</f>
        <v>0</v>
      </c>
      <c r="G295" s="563">
        <f>G44-G50</f>
        <v>0</v>
      </c>
      <c r="H295" s="561">
        <f>SUM(I295:L295)</f>
        <v>0</v>
      </c>
      <c r="I295" s="562">
        <f>SUM(I25,I26,I42)-I50</f>
        <v>0</v>
      </c>
      <c r="J295" s="562">
        <f>SUM(J25,J26,J42)-J50</f>
        <v>0</v>
      </c>
      <c r="K295" s="562">
        <f>K27-K50</f>
        <v>0</v>
      </c>
      <c r="L295" s="564">
        <f>L44-L50</f>
        <v>0</v>
      </c>
    </row>
    <row r="296" spans="1:12" ht="3" customHeight="1" x14ac:dyDescent="0.25">
      <c r="A296" s="565"/>
      <c r="B296" s="565"/>
      <c r="C296" s="481"/>
      <c r="D296" s="497"/>
      <c r="E296" s="497"/>
      <c r="F296" s="497"/>
      <c r="G296" s="559"/>
      <c r="H296" s="481"/>
      <c r="I296" s="497"/>
      <c r="J296" s="497"/>
      <c r="K296" s="497"/>
      <c r="L296" s="560"/>
    </row>
    <row r="297" spans="1:12" s="326" customFormat="1" x14ac:dyDescent="0.25">
      <c r="A297" s="977" t="s">
        <v>301</v>
      </c>
      <c r="B297" s="978"/>
      <c r="C297" s="561">
        <f t="shared" ref="C297:L297" si="51">SUM(C298,C300)-C308+C310</f>
        <v>0</v>
      </c>
      <c r="D297" s="562">
        <f t="shared" si="51"/>
        <v>0</v>
      </c>
      <c r="E297" s="562">
        <f t="shared" si="51"/>
        <v>0</v>
      </c>
      <c r="F297" s="562">
        <f t="shared" si="51"/>
        <v>0</v>
      </c>
      <c r="G297" s="563">
        <f t="shared" si="51"/>
        <v>0</v>
      </c>
      <c r="H297" s="566">
        <f t="shared" si="51"/>
        <v>0</v>
      </c>
      <c r="I297" s="562">
        <f t="shared" si="51"/>
        <v>0</v>
      </c>
      <c r="J297" s="562">
        <f t="shared" si="51"/>
        <v>0</v>
      </c>
      <c r="K297" s="562">
        <f t="shared" si="51"/>
        <v>0</v>
      </c>
      <c r="L297" s="567">
        <f t="shared" si="51"/>
        <v>0</v>
      </c>
    </row>
    <row r="298" spans="1:12" s="326" customFormat="1" x14ac:dyDescent="0.25">
      <c r="A298" s="568" t="s">
        <v>302</v>
      </c>
      <c r="B298" s="568" t="s">
        <v>303</v>
      </c>
      <c r="C298" s="561">
        <f t="shared" ref="C298:L298" si="52">C22-C290</f>
        <v>0</v>
      </c>
      <c r="D298" s="562">
        <f t="shared" si="52"/>
        <v>0</v>
      </c>
      <c r="E298" s="562">
        <f t="shared" si="52"/>
        <v>0</v>
      </c>
      <c r="F298" s="562">
        <f t="shared" si="52"/>
        <v>0</v>
      </c>
      <c r="G298" s="569">
        <f t="shared" si="52"/>
        <v>0</v>
      </c>
      <c r="H298" s="566">
        <f t="shared" si="52"/>
        <v>0</v>
      </c>
      <c r="I298" s="562">
        <f t="shared" si="52"/>
        <v>0</v>
      </c>
      <c r="J298" s="562">
        <f t="shared" si="52"/>
        <v>0</v>
      </c>
      <c r="K298" s="562">
        <f t="shared" si="52"/>
        <v>0</v>
      </c>
      <c r="L298" s="567">
        <f t="shared" si="52"/>
        <v>0</v>
      </c>
    </row>
    <row r="299" spans="1:12" ht="3" customHeight="1" x14ac:dyDescent="0.25">
      <c r="A299" s="555"/>
      <c r="B299" s="555"/>
      <c r="C299" s="481"/>
      <c r="D299" s="497"/>
      <c r="E299" s="497"/>
      <c r="F299" s="497"/>
      <c r="G299" s="559"/>
      <c r="H299" s="481"/>
      <c r="I299" s="497"/>
      <c r="J299" s="497"/>
      <c r="K299" s="497"/>
      <c r="L299" s="560"/>
    </row>
    <row r="300" spans="1:12" s="326" customFormat="1" x14ac:dyDescent="0.25">
      <c r="A300" s="570" t="s">
        <v>304</v>
      </c>
      <c r="B300" s="570" t="s">
        <v>305</v>
      </c>
      <c r="C300" s="561">
        <f t="shared" ref="C300:L300" si="53">SUM(C301,C303,C305)-SUM(C302,C304,C306)</f>
        <v>0</v>
      </c>
      <c r="D300" s="562">
        <f t="shared" si="53"/>
        <v>0</v>
      </c>
      <c r="E300" s="562">
        <f t="shared" si="53"/>
        <v>0</v>
      </c>
      <c r="F300" s="562">
        <f t="shared" si="53"/>
        <v>0</v>
      </c>
      <c r="G300" s="569">
        <f t="shared" si="53"/>
        <v>0</v>
      </c>
      <c r="H300" s="566">
        <f t="shared" si="53"/>
        <v>0</v>
      </c>
      <c r="I300" s="562">
        <f t="shared" si="53"/>
        <v>0</v>
      </c>
      <c r="J300" s="562">
        <f t="shared" si="53"/>
        <v>0</v>
      </c>
      <c r="K300" s="562">
        <f t="shared" si="53"/>
        <v>0</v>
      </c>
      <c r="L300" s="567">
        <f t="shared" si="53"/>
        <v>0</v>
      </c>
    </row>
    <row r="301" spans="1:12" x14ac:dyDescent="0.25">
      <c r="A301" s="551" t="s">
        <v>306</v>
      </c>
      <c r="B301" s="571" t="s">
        <v>307</v>
      </c>
      <c r="C301" s="381">
        <f t="shared" ref="C301:C306" si="54">SUM(D301:G301)</f>
        <v>0</v>
      </c>
      <c r="D301" s="383"/>
      <c r="E301" s="383"/>
      <c r="F301" s="383"/>
      <c r="G301" s="532"/>
      <c r="H301" s="381">
        <f t="shared" ref="H301:H306" si="55">SUM(I301:L301)</f>
        <v>0</v>
      </c>
      <c r="I301" s="383"/>
      <c r="J301" s="383"/>
      <c r="K301" s="383"/>
      <c r="L301" s="533"/>
    </row>
    <row r="302" spans="1:12" ht="24" x14ac:dyDescent="0.25">
      <c r="A302" s="552" t="s">
        <v>308</v>
      </c>
      <c r="B302" s="345" t="s">
        <v>309</v>
      </c>
      <c r="C302" s="373">
        <f t="shared" si="54"/>
        <v>0</v>
      </c>
      <c r="D302" s="375"/>
      <c r="E302" s="375"/>
      <c r="F302" s="375"/>
      <c r="G302" s="447"/>
      <c r="H302" s="373">
        <f t="shared" si="55"/>
        <v>0</v>
      </c>
      <c r="I302" s="375"/>
      <c r="J302" s="375"/>
      <c r="K302" s="375"/>
      <c r="L302" s="448"/>
    </row>
    <row r="303" spans="1:12" x14ac:dyDescent="0.25">
      <c r="A303" s="552" t="s">
        <v>310</v>
      </c>
      <c r="B303" s="345" t="s">
        <v>311</v>
      </c>
      <c r="C303" s="373">
        <f t="shared" si="54"/>
        <v>0</v>
      </c>
      <c r="D303" s="375"/>
      <c r="E303" s="375"/>
      <c r="F303" s="375"/>
      <c r="G303" s="447"/>
      <c r="H303" s="373">
        <f t="shared" si="55"/>
        <v>0</v>
      </c>
      <c r="I303" s="375"/>
      <c r="J303" s="375"/>
      <c r="K303" s="375"/>
      <c r="L303" s="448"/>
    </row>
    <row r="304" spans="1:12" ht="24" x14ac:dyDescent="0.25">
      <c r="A304" s="552" t="s">
        <v>312</v>
      </c>
      <c r="B304" s="345" t="s">
        <v>313</v>
      </c>
      <c r="C304" s="373">
        <f t="shared" si="54"/>
        <v>0</v>
      </c>
      <c r="D304" s="375"/>
      <c r="E304" s="375"/>
      <c r="F304" s="375"/>
      <c r="G304" s="447"/>
      <c r="H304" s="373">
        <f t="shared" si="55"/>
        <v>0</v>
      </c>
      <c r="I304" s="375"/>
      <c r="J304" s="375"/>
      <c r="K304" s="375"/>
      <c r="L304" s="448"/>
    </row>
    <row r="305" spans="1:12" x14ac:dyDescent="0.25">
      <c r="A305" s="552" t="s">
        <v>314</v>
      </c>
      <c r="B305" s="345" t="s">
        <v>315</v>
      </c>
      <c r="C305" s="373">
        <f t="shared" si="54"/>
        <v>0</v>
      </c>
      <c r="D305" s="375"/>
      <c r="E305" s="375"/>
      <c r="F305" s="375"/>
      <c r="G305" s="447"/>
      <c r="H305" s="373">
        <f t="shared" si="55"/>
        <v>0</v>
      </c>
      <c r="I305" s="375"/>
      <c r="J305" s="375"/>
      <c r="K305" s="375"/>
      <c r="L305" s="448"/>
    </row>
    <row r="306" spans="1:12" ht="24" x14ac:dyDescent="0.25">
      <c r="A306" s="572" t="s">
        <v>316</v>
      </c>
      <c r="B306" s="573" t="s">
        <v>317</v>
      </c>
      <c r="C306" s="477">
        <f t="shared" si="54"/>
        <v>0</v>
      </c>
      <c r="D306" s="514"/>
      <c r="E306" s="514"/>
      <c r="F306" s="514"/>
      <c r="G306" s="515"/>
      <c r="H306" s="477">
        <f t="shared" si="55"/>
        <v>0</v>
      </c>
      <c r="I306" s="514"/>
      <c r="J306" s="514"/>
      <c r="K306" s="514"/>
      <c r="L306" s="517"/>
    </row>
    <row r="307" spans="1:12" ht="3" customHeight="1" x14ac:dyDescent="0.25">
      <c r="A307" s="555"/>
      <c r="B307" s="555"/>
      <c r="C307" s="481"/>
      <c r="D307" s="497"/>
      <c r="E307" s="497"/>
      <c r="F307" s="497"/>
      <c r="G307" s="559"/>
      <c r="H307" s="481"/>
      <c r="I307" s="497"/>
      <c r="J307" s="497"/>
      <c r="K307" s="497"/>
      <c r="L307" s="560"/>
    </row>
    <row r="308" spans="1:12" s="326" customFormat="1" x14ac:dyDescent="0.25">
      <c r="A308" s="570" t="s">
        <v>318</v>
      </c>
      <c r="B308" s="570" t="s">
        <v>319</v>
      </c>
      <c r="C308" s="574">
        <f>SUM(D308:G308)</f>
        <v>0</v>
      </c>
      <c r="D308" s="575"/>
      <c r="E308" s="575"/>
      <c r="F308" s="575"/>
      <c r="G308" s="576"/>
      <c r="H308" s="574">
        <f>SUM(I308:L308)</f>
        <v>0</v>
      </c>
      <c r="I308" s="575"/>
      <c r="J308" s="575"/>
      <c r="K308" s="575"/>
      <c r="L308" s="577"/>
    </row>
    <row r="309" spans="1:12" s="326" customFormat="1" ht="3" customHeight="1" x14ac:dyDescent="0.25">
      <c r="A309" s="578"/>
      <c r="B309" s="579"/>
      <c r="C309" s="580"/>
      <c r="D309" s="581"/>
      <c r="E309" s="581"/>
      <c r="F309" s="581"/>
      <c r="G309" s="582"/>
      <c r="H309" s="580"/>
      <c r="I309" s="581"/>
      <c r="J309" s="429"/>
      <c r="K309" s="429"/>
      <c r="L309" s="431"/>
    </row>
    <row r="310" spans="1:12" s="326" customFormat="1" ht="48" x14ac:dyDescent="0.25">
      <c r="A310" s="578" t="s">
        <v>320</v>
      </c>
      <c r="B310" s="583" t="s">
        <v>321</v>
      </c>
      <c r="C310" s="584">
        <f>SUM(D310:G310)</f>
        <v>0</v>
      </c>
      <c r="D310" s="469"/>
      <c r="E310" s="469"/>
      <c r="F310" s="469"/>
      <c r="G310" s="470"/>
      <c r="H310" s="584">
        <f>SUM(I310:L310)</f>
        <v>0</v>
      </c>
      <c r="I310" s="469"/>
      <c r="J310" s="482"/>
      <c r="K310" s="482"/>
      <c r="L310" s="484"/>
    </row>
    <row r="311" spans="1:12" x14ac:dyDescent="0.25">
      <c r="A311" s="299"/>
      <c r="B311" s="300"/>
      <c r="C311" s="300"/>
      <c r="D311" s="300"/>
      <c r="E311" s="300"/>
      <c r="F311" s="300"/>
      <c r="G311" s="300"/>
      <c r="H311" s="300"/>
      <c r="I311" s="300"/>
      <c r="J311" s="300"/>
      <c r="K311" s="300"/>
      <c r="L311" s="301"/>
    </row>
    <row r="312" spans="1:12" x14ac:dyDescent="0.25">
      <c r="A312" s="299"/>
      <c r="B312" s="300"/>
      <c r="C312" s="300"/>
      <c r="D312" s="300"/>
      <c r="E312" s="300"/>
      <c r="F312" s="300"/>
      <c r="G312" s="300"/>
      <c r="H312" s="300"/>
      <c r="I312" s="300"/>
      <c r="J312" s="300"/>
      <c r="K312" s="300"/>
      <c r="L312" s="301"/>
    </row>
    <row r="313" spans="1:12" ht="12.75" customHeight="1" x14ac:dyDescent="0.25">
      <c r="A313" s="300"/>
      <c r="C313" s="300"/>
      <c r="D313" s="300"/>
      <c r="E313" s="300"/>
      <c r="F313" s="300"/>
      <c r="G313" s="300"/>
      <c r="H313" s="300"/>
      <c r="I313" s="300"/>
      <c r="J313" s="300"/>
      <c r="K313" s="300"/>
      <c r="L313" s="301"/>
    </row>
    <row r="314" spans="1:12" x14ac:dyDescent="0.25">
      <c r="A314" s="299"/>
      <c r="B314" s="300"/>
      <c r="C314" s="300"/>
      <c r="D314" s="300"/>
      <c r="E314" s="300"/>
      <c r="F314" s="300"/>
      <c r="G314" s="300"/>
      <c r="H314" s="300"/>
      <c r="I314" s="300"/>
      <c r="J314" s="300"/>
      <c r="K314" s="300"/>
      <c r="L314" s="301"/>
    </row>
    <row r="315" spans="1:12" x14ac:dyDescent="0.25">
      <c r="A315" s="300"/>
      <c r="C315" s="300"/>
      <c r="D315" s="300"/>
      <c r="E315" s="300"/>
      <c r="F315" s="300"/>
      <c r="G315" s="300"/>
      <c r="H315" s="300"/>
      <c r="I315" s="300"/>
      <c r="J315" s="300"/>
      <c r="K315" s="300"/>
      <c r="L315" s="301"/>
    </row>
    <row r="316" spans="1:12" x14ac:dyDescent="0.25">
      <c r="A316" s="299"/>
      <c r="B316" s="300"/>
      <c r="C316" s="300"/>
      <c r="D316" s="300"/>
      <c r="E316" s="300"/>
      <c r="F316" s="300"/>
      <c r="G316" s="300"/>
      <c r="H316" s="300"/>
      <c r="I316" s="300"/>
      <c r="J316" s="300"/>
      <c r="K316" s="300"/>
      <c r="L316" s="301"/>
    </row>
    <row r="317" spans="1:12" ht="12.75" thickBot="1" x14ac:dyDescent="0.3">
      <c r="A317" s="586"/>
      <c r="B317" s="587"/>
      <c r="C317" s="587"/>
      <c r="D317" s="587"/>
      <c r="E317" s="587"/>
      <c r="F317" s="587"/>
      <c r="G317" s="587"/>
      <c r="H317" s="587"/>
      <c r="I317" s="587"/>
      <c r="J317" s="587"/>
      <c r="K317" s="587"/>
      <c r="L317" s="588"/>
    </row>
    <row r="318" spans="1:12" x14ac:dyDescent="0.25">
      <c r="A318" s="298"/>
      <c r="B318" s="298"/>
      <c r="C318" s="298"/>
      <c r="D318" s="298"/>
      <c r="E318" s="298"/>
      <c r="F318" s="298"/>
      <c r="G318" s="298"/>
      <c r="H318" s="298"/>
      <c r="I318" s="298"/>
      <c r="J318" s="298"/>
      <c r="K318" s="298"/>
      <c r="L318" s="298"/>
    </row>
    <row r="319" spans="1:12" x14ac:dyDescent="0.25">
      <c r="A319" s="298"/>
      <c r="B319" s="298"/>
      <c r="C319" s="298"/>
      <c r="D319" s="298"/>
      <c r="E319" s="298"/>
      <c r="F319" s="298"/>
      <c r="G319" s="298"/>
      <c r="H319" s="298"/>
      <c r="I319" s="298"/>
      <c r="J319" s="298"/>
      <c r="K319" s="298"/>
      <c r="L319" s="298"/>
    </row>
    <row r="320" spans="1:12" x14ac:dyDescent="0.25">
      <c r="A320" s="298"/>
      <c r="B320" s="298"/>
      <c r="C320" s="298"/>
      <c r="D320" s="298"/>
      <c r="E320" s="298"/>
      <c r="F320" s="298"/>
      <c r="G320" s="298"/>
      <c r="H320" s="298"/>
      <c r="I320" s="298"/>
      <c r="J320" s="298"/>
      <c r="K320" s="298"/>
      <c r="L320" s="298"/>
    </row>
    <row r="321" spans="1:12" x14ac:dyDescent="0.25">
      <c r="A321" s="298"/>
      <c r="B321" s="298"/>
      <c r="C321" s="298"/>
      <c r="D321" s="298"/>
      <c r="E321" s="298"/>
      <c r="F321" s="298"/>
      <c r="G321" s="298"/>
      <c r="H321" s="298"/>
      <c r="I321" s="298"/>
      <c r="J321" s="298"/>
      <c r="K321" s="298"/>
      <c r="L321" s="298"/>
    </row>
    <row r="322" spans="1:12" x14ac:dyDescent="0.25">
      <c r="A322" s="298"/>
      <c r="B322" s="298"/>
      <c r="C322" s="298"/>
      <c r="D322" s="298"/>
      <c r="E322" s="298"/>
      <c r="F322" s="298"/>
      <c r="G322" s="298"/>
      <c r="H322" s="298"/>
      <c r="I322" s="298"/>
      <c r="J322" s="298"/>
      <c r="K322" s="298"/>
      <c r="L322" s="298"/>
    </row>
    <row r="323" spans="1:12" x14ac:dyDescent="0.25">
      <c r="A323" s="298"/>
      <c r="B323" s="298"/>
      <c r="C323" s="298"/>
      <c r="D323" s="298"/>
      <c r="E323" s="298"/>
      <c r="F323" s="298"/>
      <c r="G323" s="298"/>
      <c r="H323" s="298"/>
      <c r="I323" s="298"/>
      <c r="J323" s="298"/>
      <c r="K323" s="298"/>
      <c r="L323" s="298"/>
    </row>
    <row r="324" spans="1:12" x14ac:dyDescent="0.25">
      <c r="A324" s="298"/>
      <c r="B324" s="298"/>
      <c r="C324" s="298"/>
      <c r="D324" s="298"/>
      <c r="E324" s="298"/>
      <c r="F324" s="298"/>
      <c r="G324" s="298"/>
      <c r="H324" s="298"/>
      <c r="I324" s="298"/>
      <c r="J324" s="298"/>
      <c r="K324" s="298"/>
      <c r="L324" s="298"/>
    </row>
    <row r="325" spans="1:12" x14ac:dyDescent="0.25">
      <c r="A325" s="298"/>
      <c r="B325" s="298"/>
      <c r="C325" s="298"/>
      <c r="D325" s="298"/>
      <c r="E325" s="298"/>
      <c r="F325" s="298"/>
      <c r="G325" s="298"/>
      <c r="H325" s="298"/>
      <c r="I325" s="298"/>
      <c r="J325" s="298"/>
      <c r="K325" s="298"/>
      <c r="L325" s="298"/>
    </row>
    <row r="326" spans="1:12" x14ac:dyDescent="0.25">
      <c r="A326" s="298"/>
      <c r="B326" s="298"/>
      <c r="C326" s="298"/>
      <c r="D326" s="298"/>
      <c r="E326" s="298"/>
      <c r="F326" s="298"/>
      <c r="G326" s="298"/>
      <c r="H326" s="298"/>
      <c r="I326" s="298"/>
      <c r="J326" s="298"/>
      <c r="K326" s="298"/>
      <c r="L326" s="298"/>
    </row>
    <row r="327" spans="1:12" x14ac:dyDescent="0.25">
      <c r="A327" s="298"/>
      <c r="B327" s="298"/>
      <c r="C327" s="298"/>
      <c r="D327" s="298"/>
      <c r="E327" s="298"/>
      <c r="F327" s="298"/>
      <c r="G327" s="298"/>
      <c r="H327" s="298"/>
      <c r="I327" s="298"/>
      <c r="J327" s="298"/>
      <c r="K327" s="298"/>
      <c r="L327" s="298"/>
    </row>
    <row r="328" spans="1:12" x14ac:dyDescent="0.25">
      <c r="A328" s="298"/>
      <c r="B328" s="298"/>
      <c r="C328" s="298"/>
      <c r="D328" s="298"/>
      <c r="E328" s="298"/>
      <c r="F328" s="298"/>
      <c r="G328" s="298"/>
      <c r="H328" s="298"/>
      <c r="I328" s="298"/>
      <c r="J328" s="298"/>
      <c r="K328" s="298"/>
      <c r="L328" s="298"/>
    </row>
    <row r="329" spans="1:12" x14ac:dyDescent="0.25">
      <c r="A329" s="298"/>
      <c r="B329" s="298"/>
      <c r="C329" s="298"/>
      <c r="D329" s="298"/>
      <c r="E329" s="298"/>
      <c r="F329" s="298"/>
      <c r="G329" s="298"/>
      <c r="H329" s="298"/>
      <c r="I329" s="298"/>
      <c r="J329" s="298"/>
      <c r="K329" s="298"/>
      <c r="L329" s="298"/>
    </row>
    <row r="330" spans="1:12" x14ac:dyDescent="0.25">
      <c r="A330" s="298"/>
      <c r="B330" s="298"/>
      <c r="C330" s="298"/>
      <c r="D330" s="298"/>
      <c r="E330" s="298"/>
      <c r="F330" s="298"/>
      <c r="G330" s="298"/>
      <c r="H330" s="298"/>
      <c r="I330" s="298"/>
      <c r="J330" s="298"/>
      <c r="K330" s="298"/>
      <c r="L330" s="298"/>
    </row>
    <row r="331" spans="1:12" x14ac:dyDescent="0.25">
      <c r="A331" s="298"/>
      <c r="B331" s="298"/>
      <c r="C331" s="298"/>
      <c r="D331" s="298"/>
      <c r="E331" s="298"/>
      <c r="F331" s="298"/>
      <c r="G331" s="298"/>
      <c r="H331" s="298"/>
      <c r="I331" s="298"/>
      <c r="J331" s="298"/>
      <c r="K331" s="298"/>
      <c r="L331" s="298"/>
    </row>
    <row r="332" spans="1:12" x14ac:dyDescent="0.25">
      <c r="A332" s="298"/>
      <c r="B332" s="298"/>
      <c r="C332" s="298"/>
      <c r="D332" s="298"/>
      <c r="E332" s="298"/>
      <c r="F332" s="298"/>
      <c r="G332" s="298"/>
      <c r="H332" s="298"/>
      <c r="I332" s="298"/>
      <c r="J332" s="298"/>
      <c r="K332" s="298"/>
      <c r="L332" s="298"/>
    </row>
    <row r="333" spans="1:12" x14ac:dyDescent="0.25">
      <c r="A333" s="298"/>
      <c r="B333" s="298"/>
      <c r="C333" s="298"/>
      <c r="D333" s="298"/>
      <c r="E333" s="298"/>
      <c r="F333" s="298"/>
      <c r="G333" s="298"/>
      <c r="H333" s="298"/>
      <c r="I333" s="298"/>
      <c r="J333" s="298"/>
      <c r="K333" s="298"/>
      <c r="L333" s="298"/>
    </row>
    <row r="334" spans="1:12" x14ac:dyDescent="0.25">
      <c r="A334" s="298"/>
      <c r="B334" s="298"/>
      <c r="C334" s="298"/>
      <c r="D334" s="298"/>
      <c r="E334" s="298"/>
      <c r="F334" s="298"/>
      <c r="G334" s="298"/>
      <c r="H334" s="298"/>
      <c r="I334" s="298"/>
      <c r="J334" s="298"/>
      <c r="K334" s="298"/>
      <c r="L334" s="298"/>
    </row>
    <row r="335" spans="1:12" x14ac:dyDescent="0.25">
      <c r="A335" s="298"/>
      <c r="B335" s="298"/>
      <c r="C335" s="298"/>
      <c r="D335" s="298"/>
      <c r="E335" s="298"/>
      <c r="F335" s="298"/>
      <c r="G335" s="298"/>
      <c r="H335" s="298"/>
      <c r="I335" s="298"/>
      <c r="J335" s="298"/>
      <c r="K335" s="298"/>
      <c r="L335" s="298"/>
    </row>
    <row r="336" spans="1:12" x14ac:dyDescent="0.25">
      <c r="A336" s="298"/>
      <c r="B336" s="298"/>
      <c r="C336" s="298"/>
      <c r="D336" s="298"/>
      <c r="E336" s="298"/>
      <c r="F336" s="298"/>
      <c r="G336" s="298"/>
      <c r="H336" s="298"/>
      <c r="I336" s="298"/>
      <c r="J336" s="298"/>
      <c r="K336" s="298"/>
      <c r="L336" s="298"/>
    </row>
  </sheetData>
  <sheetProtection password="CA5B" sheet="1" objects="1" scenarios="1"/>
  <mergeCells count="26">
    <mergeCell ref="A295:B295"/>
    <mergeCell ref="A297:B297"/>
    <mergeCell ref="E17:E18"/>
    <mergeCell ref="F17:F18"/>
    <mergeCell ref="G17:G18"/>
    <mergeCell ref="C11:L11"/>
    <mergeCell ref="C12:L12"/>
    <mergeCell ref="C13:L13"/>
    <mergeCell ref="C14:L14"/>
    <mergeCell ref="A16:A18"/>
    <mergeCell ref="B16:B18"/>
    <mergeCell ref="C16:G16"/>
    <mergeCell ref="H16:L16"/>
    <mergeCell ref="C17:C18"/>
    <mergeCell ref="D17:D18"/>
    <mergeCell ref="K17:K18"/>
    <mergeCell ref="L17:L18"/>
    <mergeCell ref="H17:H18"/>
    <mergeCell ref="I17:I18"/>
    <mergeCell ref="J17:J18"/>
    <mergeCell ref="C10:L10"/>
    <mergeCell ref="A3:L3"/>
    <mergeCell ref="C5:L5"/>
    <mergeCell ref="C6:L6"/>
    <mergeCell ref="C7:L7"/>
    <mergeCell ref="C8:L8"/>
  </mergeCells>
  <printOptions gridLines="1"/>
  <pageMargins left="0.39370078740157483" right="0.39370078740157483" top="0.78740157480314965" bottom="0.39370078740157483" header="0.23622047244094491" footer="0.19685039370078741"/>
  <pageSetup paperSize="9" scale="75" orientation="portrait" r:id="rId1"/>
  <headerFooter alignWithMargins="0">
    <oddHeader xml:space="preserve">&amp;C                               &amp;R&amp;"Times New Roman,Regular"&amp;8Tāme Nr.03.4.1.&amp;"Arial,Regular"&amp;10
           </oddHeader>
    <oddFooter xml:space="preserve">&amp;L&amp;"Times New Roman,Regular"&amp;8&amp;D; &amp;T&amp;R&amp;"Times New Roman,Regular"&amp;8&amp;P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03.1.1.</vt:lpstr>
      <vt:lpstr>03.1.2.</vt:lpstr>
      <vt:lpstr>03.2.1.</vt:lpstr>
      <vt:lpstr>03.3.1.</vt:lpstr>
      <vt:lpstr>03.4.1.</vt:lpstr>
      <vt:lpstr>Sheet1</vt:lpstr>
      <vt:lpstr>Sheet2</vt:lpstr>
      <vt:lpstr>Sheet3</vt:lpstr>
      <vt:lpstr>'03.1.1.'!Print_Titles</vt:lpstr>
      <vt:lpstr>'03.1.2.'!Print_Titles</vt:lpstr>
      <vt:lpstr>'03.2.1.'!Print_Titles</vt:lpstr>
      <vt:lpstr>'03.3.1.'!Print_Titles</vt:lpstr>
      <vt:lpstr>'03.4.1.'!Print_Titles</vt:lpstr>
    </vt:vector>
  </TitlesOfParts>
  <Company>Jurmalas Pilsetas Dome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 Tisko</dc:creator>
  <cp:lastModifiedBy>Iveta Tisko</cp:lastModifiedBy>
  <cp:lastPrinted>2013-01-02T09:00:13Z</cp:lastPrinted>
  <dcterms:created xsi:type="dcterms:W3CDTF">2012-12-15T19:23:24Z</dcterms:created>
  <dcterms:modified xsi:type="dcterms:W3CDTF">2013-01-02T09:00:28Z</dcterms:modified>
</cp:coreProperties>
</file>