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400" windowHeight="11640" activeTab="4"/>
  </bookViews>
  <sheets>
    <sheet name="07.1.1." sheetId="4" r:id="rId1"/>
    <sheet name="07.1.2." sheetId="5" r:id="rId2"/>
    <sheet name="07.1.3." sheetId="6" r:id="rId3"/>
    <sheet name="07.2.1." sheetId="7" r:id="rId4"/>
    <sheet name="07.3.1." sheetId="8" r:id="rId5"/>
  </sheets>
  <definedNames>
    <definedName name="_xlnm.Print_Titles" localSheetId="0">'07.1.1.'!$19:$19</definedName>
    <definedName name="_xlnm.Print_Titles" localSheetId="1">'07.1.2.'!$19:$19</definedName>
    <definedName name="_xlnm.Print_Titles" localSheetId="2">'07.1.3.'!$19:$19</definedName>
    <definedName name="_xlnm.Print_Titles" localSheetId="3">'07.2.1.'!$19:$19</definedName>
    <definedName name="_xlnm.Print_Titles" localSheetId="4">'07.3.1.'!$19:$19</definedName>
  </definedNames>
  <calcPr calcId="145621"/>
</workbook>
</file>

<file path=xl/calcChain.xml><?xml version="1.0" encoding="utf-8"?>
<calcChain xmlns="http://schemas.openxmlformats.org/spreadsheetml/2006/main">
  <c r="H315" i="8" l="1"/>
  <c r="C315" i="8"/>
  <c r="H313" i="8"/>
  <c r="C313" i="8"/>
  <c r="H311" i="8"/>
  <c r="C311" i="8"/>
  <c r="H310" i="8"/>
  <c r="C310" i="8"/>
  <c r="H309" i="8"/>
  <c r="C309" i="8"/>
  <c r="H308" i="8"/>
  <c r="C308" i="8"/>
  <c r="H307" i="8"/>
  <c r="C307" i="8"/>
  <c r="H306" i="8"/>
  <c r="C306" i="8"/>
  <c r="L305" i="8"/>
  <c r="K305" i="8"/>
  <c r="J305" i="8"/>
  <c r="I305" i="8"/>
  <c r="H305" i="8"/>
  <c r="G305" i="8"/>
  <c r="F305" i="8"/>
  <c r="E305" i="8"/>
  <c r="D305" i="8"/>
  <c r="C305" i="8"/>
  <c r="H297" i="8"/>
  <c r="C297" i="8"/>
  <c r="H296" i="8"/>
  <c r="C296" i="8"/>
  <c r="L295" i="8"/>
  <c r="L298" i="8" s="1"/>
  <c r="K295" i="8"/>
  <c r="K298" i="8" s="1"/>
  <c r="J295" i="8"/>
  <c r="J298" i="8" s="1"/>
  <c r="I295" i="8"/>
  <c r="H295" i="8"/>
  <c r="G295" i="8"/>
  <c r="G298" i="8" s="1"/>
  <c r="F295" i="8"/>
  <c r="E295" i="8"/>
  <c r="E298" i="8" s="1"/>
  <c r="D295" i="8"/>
  <c r="H294" i="8"/>
  <c r="C294" i="8"/>
  <c r="H293" i="8"/>
  <c r="C293" i="8"/>
  <c r="H292" i="8"/>
  <c r="C292" i="8"/>
  <c r="H291" i="8"/>
  <c r="C291" i="8"/>
  <c r="L290" i="8"/>
  <c r="K290" i="8"/>
  <c r="J290" i="8"/>
  <c r="I290" i="8"/>
  <c r="H290" i="8"/>
  <c r="G290" i="8"/>
  <c r="F290" i="8"/>
  <c r="E290" i="8"/>
  <c r="D290" i="8"/>
  <c r="C290" i="8" s="1"/>
  <c r="H289" i="8"/>
  <c r="C289" i="8"/>
  <c r="H288" i="8"/>
  <c r="C288" i="8"/>
  <c r="H287" i="8"/>
  <c r="C287" i="8"/>
  <c r="L286" i="8"/>
  <c r="K286" i="8"/>
  <c r="J286" i="8"/>
  <c r="I286" i="8"/>
  <c r="H286" i="8"/>
  <c r="G286" i="8"/>
  <c r="F286" i="8"/>
  <c r="E286" i="8"/>
  <c r="D286" i="8"/>
  <c r="C286" i="8" s="1"/>
  <c r="H285" i="8"/>
  <c r="C285" i="8"/>
  <c r="L284" i="8"/>
  <c r="K284" i="8"/>
  <c r="J284" i="8"/>
  <c r="I284" i="8"/>
  <c r="H284" i="8"/>
  <c r="G284" i="8"/>
  <c r="F284" i="8"/>
  <c r="E284" i="8"/>
  <c r="D284" i="8"/>
  <c r="C284" i="8" s="1"/>
  <c r="L283" i="8"/>
  <c r="K283" i="8"/>
  <c r="J283" i="8"/>
  <c r="I283" i="8"/>
  <c r="H283" i="8"/>
  <c r="G283" i="8"/>
  <c r="F283" i="8"/>
  <c r="E283" i="8"/>
  <c r="D283" i="8"/>
  <c r="C283" i="8" s="1"/>
  <c r="H282" i="8"/>
  <c r="C282" i="8"/>
  <c r="H281" i="8"/>
  <c r="C281" i="8"/>
  <c r="H280" i="8"/>
  <c r="C280" i="8"/>
  <c r="L279" i="8"/>
  <c r="K279" i="8"/>
  <c r="J279" i="8"/>
  <c r="I279" i="8"/>
  <c r="H279" i="8"/>
  <c r="G279" i="8"/>
  <c r="F279" i="8"/>
  <c r="E279" i="8"/>
  <c r="D279" i="8"/>
  <c r="C279" i="8" s="1"/>
  <c r="H278" i="8"/>
  <c r="C278" i="8"/>
  <c r="H277" i="8"/>
  <c r="C277" i="8"/>
  <c r="H276" i="8"/>
  <c r="C276" i="8"/>
  <c r="L275" i="8"/>
  <c r="K275" i="8"/>
  <c r="J275" i="8"/>
  <c r="I275" i="8"/>
  <c r="H275" i="8"/>
  <c r="G275" i="8"/>
  <c r="F275" i="8"/>
  <c r="E275" i="8"/>
  <c r="D275" i="8"/>
  <c r="C275" i="8" s="1"/>
  <c r="L274" i="8"/>
  <c r="K274" i="8"/>
  <c r="J274" i="8"/>
  <c r="I274" i="8"/>
  <c r="H274" i="8"/>
  <c r="G274" i="8"/>
  <c r="F274" i="8"/>
  <c r="E274" i="8"/>
  <c r="D274" i="8"/>
  <c r="C274" i="8" s="1"/>
  <c r="H273" i="8"/>
  <c r="C273" i="8"/>
  <c r="H272" i="8"/>
  <c r="C272" i="8"/>
  <c r="H271" i="8"/>
  <c r="C271" i="8"/>
  <c r="L270" i="8"/>
  <c r="K270" i="8"/>
  <c r="J270" i="8"/>
  <c r="I270" i="8"/>
  <c r="H270" i="8"/>
  <c r="G270" i="8"/>
  <c r="F270" i="8"/>
  <c r="E270" i="8"/>
  <c r="D270" i="8"/>
  <c r="C270" i="8" s="1"/>
  <c r="H269" i="8"/>
  <c r="C269" i="8"/>
  <c r="H268" i="8"/>
  <c r="C268" i="8"/>
  <c r="L267" i="8"/>
  <c r="K267" i="8"/>
  <c r="J267" i="8"/>
  <c r="I267" i="8"/>
  <c r="H267" i="8"/>
  <c r="G267" i="8"/>
  <c r="F267" i="8"/>
  <c r="E267" i="8"/>
  <c r="D267" i="8"/>
  <c r="C267" i="8" s="1"/>
  <c r="L266" i="8"/>
  <c r="K266" i="8"/>
  <c r="J266" i="8"/>
  <c r="I266" i="8"/>
  <c r="H266" i="8"/>
  <c r="G266" i="8"/>
  <c r="F266" i="8"/>
  <c r="E266" i="8"/>
  <c r="D266" i="8"/>
  <c r="C266" i="8"/>
  <c r="H265" i="8"/>
  <c r="C265" i="8"/>
  <c r="H264" i="8"/>
  <c r="C264" i="8"/>
  <c r="H263" i="8"/>
  <c r="C263" i="8"/>
  <c r="L262" i="8"/>
  <c r="K262" i="8"/>
  <c r="J262" i="8"/>
  <c r="I262" i="8"/>
  <c r="H262" i="8"/>
  <c r="G262" i="8"/>
  <c r="F262" i="8"/>
  <c r="E262" i="8"/>
  <c r="D262" i="8"/>
  <c r="C262" i="8" s="1"/>
  <c r="H261" i="8"/>
  <c r="C261" i="8"/>
  <c r="H260" i="8"/>
  <c r="C260" i="8"/>
  <c r="H259" i="8"/>
  <c r="C259" i="8"/>
  <c r="L258" i="8"/>
  <c r="K258" i="8"/>
  <c r="J258" i="8"/>
  <c r="I258" i="8"/>
  <c r="H258" i="8"/>
  <c r="G258" i="8"/>
  <c r="F258" i="8"/>
  <c r="E258" i="8"/>
  <c r="D258" i="8"/>
  <c r="C258" i="8" s="1"/>
  <c r="L257" i="8"/>
  <c r="K257" i="8"/>
  <c r="J257" i="8"/>
  <c r="I257" i="8"/>
  <c r="H257" i="8"/>
  <c r="G257" i="8"/>
  <c r="F257" i="8"/>
  <c r="E257" i="8"/>
  <c r="D257" i="8"/>
  <c r="C257" i="8"/>
  <c r="H256" i="8"/>
  <c r="C256" i="8"/>
  <c r="H255" i="8"/>
  <c r="C255" i="8"/>
  <c r="H254" i="8"/>
  <c r="C254" i="8"/>
  <c r="H253" i="8"/>
  <c r="C253" i="8"/>
  <c r="H252" i="8"/>
  <c r="C252" i="8"/>
  <c r="L251" i="8"/>
  <c r="K251" i="8"/>
  <c r="J251" i="8"/>
  <c r="I251" i="8"/>
  <c r="H251" i="8"/>
  <c r="G251" i="8"/>
  <c r="F251" i="8"/>
  <c r="E251" i="8"/>
  <c r="D251" i="8"/>
  <c r="C251" i="8" s="1"/>
  <c r="L250" i="8"/>
  <c r="K250" i="8"/>
  <c r="J250" i="8"/>
  <c r="I250" i="8"/>
  <c r="H250" i="8"/>
  <c r="G250" i="8"/>
  <c r="F250" i="8"/>
  <c r="E250" i="8"/>
  <c r="D250" i="8"/>
  <c r="C250" i="8" s="1"/>
  <c r="H249" i="8"/>
  <c r="C249" i="8"/>
  <c r="H248" i="8"/>
  <c r="C248" i="8"/>
  <c r="H247" i="8"/>
  <c r="C247" i="8"/>
  <c r="H246" i="8"/>
  <c r="C246" i="8"/>
  <c r="L245" i="8"/>
  <c r="K245" i="8"/>
  <c r="J245" i="8"/>
  <c r="I245" i="8"/>
  <c r="H245" i="8"/>
  <c r="G245" i="8"/>
  <c r="F245" i="8"/>
  <c r="E245" i="8"/>
  <c r="D245" i="8"/>
  <c r="C245" i="8" s="1"/>
  <c r="H244" i="8"/>
  <c r="C244" i="8"/>
  <c r="H243" i="8"/>
  <c r="C243" i="8"/>
  <c r="H242" i="8"/>
  <c r="C242" i="8"/>
  <c r="H241" i="8"/>
  <c r="C241" i="8"/>
  <c r="H240" i="8"/>
  <c r="C240" i="8"/>
  <c r="H239" i="8"/>
  <c r="C239" i="8"/>
  <c r="H238" i="8"/>
  <c r="C238" i="8"/>
  <c r="L237" i="8"/>
  <c r="K237" i="8"/>
  <c r="J237" i="8"/>
  <c r="I237" i="8"/>
  <c r="H237" i="8"/>
  <c r="G237" i="8"/>
  <c r="F237" i="8"/>
  <c r="E237" i="8"/>
  <c r="D237" i="8"/>
  <c r="C237" i="8" s="1"/>
  <c r="H236" i="8"/>
  <c r="C236" i="8"/>
  <c r="H235" i="8"/>
  <c r="C235" i="8"/>
  <c r="L234" i="8"/>
  <c r="K234" i="8"/>
  <c r="J234" i="8"/>
  <c r="I234" i="8"/>
  <c r="H234" i="8"/>
  <c r="G234" i="8"/>
  <c r="F234" i="8"/>
  <c r="E234" i="8"/>
  <c r="D234" i="8"/>
  <c r="C234" i="8" s="1"/>
  <c r="H233" i="8"/>
  <c r="C233" i="8"/>
  <c r="L232" i="8"/>
  <c r="K232" i="8"/>
  <c r="J232" i="8"/>
  <c r="I232" i="8"/>
  <c r="H232" i="8"/>
  <c r="G232" i="8"/>
  <c r="F232" i="8"/>
  <c r="E232" i="8"/>
  <c r="D232" i="8"/>
  <c r="C232" i="8"/>
  <c r="L231" i="8"/>
  <c r="K231" i="8"/>
  <c r="J231" i="8"/>
  <c r="I231" i="8"/>
  <c r="H231" i="8" s="1"/>
  <c r="G231" i="8"/>
  <c r="F231" i="8"/>
  <c r="E231" i="8"/>
  <c r="D231" i="8"/>
  <c r="C231" i="8"/>
  <c r="H230" i="8"/>
  <c r="C230" i="8"/>
  <c r="L229" i="8"/>
  <c r="K229" i="8"/>
  <c r="J229" i="8"/>
  <c r="I229" i="8"/>
  <c r="H229" i="8" s="1"/>
  <c r="G229" i="8"/>
  <c r="F229" i="8"/>
  <c r="E229" i="8"/>
  <c r="D229" i="8"/>
  <c r="C229" i="8"/>
  <c r="H228" i="8"/>
  <c r="C228" i="8"/>
  <c r="L227" i="8"/>
  <c r="K227" i="8"/>
  <c r="J227" i="8"/>
  <c r="I227" i="8"/>
  <c r="H227" i="8" s="1"/>
  <c r="G227" i="8"/>
  <c r="F227" i="8"/>
  <c r="E227" i="8"/>
  <c r="D227" i="8"/>
  <c r="C227" i="8"/>
  <c r="H226" i="8"/>
  <c r="C226" i="8"/>
  <c r="H225" i="8"/>
  <c r="C225" i="8"/>
  <c r="L224" i="8"/>
  <c r="K224" i="8"/>
  <c r="J224" i="8"/>
  <c r="I224" i="8"/>
  <c r="H224" i="8" s="1"/>
  <c r="G224" i="8"/>
  <c r="F224" i="8"/>
  <c r="E224" i="8"/>
  <c r="D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H216" i="8"/>
  <c r="C216" i="8"/>
  <c r="H215" i="8"/>
  <c r="C215" i="8"/>
  <c r="H214" i="8"/>
  <c r="C214" i="8"/>
  <c r="L213" i="8"/>
  <c r="K213" i="8"/>
  <c r="J213" i="8"/>
  <c r="I213" i="8"/>
  <c r="H213" i="8" s="1"/>
  <c r="G213" i="8"/>
  <c r="F213" i="8"/>
  <c r="E213" i="8"/>
  <c r="D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H205" i="8"/>
  <c r="C205" i="8"/>
  <c r="H204" i="8"/>
  <c r="C204" i="8"/>
  <c r="H203" i="8"/>
  <c r="C203" i="8"/>
  <c r="L202" i="8"/>
  <c r="K202" i="8"/>
  <c r="J202" i="8"/>
  <c r="I202" i="8"/>
  <c r="H202" i="8" s="1"/>
  <c r="G202" i="8"/>
  <c r="F202" i="8"/>
  <c r="E202" i="8"/>
  <c r="D202" i="8"/>
  <c r="C202" i="8"/>
  <c r="L201" i="8"/>
  <c r="K201" i="8"/>
  <c r="J201" i="8"/>
  <c r="I201" i="8"/>
  <c r="H201" i="8"/>
  <c r="G201" i="8"/>
  <c r="F201" i="8"/>
  <c r="E201" i="8"/>
  <c r="D201" i="8"/>
  <c r="C201" i="8" s="1"/>
  <c r="H200" i="8"/>
  <c r="C200" i="8"/>
  <c r="H199" i="8"/>
  <c r="C199" i="8"/>
  <c r="H198" i="8"/>
  <c r="C198" i="8"/>
  <c r="H197" i="8"/>
  <c r="C197" i="8"/>
  <c r="H196" i="8"/>
  <c r="C196" i="8"/>
  <c r="L195" i="8"/>
  <c r="K195" i="8"/>
  <c r="J195" i="8"/>
  <c r="I195" i="8"/>
  <c r="H195" i="8"/>
  <c r="G195" i="8"/>
  <c r="F195" i="8"/>
  <c r="E195" i="8"/>
  <c r="D195" i="8"/>
  <c r="C195" i="8" s="1"/>
  <c r="H194" i="8"/>
  <c r="C194" i="8"/>
  <c r="L193" i="8"/>
  <c r="K193" i="8"/>
  <c r="J193" i="8"/>
  <c r="I193" i="8"/>
  <c r="H193" i="8"/>
  <c r="G193" i="8"/>
  <c r="F193" i="8"/>
  <c r="E193" i="8"/>
  <c r="D193" i="8"/>
  <c r="C193" i="8" s="1"/>
  <c r="L192" i="8"/>
  <c r="K192" i="8"/>
  <c r="J192" i="8"/>
  <c r="I192" i="8"/>
  <c r="H192" i="8"/>
  <c r="G192" i="8"/>
  <c r="F192" i="8"/>
  <c r="E192" i="8"/>
  <c r="D192" i="8"/>
  <c r="C192" i="8" s="1"/>
  <c r="L191" i="8"/>
  <c r="K191" i="8"/>
  <c r="J191" i="8"/>
  <c r="I191" i="8"/>
  <c r="H191" i="8"/>
  <c r="G191" i="8"/>
  <c r="F191" i="8"/>
  <c r="E191" i="8"/>
  <c r="D191" i="8"/>
  <c r="C191" i="8" s="1"/>
  <c r="H190" i="8"/>
  <c r="C190" i="8"/>
  <c r="L189" i="8"/>
  <c r="K189" i="8"/>
  <c r="J189" i="8"/>
  <c r="I189" i="8"/>
  <c r="H189" i="8"/>
  <c r="G189" i="8"/>
  <c r="F189" i="8"/>
  <c r="E189" i="8"/>
  <c r="D189" i="8"/>
  <c r="C189" i="8" s="1"/>
  <c r="L188" i="8"/>
  <c r="K188" i="8"/>
  <c r="J188" i="8"/>
  <c r="I188" i="8"/>
  <c r="H188" i="8"/>
  <c r="G188" i="8"/>
  <c r="F188" i="8"/>
  <c r="E188" i="8"/>
  <c r="D188" i="8"/>
  <c r="C188" i="8" s="1"/>
  <c r="H187" i="8"/>
  <c r="C187" i="8"/>
  <c r="H186" i="8"/>
  <c r="C186" i="8"/>
  <c r="L185" i="8"/>
  <c r="K185" i="8"/>
  <c r="J185" i="8"/>
  <c r="I185" i="8"/>
  <c r="H185" i="8"/>
  <c r="G185" i="8"/>
  <c r="F185" i="8"/>
  <c r="E185" i="8"/>
  <c r="D185" i="8"/>
  <c r="C185" i="8" s="1"/>
  <c r="L184" i="8"/>
  <c r="K184" i="8"/>
  <c r="J184" i="8"/>
  <c r="I184" i="8"/>
  <c r="H184" i="8"/>
  <c r="G184" i="8"/>
  <c r="F184" i="8"/>
  <c r="E184" i="8"/>
  <c r="D184" i="8"/>
  <c r="C184" i="8" s="1"/>
  <c r="H183" i="8"/>
  <c r="C183" i="8"/>
  <c r="H182" i="8"/>
  <c r="C182" i="8"/>
  <c r="L181" i="8"/>
  <c r="K181" i="8"/>
  <c r="J181" i="8"/>
  <c r="I181" i="8"/>
  <c r="H181" i="8"/>
  <c r="G181" i="8"/>
  <c r="F181" i="8"/>
  <c r="E181" i="8"/>
  <c r="D181" i="8"/>
  <c r="C181" i="8" s="1"/>
  <c r="H180" i="8"/>
  <c r="C180" i="8"/>
  <c r="H179" i="8"/>
  <c r="C179" i="8"/>
  <c r="H178" i="8"/>
  <c r="C178" i="8"/>
  <c r="H177" i="8"/>
  <c r="C177" i="8"/>
  <c r="L176" i="8"/>
  <c r="K176" i="8"/>
  <c r="J176" i="8"/>
  <c r="I176" i="8"/>
  <c r="H176" i="8"/>
  <c r="G176" i="8"/>
  <c r="F176" i="8"/>
  <c r="E176" i="8"/>
  <c r="D176" i="8"/>
  <c r="C176" i="8" s="1"/>
  <c r="H175" i="8"/>
  <c r="C175" i="8"/>
  <c r="H174" i="8"/>
  <c r="C174" i="8"/>
  <c r="H173" i="8"/>
  <c r="C173" i="8"/>
  <c r="L172" i="8"/>
  <c r="K172" i="8"/>
  <c r="J172" i="8"/>
  <c r="G172" i="8"/>
  <c r="F172" i="8"/>
  <c r="E172" i="8"/>
  <c r="D172" i="8"/>
  <c r="C172" i="8" s="1"/>
  <c r="L171" i="8"/>
  <c r="K171" i="8"/>
  <c r="J171" i="8"/>
  <c r="G171" i="8"/>
  <c r="F171" i="8"/>
  <c r="E171" i="8"/>
  <c r="D171" i="8"/>
  <c r="C171" i="8" s="1"/>
  <c r="L170" i="8"/>
  <c r="K170" i="8"/>
  <c r="J170" i="8"/>
  <c r="G170" i="8"/>
  <c r="F170" i="8"/>
  <c r="E170" i="8"/>
  <c r="H169" i="8"/>
  <c r="C169" i="8"/>
  <c r="H168" i="8"/>
  <c r="C168" i="8"/>
  <c r="H167" i="8"/>
  <c r="C167" i="8"/>
  <c r="H166" i="8"/>
  <c r="C166" i="8"/>
  <c r="H165" i="8"/>
  <c r="C165" i="8"/>
  <c r="H164" i="8"/>
  <c r="C164" i="8"/>
  <c r="L163" i="8"/>
  <c r="K163" i="8"/>
  <c r="J163" i="8"/>
  <c r="I163" i="8"/>
  <c r="H163" i="8"/>
  <c r="G163" i="8"/>
  <c r="F163" i="8"/>
  <c r="E163" i="8"/>
  <c r="D163" i="8"/>
  <c r="C163" i="8" s="1"/>
  <c r="L162" i="8"/>
  <c r="K162" i="8"/>
  <c r="J162" i="8"/>
  <c r="I162" i="8"/>
  <c r="H162" i="8"/>
  <c r="G162" i="8"/>
  <c r="F162" i="8"/>
  <c r="E162" i="8"/>
  <c r="D162" i="8"/>
  <c r="C162" i="8" s="1"/>
  <c r="H161" i="8"/>
  <c r="C161" i="8"/>
  <c r="H160" i="8"/>
  <c r="C160" i="8"/>
  <c r="H159" i="8"/>
  <c r="C159" i="8"/>
  <c r="H158" i="8"/>
  <c r="C158" i="8"/>
  <c r="L157" i="8"/>
  <c r="K157" i="8"/>
  <c r="J157" i="8"/>
  <c r="I157" i="8"/>
  <c r="H157" i="8"/>
  <c r="G157" i="8"/>
  <c r="F157" i="8"/>
  <c r="E157" i="8"/>
  <c r="D157" i="8"/>
  <c r="C157" i="8" s="1"/>
  <c r="H156" i="8"/>
  <c r="C156" i="8"/>
  <c r="H155" i="8"/>
  <c r="C155" i="8"/>
  <c r="H154" i="8"/>
  <c r="C154" i="8"/>
  <c r="H153" i="8"/>
  <c r="C153" i="8"/>
  <c r="H152" i="8"/>
  <c r="C152" i="8"/>
  <c r="H151" i="8"/>
  <c r="C151" i="8"/>
  <c r="H150" i="8"/>
  <c r="C150" i="8"/>
  <c r="H149" i="8"/>
  <c r="C149" i="8"/>
  <c r="L148" i="8"/>
  <c r="K148" i="8"/>
  <c r="J148" i="8"/>
  <c r="I148" i="8"/>
  <c r="H148" i="8"/>
  <c r="G148" i="8"/>
  <c r="F148" i="8"/>
  <c r="E148" i="8"/>
  <c r="D148" i="8"/>
  <c r="C148" i="8" s="1"/>
  <c r="H147" i="8"/>
  <c r="C147" i="8"/>
  <c r="H146" i="8"/>
  <c r="C146" i="8"/>
  <c r="H145" i="8"/>
  <c r="C145" i="8"/>
  <c r="H144" i="8"/>
  <c r="C144" i="8"/>
  <c r="H143" i="8"/>
  <c r="C143" i="8"/>
  <c r="H142" i="8"/>
  <c r="C142" i="8"/>
  <c r="L141" i="8"/>
  <c r="K141" i="8"/>
  <c r="J141" i="8"/>
  <c r="I141" i="8"/>
  <c r="H141" i="8"/>
  <c r="G141" i="8"/>
  <c r="F141" i="8"/>
  <c r="E141" i="8"/>
  <c r="D141" i="8"/>
  <c r="C141" i="8" s="1"/>
  <c r="H140" i="8"/>
  <c r="C140" i="8"/>
  <c r="H139" i="8"/>
  <c r="C139" i="8"/>
  <c r="L138" i="8"/>
  <c r="K138" i="8"/>
  <c r="J138" i="8"/>
  <c r="I138" i="8"/>
  <c r="H138" i="8"/>
  <c r="G138" i="8"/>
  <c r="F138" i="8"/>
  <c r="E138" i="8"/>
  <c r="D138" i="8"/>
  <c r="C138" i="8" s="1"/>
  <c r="H137" i="8"/>
  <c r="C137" i="8"/>
  <c r="H136" i="8"/>
  <c r="C136" i="8"/>
  <c r="H135" i="8"/>
  <c r="C135" i="8"/>
  <c r="H134" i="8"/>
  <c r="C134" i="8"/>
  <c r="L133" i="8"/>
  <c r="K133" i="8"/>
  <c r="J133" i="8"/>
  <c r="I133" i="8"/>
  <c r="H133" i="8"/>
  <c r="G133" i="8"/>
  <c r="F133" i="8"/>
  <c r="E133" i="8"/>
  <c r="D133" i="8"/>
  <c r="C133" i="8" s="1"/>
  <c r="H132" i="8"/>
  <c r="C132" i="8"/>
  <c r="H131" i="8"/>
  <c r="C131" i="8"/>
  <c r="H130" i="8"/>
  <c r="C130" i="8"/>
  <c r="L129" i="8"/>
  <c r="K129" i="8"/>
  <c r="J129" i="8"/>
  <c r="I129" i="8"/>
  <c r="H129" i="8"/>
  <c r="G129" i="8"/>
  <c r="F129" i="8"/>
  <c r="E129" i="8"/>
  <c r="D129" i="8"/>
  <c r="C129" i="8" s="1"/>
  <c r="L128" i="8"/>
  <c r="K128" i="8"/>
  <c r="J128" i="8"/>
  <c r="I128" i="8"/>
  <c r="H128" i="8"/>
  <c r="G128" i="8"/>
  <c r="F128" i="8"/>
  <c r="E128" i="8"/>
  <c r="D128" i="8"/>
  <c r="C128" i="8" s="1"/>
  <c r="H127" i="8"/>
  <c r="C127" i="8"/>
  <c r="L126" i="8"/>
  <c r="K126" i="8"/>
  <c r="J126" i="8"/>
  <c r="I126" i="8"/>
  <c r="H126" i="8"/>
  <c r="G126" i="8"/>
  <c r="F126" i="8"/>
  <c r="E126" i="8"/>
  <c r="D126" i="8"/>
  <c r="C126" i="8"/>
  <c r="H125" i="8"/>
  <c r="C125" i="8"/>
  <c r="H124" i="8"/>
  <c r="C124" i="8"/>
  <c r="H123" i="8"/>
  <c r="C123" i="8"/>
  <c r="H122" i="8"/>
  <c r="C122" i="8"/>
  <c r="H121" i="8"/>
  <c r="C121" i="8"/>
  <c r="L120" i="8"/>
  <c r="K120" i="8"/>
  <c r="J120" i="8"/>
  <c r="I120" i="8"/>
  <c r="H120" i="8"/>
  <c r="G120" i="8"/>
  <c r="F120" i="8"/>
  <c r="E120" i="8"/>
  <c r="D120" i="8"/>
  <c r="C120" i="8" s="1"/>
  <c r="H119" i="8"/>
  <c r="C119" i="8"/>
  <c r="H118" i="8"/>
  <c r="C118" i="8"/>
  <c r="H117" i="8"/>
  <c r="C117" i="8"/>
  <c r="H116" i="8"/>
  <c r="C116" i="8"/>
  <c r="H115" i="8"/>
  <c r="C115" i="8"/>
  <c r="L114" i="8"/>
  <c r="K114" i="8"/>
  <c r="J114" i="8"/>
  <c r="I114" i="8"/>
  <c r="H114" i="8"/>
  <c r="G114" i="8"/>
  <c r="F114" i="8"/>
  <c r="E114" i="8"/>
  <c r="D114" i="8"/>
  <c r="C114" i="8" s="1"/>
  <c r="H113" i="8"/>
  <c r="C113" i="8"/>
  <c r="H112" i="8"/>
  <c r="C112" i="8"/>
  <c r="H111" i="8"/>
  <c r="C111" i="8"/>
  <c r="L110" i="8"/>
  <c r="K110" i="8"/>
  <c r="J110" i="8"/>
  <c r="I110" i="8"/>
  <c r="H110" i="8"/>
  <c r="G110" i="8"/>
  <c r="F110" i="8"/>
  <c r="E110" i="8"/>
  <c r="D110" i="8"/>
  <c r="C110" i="8" s="1"/>
  <c r="H109" i="8"/>
  <c r="C109" i="8"/>
  <c r="H108" i="8"/>
  <c r="C108" i="8"/>
  <c r="H107" i="8"/>
  <c r="C107" i="8"/>
  <c r="H106" i="8"/>
  <c r="C106" i="8"/>
  <c r="H105" i="8"/>
  <c r="C105" i="8"/>
  <c r="H104" i="8"/>
  <c r="C104" i="8"/>
  <c r="H103" i="8"/>
  <c r="C103" i="8"/>
  <c r="H102" i="8"/>
  <c r="C102" i="8"/>
  <c r="L101" i="8"/>
  <c r="K101" i="8"/>
  <c r="J101" i="8"/>
  <c r="I101" i="8"/>
  <c r="H101" i="8"/>
  <c r="G101" i="8"/>
  <c r="F101" i="8"/>
  <c r="E101" i="8"/>
  <c r="D101" i="8"/>
  <c r="C101" i="8" s="1"/>
  <c r="H100" i="8"/>
  <c r="C100" i="8"/>
  <c r="H99" i="8"/>
  <c r="C99" i="8"/>
  <c r="H98" i="8"/>
  <c r="C98" i="8"/>
  <c r="H97" i="8"/>
  <c r="C97" i="8"/>
  <c r="H96" i="8"/>
  <c r="C96" i="8"/>
  <c r="H95" i="8"/>
  <c r="C95" i="8"/>
  <c r="H94" i="8"/>
  <c r="C94" i="8"/>
  <c r="L93" i="8"/>
  <c r="K93" i="8"/>
  <c r="J93" i="8"/>
  <c r="I93" i="8"/>
  <c r="H93" i="8"/>
  <c r="G93" i="8"/>
  <c r="F93" i="8"/>
  <c r="E93" i="8"/>
  <c r="D93" i="8"/>
  <c r="C93" i="8" s="1"/>
  <c r="H92" i="8"/>
  <c r="C92" i="8"/>
  <c r="H91" i="8"/>
  <c r="C91" i="8"/>
  <c r="H90" i="8"/>
  <c r="C90" i="8"/>
  <c r="H89" i="8"/>
  <c r="C89" i="8"/>
  <c r="H88" i="8"/>
  <c r="C88" i="8"/>
  <c r="L87" i="8"/>
  <c r="K87" i="8"/>
  <c r="J87" i="8"/>
  <c r="I87" i="8"/>
  <c r="H87" i="8"/>
  <c r="G87" i="8"/>
  <c r="F87" i="8"/>
  <c r="E87" i="8"/>
  <c r="D87" i="8"/>
  <c r="C87" i="8" s="1"/>
  <c r="H86" i="8"/>
  <c r="C86" i="8"/>
  <c r="H85" i="8"/>
  <c r="C85" i="8"/>
  <c r="H84" i="8"/>
  <c r="C84" i="8"/>
  <c r="H83" i="8"/>
  <c r="C83" i="8"/>
  <c r="L82" i="8"/>
  <c r="K82" i="8"/>
  <c r="J82" i="8"/>
  <c r="I82" i="8"/>
  <c r="H82" i="8"/>
  <c r="G82" i="8"/>
  <c r="F82" i="8"/>
  <c r="E82" i="8"/>
  <c r="D82" i="8"/>
  <c r="C82" i="8" s="1"/>
  <c r="L81" i="8"/>
  <c r="K81" i="8"/>
  <c r="J81" i="8"/>
  <c r="I81" i="8"/>
  <c r="H81" i="8"/>
  <c r="G81" i="8"/>
  <c r="F81" i="8"/>
  <c r="E81" i="8"/>
  <c r="D81" i="8"/>
  <c r="C81" i="8" s="1"/>
  <c r="H80" i="8"/>
  <c r="C80" i="8"/>
  <c r="H79" i="8"/>
  <c r="C79" i="8"/>
  <c r="L78" i="8"/>
  <c r="K78" i="8"/>
  <c r="J78" i="8"/>
  <c r="I78" i="8"/>
  <c r="H78" i="8"/>
  <c r="G78" i="8"/>
  <c r="F78" i="8"/>
  <c r="E78" i="8"/>
  <c r="D78" i="8"/>
  <c r="C78" i="8" s="1"/>
  <c r="H77" i="8"/>
  <c r="C77" i="8"/>
  <c r="H76" i="8"/>
  <c r="C76" i="8"/>
  <c r="L75" i="8"/>
  <c r="K75" i="8"/>
  <c r="J75" i="8"/>
  <c r="I75" i="8"/>
  <c r="H75" i="8"/>
  <c r="G75" i="8"/>
  <c r="F75" i="8"/>
  <c r="E75" i="8"/>
  <c r="D75" i="8"/>
  <c r="C75" i="8" s="1"/>
  <c r="L74" i="8"/>
  <c r="K74" i="8"/>
  <c r="J74" i="8"/>
  <c r="I74" i="8"/>
  <c r="H74" i="8"/>
  <c r="G74" i="8"/>
  <c r="F74" i="8"/>
  <c r="E74" i="8"/>
  <c r="D74" i="8"/>
  <c r="C74" i="8" s="1"/>
  <c r="L73" i="8"/>
  <c r="K73" i="8"/>
  <c r="J73" i="8"/>
  <c r="I73" i="8"/>
  <c r="H73" i="8"/>
  <c r="G73" i="8"/>
  <c r="F73" i="8"/>
  <c r="E73" i="8"/>
  <c r="D73" i="8"/>
  <c r="C73" i="8" s="1"/>
  <c r="H72" i="8"/>
  <c r="C72" i="8"/>
  <c r="H71" i="8"/>
  <c r="C71" i="8"/>
  <c r="H70" i="8"/>
  <c r="C70" i="8"/>
  <c r="H69" i="8"/>
  <c r="C69" i="8"/>
  <c r="L68" i="8"/>
  <c r="K68" i="8"/>
  <c r="J68" i="8"/>
  <c r="I68" i="8"/>
  <c r="H68" i="8"/>
  <c r="G68" i="8"/>
  <c r="F68" i="8"/>
  <c r="E68" i="8"/>
  <c r="D68" i="8"/>
  <c r="C68" i="8" s="1"/>
  <c r="H67" i="8"/>
  <c r="C67" i="8"/>
  <c r="L66" i="8"/>
  <c r="K66" i="8"/>
  <c r="J66" i="8"/>
  <c r="I66" i="8"/>
  <c r="H66" i="8"/>
  <c r="G66" i="8"/>
  <c r="F66" i="8"/>
  <c r="E66" i="8"/>
  <c r="D66" i="8"/>
  <c r="C66" i="8" s="1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H58" i="8"/>
  <c r="C58" i="8"/>
  <c r="L57" i="8"/>
  <c r="K57" i="8"/>
  <c r="J57" i="8"/>
  <c r="I57" i="8"/>
  <c r="H57" i="8"/>
  <c r="G57" i="8"/>
  <c r="F57" i="8"/>
  <c r="E57" i="8"/>
  <c r="D57" i="8"/>
  <c r="C57" i="8" s="1"/>
  <c r="H56" i="8"/>
  <c r="C56" i="8"/>
  <c r="H55" i="8"/>
  <c r="C55" i="8"/>
  <c r="L54" i="8"/>
  <c r="K54" i="8"/>
  <c r="J54" i="8"/>
  <c r="I54" i="8"/>
  <c r="H54" i="8"/>
  <c r="G54" i="8"/>
  <c r="F54" i="8"/>
  <c r="E54" i="8"/>
  <c r="D54" i="8"/>
  <c r="C54" i="8" s="1"/>
  <c r="L53" i="8"/>
  <c r="K53" i="8"/>
  <c r="J53" i="8"/>
  <c r="I53" i="8"/>
  <c r="H53" i="8"/>
  <c r="G53" i="8"/>
  <c r="F53" i="8"/>
  <c r="E53" i="8"/>
  <c r="D53" i="8"/>
  <c r="C53" i="8" s="1"/>
  <c r="L52" i="8"/>
  <c r="K52" i="8"/>
  <c r="J52" i="8"/>
  <c r="I52" i="8"/>
  <c r="H52" i="8"/>
  <c r="G52" i="8"/>
  <c r="F52" i="8"/>
  <c r="E52" i="8"/>
  <c r="D52" i="8"/>
  <c r="C52" i="8" s="1"/>
  <c r="L51" i="8"/>
  <c r="K51" i="8"/>
  <c r="J51" i="8"/>
  <c r="G51" i="8"/>
  <c r="F51" i="8"/>
  <c r="E51" i="8"/>
  <c r="L50" i="8"/>
  <c r="K50" i="8"/>
  <c r="J50" i="8"/>
  <c r="J300" i="8" s="1"/>
  <c r="G50" i="8"/>
  <c r="F50" i="8"/>
  <c r="E50" i="8"/>
  <c r="E300" i="8" s="1"/>
  <c r="L49" i="8"/>
  <c r="K49" i="8"/>
  <c r="J49" i="8"/>
  <c r="G49" i="8"/>
  <c r="F49" i="8"/>
  <c r="E49" i="8"/>
  <c r="H46" i="8"/>
  <c r="C46" i="8"/>
  <c r="H45" i="8"/>
  <c r="C45" i="8"/>
  <c r="L44" i="8"/>
  <c r="L300" i="8" s="1"/>
  <c r="G44" i="8"/>
  <c r="G300" i="8" s="1"/>
  <c r="H43" i="8"/>
  <c r="C43" i="8"/>
  <c r="I42" i="8"/>
  <c r="H42" i="8" s="1"/>
  <c r="D42" i="8"/>
  <c r="C42" i="8" s="1"/>
  <c r="H41" i="8"/>
  <c r="C41" i="8"/>
  <c r="H40" i="8"/>
  <c r="C40" i="8"/>
  <c r="H39" i="8"/>
  <c r="C39" i="8"/>
  <c r="H38" i="8"/>
  <c r="C38" i="8"/>
  <c r="K37" i="8"/>
  <c r="H37" i="8" s="1"/>
  <c r="F37" i="8"/>
  <c r="C37" i="8" s="1"/>
  <c r="H36" i="8"/>
  <c r="C36" i="8"/>
  <c r="H35" i="8"/>
  <c r="C35" i="8"/>
  <c r="K34" i="8"/>
  <c r="H34" i="8" s="1"/>
  <c r="F34" i="8"/>
  <c r="C34" i="8" s="1"/>
  <c r="H33" i="8"/>
  <c r="C33" i="8"/>
  <c r="K32" i="8"/>
  <c r="H32" i="8" s="1"/>
  <c r="F32" i="8"/>
  <c r="C32" i="8" s="1"/>
  <c r="H31" i="8"/>
  <c r="C31" i="8"/>
  <c r="H30" i="8"/>
  <c r="C30" i="8"/>
  <c r="H29" i="8"/>
  <c r="C29" i="8"/>
  <c r="K28" i="8"/>
  <c r="H28" i="8" s="1"/>
  <c r="F28" i="8"/>
  <c r="C28" i="8" s="1"/>
  <c r="K27" i="8"/>
  <c r="K300" i="8" s="1"/>
  <c r="F27" i="8"/>
  <c r="F300" i="8" s="1"/>
  <c r="H26" i="8"/>
  <c r="C26" i="8"/>
  <c r="H24" i="8"/>
  <c r="C24" i="8"/>
  <c r="H23" i="8"/>
  <c r="C23" i="8"/>
  <c r="L22" i="8"/>
  <c r="L303" i="8" s="1"/>
  <c r="L302" i="8" s="1"/>
  <c r="K22" i="8"/>
  <c r="K303" i="8" s="1"/>
  <c r="K302" i="8" s="1"/>
  <c r="J22" i="8"/>
  <c r="J303" i="8" s="1"/>
  <c r="J302" i="8" s="1"/>
  <c r="I22" i="8"/>
  <c r="I303" i="8" s="1"/>
  <c r="I302" i="8" s="1"/>
  <c r="H22" i="8"/>
  <c r="H303" i="8" s="1"/>
  <c r="H302" i="8" s="1"/>
  <c r="G22" i="8"/>
  <c r="G303" i="8" s="1"/>
  <c r="G302" i="8" s="1"/>
  <c r="F22" i="8"/>
  <c r="F303" i="8" s="1"/>
  <c r="F302" i="8" s="1"/>
  <c r="E22" i="8"/>
  <c r="E303" i="8" s="1"/>
  <c r="E302" i="8" s="1"/>
  <c r="D22" i="8"/>
  <c r="D303" i="8" s="1"/>
  <c r="D302" i="8" s="1"/>
  <c r="L21" i="8"/>
  <c r="K21" i="8"/>
  <c r="J21" i="8"/>
  <c r="G21" i="8"/>
  <c r="F21" i="8"/>
  <c r="E21" i="8"/>
  <c r="H315" i="7"/>
  <c r="C315" i="7"/>
  <c r="H313" i="7"/>
  <c r="C313" i="7"/>
  <c r="H311" i="7"/>
  <c r="C311" i="7"/>
  <c r="H310" i="7"/>
  <c r="C310" i="7"/>
  <c r="H309" i="7"/>
  <c r="C309" i="7"/>
  <c r="H308" i="7"/>
  <c r="C308" i="7"/>
  <c r="H307" i="7"/>
  <c r="C307" i="7"/>
  <c r="H306" i="7"/>
  <c r="C306" i="7"/>
  <c r="L305" i="7"/>
  <c r="K305" i="7"/>
  <c r="J305" i="7"/>
  <c r="I305" i="7"/>
  <c r="H305" i="7"/>
  <c r="G305" i="7"/>
  <c r="F305" i="7"/>
  <c r="E305" i="7"/>
  <c r="D305" i="7"/>
  <c r="C305" i="7"/>
  <c r="H297" i="7"/>
  <c r="C297" i="7"/>
  <c r="H296" i="7"/>
  <c r="C296" i="7"/>
  <c r="L295" i="7"/>
  <c r="L298" i="7" s="1"/>
  <c r="K295" i="7"/>
  <c r="K298" i="7" s="1"/>
  <c r="J295" i="7"/>
  <c r="J298" i="7" s="1"/>
  <c r="I295" i="7"/>
  <c r="I298" i="7" s="1"/>
  <c r="H295" i="7"/>
  <c r="G295" i="7"/>
  <c r="G298" i="7" s="1"/>
  <c r="F295" i="7"/>
  <c r="F298" i="7" s="1"/>
  <c r="E295" i="7"/>
  <c r="E298" i="7" s="1"/>
  <c r="D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H290" i="7"/>
  <c r="G290" i="7"/>
  <c r="F290" i="7"/>
  <c r="E290" i="7"/>
  <c r="D290" i="7"/>
  <c r="C290" i="7" s="1"/>
  <c r="H289" i="7"/>
  <c r="C289" i="7"/>
  <c r="H288" i="7"/>
  <c r="C288" i="7"/>
  <c r="H287" i="7"/>
  <c r="C287" i="7"/>
  <c r="L286" i="7"/>
  <c r="K286" i="7"/>
  <c r="J286" i="7"/>
  <c r="I286" i="7"/>
  <c r="H286" i="7"/>
  <c r="G286" i="7"/>
  <c r="F286" i="7"/>
  <c r="E286" i="7"/>
  <c r="D286" i="7"/>
  <c r="C286" i="7" s="1"/>
  <c r="H285" i="7"/>
  <c r="C285" i="7"/>
  <c r="L284" i="7"/>
  <c r="K284" i="7"/>
  <c r="J284" i="7"/>
  <c r="I284" i="7"/>
  <c r="H284" i="7"/>
  <c r="G284" i="7"/>
  <c r="F284" i="7"/>
  <c r="E284" i="7"/>
  <c r="D284" i="7"/>
  <c r="C284" i="7"/>
  <c r="L283" i="7"/>
  <c r="K283" i="7"/>
  <c r="J283" i="7"/>
  <c r="I283" i="7"/>
  <c r="H283" i="7" s="1"/>
  <c r="G283" i="7"/>
  <c r="F283" i="7"/>
  <c r="E283" i="7"/>
  <c r="D283" i="7"/>
  <c r="C283" i="7"/>
  <c r="H282" i="7"/>
  <c r="C282" i="7"/>
  <c r="H281" i="7"/>
  <c r="C281" i="7"/>
  <c r="H280" i="7"/>
  <c r="C280" i="7"/>
  <c r="L279" i="7"/>
  <c r="K279" i="7"/>
  <c r="J279" i="7"/>
  <c r="I279" i="7"/>
  <c r="H279" i="7" s="1"/>
  <c r="G279" i="7"/>
  <c r="F279" i="7"/>
  <c r="E279" i="7"/>
  <c r="D279" i="7"/>
  <c r="C279" i="7"/>
  <c r="H278" i="7"/>
  <c r="C278" i="7"/>
  <c r="H277" i="7"/>
  <c r="C277" i="7"/>
  <c r="H276" i="7"/>
  <c r="C276" i="7"/>
  <c r="L275" i="7"/>
  <c r="K275" i="7"/>
  <c r="J275" i="7"/>
  <c r="I275" i="7"/>
  <c r="H275" i="7" s="1"/>
  <c r="G275" i="7"/>
  <c r="F275" i="7"/>
  <c r="E275" i="7"/>
  <c r="D275" i="7"/>
  <c r="C275" i="7"/>
  <c r="L274" i="7"/>
  <c r="K274" i="7"/>
  <c r="J274" i="7"/>
  <c r="I274" i="7"/>
  <c r="H274" i="7" s="1"/>
  <c r="G274" i="7"/>
  <c r="F274" i="7"/>
  <c r="E274" i="7"/>
  <c r="D274" i="7"/>
  <c r="C274" i="7"/>
  <c r="H273" i="7"/>
  <c r="C273" i="7"/>
  <c r="H272" i="7"/>
  <c r="C272" i="7"/>
  <c r="H271" i="7"/>
  <c r="C271" i="7"/>
  <c r="L270" i="7"/>
  <c r="K270" i="7"/>
  <c r="J270" i="7"/>
  <c r="I270" i="7"/>
  <c r="H270" i="7" s="1"/>
  <c r="G270" i="7"/>
  <c r="F270" i="7"/>
  <c r="E270" i="7"/>
  <c r="D270" i="7"/>
  <c r="C270" i="7" s="1"/>
  <c r="H269" i="7"/>
  <c r="C269" i="7"/>
  <c r="H268" i="7"/>
  <c r="C268" i="7"/>
  <c r="L267" i="7"/>
  <c r="K267" i="7"/>
  <c r="J267" i="7"/>
  <c r="I267" i="7"/>
  <c r="H267" i="7"/>
  <c r="G267" i="7"/>
  <c r="F267" i="7"/>
  <c r="E267" i="7"/>
  <c r="D267" i="7"/>
  <c r="C267" i="7" s="1"/>
  <c r="L266" i="7"/>
  <c r="K266" i="7"/>
  <c r="J266" i="7"/>
  <c r="I266" i="7"/>
  <c r="H266" i="7"/>
  <c r="G266" i="7"/>
  <c r="F266" i="7"/>
  <c r="E266" i="7"/>
  <c r="D266" i="7"/>
  <c r="C266" i="7" s="1"/>
  <c r="H265" i="7"/>
  <c r="C265" i="7"/>
  <c r="H264" i="7"/>
  <c r="C264" i="7"/>
  <c r="H263" i="7"/>
  <c r="C263" i="7"/>
  <c r="L262" i="7"/>
  <c r="K262" i="7"/>
  <c r="J262" i="7"/>
  <c r="I262" i="7"/>
  <c r="H262" i="7"/>
  <c r="G262" i="7"/>
  <c r="F262" i="7"/>
  <c r="E262" i="7"/>
  <c r="D262" i="7"/>
  <c r="C262" i="7" s="1"/>
  <c r="H261" i="7"/>
  <c r="C261" i="7"/>
  <c r="H260" i="7"/>
  <c r="C260" i="7"/>
  <c r="H259" i="7"/>
  <c r="C259" i="7"/>
  <c r="L258" i="7"/>
  <c r="K258" i="7"/>
  <c r="J258" i="7"/>
  <c r="I258" i="7"/>
  <c r="H258" i="7"/>
  <c r="G258" i="7"/>
  <c r="F258" i="7"/>
  <c r="E258" i="7"/>
  <c r="D258" i="7"/>
  <c r="C258" i="7" s="1"/>
  <c r="L257" i="7"/>
  <c r="K257" i="7"/>
  <c r="J257" i="7"/>
  <c r="I257" i="7"/>
  <c r="H257" i="7"/>
  <c r="G257" i="7"/>
  <c r="F257" i="7"/>
  <c r="E257" i="7"/>
  <c r="D257" i="7"/>
  <c r="C257" i="7" s="1"/>
  <c r="H256" i="7"/>
  <c r="C256" i="7"/>
  <c r="H255" i="7"/>
  <c r="C255" i="7"/>
  <c r="H254" i="7"/>
  <c r="C254" i="7"/>
  <c r="H253" i="7"/>
  <c r="C253" i="7"/>
  <c r="H252" i="7"/>
  <c r="C252" i="7"/>
  <c r="L251" i="7"/>
  <c r="K251" i="7"/>
  <c r="J251" i="7"/>
  <c r="I251" i="7"/>
  <c r="H251" i="7" s="1"/>
  <c r="G251" i="7"/>
  <c r="F251" i="7"/>
  <c r="E251" i="7"/>
  <c r="D251" i="7"/>
  <c r="C251" i="7"/>
  <c r="L250" i="7"/>
  <c r="K250" i="7"/>
  <c r="J250" i="7"/>
  <c r="I250" i="7"/>
  <c r="H250" i="7" s="1"/>
  <c r="G250" i="7"/>
  <c r="F250" i="7"/>
  <c r="E250" i="7"/>
  <c r="D250" i="7"/>
  <c r="C250" i="7" s="1"/>
  <c r="H249" i="7"/>
  <c r="C249" i="7"/>
  <c r="H248" i="7"/>
  <c r="C248" i="7"/>
  <c r="H247" i="7"/>
  <c r="C247" i="7"/>
  <c r="H246" i="7"/>
  <c r="C246" i="7"/>
  <c r="L245" i="7"/>
  <c r="K245" i="7"/>
  <c r="J245" i="7"/>
  <c r="I245" i="7"/>
  <c r="H245" i="7"/>
  <c r="G245" i="7"/>
  <c r="F245" i="7"/>
  <c r="E245" i="7"/>
  <c r="D245" i="7"/>
  <c r="C245" i="7" s="1"/>
  <c r="H244" i="7"/>
  <c r="C244" i="7"/>
  <c r="H243" i="7"/>
  <c r="C243" i="7"/>
  <c r="H242" i="7"/>
  <c r="C242" i="7"/>
  <c r="H241" i="7"/>
  <c r="C241" i="7"/>
  <c r="H240" i="7"/>
  <c r="C240" i="7"/>
  <c r="H239" i="7"/>
  <c r="C239" i="7"/>
  <c r="H238" i="7"/>
  <c r="C238" i="7"/>
  <c r="L237" i="7"/>
  <c r="K237" i="7"/>
  <c r="J237" i="7"/>
  <c r="I237" i="7"/>
  <c r="H237" i="7"/>
  <c r="G237" i="7"/>
  <c r="F237" i="7"/>
  <c r="E237" i="7"/>
  <c r="D237" i="7"/>
  <c r="C237" i="7" s="1"/>
  <c r="H236" i="7"/>
  <c r="C236" i="7"/>
  <c r="H235" i="7"/>
  <c r="C235" i="7"/>
  <c r="L234" i="7"/>
  <c r="K234" i="7"/>
  <c r="J234" i="7"/>
  <c r="I234" i="7"/>
  <c r="H234" i="7"/>
  <c r="G234" i="7"/>
  <c r="F234" i="7"/>
  <c r="E234" i="7"/>
  <c r="D234" i="7"/>
  <c r="C234" i="7" s="1"/>
  <c r="H233" i="7"/>
  <c r="C233" i="7"/>
  <c r="L232" i="7"/>
  <c r="K232" i="7"/>
  <c r="J232" i="7"/>
  <c r="I232" i="7"/>
  <c r="H232" i="7"/>
  <c r="G232" i="7"/>
  <c r="F232" i="7"/>
  <c r="E232" i="7"/>
  <c r="D232" i="7"/>
  <c r="C232" i="7"/>
  <c r="L231" i="7"/>
  <c r="K231" i="7"/>
  <c r="J231" i="7"/>
  <c r="I231" i="7"/>
  <c r="H231" i="7" s="1"/>
  <c r="G231" i="7"/>
  <c r="F231" i="7"/>
  <c r="E231" i="7"/>
  <c r="D231" i="7"/>
  <c r="C231" i="7"/>
  <c r="H230" i="7"/>
  <c r="C230" i="7"/>
  <c r="L229" i="7"/>
  <c r="K229" i="7"/>
  <c r="J229" i="7"/>
  <c r="I229" i="7"/>
  <c r="H229" i="7" s="1"/>
  <c r="G229" i="7"/>
  <c r="F229" i="7"/>
  <c r="E229" i="7"/>
  <c r="D229" i="7"/>
  <c r="C229" i="7"/>
  <c r="H228" i="7"/>
  <c r="C228" i="7"/>
  <c r="L227" i="7"/>
  <c r="K227" i="7"/>
  <c r="J227" i="7"/>
  <c r="I227" i="7"/>
  <c r="H227" i="7" s="1"/>
  <c r="G227" i="7"/>
  <c r="F227" i="7"/>
  <c r="E227" i="7"/>
  <c r="D227" i="7"/>
  <c r="C227" i="7"/>
  <c r="H226" i="7"/>
  <c r="C226" i="7"/>
  <c r="H225" i="7"/>
  <c r="C225" i="7"/>
  <c r="L224" i="7"/>
  <c r="K224" i="7"/>
  <c r="J224" i="7"/>
  <c r="I224" i="7"/>
  <c r="H224" i="7" s="1"/>
  <c r="G224" i="7"/>
  <c r="F224" i="7"/>
  <c r="E224" i="7"/>
  <c r="D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H216" i="7"/>
  <c r="C216" i="7"/>
  <c r="H215" i="7"/>
  <c r="C215" i="7"/>
  <c r="H214" i="7"/>
  <c r="C214" i="7"/>
  <c r="L213" i="7"/>
  <c r="K213" i="7"/>
  <c r="J213" i="7"/>
  <c r="I213" i="7"/>
  <c r="H213" i="7" s="1"/>
  <c r="G213" i="7"/>
  <c r="F213" i="7"/>
  <c r="E213" i="7"/>
  <c r="D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H205" i="7"/>
  <c r="C205" i="7"/>
  <c r="H204" i="7"/>
  <c r="C204" i="7"/>
  <c r="H203" i="7"/>
  <c r="C203" i="7"/>
  <c r="L202" i="7"/>
  <c r="K202" i="7"/>
  <c r="J202" i="7"/>
  <c r="I202" i="7"/>
  <c r="H202" i="7" s="1"/>
  <c r="G202" i="7"/>
  <c r="F202" i="7"/>
  <c r="E202" i="7"/>
  <c r="D202" i="7"/>
  <c r="C202" i="7"/>
  <c r="L201" i="7"/>
  <c r="K201" i="7"/>
  <c r="J201" i="7"/>
  <c r="I201" i="7"/>
  <c r="H201" i="7"/>
  <c r="G201" i="7"/>
  <c r="F201" i="7"/>
  <c r="E201" i="7"/>
  <c r="D201" i="7"/>
  <c r="C201" i="7" s="1"/>
  <c r="H200" i="7"/>
  <c r="C200" i="7"/>
  <c r="H199" i="7"/>
  <c r="C199" i="7"/>
  <c r="H198" i="7"/>
  <c r="C198" i="7"/>
  <c r="H197" i="7"/>
  <c r="C197" i="7"/>
  <c r="H196" i="7"/>
  <c r="C196" i="7"/>
  <c r="L195" i="7"/>
  <c r="K195" i="7"/>
  <c r="J195" i="7"/>
  <c r="I195" i="7"/>
  <c r="H195" i="7"/>
  <c r="G195" i="7"/>
  <c r="F195" i="7"/>
  <c r="E195" i="7"/>
  <c r="D195" i="7"/>
  <c r="C195" i="7" s="1"/>
  <c r="H194" i="7"/>
  <c r="C194" i="7"/>
  <c r="L193" i="7"/>
  <c r="K193" i="7"/>
  <c r="J193" i="7"/>
  <c r="I193" i="7"/>
  <c r="H193" i="7"/>
  <c r="G193" i="7"/>
  <c r="F193" i="7"/>
  <c r="E193" i="7"/>
  <c r="D193" i="7"/>
  <c r="C193" i="7" s="1"/>
  <c r="L192" i="7"/>
  <c r="K192" i="7"/>
  <c r="J192" i="7"/>
  <c r="I192" i="7"/>
  <c r="H192" i="7"/>
  <c r="G192" i="7"/>
  <c r="F192" i="7"/>
  <c r="E192" i="7"/>
  <c r="D192" i="7"/>
  <c r="C192" i="7" s="1"/>
  <c r="L191" i="7"/>
  <c r="K191" i="7"/>
  <c r="J191" i="7"/>
  <c r="I191" i="7"/>
  <c r="H191" i="7"/>
  <c r="G191" i="7"/>
  <c r="F191" i="7"/>
  <c r="E191" i="7"/>
  <c r="D191" i="7"/>
  <c r="C191" i="7" s="1"/>
  <c r="H190" i="7"/>
  <c r="C190" i="7"/>
  <c r="L189" i="7"/>
  <c r="K189" i="7"/>
  <c r="J189" i="7"/>
  <c r="I189" i="7"/>
  <c r="H189" i="7"/>
  <c r="G189" i="7"/>
  <c r="F189" i="7"/>
  <c r="E189" i="7"/>
  <c r="D189" i="7"/>
  <c r="C189" i="7" s="1"/>
  <c r="L188" i="7"/>
  <c r="K188" i="7"/>
  <c r="J188" i="7"/>
  <c r="I188" i="7"/>
  <c r="H188" i="7"/>
  <c r="G188" i="7"/>
  <c r="F188" i="7"/>
  <c r="E188" i="7"/>
  <c r="D188" i="7"/>
  <c r="C188" i="7" s="1"/>
  <c r="H187" i="7"/>
  <c r="C187" i="7"/>
  <c r="H186" i="7"/>
  <c r="C186" i="7"/>
  <c r="L185" i="7"/>
  <c r="K185" i="7"/>
  <c r="J185" i="7"/>
  <c r="I185" i="7"/>
  <c r="H185" i="7"/>
  <c r="G185" i="7"/>
  <c r="F185" i="7"/>
  <c r="E185" i="7"/>
  <c r="D185" i="7"/>
  <c r="C185" i="7" s="1"/>
  <c r="L184" i="7"/>
  <c r="K184" i="7"/>
  <c r="J184" i="7"/>
  <c r="I184" i="7"/>
  <c r="H184" i="7"/>
  <c r="G184" i="7"/>
  <c r="F184" i="7"/>
  <c r="E184" i="7"/>
  <c r="D184" i="7"/>
  <c r="C184" i="7" s="1"/>
  <c r="H183" i="7"/>
  <c r="C183" i="7"/>
  <c r="H182" i="7"/>
  <c r="C182" i="7"/>
  <c r="L181" i="7"/>
  <c r="K181" i="7"/>
  <c r="J181" i="7"/>
  <c r="I181" i="7"/>
  <c r="H181" i="7"/>
  <c r="G181" i="7"/>
  <c r="F181" i="7"/>
  <c r="E181" i="7"/>
  <c r="D181" i="7"/>
  <c r="C181" i="7" s="1"/>
  <c r="H180" i="7"/>
  <c r="C180" i="7"/>
  <c r="H179" i="7"/>
  <c r="C179" i="7"/>
  <c r="H178" i="7"/>
  <c r="C178" i="7"/>
  <c r="H177" i="7"/>
  <c r="C177" i="7"/>
  <c r="L176" i="7"/>
  <c r="K176" i="7"/>
  <c r="J176" i="7"/>
  <c r="I176" i="7"/>
  <c r="H176" i="7"/>
  <c r="G176" i="7"/>
  <c r="F176" i="7"/>
  <c r="E176" i="7"/>
  <c r="D176" i="7"/>
  <c r="C176" i="7" s="1"/>
  <c r="H175" i="7"/>
  <c r="C175" i="7"/>
  <c r="H174" i="7"/>
  <c r="C174" i="7"/>
  <c r="H173" i="7"/>
  <c r="C173" i="7"/>
  <c r="L172" i="7"/>
  <c r="K172" i="7"/>
  <c r="J172" i="7"/>
  <c r="I172" i="7"/>
  <c r="H172" i="7"/>
  <c r="G172" i="7"/>
  <c r="F172" i="7"/>
  <c r="E172" i="7"/>
  <c r="D172" i="7"/>
  <c r="C172" i="7" s="1"/>
  <c r="L171" i="7"/>
  <c r="K171" i="7"/>
  <c r="J171" i="7"/>
  <c r="I171" i="7"/>
  <c r="H171" i="7"/>
  <c r="G171" i="7"/>
  <c r="F171" i="7"/>
  <c r="E171" i="7"/>
  <c r="D171" i="7"/>
  <c r="C171" i="7" s="1"/>
  <c r="L170" i="7"/>
  <c r="K170" i="7"/>
  <c r="J170" i="7"/>
  <c r="I170" i="7"/>
  <c r="H170" i="7"/>
  <c r="G170" i="7"/>
  <c r="F170" i="7"/>
  <c r="E170" i="7"/>
  <c r="D170" i="7"/>
  <c r="C170" i="7" s="1"/>
  <c r="H169" i="7"/>
  <c r="C169" i="7"/>
  <c r="H168" i="7"/>
  <c r="C168" i="7"/>
  <c r="H167" i="7"/>
  <c r="C167" i="7"/>
  <c r="H166" i="7"/>
  <c r="C166" i="7"/>
  <c r="H165" i="7"/>
  <c r="C165" i="7"/>
  <c r="H164" i="7"/>
  <c r="C164" i="7"/>
  <c r="L163" i="7"/>
  <c r="K163" i="7"/>
  <c r="J163" i="7"/>
  <c r="I163" i="7"/>
  <c r="H163" i="7"/>
  <c r="G163" i="7"/>
  <c r="F163" i="7"/>
  <c r="E163" i="7"/>
  <c r="D163" i="7"/>
  <c r="C163" i="7" s="1"/>
  <c r="L162" i="7"/>
  <c r="K162" i="7"/>
  <c r="J162" i="7"/>
  <c r="I162" i="7"/>
  <c r="H162" i="7"/>
  <c r="G162" i="7"/>
  <c r="F162" i="7"/>
  <c r="E162" i="7"/>
  <c r="D162" i="7"/>
  <c r="C162" i="7" s="1"/>
  <c r="H161" i="7"/>
  <c r="C161" i="7"/>
  <c r="H160" i="7"/>
  <c r="C160" i="7"/>
  <c r="H159" i="7"/>
  <c r="C159" i="7"/>
  <c r="H158" i="7"/>
  <c r="C158" i="7"/>
  <c r="L157" i="7"/>
  <c r="K157" i="7"/>
  <c r="J157" i="7"/>
  <c r="I157" i="7"/>
  <c r="H157" i="7"/>
  <c r="G157" i="7"/>
  <c r="F157" i="7"/>
  <c r="E157" i="7"/>
  <c r="D157" i="7"/>
  <c r="C157" i="7" s="1"/>
  <c r="H156" i="7"/>
  <c r="C156" i="7"/>
  <c r="H155" i="7"/>
  <c r="C155" i="7"/>
  <c r="H154" i="7"/>
  <c r="C154" i="7"/>
  <c r="H153" i="7"/>
  <c r="C153" i="7"/>
  <c r="H152" i="7"/>
  <c r="C152" i="7"/>
  <c r="H151" i="7"/>
  <c r="C151" i="7"/>
  <c r="H150" i="7"/>
  <c r="C150" i="7"/>
  <c r="H149" i="7"/>
  <c r="C149" i="7"/>
  <c r="L148" i="7"/>
  <c r="K148" i="7"/>
  <c r="J148" i="7"/>
  <c r="I148" i="7"/>
  <c r="H148" i="7"/>
  <c r="G148" i="7"/>
  <c r="F148" i="7"/>
  <c r="E148" i="7"/>
  <c r="D148" i="7"/>
  <c r="C148" i="7" s="1"/>
  <c r="H147" i="7"/>
  <c r="C147" i="7"/>
  <c r="H146" i="7"/>
  <c r="C146" i="7"/>
  <c r="H145" i="7"/>
  <c r="C145" i="7"/>
  <c r="H144" i="7"/>
  <c r="C144" i="7"/>
  <c r="H143" i="7"/>
  <c r="C143" i="7"/>
  <c r="H142" i="7"/>
  <c r="C142" i="7"/>
  <c r="L141" i="7"/>
  <c r="K141" i="7"/>
  <c r="J141" i="7"/>
  <c r="I141" i="7"/>
  <c r="H141" i="7"/>
  <c r="G141" i="7"/>
  <c r="F141" i="7"/>
  <c r="E141" i="7"/>
  <c r="D141" i="7"/>
  <c r="C141" i="7" s="1"/>
  <c r="H140" i="7"/>
  <c r="C140" i="7"/>
  <c r="H139" i="7"/>
  <c r="C139" i="7"/>
  <c r="L138" i="7"/>
  <c r="K138" i="7"/>
  <c r="J138" i="7"/>
  <c r="I138" i="7"/>
  <c r="H138" i="7"/>
  <c r="G138" i="7"/>
  <c r="F138" i="7"/>
  <c r="E138" i="7"/>
  <c r="D138" i="7"/>
  <c r="C138" i="7" s="1"/>
  <c r="H137" i="7"/>
  <c r="C137" i="7"/>
  <c r="H136" i="7"/>
  <c r="C136" i="7"/>
  <c r="H135" i="7"/>
  <c r="C135" i="7"/>
  <c r="H134" i="7"/>
  <c r="C134" i="7"/>
  <c r="L133" i="7"/>
  <c r="K133" i="7"/>
  <c r="J133" i="7"/>
  <c r="I133" i="7"/>
  <c r="H133" i="7"/>
  <c r="G133" i="7"/>
  <c r="F133" i="7"/>
  <c r="E133" i="7"/>
  <c r="D133" i="7"/>
  <c r="C133" i="7" s="1"/>
  <c r="H132" i="7"/>
  <c r="D132" i="7"/>
  <c r="C132" i="7"/>
  <c r="H131" i="7"/>
  <c r="C131" i="7"/>
  <c r="H130" i="7"/>
  <c r="C130" i="7"/>
  <c r="L129" i="7"/>
  <c r="K129" i="7"/>
  <c r="J129" i="7"/>
  <c r="I129" i="7"/>
  <c r="H129" i="7" s="1"/>
  <c r="G129" i="7"/>
  <c r="F129" i="7"/>
  <c r="E129" i="7"/>
  <c r="D129" i="7"/>
  <c r="C129" i="7"/>
  <c r="L128" i="7"/>
  <c r="K128" i="7"/>
  <c r="J128" i="7"/>
  <c r="I128" i="7"/>
  <c r="H128" i="7"/>
  <c r="G128" i="7"/>
  <c r="F128" i="7"/>
  <c r="E128" i="7"/>
  <c r="D128" i="7"/>
  <c r="C128" i="7" s="1"/>
  <c r="H127" i="7"/>
  <c r="C127" i="7"/>
  <c r="L126" i="7"/>
  <c r="K126" i="7"/>
  <c r="J126" i="7"/>
  <c r="I126" i="7"/>
  <c r="H126" i="7"/>
  <c r="G126" i="7"/>
  <c r="F126" i="7"/>
  <c r="E126" i="7"/>
  <c r="D126" i="7"/>
  <c r="C126" i="7"/>
  <c r="H125" i="7"/>
  <c r="C125" i="7"/>
  <c r="H124" i="7"/>
  <c r="C124" i="7"/>
  <c r="H123" i="7"/>
  <c r="C123" i="7"/>
  <c r="H122" i="7"/>
  <c r="C122" i="7"/>
  <c r="H121" i="7"/>
  <c r="C121" i="7"/>
  <c r="L120" i="7"/>
  <c r="K120" i="7"/>
  <c r="J120" i="7"/>
  <c r="I120" i="7"/>
  <c r="H120" i="7"/>
  <c r="G120" i="7"/>
  <c r="F120" i="7"/>
  <c r="E120" i="7"/>
  <c r="D120" i="7"/>
  <c r="C120" i="7" s="1"/>
  <c r="H119" i="7"/>
  <c r="C119" i="7"/>
  <c r="H118" i="7"/>
  <c r="C118" i="7"/>
  <c r="H117" i="7"/>
  <c r="C117" i="7"/>
  <c r="H116" i="7"/>
  <c r="C116" i="7"/>
  <c r="H115" i="7"/>
  <c r="D115" i="7"/>
  <c r="C115" i="7"/>
  <c r="L114" i="7"/>
  <c r="K114" i="7"/>
  <c r="J114" i="7"/>
  <c r="I114" i="7"/>
  <c r="H114" i="7" s="1"/>
  <c r="G114" i="7"/>
  <c r="F114" i="7"/>
  <c r="E114" i="7"/>
  <c r="D114" i="7"/>
  <c r="C114" i="7"/>
  <c r="H113" i="7"/>
  <c r="C113" i="7"/>
  <c r="H112" i="7"/>
  <c r="C112" i="7"/>
  <c r="H111" i="7"/>
  <c r="C111" i="7"/>
  <c r="L110" i="7"/>
  <c r="K110" i="7"/>
  <c r="J110" i="7"/>
  <c r="I110" i="7"/>
  <c r="H110" i="7" s="1"/>
  <c r="G110" i="7"/>
  <c r="F110" i="7"/>
  <c r="E110" i="7"/>
  <c r="D110" i="7"/>
  <c r="C110" i="7"/>
  <c r="H109" i="7"/>
  <c r="C109" i="7"/>
  <c r="H108" i="7"/>
  <c r="C108" i="7"/>
  <c r="H107" i="7"/>
  <c r="C107" i="7"/>
  <c r="H106" i="7"/>
  <c r="C106" i="7"/>
  <c r="H105" i="7"/>
  <c r="D105" i="7"/>
  <c r="C105" i="7" s="1"/>
  <c r="H104" i="7"/>
  <c r="C104" i="7"/>
  <c r="H103" i="7"/>
  <c r="C103" i="7"/>
  <c r="H102" i="7"/>
  <c r="C102" i="7"/>
  <c r="L101" i="7"/>
  <c r="K101" i="7"/>
  <c r="J101" i="7"/>
  <c r="I101" i="7"/>
  <c r="H101" i="7"/>
  <c r="G101" i="7"/>
  <c r="F101" i="7"/>
  <c r="E101" i="7"/>
  <c r="D101" i="7"/>
  <c r="C101" i="7" s="1"/>
  <c r="H100" i="7"/>
  <c r="D100" i="7"/>
  <c r="C100" i="7"/>
  <c r="H99" i="7"/>
  <c r="C99" i="7"/>
  <c r="H98" i="7"/>
  <c r="C98" i="7"/>
  <c r="H97" i="7"/>
  <c r="D97" i="7"/>
  <c r="C97" i="7" s="1"/>
  <c r="H96" i="7"/>
  <c r="C96" i="7"/>
  <c r="H95" i="7"/>
  <c r="C95" i="7"/>
  <c r="H94" i="7"/>
  <c r="C94" i="7"/>
  <c r="L93" i="7"/>
  <c r="K93" i="7"/>
  <c r="J93" i="7"/>
  <c r="I93" i="7"/>
  <c r="H93" i="7"/>
  <c r="G93" i="7"/>
  <c r="F93" i="7"/>
  <c r="E93" i="7"/>
  <c r="D93" i="7"/>
  <c r="C93" i="7" s="1"/>
  <c r="H92" i="7"/>
  <c r="C92" i="7"/>
  <c r="H91" i="7"/>
  <c r="C91" i="7"/>
  <c r="H90" i="7"/>
  <c r="D90" i="7"/>
  <c r="C90" i="7"/>
  <c r="H89" i="7"/>
  <c r="C89" i="7"/>
  <c r="H88" i="7"/>
  <c r="D88" i="7"/>
  <c r="C88" i="7" s="1"/>
  <c r="L87" i="7"/>
  <c r="K87" i="7"/>
  <c r="J87" i="7"/>
  <c r="I87" i="7"/>
  <c r="H87" i="7"/>
  <c r="G87" i="7"/>
  <c r="F87" i="7"/>
  <c r="E87" i="7"/>
  <c r="D87" i="7"/>
  <c r="C87" i="7" s="1"/>
  <c r="H86" i="7"/>
  <c r="C86" i="7"/>
  <c r="H85" i="7"/>
  <c r="C85" i="7"/>
  <c r="H84" i="7"/>
  <c r="C84" i="7"/>
  <c r="H83" i="7"/>
  <c r="C83" i="7"/>
  <c r="L82" i="7"/>
  <c r="K82" i="7"/>
  <c r="J82" i="7"/>
  <c r="I82" i="7"/>
  <c r="H82" i="7"/>
  <c r="G82" i="7"/>
  <c r="F82" i="7"/>
  <c r="E82" i="7"/>
  <c r="D82" i="7"/>
  <c r="C82" i="7" s="1"/>
  <c r="L81" i="7"/>
  <c r="K81" i="7"/>
  <c r="J81" i="7"/>
  <c r="I81" i="7"/>
  <c r="H81" i="7" s="1"/>
  <c r="G81" i="7"/>
  <c r="F81" i="7"/>
  <c r="E81" i="7"/>
  <c r="D81" i="7"/>
  <c r="C81" i="7"/>
  <c r="H80" i="7"/>
  <c r="C80" i="7"/>
  <c r="H79" i="7"/>
  <c r="C79" i="7"/>
  <c r="L78" i="7"/>
  <c r="K78" i="7"/>
  <c r="J78" i="7"/>
  <c r="I78" i="7"/>
  <c r="H78" i="7" s="1"/>
  <c r="G78" i="7"/>
  <c r="F78" i="7"/>
  <c r="E78" i="7"/>
  <c r="D78" i="7"/>
  <c r="C78" i="7"/>
  <c r="H77" i="7"/>
  <c r="C77" i="7"/>
  <c r="H76" i="7"/>
  <c r="C76" i="7"/>
  <c r="L75" i="7"/>
  <c r="K75" i="7"/>
  <c r="J75" i="7"/>
  <c r="I75" i="7"/>
  <c r="H75" i="7" s="1"/>
  <c r="G75" i="7"/>
  <c r="F75" i="7"/>
  <c r="E75" i="7"/>
  <c r="D75" i="7"/>
  <c r="C75" i="7"/>
  <c r="L74" i="7"/>
  <c r="K74" i="7"/>
  <c r="J74" i="7"/>
  <c r="I74" i="7"/>
  <c r="H74" i="7" s="1"/>
  <c r="G74" i="7"/>
  <c r="F74" i="7"/>
  <c r="E74" i="7"/>
  <c r="D74" i="7"/>
  <c r="C74" i="7"/>
  <c r="L73" i="7"/>
  <c r="K73" i="7"/>
  <c r="J73" i="7"/>
  <c r="I73" i="7"/>
  <c r="H73" i="7" s="1"/>
  <c r="G73" i="7"/>
  <c r="F73" i="7"/>
  <c r="E73" i="7"/>
  <c r="D73" i="7"/>
  <c r="C73" i="7"/>
  <c r="H72" i="7"/>
  <c r="C72" i="7"/>
  <c r="H71" i="7"/>
  <c r="C71" i="7"/>
  <c r="H70" i="7"/>
  <c r="C70" i="7"/>
  <c r="H69" i="7"/>
  <c r="C69" i="7"/>
  <c r="L68" i="7"/>
  <c r="K68" i="7"/>
  <c r="J68" i="7"/>
  <c r="I68" i="7"/>
  <c r="H68" i="7" s="1"/>
  <c r="G68" i="7"/>
  <c r="F68" i="7"/>
  <c r="E68" i="7"/>
  <c r="D68" i="7"/>
  <c r="C68" i="7"/>
  <c r="H67" i="7"/>
  <c r="L66" i="7"/>
  <c r="K66" i="7"/>
  <c r="J66" i="7"/>
  <c r="I66" i="7"/>
  <c r="H66" i="7"/>
  <c r="G66" i="7"/>
  <c r="F66" i="7"/>
  <c r="E66" i="7"/>
  <c r="H65" i="7"/>
  <c r="D65" i="7"/>
  <c r="D67" i="7" s="1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L57" i="7"/>
  <c r="K57" i="7"/>
  <c r="J57" i="7"/>
  <c r="I57" i="7"/>
  <c r="H57" i="7" s="1"/>
  <c r="G57" i="7"/>
  <c r="F57" i="7"/>
  <c r="E57" i="7"/>
  <c r="D57" i="7"/>
  <c r="C57" i="7"/>
  <c r="H56" i="7"/>
  <c r="C56" i="7"/>
  <c r="H55" i="7"/>
  <c r="C55" i="7"/>
  <c r="L54" i="7"/>
  <c r="K54" i="7"/>
  <c r="J54" i="7"/>
  <c r="I54" i="7"/>
  <c r="H54" i="7" s="1"/>
  <c r="G54" i="7"/>
  <c r="F54" i="7"/>
  <c r="E54" i="7"/>
  <c r="D54" i="7"/>
  <c r="C54" i="7"/>
  <c r="L53" i="7"/>
  <c r="K53" i="7"/>
  <c r="J53" i="7"/>
  <c r="I53" i="7"/>
  <c r="H53" i="7" s="1"/>
  <c r="G53" i="7"/>
  <c r="F53" i="7"/>
  <c r="E53" i="7"/>
  <c r="D53" i="7"/>
  <c r="C53" i="7"/>
  <c r="L52" i="7"/>
  <c r="K52" i="7"/>
  <c r="J52" i="7"/>
  <c r="I52" i="7"/>
  <c r="H52" i="7"/>
  <c r="G52" i="7"/>
  <c r="F52" i="7"/>
  <c r="E52" i="7"/>
  <c r="L51" i="7"/>
  <c r="K51" i="7"/>
  <c r="J51" i="7"/>
  <c r="I51" i="7"/>
  <c r="H51" i="7"/>
  <c r="G51" i="7"/>
  <c r="F51" i="7"/>
  <c r="E51" i="7"/>
  <c r="L50" i="7"/>
  <c r="K50" i="7"/>
  <c r="J50" i="7"/>
  <c r="J300" i="7" s="1"/>
  <c r="I50" i="7"/>
  <c r="I300" i="7" s="1"/>
  <c r="H50" i="7"/>
  <c r="G50" i="7"/>
  <c r="F50" i="7"/>
  <c r="E50" i="7"/>
  <c r="E300" i="7" s="1"/>
  <c r="L49" i="7"/>
  <c r="K49" i="7"/>
  <c r="J49" i="7"/>
  <c r="I49" i="7"/>
  <c r="H49" i="7"/>
  <c r="G49" i="7"/>
  <c r="F49" i="7"/>
  <c r="E49" i="7"/>
  <c r="H46" i="7"/>
  <c r="C46" i="7"/>
  <c r="H45" i="7"/>
  <c r="C45" i="7"/>
  <c r="L44" i="7"/>
  <c r="L300" i="7" s="1"/>
  <c r="G44" i="7"/>
  <c r="C44" i="7" s="1"/>
  <c r="H43" i="7"/>
  <c r="C43" i="7"/>
  <c r="I42" i="7"/>
  <c r="H42" i="7" s="1"/>
  <c r="D42" i="7"/>
  <c r="C42" i="7"/>
  <c r="H41" i="7"/>
  <c r="C41" i="7"/>
  <c r="H40" i="7"/>
  <c r="C40" i="7"/>
  <c r="H39" i="7"/>
  <c r="C39" i="7"/>
  <c r="H38" i="7"/>
  <c r="C38" i="7"/>
  <c r="K37" i="7"/>
  <c r="H37" i="7"/>
  <c r="F37" i="7"/>
  <c r="C37" i="7"/>
  <c r="H36" i="7"/>
  <c r="C36" i="7"/>
  <c r="H35" i="7"/>
  <c r="C35" i="7"/>
  <c r="K34" i="7"/>
  <c r="H34" i="7"/>
  <c r="F34" i="7"/>
  <c r="C34" i="7"/>
  <c r="H33" i="7"/>
  <c r="C33" i="7"/>
  <c r="K32" i="7"/>
  <c r="H32" i="7"/>
  <c r="F32" i="7"/>
  <c r="C32" i="7"/>
  <c r="H31" i="7"/>
  <c r="C31" i="7"/>
  <c r="H30" i="7"/>
  <c r="C30" i="7"/>
  <c r="H29" i="7"/>
  <c r="C29" i="7"/>
  <c r="K28" i="7"/>
  <c r="H28" i="7"/>
  <c r="F28" i="7"/>
  <c r="C28" i="7"/>
  <c r="K27" i="7"/>
  <c r="H27" i="7" s="1"/>
  <c r="F27" i="7"/>
  <c r="F300" i="7" s="1"/>
  <c r="H26" i="7"/>
  <c r="C26" i="7"/>
  <c r="I25" i="7"/>
  <c r="H25" i="7" s="1"/>
  <c r="C25" i="7"/>
  <c r="H24" i="7"/>
  <c r="C24" i="7"/>
  <c r="H23" i="7"/>
  <c r="C23" i="7"/>
  <c r="L22" i="7"/>
  <c r="L303" i="7" s="1"/>
  <c r="L302" i="7" s="1"/>
  <c r="K22" i="7"/>
  <c r="K303" i="7" s="1"/>
  <c r="K302" i="7" s="1"/>
  <c r="J22" i="7"/>
  <c r="J303" i="7" s="1"/>
  <c r="J302" i="7" s="1"/>
  <c r="I22" i="7"/>
  <c r="H22" i="7" s="1"/>
  <c r="H303" i="7" s="1"/>
  <c r="H302" i="7" s="1"/>
  <c r="G22" i="7"/>
  <c r="G303" i="7" s="1"/>
  <c r="G302" i="7" s="1"/>
  <c r="F22" i="7"/>
  <c r="F303" i="7" s="1"/>
  <c r="F302" i="7" s="1"/>
  <c r="E22" i="7"/>
  <c r="E303" i="7" s="1"/>
  <c r="E302" i="7" s="1"/>
  <c r="D22" i="7"/>
  <c r="D303" i="7" s="1"/>
  <c r="D302" i="7" s="1"/>
  <c r="C22" i="7"/>
  <c r="L21" i="7"/>
  <c r="K21" i="7"/>
  <c r="J21" i="7"/>
  <c r="I21" i="7"/>
  <c r="H21" i="7" s="1"/>
  <c r="G21" i="7"/>
  <c r="F21" i="7"/>
  <c r="E21" i="7"/>
  <c r="D21" i="7"/>
  <c r="C21" i="7"/>
  <c r="H315" i="6"/>
  <c r="C315" i="6"/>
  <c r="H313" i="6"/>
  <c r="C313" i="6"/>
  <c r="H311" i="6"/>
  <c r="C311" i="6"/>
  <c r="H310" i="6"/>
  <c r="C310" i="6"/>
  <c r="H309" i="6"/>
  <c r="C309" i="6"/>
  <c r="H308" i="6"/>
  <c r="C308" i="6"/>
  <c r="H307" i="6"/>
  <c r="C307" i="6"/>
  <c r="H306" i="6"/>
  <c r="C306" i="6"/>
  <c r="L305" i="6"/>
  <c r="K305" i="6"/>
  <c r="J305" i="6"/>
  <c r="I305" i="6"/>
  <c r="H305" i="6"/>
  <c r="G305" i="6"/>
  <c r="F305" i="6"/>
  <c r="E305" i="6"/>
  <c r="D305" i="6"/>
  <c r="C305" i="6"/>
  <c r="H297" i="6"/>
  <c r="C297" i="6"/>
  <c r="H296" i="6"/>
  <c r="C296" i="6"/>
  <c r="L295" i="6"/>
  <c r="K295" i="6"/>
  <c r="K298" i="6" s="1"/>
  <c r="J295" i="6"/>
  <c r="J298" i="6" s="1"/>
  <c r="I295" i="6"/>
  <c r="G295" i="6"/>
  <c r="G298" i="6" s="1"/>
  <c r="F295" i="6"/>
  <c r="F298" i="6" s="1"/>
  <c r="E295" i="6"/>
  <c r="E298" i="6" s="1"/>
  <c r="D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H290" i="6" s="1"/>
  <c r="G290" i="6"/>
  <c r="F290" i="6"/>
  <c r="E290" i="6"/>
  <c r="D290" i="6"/>
  <c r="C290" i="6"/>
  <c r="H289" i="6"/>
  <c r="C289" i="6"/>
  <c r="H288" i="6"/>
  <c r="C288" i="6"/>
  <c r="H287" i="6"/>
  <c r="C287" i="6"/>
  <c r="L286" i="6"/>
  <c r="K286" i="6"/>
  <c r="J286" i="6"/>
  <c r="I286" i="6"/>
  <c r="H286" i="6" s="1"/>
  <c r="G286" i="6"/>
  <c r="F286" i="6"/>
  <c r="E286" i="6"/>
  <c r="D286" i="6"/>
  <c r="C286" i="6"/>
  <c r="H285" i="6"/>
  <c r="C285" i="6"/>
  <c r="L284" i="6"/>
  <c r="K284" i="6"/>
  <c r="J284" i="6"/>
  <c r="I284" i="6"/>
  <c r="H284" i="6" s="1"/>
  <c r="G284" i="6"/>
  <c r="F284" i="6"/>
  <c r="E284" i="6"/>
  <c r="D284" i="6"/>
  <c r="C284" i="6"/>
  <c r="L283" i="6"/>
  <c r="K283" i="6"/>
  <c r="J283" i="6"/>
  <c r="I283" i="6"/>
  <c r="H283" i="6" s="1"/>
  <c r="G283" i="6"/>
  <c r="F283" i="6"/>
  <c r="E283" i="6"/>
  <c r="D283" i="6"/>
  <c r="C283" i="6"/>
  <c r="H282" i="6"/>
  <c r="C282" i="6"/>
  <c r="H281" i="6"/>
  <c r="C281" i="6"/>
  <c r="H280" i="6"/>
  <c r="C280" i="6"/>
  <c r="L279" i="6"/>
  <c r="K279" i="6"/>
  <c r="J279" i="6"/>
  <c r="I279" i="6"/>
  <c r="H279" i="6" s="1"/>
  <c r="G279" i="6"/>
  <c r="F279" i="6"/>
  <c r="E279" i="6"/>
  <c r="D279" i="6"/>
  <c r="C279" i="6"/>
  <c r="H278" i="6"/>
  <c r="C278" i="6"/>
  <c r="H277" i="6"/>
  <c r="C277" i="6"/>
  <c r="H276" i="6"/>
  <c r="C276" i="6"/>
  <c r="L275" i="6"/>
  <c r="K275" i="6"/>
  <c r="J275" i="6"/>
  <c r="G275" i="6"/>
  <c r="F275" i="6"/>
  <c r="E275" i="6"/>
  <c r="D275" i="6"/>
  <c r="C275" i="6"/>
  <c r="L274" i="6"/>
  <c r="K274" i="6"/>
  <c r="J274" i="6"/>
  <c r="G274" i="6"/>
  <c r="F274" i="6"/>
  <c r="E274" i="6"/>
  <c r="D274" i="6"/>
  <c r="C274" i="6"/>
  <c r="H273" i="6"/>
  <c r="C273" i="6"/>
  <c r="H272" i="6"/>
  <c r="C272" i="6"/>
  <c r="H271" i="6"/>
  <c r="C271" i="6"/>
  <c r="L270" i="6"/>
  <c r="K270" i="6"/>
  <c r="J270" i="6"/>
  <c r="I270" i="6"/>
  <c r="H270" i="6" s="1"/>
  <c r="G270" i="6"/>
  <c r="F270" i="6"/>
  <c r="E270" i="6"/>
  <c r="D270" i="6"/>
  <c r="C270" i="6"/>
  <c r="H269" i="6"/>
  <c r="C269" i="6"/>
  <c r="H268" i="6"/>
  <c r="C268" i="6"/>
  <c r="L267" i="6"/>
  <c r="K267" i="6"/>
  <c r="J267" i="6"/>
  <c r="I267" i="6"/>
  <c r="H267" i="6" s="1"/>
  <c r="G267" i="6"/>
  <c r="F267" i="6"/>
  <c r="E267" i="6"/>
  <c r="D267" i="6"/>
  <c r="C267" i="6"/>
  <c r="L266" i="6"/>
  <c r="K266" i="6"/>
  <c r="J266" i="6"/>
  <c r="G266" i="6"/>
  <c r="F266" i="6"/>
  <c r="E266" i="6"/>
  <c r="D266" i="6"/>
  <c r="C266" i="6" s="1"/>
  <c r="H265" i="6"/>
  <c r="C265" i="6"/>
  <c r="H264" i="6"/>
  <c r="C264" i="6"/>
  <c r="H263" i="6"/>
  <c r="C263" i="6"/>
  <c r="L262" i="6"/>
  <c r="K262" i="6"/>
  <c r="J262" i="6"/>
  <c r="I262" i="6"/>
  <c r="H262" i="6"/>
  <c r="G262" i="6"/>
  <c r="F262" i="6"/>
  <c r="E262" i="6"/>
  <c r="D262" i="6"/>
  <c r="C262" i="6" s="1"/>
  <c r="H261" i="6"/>
  <c r="C261" i="6"/>
  <c r="H260" i="6"/>
  <c r="C260" i="6"/>
  <c r="H259" i="6"/>
  <c r="C259" i="6"/>
  <c r="L258" i="6"/>
  <c r="K258" i="6"/>
  <c r="J258" i="6"/>
  <c r="I258" i="6"/>
  <c r="H258" i="6"/>
  <c r="G258" i="6"/>
  <c r="F258" i="6"/>
  <c r="E258" i="6"/>
  <c r="D258" i="6"/>
  <c r="C258" i="6" s="1"/>
  <c r="L257" i="6"/>
  <c r="K257" i="6"/>
  <c r="J257" i="6"/>
  <c r="I257" i="6"/>
  <c r="H257" i="6"/>
  <c r="G257" i="6"/>
  <c r="F257" i="6"/>
  <c r="E257" i="6"/>
  <c r="D257" i="6"/>
  <c r="C257" i="6"/>
  <c r="H256" i="6"/>
  <c r="C256" i="6"/>
  <c r="H255" i="6"/>
  <c r="C255" i="6"/>
  <c r="H254" i="6"/>
  <c r="C254" i="6"/>
  <c r="H253" i="6"/>
  <c r="C253" i="6"/>
  <c r="H252" i="6"/>
  <c r="C252" i="6"/>
  <c r="L251" i="6"/>
  <c r="K251" i="6"/>
  <c r="J251" i="6"/>
  <c r="I251" i="6"/>
  <c r="H251" i="6" s="1"/>
  <c r="G251" i="6"/>
  <c r="F251" i="6"/>
  <c r="E251" i="6"/>
  <c r="D251" i="6"/>
  <c r="C251" i="6"/>
  <c r="L250" i="6"/>
  <c r="K250" i="6"/>
  <c r="J250" i="6"/>
  <c r="I250" i="6"/>
  <c r="H250" i="6"/>
  <c r="G250" i="6"/>
  <c r="F250" i="6"/>
  <c r="E250" i="6"/>
  <c r="D250" i="6"/>
  <c r="C250" i="6" s="1"/>
  <c r="H249" i="6"/>
  <c r="C249" i="6"/>
  <c r="H248" i="6"/>
  <c r="C248" i="6"/>
  <c r="H247" i="6"/>
  <c r="C247" i="6"/>
  <c r="H246" i="6"/>
  <c r="C246" i="6"/>
  <c r="L245" i="6"/>
  <c r="K245" i="6"/>
  <c r="J245" i="6"/>
  <c r="I245" i="6"/>
  <c r="H245" i="6"/>
  <c r="G245" i="6"/>
  <c r="F245" i="6"/>
  <c r="E245" i="6"/>
  <c r="D245" i="6"/>
  <c r="C245" i="6" s="1"/>
  <c r="H244" i="6"/>
  <c r="C244" i="6"/>
  <c r="H243" i="6"/>
  <c r="C243" i="6"/>
  <c r="H242" i="6"/>
  <c r="C242" i="6"/>
  <c r="H241" i="6"/>
  <c r="C241" i="6"/>
  <c r="H240" i="6"/>
  <c r="C240" i="6"/>
  <c r="H239" i="6"/>
  <c r="C239" i="6"/>
  <c r="H238" i="6"/>
  <c r="C238" i="6"/>
  <c r="L237" i="6"/>
  <c r="K237" i="6"/>
  <c r="J237" i="6"/>
  <c r="I237" i="6"/>
  <c r="H237" i="6"/>
  <c r="G237" i="6"/>
  <c r="F237" i="6"/>
  <c r="E237" i="6"/>
  <c r="D237" i="6"/>
  <c r="C237" i="6" s="1"/>
  <c r="H236" i="6"/>
  <c r="C236" i="6"/>
  <c r="H235" i="6"/>
  <c r="C235" i="6"/>
  <c r="L234" i="6"/>
  <c r="K234" i="6"/>
  <c r="J234" i="6"/>
  <c r="I234" i="6"/>
  <c r="H234" i="6"/>
  <c r="G234" i="6"/>
  <c r="F234" i="6"/>
  <c r="E234" i="6"/>
  <c r="D234" i="6"/>
  <c r="C234" i="6" s="1"/>
  <c r="H233" i="6"/>
  <c r="C233" i="6"/>
  <c r="L232" i="6"/>
  <c r="K232" i="6"/>
  <c r="J232" i="6"/>
  <c r="I232" i="6"/>
  <c r="H232" i="6"/>
  <c r="G232" i="6"/>
  <c r="F232" i="6"/>
  <c r="E232" i="6"/>
  <c r="D232" i="6"/>
  <c r="C232" i="6" s="1"/>
  <c r="L231" i="6"/>
  <c r="K231" i="6"/>
  <c r="J231" i="6"/>
  <c r="I231" i="6"/>
  <c r="H231" i="6"/>
  <c r="G231" i="6"/>
  <c r="F231" i="6"/>
  <c r="E231" i="6"/>
  <c r="D231" i="6"/>
  <c r="C231" i="6" s="1"/>
  <c r="H230" i="6"/>
  <c r="C230" i="6"/>
  <c r="L229" i="6"/>
  <c r="K229" i="6"/>
  <c r="J229" i="6"/>
  <c r="I229" i="6"/>
  <c r="H229" i="6"/>
  <c r="G229" i="6"/>
  <c r="F229" i="6"/>
  <c r="E229" i="6"/>
  <c r="D229" i="6"/>
  <c r="C229" i="6" s="1"/>
  <c r="H228" i="6"/>
  <c r="C228" i="6"/>
  <c r="L227" i="6"/>
  <c r="K227" i="6"/>
  <c r="J227" i="6"/>
  <c r="I227" i="6"/>
  <c r="H227" i="6"/>
  <c r="G227" i="6"/>
  <c r="F227" i="6"/>
  <c r="E227" i="6"/>
  <c r="D227" i="6"/>
  <c r="C227" i="6" s="1"/>
  <c r="H226" i="6"/>
  <c r="C226" i="6"/>
  <c r="H225" i="6"/>
  <c r="C225" i="6"/>
  <c r="L224" i="6"/>
  <c r="K224" i="6"/>
  <c r="J224" i="6"/>
  <c r="I224" i="6"/>
  <c r="H224" i="6"/>
  <c r="G224" i="6"/>
  <c r="F224" i="6"/>
  <c r="E224" i="6"/>
  <c r="D224" i="6"/>
  <c r="C224" i="6" s="1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H216" i="6"/>
  <c r="C216" i="6"/>
  <c r="H215" i="6"/>
  <c r="C215" i="6"/>
  <c r="H214" i="6"/>
  <c r="C214" i="6"/>
  <c r="L213" i="6"/>
  <c r="K213" i="6"/>
  <c r="J213" i="6"/>
  <c r="I213" i="6"/>
  <c r="H213" i="6"/>
  <c r="G213" i="6"/>
  <c r="F213" i="6"/>
  <c r="E213" i="6"/>
  <c r="D213" i="6"/>
  <c r="C213" i="6" s="1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H205" i="6"/>
  <c r="C205" i="6"/>
  <c r="H204" i="6"/>
  <c r="C204" i="6"/>
  <c r="H203" i="6"/>
  <c r="C203" i="6"/>
  <c r="L202" i="6"/>
  <c r="K202" i="6"/>
  <c r="J202" i="6"/>
  <c r="I202" i="6"/>
  <c r="H202" i="6"/>
  <c r="G202" i="6"/>
  <c r="F202" i="6"/>
  <c r="E202" i="6"/>
  <c r="D202" i="6"/>
  <c r="C202" i="6" s="1"/>
  <c r="L201" i="6"/>
  <c r="K201" i="6"/>
  <c r="J201" i="6"/>
  <c r="I201" i="6"/>
  <c r="H201" i="6"/>
  <c r="G201" i="6"/>
  <c r="F201" i="6"/>
  <c r="E201" i="6"/>
  <c r="D201" i="6"/>
  <c r="C201" i="6"/>
  <c r="H200" i="6"/>
  <c r="C200" i="6"/>
  <c r="H199" i="6"/>
  <c r="C199" i="6"/>
  <c r="H198" i="6"/>
  <c r="C198" i="6"/>
  <c r="H197" i="6"/>
  <c r="C197" i="6"/>
  <c r="H196" i="6"/>
  <c r="C196" i="6"/>
  <c r="L195" i="6"/>
  <c r="K195" i="6"/>
  <c r="J195" i="6"/>
  <c r="I195" i="6"/>
  <c r="H195" i="6" s="1"/>
  <c r="G195" i="6"/>
  <c r="F195" i="6"/>
  <c r="E195" i="6"/>
  <c r="D195" i="6"/>
  <c r="C195" i="6"/>
  <c r="H194" i="6"/>
  <c r="C194" i="6"/>
  <c r="L193" i="6"/>
  <c r="K193" i="6"/>
  <c r="J193" i="6"/>
  <c r="I193" i="6"/>
  <c r="H193" i="6" s="1"/>
  <c r="G193" i="6"/>
  <c r="F193" i="6"/>
  <c r="E193" i="6"/>
  <c r="D193" i="6"/>
  <c r="C193" i="6"/>
  <c r="L192" i="6"/>
  <c r="K192" i="6"/>
  <c r="J192" i="6"/>
  <c r="I192" i="6"/>
  <c r="H192" i="6" s="1"/>
  <c r="G192" i="6"/>
  <c r="F192" i="6"/>
  <c r="E192" i="6"/>
  <c r="D192" i="6"/>
  <c r="C192" i="6"/>
  <c r="L191" i="6"/>
  <c r="K191" i="6"/>
  <c r="J191" i="6"/>
  <c r="G191" i="6"/>
  <c r="F191" i="6"/>
  <c r="E191" i="6"/>
  <c r="D191" i="6"/>
  <c r="C191" i="6"/>
  <c r="H190" i="6"/>
  <c r="C190" i="6"/>
  <c r="L189" i="6"/>
  <c r="K189" i="6"/>
  <c r="J189" i="6"/>
  <c r="I189" i="6"/>
  <c r="H189" i="6" s="1"/>
  <c r="G189" i="6"/>
  <c r="F189" i="6"/>
  <c r="E189" i="6"/>
  <c r="D189" i="6"/>
  <c r="C189" i="6"/>
  <c r="L188" i="6"/>
  <c r="K188" i="6"/>
  <c r="J188" i="6"/>
  <c r="I188" i="6"/>
  <c r="H188" i="6" s="1"/>
  <c r="G188" i="6"/>
  <c r="F188" i="6"/>
  <c r="E188" i="6"/>
  <c r="D188" i="6"/>
  <c r="C188" i="6"/>
  <c r="H187" i="6"/>
  <c r="C187" i="6"/>
  <c r="H186" i="6"/>
  <c r="C186" i="6"/>
  <c r="L185" i="6"/>
  <c r="K185" i="6"/>
  <c r="J185" i="6"/>
  <c r="I185" i="6"/>
  <c r="H185" i="6" s="1"/>
  <c r="G185" i="6"/>
  <c r="F185" i="6"/>
  <c r="E185" i="6"/>
  <c r="D185" i="6"/>
  <c r="C185" i="6"/>
  <c r="L184" i="6"/>
  <c r="K184" i="6"/>
  <c r="J184" i="6"/>
  <c r="I184" i="6"/>
  <c r="H184" i="6" s="1"/>
  <c r="G184" i="6"/>
  <c r="F184" i="6"/>
  <c r="E184" i="6"/>
  <c r="D184" i="6"/>
  <c r="C184" i="6"/>
  <c r="H183" i="6"/>
  <c r="C183" i="6"/>
  <c r="H182" i="6"/>
  <c r="C182" i="6"/>
  <c r="L181" i="6"/>
  <c r="K181" i="6"/>
  <c r="J181" i="6"/>
  <c r="I181" i="6"/>
  <c r="H181" i="6" s="1"/>
  <c r="G181" i="6"/>
  <c r="F181" i="6"/>
  <c r="E181" i="6"/>
  <c r="D181" i="6"/>
  <c r="C181" i="6"/>
  <c r="H180" i="6"/>
  <c r="C180" i="6"/>
  <c r="H179" i="6"/>
  <c r="C179" i="6"/>
  <c r="H178" i="6"/>
  <c r="C178" i="6"/>
  <c r="H177" i="6"/>
  <c r="C177" i="6"/>
  <c r="L176" i="6"/>
  <c r="K176" i="6"/>
  <c r="J176" i="6"/>
  <c r="I176" i="6"/>
  <c r="H176" i="6" s="1"/>
  <c r="G176" i="6"/>
  <c r="F176" i="6"/>
  <c r="E176" i="6"/>
  <c r="D176" i="6"/>
  <c r="C176" i="6"/>
  <c r="H175" i="6"/>
  <c r="C175" i="6"/>
  <c r="H174" i="6"/>
  <c r="D174" i="6"/>
  <c r="C174" i="6" s="1"/>
  <c r="H173" i="6"/>
  <c r="C173" i="6"/>
  <c r="L172" i="6"/>
  <c r="K172" i="6"/>
  <c r="J172" i="6"/>
  <c r="G172" i="6"/>
  <c r="F172" i="6"/>
  <c r="E172" i="6"/>
  <c r="L171" i="6"/>
  <c r="K171" i="6"/>
  <c r="J171" i="6"/>
  <c r="G171" i="6"/>
  <c r="F171" i="6"/>
  <c r="E171" i="6"/>
  <c r="L170" i="6"/>
  <c r="K170" i="6"/>
  <c r="J170" i="6"/>
  <c r="G170" i="6"/>
  <c r="F170" i="6"/>
  <c r="E170" i="6"/>
  <c r="H169" i="6"/>
  <c r="C169" i="6"/>
  <c r="H168" i="6"/>
  <c r="C168" i="6"/>
  <c r="H167" i="6"/>
  <c r="C167" i="6"/>
  <c r="H166" i="6"/>
  <c r="C166" i="6"/>
  <c r="H165" i="6"/>
  <c r="C165" i="6"/>
  <c r="H164" i="6"/>
  <c r="C164" i="6"/>
  <c r="L163" i="6"/>
  <c r="K163" i="6"/>
  <c r="J163" i="6"/>
  <c r="I163" i="6"/>
  <c r="H163" i="6" s="1"/>
  <c r="G163" i="6"/>
  <c r="F163" i="6"/>
  <c r="E163" i="6"/>
  <c r="D163" i="6"/>
  <c r="C163" i="6"/>
  <c r="L162" i="6"/>
  <c r="K162" i="6"/>
  <c r="J162" i="6"/>
  <c r="I162" i="6"/>
  <c r="H162" i="6" s="1"/>
  <c r="G162" i="6"/>
  <c r="F162" i="6"/>
  <c r="E162" i="6"/>
  <c r="D162" i="6"/>
  <c r="C162" i="6"/>
  <c r="H161" i="6"/>
  <c r="C161" i="6"/>
  <c r="H160" i="6"/>
  <c r="C160" i="6"/>
  <c r="H159" i="6"/>
  <c r="C159" i="6"/>
  <c r="H158" i="6"/>
  <c r="C158" i="6"/>
  <c r="L157" i="6"/>
  <c r="K157" i="6"/>
  <c r="J157" i="6"/>
  <c r="I157" i="6"/>
  <c r="H157" i="6" s="1"/>
  <c r="G157" i="6"/>
  <c r="F157" i="6"/>
  <c r="E157" i="6"/>
  <c r="D157" i="6"/>
  <c r="C157" i="6"/>
  <c r="H156" i="6"/>
  <c r="C156" i="6"/>
  <c r="H155" i="6"/>
  <c r="C155" i="6"/>
  <c r="H154" i="6"/>
  <c r="C154" i="6"/>
  <c r="H153" i="6"/>
  <c r="C153" i="6"/>
  <c r="H152" i="6"/>
  <c r="C152" i="6"/>
  <c r="H151" i="6"/>
  <c r="C151" i="6"/>
  <c r="H150" i="6"/>
  <c r="C150" i="6"/>
  <c r="H149" i="6"/>
  <c r="C149" i="6"/>
  <c r="L148" i="6"/>
  <c r="K148" i="6"/>
  <c r="J148" i="6"/>
  <c r="I148" i="6"/>
  <c r="H148" i="6" s="1"/>
  <c r="G148" i="6"/>
  <c r="F148" i="6"/>
  <c r="E148" i="6"/>
  <c r="D148" i="6"/>
  <c r="C148" i="6"/>
  <c r="H147" i="6"/>
  <c r="C147" i="6"/>
  <c r="H146" i="6"/>
  <c r="C146" i="6"/>
  <c r="H145" i="6"/>
  <c r="C145" i="6"/>
  <c r="H144" i="6"/>
  <c r="C144" i="6"/>
  <c r="H143" i="6"/>
  <c r="C143" i="6"/>
  <c r="H142" i="6"/>
  <c r="C142" i="6"/>
  <c r="L141" i="6"/>
  <c r="K141" i="6"/>
  <c r="J141" i="6"/>
  <c r="I141" i="6"/>
  <c r="H141" i="6" s="1"/>
  <c r="G141" i="6"/>
  <c r="F141" i="6"/>
  <c r="E141" i="6"/>
  <c r="D141" i="6"/>
  <c r="C141" i="6"/>
  <c r="H140" i="6"/>
  <c r="C140" i="6"/>
  <c r="H139" i="6"/>
  <c r="C139" i="6"/>
  <c r="L138" i="6"/>
  <c r="K138" i="6"/>
  <c r="J138" i="6"/>
  <c r="I138" i="6"/>
  <c r="H138" i="6" s="1"/>
  <c r="G138" i="6"/>
  <c r="F138" i="6"/>
  <c r="E138" i="6"/>
  <c r="D138" i="6"/>
  <c r="C138" i="6"/>
  <c r="H137" i="6"/>
  <c r="C137" i="6"/>
  <c r="H136" i="6"/>
  <c r="C136" i="6"/>
  <c r="H135" i="6"/>
  <c r="C135" i="6"/>
  <c r="H134" i="6"/>
  <c r="C134" i="6"/>
  <c r="L133" i="6"/>
  <c r="K133" i="6"/>
  <c r="J133" i="6"/>
  <c r="I133" i="6"/>
  <c r="H133" i="6" s="1"/>
  <c r="G133" i="6"/>
  <c r="F133" i="6"/>
  <c r="E133" i="6"/>
  <c r="D133" i="6"/>
  <c r="C133" i="6"/>
  <c r="H132" i="6"/>
  <c r="C132" i="6"/>
  <c r="H131" i="6"/>
  <c r="C131" i="6"/>
  <c r="H130" i="6"/>
  <c r="C130" i="6"/>
  <c r="L129" i="6"/>
  <c r="K129" i="6"/>
  <c r="J129" i="6"/>
  <c r="I129" i="6"/>
  <c r="H129" i="6" s="1"/>
  <c r="G129" i="6"/>
  <c r="F129" i="6"/>
  <c r="E129" i="6"/>
  <c r="D129" i="6"/>
  <c r="C129" i="6"/>
  <c r="L128" i="6"/>
  <c r="K128" i="6"/>
  <c r="J128" i="6"/>
  <c r="I128" i="6"/>
  <c r="H128" i="6" s="1"/>
  <c r="G128" i="6"/>
  <c r="F128" i="6"/>
  <c r="E128" i="6"/>
  <c r="D128" i="6"/>
  <c r="C128" i="6"/>
  <c r="H127" i="6"/>
  <c r="C127" i="6"/>
  <c r="L126" i="6"/>
  <c r="K126" i="6"/>
  <c r="J126" i="6"/>
  <c r="I126" i="6"/>
  <c r="H126" i="6"/>
  <c r="G126" i="6"/>
  <c r="F126" i="6"/>
  <c r="E126" i="6"/>
  <c r="D126" i="6"/>
  <c r="C126" i="6"/>
  <c r="H125" i="6"/>
  <c r="C125" i="6"/>
  <c r="H124" i="6"/>
  <c r="C124" i="6"/>
  <c r="H123" i="6"/>
  <c r="C123" i="6"/>
  <c r="H122" i="6"/>
  <c r="C122" i="6"/>
  <c r="H121" i="6"/>
  <c r="C121" i="6"/>
  <c r="L120" i="6"/>
  <c r="K120" i="6"/>
  <c r="J120" i="6"/>
  <c r="G120" i="6"/>
  <c r="F120" i="6"/>
  <c r="E120" i="6"/>
  <c r="D120" i="6"/>
  <c r="C120" i="6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I114" i="6"/>
  <c r="H114" i="6" s="1"/>
  <c r="G114" i="6"/>
  <c r="F114" i="6"/>
  <c r="E114" i="6"/>
  <c r="D114" i="6"/>
  <c r="C114" i="6"/>
  <c r="H113" i="6"/>
  <c r="C113" i="6"/>
  <c r="H112" i="6"/>
  <c r="C112" i="6"/>
  <c r="H111" i="6"/>
  <c r="C111" i="6"/>
  <c r="L110" i="6"/>
  <c r="K110" i="6"/>
  <c r="J110" i="6"/>
  <c r="I110" i="6"/>
  <c r="H110" i="6" s="1"/>
  <c r="G110" i="6"/>
  <c r="F110" i="6"/>
  <c r="E110" i="6"/>
  <c r="D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L101" i="6"/>
  <c r="K101" i="6"/>
  <c r="J101" i="6"/>
  <c r="I101" i="6"/>
  <c r="H101" i="6" s="1"/>
  <c r="G101" i="6"/>
  <c r="F101" i="6"/>
  <c r="E101" i="6"/>
  <c r="D101" i="6"/>
  <c r="C101" i="6"/>
  <c r="H100" i="6"/>
  <c r="C100" i="6"/>
  <c r="H99" i="6"/>
  <c r="C99" i="6"/>
  <c r="H98" i="6"/>
  <c r="C98" i="6"/>
  <c r="H97" i="6"/>
  <c r="C97" i="6"/>
  <c r="H96" i="6"/>
  <c r="C96" i="6"/>
  <c r="H95" i="6"/>
  <c r="C95" i="6"/>
  <c r="H94" i="6"/>
  <c r="C94" i="6"/>
  <c r="L93" i="6"/>
  <c r="K93" i="6"/>
  <c r="J93" i="6"/>
  <c r="I93" i="6"/>
  <c r="H93" i="6" s="1"/>
  <c r="G93" i="6"/>
  <c r="F93" i="6"/>
  <c r="E93" i="6"/>
  <c r="D93" i="6"/>
  <c r="C93" i="6"/>
  <c r="H92" i="6"/>
  <c r="C92" i="6"/>
  <c r="H91" i="6"/>
  <c r="C91" i="6"/>
  <c r="H90" i="6"/>
  <c r="C90" i="6"/>
  <c r="H89" i="6"/>
  <c r="C89" i="6"/>
  <c r="H88" i="6"/>
  <c r="C88" i="6"/>
  <c r="L87" i="6"/>
  <c r="K87" i="6"/>
  <c r="J87" i="6"/>
  <c r="I87" i="6"/>
  <c r="H87" i="6" s="1"/>
  <c r="G87" i="6"/>
  <c r="F87" i="6"/>
  <c r="E87" i="6"/>
  <c r="D87" i="6"/>
  <c r="C87" i="6"/>
  <c r="H86" i="6"/>
  <c r="C86" i="6"/>
  <c r="H85" i="6"/>
  <c r="C85" i="6"/>
  <c r="H84" i="6"/>
  <c r="C84" i="6"/>
  <c r="H83" i="6"/>
  <c r="C83" i="6"/>
  <c r="L82" i="6"/>
  <c r="K82" i="6"/>
  <c r="J82" i="6"/>
  <c r="I82" i="6"/>
  <c r="H82" i="6" s="1"/>
  <c r="G82" i="6"/>
  <c r="F82" i="6"/>
  <c r="E82" i="6"/>
  <c r="D82" i="6"/>
  <c r="C82" i="6"/>
  <c r="L81" i="6"/>
  <c r="K81" i="6"/>
  <c r="J81" i="6"/>
  <c r="G81" i="6"/>
  <c r="F81" i="6"/>
  <c r="E81" i="6"/>
  <c r="D81" i="6"/>
  <c r="C81" i="6" s="1"/>
  <c r="H80" i="6"/>
  <c r="C80" i="6"/>
  <c r="H79" i="6"/>
  <c r="C79" i="6"/>
  <c r="L78" i="6"/>
  <c r="K78" i="6"/>
  <c r="J78" i="6"/>
  <c r="I78" i="6"/>
  <c r="H78" i="6"/>
  <c r="G78" i="6"/>
  <c r="F78" i="6"/>
  <c r="E78" i="6"/>
  <c r="D78" i="6"/>
  <c r="C78" i="6" s="1"/>
  <c r="H77" i="6"/>
  <c r="C77" i="6"/>
  <c r="H76" i="6"/>
  <c r="C76" i="6"/>
  <c r="L75" i="6"/>
  <c r="K75" i="6"/>
  <c r="J75" i="6"/>
  <c r="I75" i="6"/>
  <c r="H75" i="6"/>
  <c r="G75" i="6"/>
  <c r="F75" i="6"/>
  <c r="E75" i="6"/>
  <c r="D75" i="6"/>
  <c r="C75" i="6" s="1"/>
  <c r="L74" i="6"/>
  <c r="K74" i="6"/>
  <c r="J74" i="6"/>
  <c r="I74" i="6"/>
  <c r="H74" i="6"/>
  <c r="G74" i="6"/>
  <c r="F74" i="6"/>
  <c r="E74" i="6"/>
  <c r="D74" i="6"/>
  <c r="C74" i="6" s="1"/>
  <c r="L73" i="6"/>
  <c r="K73" i="6"/>
  <c r="J73" i="6"/>
  <c r="G73" i="6"/>
  <c r="F73" i="6"/>
  <c r="E73" i="6"/>
  <c r="D73" i="6"/>
  <c r="C73" i="6" s="1"/>
  <c r="H72" i="6"/>
  <c r="C72" i="6"/>
  <c r="H71" i="6"/>
  <c r="C71" i="6"/>
  <c r="H70" i="6"/>
  <c r="C70" i="6"/>
  <c r="H69" i="6"/>
  <c r="C69" i="6"/>
  <c r="L68" i="6"/>
  <c r="K68" i="6"/>
  <c r="J68" i="6"/>
  <c r="I68" i="6"/>
  <c r="H68" i="6"/>
  <c r="G68" i="6"/>
  <c r="F68" i="6"/>
  <c r="E68" i="6"/>
  <c r="D68" i="6"/>
  <c r="C68" i="6" s="1"/>
  <c r="H67" i="6"/>
  <c r="C67" i="6"/>
  <c r="L66" i="6"/>
  <c r="K66" i="6"/>
  <c r="J66" i="6"/>
  <c r="I66" i="6"/>
  <c r="H66" i="6"/>
  <c r="G66" i="6"/>
  <c r="F66" i="6"/>
  <c r="E66" i="6"/>
  <c r="D66" i="6"/>
  <c r="C66" i="6" s="1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H58" i="6"/>
  <c r="C58" i="6"/>
  <c r="L57" i="6"/>
  <c r="K57" i="6"/>
  <c r="J57" i="6"/>
  <c r="I57" i="6"/>
  <c r="H57" i="6"/>
  <c r="G57" i="6"/>
  <c r="F57" i="6"/>
  <c r="E57" i="6"/>
  <c r="D57" i="6"/>
  <c r="C57" i="6" s="1"/>
  <c r="H56" i="6"/>
  <c r="C56" i="6"/>
  <c r="H55" i="6"/>
  <c r="C55" i="6"/>
  <c r="L54" i="6"/>
  <c r="K54" i="6"/>
  <c r="J54" i="6"/>
  <c r="I54" i="6"/>
  <c r="H54" i="6"/>
  <c r="G54" i="6"/>
  <c r="F54" i="6"/>
  <c r="E54" i="6"/>
  <c r="D54" i="6"/>
  <c r="C54" i="6" s="1"/>
  <c r="L53" i="6"/>
  <c r="K53" i="6"/>
  <c r="J53" i="6"/>
  <c r="I53" i="6"/>
  <c r="H53" i="6"/>
  <c r="G53" i="6"/>
  <c r="F53" i="6"/>
  <c r="E53" i="6"/>
  <c r="D53" i="6"/>
  <c r="C53" i="6" s="1"/>
  <c r="L52" i="6"/>
  <c r="K52" i="6"/>
  <c r="J52" i="6"/>
  <c r="I52" i="6"/>
  <c r="H52" i="6" s="1"/>
  <c r="G52" i="6"/>
  <c r="F52" i="6"/>
  <c r="E52" i="6"/>
  <c r="D52" i="6"/>
  <c r="C52" i="6"/>
  <c r="L51" i="6"/>
  <c r="K51" i="6"/>
  <c r="J51" i="6"/>
  <c r="G51" i="6"/>
  <c r="F51" i="6"/>
  <c r="E51" i="6"/>
  <c r="L50" i="6"/>
  <c r="K50" i="6"/>
  <c r="J50" i="6"/>
  <c r="J300" i="6" s="1"/>
  <c r="G50" i="6"/>
  <c r="F50" i="6"/>
  <c r="E50" i="6"/>
  <c r="E300" i="6" s="1"/>
  <c r="L49" i="6"/>
  <c r="K49" i="6"/>
  <c r="J49" i="6"/>
  <c r="G49" i="6"/>
  <c r="F49" i="6"/>
  <c r="E49" i="6"/>
  <c r="H46" i="6"/>
  <c r="C46" i="6"/>
  <c r="H45" i="6"/>
  <c r="C45" i="6"/>
  <c r="L44" i="6"/>
  <c r="L300" i="6" s="1"/>
  <c r="H44" i="6"/>
  <c r="G44" i="6"/>
  <c r="G300" i="6" s="1"/>
  <c r="C44" i="6"/>
  <c r="H43" i="6"/>
  <c r="C43" i="6"/>
  <c r="I42" i="6"/>
  <c r="H42" i="6"/>
  <c r="D42" i="6"/>
  <c r="C42" i="6"/>
  <c r="H41" i="6"/>
  <c r="C41" i="6"/>
  <c r="H40" i="6"/>
  <c r="C40" i="6"/>
  <c r="H39" i="6"/>
  <c r="C39" i="6"/>
  <c r="H38" i="6"/>
  <c r="C38" i="6"/>
  <c r="K37" i="6"/>
  <c r="H37" i="6"/>
  <c r="F37" i="6"/>
  <c r="C37" i="6"/>
  <c r="H36" i="6"/>
  <c r="C36" i="6"/>
  <c r="H35" i="6"/>
  <c r="C35" i="6"/>
  <c r="K34" i="6"/>
  <c r="H34" i="6"/>
  <c r="F34" i="6"/>
  <c r="C34" i="6"/>
  <c r="H33" i="6"/>
  <c r="C33" i="6"/>
  <c r="K32" i="6"/>
  <c r="H32" i="6"/>
  <c r="F32" i="6"/>
  <c r="C32" i="6"/>
  <c r="H31" i="6"/>
  <c r="C31" i="6"/>
  <c r="H30" i="6"/>
  <c r="C30" i="6"/>
  <c r="H29" i="6"/>
  <c r="C29" i="6"/>
  <c r="K28" i="6"/>
  <c r="H28" i="6"/>
  <c r="F28" i="6"/>
  <c r="C28" i="6"/>
  <c r="K27" i="6"/>
  <c r="K300" i="6" s="1"/>
  <c r="F27" i="6"/>
  <c r="F300" i="6" s="1"/>
  <c r="H26" i="6"/>
  <c r="C26" i="6"/>
  <c r="H24" i="6"/>
  <c r="C24" i="6"/>
  <c r="H23" i="6"/>
  <c r="C23" i="6"/>
  <c r="L22" i="6"/>
  <c r="L303" i="6" s="1"/>
  <c r="L302" i="6" s="1"/>
  <c r="K22" i="6"/>
  <c r="K303" i="6" s="1"/>
  <c r="K302" i="6" s="1"/>
  <c r="J22" i="6"/>
  <c r="J303" i="6" s="1"/>
  <c r="J302" i="6" s="1"/>
  <c r="I22" i="6"/>
  <c r="I303" i="6" s="1"/>
  <c r="I302" i="6" s="1"/>
  <c r="H22" i="6"/>
  <c r="G22" i="6"/>
  <c r="G303" i="6" s="1"/>
  <c r="G302" i="6" s="1"/>
  <c r="F22" i="6"/>
  <c r="F303" i="6" s="1"/>
  <c r="F302" i="6" s="1"/>
  <c r="E22" i="6"/>
  <c r="E303" i="6" s="1"/>
  <c r="E302" i="6" s="1"/>
  <c r="D22" i="6"/>
  <c r="D303" i="6" s="1"/>
  <c r="D302" i="6" s="1"/>
  <c r="L21" i="6"/>
  <c r="K21" i="6"/>
  <c r="J21" i="6"/>
  <c r="G21" i="6"/>
  <c r="F21" i="6"/>
  <c r="E21" i="6"/>
  <c r="H315" i="5"/>
  <c r="C315" i="5"/>
  <c r="H313" i="5"/>
  <c r="C313" i="5"/>
  <c r="H311" i="5"/>
  <c r="C311" i="5"/>
  <c r="H310" i="5"/>
  <c r="C310" i="5"/>
  <c r="H309" i="5"/>
  <c r="C309" i="5"/>
  <c r="H308" i="5"/>
  <c r="C308" i="5"/>
  <c r="H307" i="5"/>
  <c r="C307" i="5"/>
  <c r="H306" i="5"/>
  <c r="C306" i="5"/>
  <c r="L305" i="5"/>
  <c r="K305" i="5"/>
  <c r="J305" i="5"/>
  <c r="I305" i="5"/>
  <c r="H305" i="5"/>
  <c r="G305" i="5"/>
  <c r="F305" i="5"/>
  <c r="E305" i="5"/>
  <c r="D305" i="5"/>
  <c r="C305" i="5"/>
  <c r="H297" i="5"/>
  <c r="C297" i="5"/>
  <c r="H296" i="5"/>
  <c r="C296" i="5"/>
  <c r="L295" i="5"/>
  <c r="K295" i="5"/>
  <c r="J295" i="5"/>
  <c r="I295" i="5"/>
  <c r="H295" i="5"/>
  <c r="G295" i="5"/>
  <c r="F295" i="5"/>
  <c r="E295" i="5"/>
  <c r="D295" i="5"/>
  <c r="H294" i="5"/>
  <c r="C294" i="5"/>
  <c r="H293" i="5"/>
  <c r="C293" i="5"/>
  <c r="H292" i="5"/>
  <c r="C292" i="5"/>
  <c r="H291" i="5"/>
  <c r="C291" i="5"/>
  <c r="L290" i="5"/>
  <c r="K290" i="5"/>
  <c r="J290" i="5"/>
  <c r="I290" i="5"/>
  <c r="H290" i="5"/>
  <c r="G290" i="5"/>
  <c r="F290" i="5"/>
  <c r="E290" i="5"/>
  <c r="D290" i="5"/>
  <c r="C290" i="5" s="1"/>
  <c r="H289" i="5"/>
  <c r="C289" i="5"/>
  <c r="H288" i="5"/>
  <c r="C288" i="5"/>
  <c r="H287" i="5"/>
  <c r="C287" i="5"/>
  <c r="L286" i="5"/>
  <c r="K286" i="5"/>
  <c r="J286" i="5"/>
  <c r="I286" i="5"/>
  <c r="H286" i="5"/>
  <c r="G286" i="5"/>
  <c r="F286" i="5"/>
  <c r="E286" i="5"/>
  <c r="D286" i="5"/>
  <c r="C286" i="5" s="1"/>
  <c r="H285" i="5"/>
  <c r="C285" i="5"/>
  <c r="L284" i="5"/>
  <c r="K284" i="5"/>
  <c r="J284" i="5"/>
  <c r="I284" i="5"/>
  <c r="H284" i="5"/>
  <c r="G284" i="5"/>
  <c r="F284" i="5"/>
  <c r="E284" i="5"/>
  <c r="D284" i="5"/>
  <c r="C284" i="5"/>
  <c r="L283" i="5"/>
  <c r="K283" i="5"/>
  <c r="J283" i="5"/>
  <c r="I283" i="5"/>
  <c r="H283" i="5" s="1"/>
  <c r="G283" i="5"/>
  <c r="F283" i="5"/>
  <c r="E283" i="5"/>
  <c r="D283" i="5"/>
  <c r="C283" i="5" s="1"/>
  <c r="H282" i="5"/>
  <c r="C282" i="5"/>
  <c r="H281" i="5"/>
  <c r="C281" i="5"/>
  <c r="H280" i="5"/>
  <c r="C280" i="5"/>
  <c r="L279" i="5"/>
  <c r="K279" i="5"/>
  <c r="J279" i="5"/>
  <c r="I279" i="5"/>
  <c r="H279" i="5" s="1"/>
  <c r="G279" i="5"/>
  <c r="F279" i="5"/>
  <c r="E279" i="5"/>
  <c r="D279" i="5"/>
  <c r="C279" i="5"/>
  <c r="H278" i="5"/>
  <c r="C278" i="5"/>
  <c r="H277" i="5"/>
  <c r="C277" i="5"/>
  <c r="H276" i="5"/>
  <c r="C276" i="5"/>
  <c r="L275" i="5"/>
  <c r="K275" i="5"/>
  <c r="J275" i="5"/>
  <c r="I275" i="5"/>
  <c r="H275" i="5" s="1"/>
  <c r="G275" i="5"/>
  <c r="F275" i="5"/>
  <c r="E275" i="5"/>
  <c r="D275" i="5"/>
  <c r="C275" i="5"/>
  <c r="L274" i="5"/>
  <c r="K274" i="5"/>
  <c r="J274" i="5"/>
  <c r="I274" i="5"/>
  <c r="H274" i="5" s="1"/>
  <c r="G274" i="5"/>
  <c r="F274" i="5"/>
  <c r="E274" i="5"/>
  <c r="D274" i="5"/>
  <c r="C274" i="5" s="1"/>
  <c r="H273" i="5"/>
  <c r="C273" i="5"/>
  <c r="H272" i="5"/>
  <c r="C272" i="5"/>
  <c r="H271" i="5"/>
  <c r="C271" i="5"/>
  <c r="L270" i="5"/>
  <c r="K270" i="5"/>
  <c r="J270" i="5"/>
  <c r="I270" i="5"/>
  <c r="H270" i="5"/>
  <c r="G270" i="5"/>
  <c r="F270" i="5"/>
  <c r="E270" i="5"/>
  <c r="D270" i="5"/>
  <c r="C270" i="5" s="1"/>
  <c r="H269" i="5"/>
  <c r="C269" i="5"/>
  <c r="H268" i="5"/>
  <c r="C268" i="5"/>
  <c r="L267" i="5"/>
  <c r="K267" i="5"/>
  <c r="J267" i="5"/>
  <c r="I267" i="5"/>
  <c r="H267" i="5"/>
  <c r="G267" i="5"/>
  <c r="F267" i="5"/>
  <c r="E267" i="5"/>
  <c r="D267" i="5"/>
  <c r="C267" i="5" s="1"/>
  <c r="L266" i="5"/>
  <c r="K266" i="5"/>
  <c r="J266" i="5"/>
  <c r="I266" i="5"/>
  <c r="H266" i="5"/>
  <c r="G266" i="5"/>
  <c r="F266" i="5"/>
  <c r="E266" i="5"/>
  <c r="D266" i="5"/>
  <c r="C266" i="5" s="1"/>
  <c r="H265" i="5"/>
  <c r="C265" i="5"/>
  <c r="H264" i="5"/>
  <c r="C264" i="5"/>
  <c r="H263" i="5"/>
  <c r="C263" i="5"/>
  <c r="L262" i="5"/>
  <c r="K262" i="5"/>
  <c r="J262" i="5"/>
  <c r="I262" i="5"/>
  <c r="H262" i="5"/>
  <c r="G262" i="5"/>
  <c r="F262" i="5"/>
  <c r="E262" i="5"/>
  <c r="D262" i="5"/>
  <c r="C262" i="5" s="1"/>
  <c r="H261" i="5"/>
  <c r="C261" i="5"/>
  <c r="H260" i="5"/>
  <c r="C260" i="5"/>
  <c r="H259" i="5"/>
  <c r="C259" i="5"/>
  <c r="L258" i="5"/>
  <c r="K258" i="5"/>
  <c r="J258" i="5"/>
  <c r="I258" i="5"/>
  <c r="H258" i="5"/>
  <c r="G258" i="5"/>
  <c r="F258" i="5"/>
  <c r="E258" i="5"/>
  <c r="D258" i="5"/>
  <c r="C258" i="5" s="1"/>
  <c r="L257" i="5"/>
  <c r="K257" i="5"/>
  <c r="J257" i="5"/>
  <c r="I257" i="5"/>
  <c r="H257" i="5" s="1"/>
  <c r="G257" i="5"/>
  <c r="F257" i="5"/>
  <c r="E257" i="5"/>
  <c r="D257" i="5"/>
  <c r="C257" i="5"/>
  <c r="H256" i="5"/>
  <c r="C256" i="5"/>
  <c r="H255" i="5"/>
  <c r="C255" i="5"/>
  <c r="H254" i="5"/>
  <c r="C254" i="5"/>
  <c r="H253" i="5"/>
  <c r="C253" i="5"/>
  <c r="H252" i="5"/>
  <c r="C252" i="5"/>
  <c r="L251" i="5"/>
  <c r="K251" i="5"/>
  <c r="J251" i="5"/>
  <c r="I251" i="5"/>
  <c r="H251" i="5" s="1"/>
  <c r="G251" i="5"/>
  <c r="F251" i="5"/>
  <c r="E251" i="5"/>
  <c r="D251" i="5"/>
  <c r="C251" i="5"/>
  <c r="L250" i="5"/>
  <c r="K250" i="5"/>
  <c r="J250" i="5"/>
  <c r="I250" i="5"/>
  <c r="H250" i="5" s="1"/>
  <c r="G250" i="5"/>
  <c r="F250" i="5"/>
  <c r="E250" i="5"/>
  <c r="D250" i="5"/>
  <c r="C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H245" i="5" s="1"/>
  <c r="G245" i="5"/>
  <c r="F245" i="5"/>
  <c r="E245" i="5"/>
  <c r="D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L237" i="5"/>
  <c r="K237" i="5"/>
  <c r="J237" i="5"/>
  <c r="I237" i="5"/>
  <c r="H237" i="5" s="1"/>
  <c r="G237" i="5"/>
  <c r="F237" i="5"/>
  <c r="E237" i="5"/>
  <c r="D237" i="5"/>
  <c r="C237" i="5"/>
  <c r="H236" i="5"/>
  <c r="C236" i="5"/>
  <c r="H235" i="5"/>
  <c r="C235" i="5"/>
  <c r="L234" i="5"/>
  <c r="K234" i="5"/>
  <c r="J234" i="5"/>
  <c r="I234" i="5"/>
  <c r="H234" i="5" s="1"/>
  <c r="G234" i="5"/>
  <c r="F234" i="5"/>
  <c r="E234" i="5"/>
  <c r="D234" i="5"/>
  <c r="C234" i="5"/>
  <c r="H233" i="5"/>
  <c r="C233" i="5"/>
  <c r="L232" i="5"/>
  <c r="K232" i="5"/>
  <c r="J232" i="5"/>
  <c r="I232" i="5"/>
  <c r="H232" i="5" s="1"/>
  <c r="G232" i="5"/>
  <c r="F232" i="5"/>
  <c r="E232" i="5"/>
  <c r="D232" i="5"/>
  <c r="C232" i="5" s="1"/>
  <c r="L231" i="5"/>
  <c r="K231" i="5"/>
  <c r="J231" i="5"/>
  <c r="I231" i="5"/>
  <c r="H231" i="5"/>
  <c r="G231" i="5"/>
  <c r="F231" i="5"/>
  <c r="E231" i="5"/>
  <c r="D231" i="5"/>
  <c r="C231" i="5" s="1"/>
  <c r="H230" i="5"/>
  <c r="C230" i="5"/>
  <c r="L229" i="5"/>
  <c r="K229" i="5"/>
  <c r="J229" i="5"/>
  <c r="I229" i="5"/>
  <c r="H229" i="5"/>
  <c r="G229" i="5"/>
  <c r="F229" i="5"/>
  <c r="E229" i="5"/>
  <c r="D229" i="5"/>
  <c r="C229" i="5" s="1"/>
  <c r="H228" i="5"/>
  <c r="C228" i="5"/>
  <c r="L227" i="5"/>
  <c r="K227" i="5"/>
  <c r="J227" i="5"/>
  <c r="I227" i="5"/>
  <c r="H227" i="5"/>
  <c r="G227" i="5"/>
  <c r="F227" i="5"/>
  <c r="E227" i="5"/>
  <c r="D227" i="5"/>
  <c r="C227" i="5" s="1"/>
  <c r="H226" i="5"/>
  <c r="C226" i="5"/>
  <c r="H225" i="5"/>
  <c r="C225" i="5"/>
  <c r="L224" i="5"/>
  <c r="K224" i="5"/>
  <c r="J224" i="5"/>
  <c r="I224" i="5"/>
  <c r="H224" i="5"/>
  <c r="G224" i="5"/>
  <c r="F224" i="5"/>
  <c r="E224" i="5"/>
  <c r="D224" i="5"/>
  <c r="C224" i="5" s="1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H215" i="5"/>
  <c r="C215" i="5"/>
  <c r="H214" i="5"/>
  <c r="C214" i="5"/>
  <c r="L213" i="5"/>
  <c r="K213" i="5"/>
  <c r="J213" i="5"/>
  <c r="I213" i="5"/>
  <c r="H213" i="5"/>
  <c r="G213" i="5"/>
  <c r="F213" i="5"/>
  <c r="E213" i="5"/>
  <c r="D213" i="5"/>
  <c r="C213" i="5" s="1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H204" i="5"/>
  <c r="C204" i="5"/>
  <c r="H203" i="5"/>
  <c r="C203" i="5"/>
  <c r="L202" i="5"/>
  <c r="K202" i="5"/>
  <c r="J202" i="5"/>
  <c r="I202" i="5"/>
  <c r="H202" i="5"/>
  <c r="G202" i="5"/>
  <c r="F202" i="5"/>
  <c r="E202" i="5"/>
  <c r="D202" i="5"/>
  <c r="C202" i="5" s="1"/>
  <c r="L201" i="5"/>
  <c r="K201" i="5"/>
  <c r="J201" i="5"/>
  <c r="I201" i="5"/>
  <c r="H201" i="5"/>
  <c r="G201" i="5"/>
  <c r="F201" i="5"/>
  <c r="E201" i="5"/>
  <c r="D201" i="5"/>
  <c r="C201" i="5"/>
  <c r="H200" i="5"/>
  <c r="C200" i="5"/>
  <c r="H199" i="5"/>
  <c r="C199" i="5"/>
  <c r="H198" i="5"/>
  <c r="C198" i="5"/>
  <c r="H197" i="5"/>
  <c r="C197" i="5"/>
  <c r="H196" i="5"/>
  <c r="C196" i="5"/>
  <c r="L195" i="5"/>
  <c r="K195" i="5"/>
  <c r="J195" i="5"/>
  <c r="I195" i="5"/>
  <c r="H195" i="5" s="1"/>
  <c r="G195" i="5"/>
  <c r="F195" i="5"/>
  <c r="E195" i="5"/>
  <c r="D195" i="5"/>
  <c r="C195" i="5"/>
  <c r="H194" i="5"/>
  <c r="C194" i="5"/>
  <c r="L193" i="5"/>
  <c r="K193" i="5"/>
  <c r="J193" i="5"/>
  <c r="I193" i="5"/>
  <c r="H193" i="5" s="1"/>
  <c r="G193" i="5"/>
  <c r="F193" i="5"/>
  <c r="E193" i="5"/>
  <c r="D193" i="5"/>
  <c r="C193" i="5"/>
  <c r="L192" i="5"/>
  <c r="K192" i="5"/>
  <c r="J192" i="5"/>
  <c r="I192" i="5"/>
  <c r="H192" i="5" s="1"/>
  <c r="G192" i="5"/>
  <c r="F192" i="5"/>
  <c r="E192" i="5"/>
  <c r="D192" i="5"/>
  <c r="C192" i="5"/>
  <c r="L191" i="5"/>
  <c r="K191" i="5"/>
  <c r="J191" i="5"/>
  <c r="I191" i="5"/>
  <c r="H191" i="5" s="1"/>
  <c r="G191" i="5"/>
  <c r="F191" i="5"/>
  <c r="E191" i="5"/>
  <c r="D191" i="5"/>
  <c r="C191" i="5"/>
  <c r="H190" i="5"/>
  <c r="C190" i="5"/>
  <c r="L189" i="5"/>
  <c r="K189" i="5"/>
  <c r="J189" i="5"/>
  <c r="I189" i="5"/>
  <c r="H189" i="5" s="1"/>
  <c r="G189" i="5"/>
  <c r="F189" i="5"/>
  <c r="E189" i="5"/>
  <c r="D189" i="5"/>
  <c r="C189" i="5"/>
  <c r="L188" i="5"/>
  <c r="K188" i="5"/>
  <c r="J188" i="5"/>
  <c r="I188" i="5"/>
  <c r="H188" i="5" s="1"/>
  <c r="G188" i="5"/>
  <c r="F188" i="5"/>
  <c r="E188" i="5"/>
  <c r="D188" i="5"/>
  <c r="C188" i="5"/>
  <c r="H187" i="5"/>
  <c r="C187" i="5"/>
  <c r="H186" i="5"/>
  <c r="C186" i="5"/>
  <c r="L185" i="5"/>
  <c r="K185" i="5"/>
  <c r="J185" i="5"/>
  <c r="I185" i="5"/>
  <c r="H185" i="5" s="1"/>
  <c r="G185" i="5"/>
  <c r="F185" i="5"/>
  <c r="E185" i="5"/>
  <c r="D185" i="5"/>
  <c r="C185" i="5"/>
  <c r="L184" i="5"/>
  <c r="K184" i="5"/>
  <c r="J184" i="5"/>
  <c r="I184" i="5"/>
  <c r="H184" i="5" s="1"/>
  <c r="G184" i="5"/>
  <c r="F184" i="5"/>
  <c r="E184" i="5"/>
  <c r="D184" i="5"/>
  <c r="C184" i="5" s="1"/>
  <c r="H183" i="5"/>
  <c r="C183" i="5"/>
  <c r="H182" i="5"/>
  <c r="C182" i="5"/>
  <c r="L181" i="5"/>
  <c r="K181" i="5"/>
  <c r="J181" i="5"/>
  <c r="I181" i="5"/>
  <c r="H181" i="5"/>
  <c r="G181" i="5"/>
  <c r="F181" i="5"/>
  <c r="E181" i="5"/>
  <c r="D181" i="5"/>
  <c r="C181" i="5" s="1"/>
  <c r="H180" i="5"/>
  <c r="C180" i="5"/>
  <c r="H179" i="5"/>
  <c r="C179" i="5"/>
  <c r="H178" i="5"/>
  <c r="C178" i="5"/>
  <c r="H177" i="5"/>
  <c r="C177" i="5"/>
  <c r="L176" i="5"/>
  <c r="L171" i="5" s="1"/>
  <c r="L170" i="5" s="1"/>
  <c r="L51" i="5" s="1"/>
  <c r="L50" i="5" s="1"/>
  <c r="L49" i="5" s="1"/>
  <c r="K176" i="5"/>
  <c r="J176" i="5"/>
  <c r="J171" i="5" s="1"/>
  <c r="J170" i="5" s="1"/>
  <c r="J51" i="5" s="1"/>
  <c r="J50" i="5" s="1"/>
  <c r="I176" i="5"/>
  <c r="H176" i="5"/>
  <c r="G176" i="5"/>
  <c r="F176" i="5"/>
  <c r="E176" i="5"/>
  <c r="D176" i="5"/>
  <c r="C176" i="5" s="1"/>
  <c r="H175" i="5"/>
  <c r="D175" i="5"/>
  <c r="C175" i="5" s="1"/>
  <c r="H174" i="5"/>
  <c r="C174" i="5"/>
  <c r="H173" i="5"/>
  <c r="C173" i="5"/>
  <c r="L172" i="5"/>
  <c r="K172" i="5"/>
  <c r="J172" i="5"/>
  <c r="G172" i="5"/>
  <c r="F172" i="5"/>
  <c r="E172" i="5"/>
  <c r="K171" i="5"/>
  <c r="G171" i="5"/>
  <c r="F171" i="5"/>
  <c r="E171" i="5"/>
  <c r="K170" i="5"/>
  <c r="G170" i="5"/>
  <c r="F170" i="5"/>
  <c r="E170" i="5"/>
  <c r="H169" i="5"/>
  <c r="C169" i="5"/>
  <c r="H168" i="5"/>
  <c r="C168" i="5"/>
  <c r="H167" i="5"/>
  <c r="C167" i="5"/>
  <c r="H166" i="5"/>
  <c r="C166" i="5"/>
  <c r="H165" i="5"/>
  <c r="C165" i="5"/>
  <c r="H164" i="5"/>
  <c r="C164" i="5"/>
  <c r="L163" i="5"/>
  <c r="K163" i="5"/>
  <c r="J163" i="5"/>
  <c r="I163" i="5"/>
  <c r="H163" i="5" s="1"/>
  <c r="G163" i="5"/>
  <c r="F163" i="5"/>
  <c r="E163" i="5"/>
  <c r="D163" i="5"/>
  <c r="C163" i="5" s="1"/>
  <c r="L162" i="5"/>
  <c r="K162" i="5"/>
  <c r="J162" i="5"/>
  <c r="G162" i="5"/>
  <c r="F162" i="5"/>
  <c r="E162" i="5"/>
  <c r="D162" i="5"/>
  <c r="C162" i="5" s="1"/>
  <c r="H161" i="5"/>
  <c r="C161" i="5"/>
  <c r="H160" i="5"/>
  <c r="C160" i="5"/>
  <c r="H159" i="5"/>
  <c r="C159" i="5"/>
  <c r="H158" i="5"/>
  <c r="C158" i="5"/>
  <c r="L157" i="5"/>
  <c r="K157" i="5"/>
  <c r="J157" i="5"/>
  <c r="I157" i="5"/>
  <c r="H157" i="5"/>
  <c r="G157" i="5"/>
  <c r="F157" i="5"/>
  <c r="E157" i="5"/>
  <c r="D157" i="5"/>
  <c r="C157" i="5" s="1"/>
  <c r="H156" i="5"/>
  <c r="C156" i="5"/>
  <c r="H155" i="5"/>
  <c r="C155" i="5"/>
  <c r="H154" i="5"/>
  <c r="C154" i="5"/>
  <c r="H153" i="5"/>
  <c r="C153" i="5"/>
  <c r="H152" i="5"/>
  <c r="C152" i="5"/>
  <c r="H151" i="5"/>
  <c r="C151" i="5"/>
  <c r="H150" i="5"/>
  <c r="C150" i="5"/>
  <c r="H149" i="5"/>
  <c r="C149" i="5"/>
  <c r="L148" i="5"/>
  <c r="K148" i="5"/>
  <c r="J148" i="5"/>
  <c r="I148" i="5"/>
  <c r="H148" i="5"/>
  <c r="G148" i="5"/>
  <c r="F148" i="5"/>
  <c r="E148" i="5"/>
  <c r="D148" i="5"/>
  <c r="C148" i="5" s="1"/>
  <c r="H147" i="5"/>
  <c r="C147" i="5"/>
  <c r="H146" i="5"/>
  <c r="C146" i="5"/>
  <c r="H145" i="5"/>
  <c r="C145" i="5"/>
  <c r="H144" i="5"/>
  <c r="C144" i="5"/>
  <c r="H143" i="5"/>
  <c r="C143" i="5"/>
  <c r="H142" i="5"/>
  <c r="C142" i="5"/>
  <c r="L141" i="5"/>
  <c r="K141" i="5"/>
  <c r="J141" i="5"/>
  <c r="G141" i="5"/>
  <c r="F141" i="5"/>
  <c r="E141" i="5"/>
  <c r="D141" i="5"/>
  <c r="C141" i="5"/>
  <c r="H140" i="5"/>
  <c r="C140" i="5"/>
  <c r="H139" i="5"/>
  <c r="C139" i="5"/>
  <c r="L138" i="5"/>
  <c r="K138" i="5"/>
  <c r="J138" i="5"/>
  <c r="I138" i="5"/>
  <c r="H138" i="5" s="1"/>
  <c r="G138" i="5"/>
  <c r="F138" i="5"/>
  <c r="E138" i="5"/>
  <c r="D138" i="5"/>
  <c r="C138" i="5" s="1"/>
  <c r="H137" i="5"/>
  <c r="C137" i="5"/>
  <c r="H136" i="5"/>
  <c r="C136" i="5"/>
  <c r="H135" i="5"/>
  <c r="C135" i="5"/>
  <c r="H134" i="5"/>
  <c r="C134" i="5"/>
  <c r="L133" i="5"/>
  <c r="K133" i="5"/>
  <c r="J133" i="5"/>
  <c r="G133" i="5"/>
  <c r="F133" i="5"/>
  <c r="E133" i="5"/>
  <c r="D133" i="5"/>
  <c r="C133" i="5"/>
  <c r="H132" i="5"/>
  <c r="C132" i="5"/>
  <c r="H131" i="5"/>
  <c r="C131" i="5"/>
  <c r="H130" i="5"/>
  <c r="C130" i="5"/>
  <c r="L129" i="5"/>
  <c r="K129" i="5"/>
  <c r="J129" i="5"/>
  <c r="G129" i="5"/>
  <c r="F129" i="5"/>
  <c r="E129" i="5"/>
  <c r="D129" i="5"/>
  <c r="C129" i="5"/>
  <c r="L128" i="5"/>
  <c r="K128" i="5"/>
  <c r="J128" i="5"/>
  <c r="G128" i="5"/>
  <c r="F128" i="5"/>
  <c r="E128" i="5"/>
  <c r="D128" i="5"/>
  <c r="C128" i="5"/>
  <c r="H127" i="5"/>
  <c r="C127" i="5"/>
  <c r="L126" i="5"/>
  <c r="K126" i="5"/>
  <c r="J126" i="5"/>
  <c r="I126" i="5"/>
  <c r="H126" i="5"/>
  <c r="G126" i="5"/>
  <c r="F126" i="5"/>
  <c r="E126" i="5"/>
  <c r="D126" i="5"/>
  <c r="C126" i="5"/>
  <c r="H125" i="5"/>
  <c r="C125" i="5"/>
  <c r="H124" i="5"/>
  <c r="C124" i="5"/>
  <c r="H123" i="5"/>
  <c r="C123" i="5"/>
  <c r="H122" i="5"/>
  <c r="C122" i="5"/>
  <c r="H121" i="5"/>
  <c r="C121" i="5"/>
  <c r="L120" i="5"/>
  <c r="K120" i="5"/>
  <c r="J120" i="5"/>
  <c r="I120" i="5"/>
  <c r="H120" i="5" s="1"/>
  <c r="G120" i="5"/>
  <c r="F120" i="5"/>
  <c r="E120" i="5"/>
  <c r="D120" i="5"/>
  <c r="C120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H114" i="5" s="1"/>
  <c r="G114" i="5"/>
  <c r="F114" i="5"/>
  <c r="E114" i="5"/>
  <c r="D114" i="5"/>
  <c r="C114" i="5"/>
  <c r="H113" i="5"/>
  <c r="C113" i="5"/>
  <c r="H112" i="5"/>
  <c r="C112" i="5"/>
  <c r="H111" i="5"/>
  <c r="C111" i="5"/>
  <c r="L110" i="5"/>
  <c r="K110" i="5"/>
  <c r="J110" i="5"/>
  <c r="I110" i="5"/>
  <c r="H110" i="5" s="1"/>
  <c r="G110" i="5"/>
  <c r="F110" i="5"/>
  <c r="E110" i="5"/>
  <c r="D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L101" i="5"/>
  <c r="K101" i="5"/>
  <c r="J101" i="5"/>
  <c r="G101" i="5"/>
  <c r="F101" i="5"/>
  <c r="E101" i="5"/>
  <c r="D101" i="5"/>
  <c r="C101" i="5" s="1"/>
  <c r="H100" i="5"/>
  <c r="C100" i="5"/>
  <c r="H99" i="5"/>
  <c r="C99" i="5"/>
  <c r="H98" i="5"/>
  <c r="C98" i="5"/>
  <c r="H97" i="5"/>
  <c r="C97" i="5"/>
  <c r="H96" i="5"/>
  <c r="C96" i="5"/>
  <c r="H95" i="5"/>
  <c r="C95" i="5"/>
  <c r="H94" i="5"/>
  <c r="C94" i="5"/>
  <c r="L93" i="5"/>
  <c r="K93" i="5"/>
  <c r="J93" i="5"/>
  <c r="I93" i="5"/>
  <c r="H93" i="5"/>
  <c r="G93" i="5"/>
  <c r="F93" i="5"/>
  <c r="E93" i="5"/>
  <c r="D93" i="5"/>
  <c r="C93" i="5" s="1"/>
  <c r="H92" i="5"/>
  <c r="C92" i="5"/>
  <c r="H91" i="5"/>
  <c r="C91" i="5"/>
  <c r="H90" i="5"/>
  <c r="C90" i="5"/>
  <c r="H89" i="5"/>
  <c r="C89" i="5"/>
  <c r="H88" i="5"/>
  <c r="C88" i="5"/>
  <c r="L87" i="5"/>
  <c r="K87" i="5"/>
  <c r="J87" i="5"/>
  <c r="I87" i="5"/>
  <c r="H87" i="5" s="1"/>
  <c r="G87" i="5"/>
  <c r="F87" i="5"/>
  <c r="E87" i="5"/>
  <c r="D87" i="5"/>
  <c r="C87" i="5"/>
  <c r="H86" i="5"/>
  <c r="C86" i="5"/>
  <c r="H85" i="5"/>
  <c r="C85" i="5"/>
  <c r="H84" i="5"/>
  <c r="C84" i="5"/>
  <c r="H83" i="5"/>
  <c r="C83" i="5"/>
  <c r="L82" i="5"/>
  <c r="K82" i="5"/>
  <c r="J82" i="5"/>
  <c r="G82" i="5"/>
  <c r="F82" i="5"/>
  <c r="E82" i="5"/>
  <c r="D82" i="5"/>
  <c r="C82" i="5" s="1"/>
  <c r="L81" i="5"/>
  <c r="K81" i="5"/>
  <c r="J81" i="5"/>
  <c r="G81" i="5"/>
  <c r="F81" i="5"/>
  <c r="E81" i="5"/>
  <c r="D81" i="5"/>
  <c r="C81" i="5"/>
  <c r="H80" i="5"/>
  <c r="C80" i="5"/>
  <c r="H79" i="5"/>
  <c r="C79" i="5"/>
  <c r="L78" i="5"/>
  <c r="K78" i="5"/>
  <c r="J78" i="5"/>
  <c r="I78" i="5"/>
  <c r="H78" i="5" s="1"/>
  <c r="G78" i="5"/>
  <c r="F78" i="5"/>
  <c r="E78" i="5"/>
  <c r="D78" i="5"/>
  <c r="C78" i="5"/>
  <c r="H77" i="5"/>
  <c r="C77" i="5"/>
  <c r="H76" i="5"/>
  <c r="C76" i="5"/>
  <c r="L75" i="5"/>
  <c r="K75" i="5"/>
  <c r="J75" i="5"/>
  <c r="I75" i="5"/>
  <c r="H75" i="5" s="1"/>
  <c r="G75" i="5"/>
  <c r="F75" i="5"/>
  <c r="E75" i="5"/>
  <c r="D75" i="5"/>
  <c r="C75" i="5"/>
  <c r="L74" i="5"/>
  <c r="K74" i="5"/>
  <c r="J74" i="5"/>
  <c r="I74" i="5"/>
  <c r="H74" i="5" s="1"/>
  <c r="G74" i="5"/>
  <c r="F74" i="5"/>
  <c r="E74" i="5"/>
  <c r="D74" i="5"/>
  <c r="C74" i="5"/>
  <c r="L73" i="5"/>
  <c r="K73" i="5"/>
  <c r="J73" i="5"/>
  <c r="G73" i="5"/>
  <c r="F73" i="5"/>
  <c r="E73" i="5"/>
  <c r="D73" i="5"/>
  <c r="C73" i="5"/>
  <c r="H72" i="5"/>
  <c r="C72" i="5"/>
  <c r="H71" i="5"/>
  <c r="C71" i="5"/>
  <c r="H70" i="5"/>
  <c r="C70" i="5"/>
  <c r="H69" i="5"/>
  <c r="C69" i="5"/>
  <c r="L68" i="5"/>
  <c r="K68" i="5"/>
  <c r="J68" i="5"/>
  <c r="I68" i="5"/>
  <c r="H68" i="5" s="1"/>
  <c r="G68" i="5"/>
  <c r="F68" i="5"/>
  <c r="E68" i="5"/>
  <c r="D68" i="5"/>
  <c r="C68" i="5"/>
  <c r="H67" i="5"/>
  <c r="D67" i="5"/>
  <c r="C67" i="5" s="1"/>
  <c r="L66" i="5"/>
  <c r="K66" i="5"/>
  <c r="J66" i="5"/>
  <c r="G66" i="5"/>
  <c r="F66" i="5"/>
  <c r="E66" i="5"/>
  <c r="D66" i="5"/>
  <c r="C66" i="5" s="1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L57" i="5"/>
  <c r="K57" i="5"/>
  <c r="J57" i="5"/>
  <c r="I57" i="5"/>
  <c r="H57" i="5" s="1"/>
  <c r="G57" i="5"/>
  <c r="F57" i="5"/>
  <c r="E57" i="5"/>
  <c r="D57" i="5"/>
  <c r="C57" i="5"/>
  <c r="H56" i="5"/>
  <c r="C56" i="5"/>
  <c r="H55" i="5"/>
  <c r="C55" i="5"/>
  <c r="L54" i="5"/>
  <c r="K54" i="5"/>
  <c r="J54" i="5"/>
  <c r="I54" i="5"/>
  <c r="H54" i="5" s="1"/>
  <c r="G54" i="5"/>
  <c r="F54" i="5"/>
  <c r="E54" i="5"/>
  <c r="D54" i="5"/>
  <c r="C54" i="5"/>
  <c r="L53" i="5"/>
  <c r="K53" i="5"/>
  <c r="J53" i="5"/>
  <c r="G53" i="5"/>
  <c r="F53" i="5"/>
  <c r="E53" i="5"/>
  <c r="D53" i="5"/>
  <c r="C53" i="5"/>
  <c r="L52" i="5"/>
  <c r="K52" i="5"/>
  <c r="J52" i="5"/>
  <c r="G52" i="5"/>
  <c r="F52" i="5"/>
  <c r="E52" i="5"/>
  <c r="D52" i="5"/>
  <c r="C52" i="5"/>
  <c r="K51" i="5"/>
  <c r="G51" i="5"/>
  <c r="F51" i="5"/>
  <c r="E51" i="5"/>
  <c r="K50" i="5"/>
  <c r="G50" i="5"/>
  <c r="F50" i="5"/>
  <c r="E50" i="5"/>
  <c r="E300" i="5" s="1"/>
  <c r="K49" i="5"/>
  <c r="G49" i="5"/>
  <c r="F49" i="5"/>
  <c r="E49" i="5"/>
  <c r="H46" i="5"/>
  <c r="C46" i="5"/>
  <c r="H45" i="5"/>
  <c r="C45" i="5"/>
  <c r="L44" i="5"/>
  <c r="H44" i="5"/>
  <c r="G44" i="5"/>
  <c r="C44" i="5"/>
  <c r="H43" i="5"/>
  <c r="C43" i="5"/>
  <c r="I42" i="5"/>
  <c r="H42" i="5"/>
  <c r="D42" i="5"/>
  <c r="C42" i="5"/>
  <c r="H41" i="5"/>
  <c r="C41" i="5"/>
  <c r="H40" i="5"/>
  <c r="C40" i="5"/>
  <c r="H39" i="5"/>
  <c r="C39" i="5"/>
  <c r="H38" i="5"/>
  <c r="C38" i="5"/>
  <c r="K37" i="5"/>
  <c r="H37" i="5"/>
  <c r="F37" i="5"/>
  <c r="C37" i="5"/>
  <c r="H36" i="5"/>
  <c r="C36" i="5"/>
  <c r="H35" i="5"/>
  <c r="C35" i="5"/>
  <c r="K34" i="5"/>
  <c r="H34" i="5"/>
  <c r="F34" i="5"/>
  <c r="C34" i="5"/>
  <c r="H33" i="5"/>
  <c r="C33" i="5"/>
  <c r="K32" i="5"/>
  <c r="H32" i="5"/>
  <c r="F32" i="5"/>
  <c r="C32" i="5"/>
  <c r="H31" i="5"/>
  <c r="C31" i="5"/>
  <c r="H30" i="5"/>
  <c r="C30" i="5"/>
  <c r="H29" i="5"/>
  <c r="C29" i="5"/>
  <c r="K28" i="5"/>
  <c r="H28" i="5"/>
  <c r="F28" i="5"/>
  <c r="C28" i="5"/>
  <c r="K27" i="5"/>
  <c r="K300" i="5" s="1"/>
  <c r="H27" i="5"/>
  <c r="F27" i="5"/>
  <c r="F300" i="5" s="1"/>
  <c r="C27" i="5"/>
  <c r="H26" i="5"/>
  <c r="C26" i="5"/>
  <c r="H24" i="5"/>
  <c r="C24" i="5"/>
  <c r="H23" i="5"/>
  <c r="C23" i="5"/>
  <c r="L22" i="5"/>
  <c r="L303" i="5" s="1"/>
  <c r="L302" i="5" s="1"/>
  <c r="K22" i="5"/>
  <c r="K303" i="5" s="1"/>
  <c r="K302" i="5" s="1"/>
  <c r="J22" i="5"/>
  <c r="J303" i="5" s="1"/>
  <c r="J302" i="5" s="1"/>
  <c r="I22" i="5"/>
  <c r="I303" i="5" s="1"/>
  <c r="I302" i="5" s="1"/>
  <c r="G22" i="5"/>
  <c r="G303" i="5" s="1"/>
  <c r="G302" i="5" s="1"/>
  <c r="F22" i="5"/>
  <c r="F303" i="5" s="1"/>
  <c r="F302" i="5" s="1"/>
  <c r="E22" i="5"/>
  <c r="E303" i="5" s="1"/>
  <c r="E302" i="5" s="1"/>
  <c r="D22" i="5"/>
  <c r="D303" i="5" s="1"/>
  <c r="D302" i="5" s="1"/>
  <c r="C22" i="5"/>
  <c r="L21" i="5"/>
  <c r="K21" i="5"/>
  <c r="J21" i="5"/>
  <c r="G21" i="5"/>
  <c r="F21" i="5"/>
  <c r="E21" i="5"/>
  <c r="H315" i="4"/>
  <c r="C315" i="4"/>
  <c r="H313" i="4"/>
  <c r="C313" i="4"/>
  <c r="H311" i="4"/>
  <c r="C311" i="4"/>
  <c r="H310" i="4"/>
  <c r="C310" i="4"/>
  <c r="H309" i="4"/>
  <c r="C309" i="4"/>
  <c r="H308" i="4"/>
  <c r="C308" i="4"/>
  <c r="H307" i="4"/>
  <c r="C307" i="4"/>
  <c r="H306" i="4"/>
  <c r="C306" i="4"/>
  <c r="L305" i="4"/>
  <c r="K305" i="4"/>
  <c r="J305" i="4"/>
  <c r="I305" i="4"/>
  <c r="H305" i="4"/>
  <c r="G305" i="4"/>
  <c r="F305" i="4"/>
  <c r="E305" i="4"/>
  <c r="D305" i="4"/>
  <c r="C305" i="4"/>
  <c r="H297" i="4"/>
  <c r="C297" i="4"/>
  <c r="H296" i="4"/>
  <c r="C296" i="4"/>
  <c r="L295" i="4"/>
  <c r="L298" i="4" s="1"/>
  <c r="K295" i="4"/>
  <c r="K298" i="4" s="1"/>
  <c r="J295" i="4"/>
  <c r="J298" i="4" s="1"/>
  <c r="I295" i="4"/>
  <c r="G295" i="4"/>
  <c r="G298" i="4" s="1"/>
  <c r="F295" i="4"/>
  <c r="F298" i="4" s="1"/>
  <c r="E295" i="4"/>
  <c r="E298" i="4" s="1"/>
  <c r="D295" i="4"/>
  <c r="D298" i="4" s="1"/>
  <c r="C295" i="4"/>
  <c r="H294" i="4"/>
  <c r="C294" i="4"/>
  <c r="H293" i="4"/>
  <c r="C293" i="4"/>
  <c r="H292" i="4"/>
  <c r="C292" i="4"/>
  <c r="H291" i="4"/>
  <c r="C291" i="4"/>
  <c r="L290" i="4"/>
  <c r="K290" i="4"/>
  <c r="J290" i="4"/>
  <c r="I290" i="4"/>
  <c r="H290" i="4" s="1"/>
  <c r="G290" i="4"/>
  <c r="F290" i="4"/>
  <c r="E290" i="4"/>
  <c r="D290" i="4"/>
  <c r="C290" i="4"/>
  <c r="H289" i="4"/>
  <c r="C289" i="4"/>
  <c r="H288" i="4"/>
  <c r="C288" i="4"/>
  <c r="H287" i="4"/>
  <c r="C287" i="4"/>
  <c r="L286" i="4"/>
  <c r="K286" i="4"/>
  <c r="J286" i="4"/>
  <c r="I286" i="4"/>
  <c r="H286" i="4" s="1"/>
  <c r="G286" i="4"/>
  <c r="F286" i="4"/>
  <c r="E286" i="4"/>
  <c r="D286" i="4"/>
  <c r="C286" i="4"/>
  <c r="H285" i="4"/>
  <c r="C285" i="4"/>
  <c r="L284" i="4"/>
  <c r="K284" i="4"/>
  <c r="J284" i="4"/>
  <c r="I284" i="4"/>
  <c r="H284" i="4" s="1"/>
  <c r="G284" i="4"/>
  <c r="F284" i="4"/>
  <c r="E284" i="4"/>
  <c r="D284" i="4"/>
  <c r="C284" i="4"/>
  <c r="L283" i="4"/>
  <c r="K283" i="4"/>
  <c r="J283" i="4"/>
  <c r="I283" i="4"/>
  <c r="H283" i="4" s="1"/>
  <c r="G283" i="4"/>
  <c r="F283" i="4"/>
  <c r="E283" i="4"/>
  <c r="D283" i="4"/>
  <c r="C283" i="4"/>
  <c r="H282" i="4"/>
  <c r="C282" i="4"/>
  <c r="H281" i="4"/>
  <c r="C281" i="4"/>
  <c r="H280" i="4"/>
  <c r="C280" i="4"/>
  <c r="L279" i="4"/>
  <c r="K279" i="4"/>
  <c r="J279" i="4"/>
  <c r="I279" i="4"/>
  <c r="H279" i="4" s="1"/>
  <c r="G279" i="4"/>
  <c r="F279" i="4"/>
  <c r="E279" i="4"/>
  <c r="D279" i="4"/>
  <c r="C279" i="4"/>
  <c r="H278" i="4"/>
  <c r="C278" i="4"/>
  <c r="H277" i="4"/>
  <c r="C277" i="4"/>
  <c r="H276" i="4"/>
  <c r="C276" i="4"/>
  <c r="L275" i="4"/>
  <c r="K275" i="4"/>
  <c r="J275" i="4"/>
  <c r="I275" i="4"/>
  <c r="H275" i="4" s="1"/>
  <c r="G275" i="4"/>
  <c r="F275" i="4"/>
  <c r="E275" i="4"/>
  <c r="D275" i="4"/>
  <c r="C275" i="4"/>
  <c r="L274" i="4"/>
  <c r="K274" i="4"/>
  <c r="J274" i="4"/>
  <c r="I274" i="4"/>
  <c r="H274" i="4" s="1"/>
  <c r="G274" i="4"/>
  <c r="F274" i="4"/>
  <c r="E274" i="4"/>
  <c r="D274" i="4"/>
  <c r="C274" i="4"/>
  <c r="H273" i="4"/>
  <c r="C273" i="4"/>
  <c r="H272" i="4"/>
  <c r="C272" i="4"/>
  <c r="H271" i="4"/>
  <c r="C271" i="4"/>
  <c r="L270" i="4"/>
  <c r="K270" i="4"/>
  <c r="J270" i="4"/>
  <c r="I270" i="4"/>
  <c r="H270" i="4" s="1"/>
  <c r="G270" i="4"/>
  <c r="F270" i="4"/>
  <c r="E270" i="4"/>
  <c r="D270" i="4"/>
  <c r="C270" i="4"/>
  <c r="H269" i="4"/>
  <c r="C269" i="4"/>
  <c r="H268" i="4"/>
  <c r="C268" i="4"/>
  <c r="L267" i="4"/>
  <c r="K267" i="4"/>
  <c r="J267" i="4"/>
  <c r="I267" i="4"/>
  <c r="H267" i="4" s="1"/>
  <c r="G267" i="4"/>
  <c r="F267" i="4"/>
  <c r="E267" i="4"/>
  <c r="D267" i="4"/>
  <c r="C267" i="4"/>
  <c r="L266" i="4"/>
  <c r="K266" i="4"/>
  <c r="J266" i="4"/>
  <c r="I266" i="4"/>
  <c r="H266" i="4" s="1"/>
  <c r="G266" i="4"/>
  <c r="F266" i="4"/>
  <c r="E266" i="4"/>
  <c r="D266" i="4"/>
  <c r="C266" i="4"/>
  <c r="H265" i="4"/>
  <c r="C265" i="4"/>
  <c r="H264" i="4"/>
  <c r="C264" i="4"/>
  <c r="H263" i="4"/>
  <c r="C263" i="4"/>
  <c r="L262" i="4"/>
  <c r="K262" i="4"/>
  <c r="J262" i="4"/>
  <c r="I262" i="4"/>
  <c r="H262" i="4" s="1"/>
  <c r="G262" i="4"/>
  <c r="F262" i="4"/>
  <c r="E262" i="4"/>
  <c r="D262" i="4"/>
  <c r="C262" i="4"/>
  <c r="H261" i="4"/>
  <c r="C261" i="4"/>
  <c r="H260" i="4"/>
  <c r="C260" i="4"/>
  <c r="H259" i="4"/>
  <c r="C259" i="4"/>
  <c r="L258" i="4"/>
  <c r="K258" i="4"/>
  <c r="J258" i="4"/>
  <c r="I258" i="4"/>
  <c r="H258" i="4" s="1"/>
  <c r="G258" i="4"/>
  <c r="F258" i="4"/>
  <c r="E258" i="4"/>
  <c r="D258" i="4"/>
  <c r="C258" i="4"/>
  <c r="L257" i="4"/>
  <c r="K257" i="4"/>
  <c r="J257" i="4"/>
  <c r="I257" i="4"/>
  <c r="H257" i="4" s="1"/>
  <c r="G257" i="4"/>
  <c r="F257" i="4"/>
  <c r="E257" i="4"/>
  <c r="D257" i="4"/>
  <c r="C257" i="4"/>
  <c r="H256" i="4"/>
  <c r="C256" i="4"/>
  <c r="H255" i="4"/>
  <c r="C255" i="4"/>
  <c r="H254" i="4"/>
  <c r="C254" i="4"/>
  <c r="H253" i="4"/>
  <c r="C253" i="4"/>
  <c r="H252" i="4"/>
  <c r="C252" i="4"/>
  <c r="L251" i="4"/>
  <c r="K251" i="4"/>
  <c r="J251" i="4"/>
  <c r="I251" i="4"/>
  <c r="H251" i="4" s="1"/>
  <c r="G251" i="4"/>
  <c r="F251" i="4"/>
  <c r="E251" i="4"/>
  <c r="D251" i="4"/>
  <c r="C251" i="4"/>
  <c r="L250" i="4"/>
  <c r="K250" i="4"/>
  <c r="J250" i="4"/>
  <c r="I250" i="4"/>
  <c r="H250" i="4" s="1"/>
  <c r="G250" i="4"/>
  <c r="F250" i="4"/>
  <c r="E250" i="4"/>
  <c r="D250" i="4"/>
  <c r="C250" i="4"/>
  <c r="H249" i="4"/>
  <c r="C249" i="4"/>
  <c r="H248" i="4"/>
  <c r="C248" i="4"/>
  <c r="H247" i="4"/>
  <c r="C247" i="4"/>
  <c r="H246" i="4"/>
  <c r="C246" i="4"/>
  <c r="L245" i="4"/>
  <c r="K245" i="4"/>
  <c r="J245" i="4"/>
  <c r="I245" i="4"/>
  <c r="H245" i="4" s="1"/>
  <c r="G245" i="4"/>
  <c r="F245" i="4"/>
  <c r="E245" i="4"/>
  <c r="D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H238" i="4"/>
  <c r="C238" i="4"/>
  <c r="L237" i="4"/>
  <c r="K237" i="4"/>
  <c r="J237" i="4"/>
  <c r="I237" i="4"/>
  <c r="H237" i="4" s="1"/>
  <c r="G237" i="4"/>
  <c r="F237" i="4"/>
  <c r="E237" i="4"/>
  <c r="D237" i="4"/>
  <c r="C237" i="4"/>
  <c r="H236" i="4"/>
  <c r="C236" i="4"/>
  <c r="H235" i="4"/>
  <c r="C235" i="4"/>
  <c r="L234" i="4"/>
  <c r="K234" i="4"/>
  <c r="J234" i="4"/>
  <c r="I234" i="4"/>
  <c r="H234" i="4" s="1"/>
  <c r="G234" i="4"/>
  <c r="F234" i="4"/>
  <c r="E234" i="4"/>
  <c r="D234" i="4"/>
  <c r="C234" i="4"/>
  <c r="H233" i="4"/>
  <c r="C233" i="4"/>
  <c r="L232" i="4"/>
  <c r="K232" i="4"/>
  <c r="J232" i="4"/>
  <c r="I232" i="4"/>
  <c r="H232" i="4"/>
  <c r="G232" i="4"/>
  <c r="F232" i="4"/>
  <c r="E232" i="4"/>
  <c r="D232" i="4"/>
  <c r="C232" i="4" s="1"/>
  <c r="L231" i="4"/>
  <c r="K231" i="4"/>
  <c r="J231" i="4"/>
  <c r="I231" i="4"/>
  <c r="H231" i="4"/>
  <c r="G231" i="4"/>
  <c r="F231" i="4"/>
  <c r="E231" i="4"/>
  <c r="D231" i="4"/>
  <c r="C231" i="4" s="1"/>
  <c r="H230" i="4"/>
  <c r="C230" i="4"/>
  <c r="L229" i="4"/>
  <c r="K229" i="4"/>
  <c r="J229" i="4"/>
  <c r="I229" i="4"/>
  <c r="H229" i="4"/>
  <c r="G229" i="4"/>
  <c r="F229" i="4"/>
  <c r="E229" i="4"/>
  <c r="D229" i="4"/>
  <c r="C229" i="4" s="1"/>
  <c r="H228" i="4"/>
  <c r="C228" i="4"/>
  <c r="L227" i="4"/>
  <c r="K227" i="4"/>
  <c r="J227" i="4"/>
  <c r="I227" i="4"/>
  <c r="H227" i="4"/>
  <c r="G227" i="4"/>
  <c r="F227" i="4"/>
  <c r="E227" i="4"/>
  <c r="D227" i="4"/>
  <c r="C227" i="4" s="1"/>
  <c r="H226" i="4"/>
  <c r="C226" i="4"/>
  <c r="H225" i="4"/>
  <c r="C225" i="4"/>
  <c r="L224" i="4"/>
  <c r="K224" i="4"/>
  <c r="J224" i="4"/>
  <c r="I224" i="4"/>
  <c r="H224" i="4"/>
  <c r="G224" i="4"/>
  <c r="F224" i="4"/>
  <c r="E224" i="4"/>
  <c r="D224" i="4"/>
  <c r="C224" i="4" s="1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H216" i="4"/>
  <c r="C216" i="4"/>
  <c r="H215" i="4"/>
  <c r="C215" i="4"/>
  <c r="H214" i="4"/>
  <c r="C214" i="4"/>
  <c r="L213" i="4"/>
  <c r="K213" i="4"/>
  <c r="J213" i="4"/>
  <c r="I213" i="4"/>
  <c r="H213" i="4"/>
  <c r="G213" i="4"/>
  <c r="F213" i="4"/>
  <c r="E213" i="4"/>
  <c r="D213" i="4"/>
  <c r="C213" i="4" s="1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H204" i="4"/>
  <c r="C204" i="4"/>
  <c r="H203" i="4"/>
  <c r="C203" i="4"/>
  <c r="L202" i="4"/>
  <c r="K202" i="4"/>
  <c r="J202" i="4"/>
  <c r="I202" i="4"/>
  <c r="H202" i="4"/>
  <c r="G202" i="4"/>
  <c r="F202" i="4"/>
  <c r="E202" i="4"/>
  <c r="D202" i="4"/>
  <c r="C202" i="4" s="1"/>
  <c r="L201" i="4"/>
  <c r="K201" i="4"/>
  <c r="J201" i="4"/>
  <c r="I201" i="4"/>
  <c r="H201" i="4"/>
  <c r="G201" i="4"/>
  <c r="F201" i="4"/>
  <c r="E201" i="4"/>
  <c r="D201" i="4"/>
  <c r="C201" i="4"/>
  <c r="H200" i="4"/>
  <c r="C200" i="4"/>
  <c r="H199" i="4"/>
  <c r="C199" i="4"/>
  <c r="H198" i="4"/>
  <c r="C198" i="4"/>
  <c r="H197" i="4"/>
  <c r="C197" i="4"/>
  <c r="H196" i="4"/>
  <c r="C196" i="4"/>
  <c r="L195" i="4"/>
  <c r="K195" i="4"/>
  <c r="J195" i="4"/>
  <c r="I195" i="4"/>
  <c r="H195" i="4" s="1"/>
  <c r="G195" i="4"/>
  <c r="F195" i="4"/>
  <c r="E195" i="4"/>
  <c r="D195" i="4"/>
  <c r="C195" i="4"/>
  <c r="H194" i="4"/>
  <c r="C194" i="4"/>
  <c r="L193" i="4"/>
  <c r="K193" i="4"/>
  <c r="J193" i="4"/>
  <c r="I193" i="4"/>
  <c r="H193" i="4" s="1"/>
  <c r="G193" i="4"/>
  <c r="F193" i="4"/>
  <c r="E193" i="4"/>
  <c r="D193" i="4"/>
  <c r="C193" i="4" s="1"/>
  <c r="L192" i="4"/>
  <c r="K192" i="4"/>
  <c r="J192" i="4"/>
  <c r="I192" i="4"/>
  <c r="H192" i="4"/>
  <c r="G192" i="4"/>
  <c r="F192" i="4"/>
  <c r="E192" i="4"/>
  <c r="D192" i="4"/>
  <c r="C192" i="4" s="1"/>
  <c r="L191" i="4"/>
  <c r="K191" i="4"/>
  <c r="J191" i="4"/>
  <c r="I191" i="4"/>
  <c r="H191" i="4"/>
  <c r="G191" i="4"/>
  <c r="F191" i="4"/>
  <c r="E191" i="4"/>
  <c r="D191" i="4"/>
  <c r="C191" i="4" s="1"/>
  <c r="H190" i="4"/>
  <c r="C190" i="4"/>
  <c r="L189" i="4"/>
  <c r="K189" i="4"/>
  <c r="J189" i="4"/>
  <c r="I189" i="4"/>
  <c r="H189" i="4"/>
  <c r="G189" i="4"/>
  <c r="F189" i="4"/>
  <c r="E189" i="4"/>
  <c r="D189" i="4"/>
  <c r="C189" i="4" s="1"/>
  <c r="L188" i="4"/>
  <c r="K188" i="4"/>
  <c r="J188" i="4"/>
  <c r="I188" i="4"/>
  <c r="H188" i="4"/>
  <c r="G188" i="4"/>
  <c r="F188" i="4"/>
  <c r="E188" i="4"/>
  <c r="D188" i="4"/>
  <c r="C188" i="4" s="1"/>
  <c r="H187" i="4"/>
  <c r="C187" i="4"/>
  <c r="H186" i="4"/>
  <c r="C186" i="4"/>
  <c r="L185" i="4"/>
  <c r="K185" i="4"/>
  <c r="J185" i="4"/>
  <c r="I185" i="4"/>
  <c r="H185" i="4"/>
  <c r="G185" i="4"/>
  <c r="F185" i="4"/>
  <c r="E185" i="4"/>
  <c r="D185" i="4"/>
  <c r="C185" i="4" s="1"/>
  <c r="L184" i="4"/>
  <c r="K184" i="4"/>
  <c r="J184" i="4"/>
  <c r="I184" i="4"/>
  <c r="H184" i="4"/>
  <c r="G184" i="4"/>
  <c r="F184" i="4"/>
  <c r="E184" i="4"/>
  <c r="D184" i="4"/>
  <c r="C184" i="4" s="1"/>
  <c r="H183" i="4"/>
  <c r="C183" i="4"/>
  <c r="H182" i="4"/>
  <c r="C182" i="4"/>
  <c r="L181" i="4"/>
  <c r="K181" i="4"/>
  <c r="J181" i="4"/>
  <c r="I181" i="4"/>
  <c r="H181" i="4"/>
  <c r="G181" i="4"/>
  <c r="F181" i="4"/>
  <c r="E181" i="4"/>
  <c r="D181" i="4"/>
  <c r="C181" i="4" s="1"/>
  <c r="H180" i="4"/>
  <c r="C180" i="4"/>
  <c r="H179" i="4"/>
  <c r="C179" i="4"/>
  <c r="H178" i="4"/>
  <c r="C178" i="4"/>
  <c r="H177" i="4"/>
  <c r="C177" i="4"/>
  <c r="L176" i="4"/>
  <c r="K176" i="4"/>
  <c r="J176" i="4"/>
  <c r="I176" i="4"/>
  <c r="H176" i="4"/>
  <c r="G176" i="4"/>
  <c r="F176" i="4"/>
  <c r="E176" i="4"/>
  <c r="D176" i="4"/>
  <c r="C176" i="4" s="1"/>
  <c r="H175" i="4"/>
  <c r="C175" i="4"/>
  <c r="H174" i="4"/>
  <c r="C174" i="4"/>
  <c r="H173" i="4"/>
  <c r="C173" i="4"/>
  <c r="L172" i="4"/>
  <c r="K172" i="4"/>
  <c r="J172" i="4"/>
  <c r="G172" i="4"/>
  <c r="F172" i="4"/>
  <c r="E172" i="4"/>
  <c r="D172" i="4"/>
  <c r="C172" i="4"/>
  <c r="L171" i="4"/>
  <c r="K171" i="4"/>
  <c r="J171" i="4"/>
  <c r="G171" i="4"/>
  <c r="F171" i="4"/>
  <c r="E171" i="4"/>
  <c r="D171" i="4"/>
  <c r="C171" i="4"/>
  <c r="L170" i="4"/>
  <c r="K170" i="4"/>
  <c r="J170" i="4"/>
  <c r="G170" i="4"/>
  <c r="F170" i="4"/>
  <c r="E170" i="4"/>
  <c r="D170" i="4"/>
  <c r="C170" i="4" s="1"/>
  <c r="H169" i="4"/>
  <c r="C169" i="4"/>
  <c r="H168" i="4"/>
  <c r="C168" i="4"/>
  <c r="H167" i="4"/>
  <c r="C167" i="4"/>
  <c r="H166" i="4"/>
  <c r="C166" i="4"/>
  <c r="H165" i="4"/>
  <c r="C165" i="4"/>
  <c r="H164" i="4"/>
  <c r="C164" i="4"/>
  <c r="L163" i="4"/>
  <c r="K163" i="4"/>
  <c r="J163" i="4"/>
  <c r="I163" i="4"/>
  <c r="H163" i="4"/>
  <c r="G163" i="4"/>
  <c r="F163" i="4"/>
  <c r="E163" i="4"/>
  <c r="D163" i="4"/>
  <c r="C163" i="4" s="1"/>
  <c r="L162" i="4"/>
  <c r="K162" i="4"/>
  <c r="J162" i="4"/>
  <c r="I162" i="4"/>
  <c r="H162" i="4"/>
  <c r="G162" i="4"/>
  <c r="F162" i="4"/>
  <c r="E162" i="4"/>
  <c r="D162" i="4"/>
  <c r="C162" i="4" s="1"/>
  <c r="H161" i="4"/>
  <c r="C161" i="4"/>
  <c r="H160" i="4"/>
  <c r="C160" i="4"/>
  <c r="H159" i="4"/>
  <c r="C159" i="4"/>
  <c r="H158" i="4"/>
  <c r="C158" i="4"/>
  <c r="L157" i="4"/>
  <c r="K157" i="4"/>
  <c r="J157" i="4"/>
  <c r="I157" i="4"/>
  <c r="H157" i="4"/>
  <c r="G157" i="4"/>
  <c r="F157" i="4"/>
  <c r="E157" i="4"/>
  <c r="D157" i="4"/>
  <c r="C157" i="4" s="1"/>
  <c r="H156" i="4"/>
  <c r="C156" i="4"/>
  <c r="H155" i="4"/>
  <c r="C155" i="4"/>
  <c r="H154" i="4"/>
  <c r="C154" i="4"/>
  <c r="H153" i="4"/>
  <c r="C153" i="4"/>
  <c r="H152" i="4"/>
  <c r="C152" i="4"/>
  <c r="H151" i="4"/>
  <c r="C151" i="4"/>
  <c r="H150" i="4"/>
  <c r="C150" i="4"/>
  <c r="H149" i="4"/>
  <c r="C149" i="4"/>
  <c r="L148" i="4"/>
  <c r="K148" i="4"/>
  <c r="J148" i="4"/>
  <c r="I148" i="4"/>
  <c r="H148" i="4"/>
  <c r="G148" i="4"/>
  <c r="F148" i="4"/>
  <c r="E148" i="4"/>
  <c r="D148" i="4"/>
  <c r="C148" i="4" s="1"/>
  <c r="H147" i="4"/>
  <c r="C147" i="4"/>
  <c r="H146" i="4"/>
  <c r="C146" i="4"/>
  <c r="H145" i="4"/>
  <c r="C145" i="4"/>
  <c r="H144" i="4"/>
  <c r="C144" i="4"/>
  <c r="H143" i="4"/>
  <c r="C143" i="4"/>
  <c r="H142" i="4"/>
  <c r="C142" i="4"/>
  <c r="L141" i="4"/>
  <c r="K141" i="4"/>
  <c r="J141" i="4"/>
  <c r="I141" i="4"/>
  <c r="H141" i="4"/>
  <c r="G141" i="4"/>
  <c r="F141" i="4"/>
  <c r="E141" i="4"/>
  <c r="D141" i="4"/>
  <c r="C141" i="4" s="1"/>
  <c r="H140" i="4"/>
  <c r="C140" i="4"/>
  <c r="H139" i="4"/>
  <c r="C139" i="4"/>
  <c r="L138" i="4"/>
  <c r="K138" i="4"/>
  <c r="J138" i="4"/>
  <c r="I138" i="4"/>
  <c r="H138" i="4"/>
  <c r="G138" i="4"/>
  <c r="F138" i="4"/>
  <c r="E138" i="4"/>
  <c r="D138" i="4"/>
  <c r="C138" i="4" s="1"/>
  <c r="H137" i="4"/>
  <c r="C137" i="4"/>
  <c r="H136" i="4"/>
  <c r="C136" i="4"/>
  <c r="H135" i="4"/>
  <c r="C135" i="4"/>
  <c r="H134" i="4"/>
  <c r="C134" i="4"/>
  <c r="L133" i="4"/>
  <c r="K133" i="4"/>
  <c r="J133" i="4"/>
  <c r="I133" i="4"/>
  <c r="H133" i="4"/>
  <c r="G133" i="4"/>
  <c r="F133" i="4"/>
  <c r="E133" i="4"/>
  <c r="D133" i="4"/>
  <c r="C133" i="4" s="1"/>
  <c r="H132" i="4"/>
  <c r="C132" i="4"/>
  <c r="H131" i="4"/>
  <c r="C131" i="4"/>
  <c r="H130" i="4"/>
  <c r="C130" i="4"/>
  <c r="L129" i="4"/>
  <c r="K129" i="4"/>
  <c r="J129" i="4"/>
  <c r="I129" i="4"/>
  <c r="H129" i="4"/>
  <c r="G129" i="4"/>
  <c r="F129" i="4"/>
  <c r="E129" i="4"/>
  <c r="D129" i="4"/>
  <c r="C129" i="4" s="1"/>
  <c r="L128" i="4"/>
  <c r="K128" i="4"/>
  <c r="J128" i="4"/>
  <c r="I128" i="4"/>
  <c r="H128" i="4"/>
  <c r="G128" i="4"/>
  <c r="F128" i="4"/>
  <c r="E128" i="4"/>
  <c r="D128" i="4"/>
  <c r="C128" i="4"/>
  <c r="H127" i="4"/>
  <c r="C127" i="4"/>
  <c r="L126" i="4"/>
  <c r="K126" i="4"/>
  <c r="J126" i="4"/>
  <c r="I126" i="4"/>
  <c r="H126" i="4"/>
  <c r="G126" i="4"/>
  <c r="F126" i="4"/>
  <c r="E126" i="4"/>
  <c r="D126" i="4"/>
  <c r="C126" i="4"/>
  <c r="H125" i="4"/>
  <c r="C125" i="4"/>
  <c r="H124" i="4"/>
  <c r="C124" i="4"/>
  <c r="H123" i="4"/>
  <c r="C123" i="4"/>
  <c r="H122" i="4"/>
  <c r="C122" i="4"/>
  <c r="H121" i="4"/>
  <c r="C121" i="4"/>
  <c r="L120" i="4"/>
  <c r="K120" i="4"/>
  <c r="J120" i="4"/>
  <c r="I120" i="4"/>
  <c r="H120" i="4" s="1"/>
  <c r="G120" i="4"/>
  <c r="F120" i="4"/>
  <c r="E120" i="4"/>
  <c r="D120" i="4"/>
  <c r="C120" i="4"/>
  <c r="H119" i="4"/>
  <c r="C119" i="4"/>
  <c r="H118" i="4"/>
  <c r="C118" i="4"/>
  <c r="H117" i="4"/>
  <c r="C117" i="4"/>
  <c r="H116" i="4"/>
  <c r="C116" i="4"/>
  <c r="H115" i="4"/>
  <c r="C115" i="4"/>
  <c r="L114" i="4"/>
  <c r="K114" i="4"/>
  <c r="J114" i="4"/>
  <c r="I114" i="4"/>
  <c r="H114" i="4" s="1"/>
  <c r="G114" i="4"/>
  <c r="F114" i="4"/>
  <c r="E114" i="4"/>
  <c r="D114" i="4"/>
  <c r="C114" i="4"/>
  <c r="H113" i="4"/>
  <c r="C113" i="4"/>
  <c r="H112" i="4"/>
  <c r="C112" i="4"/>
  <c r="H111" i="4"/>
  <c r="C111" i="4"/>
  <c r="L110" i="4"/>
  <c r="K110" i="4"/>
  <c r="J110" i="4"/>
  <c r="I110" i="4"/>
  <c r="H110" i="4" s="1"/>
  <c r="G110" i="4"/>
  <c r="F110" i="4"/>
  <c r="E110" i="4"/>
  <c r="D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H102" i="4"/>
  <c r="C102" i="4"/>
  <c r="L101" i="4"/>
  <c r="K101" i="4"/>
  <c r="J101" i="4"/>
  <c r="I101" i="4"/>
  <c r="H101" i="4" s="1"/>
  <c r="G101" i="4"/>
  <c r="F101" i="4"/>
  <c r="E101" i="4"/>
  <c r="D101" i="4"/>
  <c r="C101" i="4"/>
  <c r="H100" i="4"/>
  <c r="C100" i="4"/>
  <c r="H99" i="4"/>
  <c r="C99" i="4"/>
  <c r="H98" i="4"/>
  <c r="C98" i="4"/>
  <c r="H97" i="4"/>
  <c r="C97" i="4"/>
  <c r="H96" i="4"/>
  <c r="C96" i="4"/>
  <c r="H95" i="4"/>
  <c r="C95" i="4"/>
  <c r="H94" i="4"/>
  <c r="C94" i="4"/>
  <c r="L93" i="4"/>
  <c r="K93" i="4"/>
  <c r="J93" i="4"/>
  <c r="I93" i="4"/>
  <c r="H93" i="4"/>
  <c r="G93" i="4"/>
  <c r="F93" i="4"/>
  <c r="E93" i="4"/>
  <c r="D93" i="4"/>
  <c r="C93" i="4" s="1"/>
  <c r="H92" i="4"/>
  <c r="C92" i="4"/>
  <c r="H91" i="4"/>
  <c r="C91" i="4"/>
  <c r="H90" i="4"/>
  <c r="C90" i="4"/>
  <c r="H89" i="4"/>
  <c r="C89" i="4"/>
  <c r="H88" i="4"/>
  <c r="C88" i="4"/>
  <c r="L87" i="4"/>
  <c r="K87" i="4"/>
  <c r="J87" i="4"/>
  <c r="I87" i="4"/>
  <c r="H87" i="4"/>
  <c r="G87" i="4"/>
  <c r="F87" i="4"/>
  <c r="E87" i="4"/>
  <c r="D87" i="4"/>
  <c r="C87" i="4" s="1"/>
  <c r="H86" i="4"/>
  <c r="C86" i="4"/>
  <c r="H85" i="4"/>
  <c r="C85" i="4"/>
  <c r="H84" i="4"/>
  <c r="C84" i="4"/>
  <c r="H83" i="4"/>
  <c r="C83" i="4"/>
  <c r="L82" i="4"/>
  <c r="K82" i="4"/>
  <c r="J82" i="4"/>
  <c r="I82" i="4"/>
  <c r="H82" i="4"/>
  <c r="G82" i="4"/>
  <c r="F82" i="4"/>
  <c r="E82" i="4"/>
  <c r="D82" i="4"/>
  <c r="C82" i="4" s="1"/>
  <c r="L81" i="4"/>
  <c r="K81" i="4"/>
  <c r="J81" i="4"/>
  <c r="I81" i="4"/>
  <c r="H81" i="4" s="1"/>
  <c r="G81" i="4"/>
  <c r="F81" i="4"/>
  <c r="E81" i="4"/>
  <c r="D81" i="4"/>
  <c r="C81" i="4"/>
  <c r="H80" i="4"/>
  <c r="C80" i="4"/>
  <c r="H79" i="4"/>
  <c r="C79" i="4"/>
  <c r="L78" i="4"/>
  <c r="K78" i="4"/>
  <c r="J78" i="4"/>
  <c r="I78" i="4"/>
  <c r="H78" i="4" s="1"/>
  <c r="G78" i="4"/>
  <c r="F78" i="4"/>
  <c r="E78" i="4"/>
  <c r="D78" i="4"/>
  <c r="C78" i="4"/>
  <c r="H77" i="4"/>
  <c r="C77" i="4"/>
  <c r="H76" i="4"/>
  <c r="C76" i="4"/>
  <c r="L75" i="4"/>
  <c r="K75" i="4"/>
  <c r="J75" i="4"/>
  <c r="I75" i="4"/>
  <c r="H75" i="4" s="1"/>
  <c r="G75" i="4"/>
  <c r="F75" i="4"/>
  <c r="E75" i="4"/>
  <c r="D75" i="4"/>
  <c r="C75" i="4"/>
  <c r="L74" i="4"/>
  <c r="K74" i="4"/>
  <c r="J74" i="4"/>
  <c r="I74" i="4"/>
  <c r="H74" i="4" s="1"/>
  <c r="G74" i="4"/>
  <c r="F74" i="4"/>
  <c r="E74" i="4"/>
  <c r="D74" i="4"/>
  <c r="C74" i="4"/>
  <c r="L73" i="4"/>
  <c r="K73" i="4"/>
  <c r="J73" i="4"/>
  <c r="I73" i="4"/>
  <c r="H73" i="4" s="1"/>
  <c r="G73" i="4"/>
  <c r="F73" i="4"/>
  <c r="E73" i="4"/>
  <c r="D73" i="4"/>
  <c r="C73" i="4"/>
  <c r="H72" i="4"/>
  <c r="C72" i="4"/>
  <c r="H71" i="4"/>
  <c r="C71" i="4"/>
  <c r="H70" i="4"/>
  <c r="C70" i="4"/>
  <c r="H69" i="4"/>
  <c r="C69" i="4"/>
  <c r="L68" i="4"/>
  <c r="K68" i="4"/>
  <c r="J68" i="4"/>
  <c r="I68" i="4"/>
  <c r="H68" i="4" s="1"/>
  <c r="G68" i="4"/>
  <c r="F68" i="4"/>
  <c r="E68" i="4"/>
  <c r="D68" i="4"/>
  <c r="C68" i="4"/>
  <c r="H67" i="4"/>
  <c r="C67" i="4"/>
  <c r="L66" i="4"/>
  <c r="K66" i="4"/>
  <c r="J66" i="4"/>
  <c r="I66" i="4"/>
  <c r="H66" i="4" s="1"/>
  <c r="G66" i="4"/>
  <c r="F66" i="4"/>
  <c r="E66" i="4"/>
  <c r="D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L57" i="4"/>
  <c r="K57" i="4"/>
  <c r="J57" i="4"/>
  <c r="I57" i="4"/>
  <c r="H57" i="4" s="1"/>
  <c r="G57" i="4"/>
  <c r="F57" i="4"/>
  <c r="E57" i="4"/>
  <c r="D57" i="4"/>
  <c r="C57" i="4"/>
  <c r="H56" i="4"/>
  <c r="C56" i="4"/>
  <c r="H55" i="4"/>
  <c r="C55" i="4"/>
  <c r="L54" i="4"/>
  <c r="K54" i="4"/>
  <c r="J54" i="4"/>
  <c r="I54" i="4"/>
  <c r="H54" i="4" s="1"/>
  <c r="G54" i="4"/>
  <c r="F54" i="4"/>
  <c r="E54" i="4"/>
  <c r="D54" i="4"/>
  <c r="C54" i="4"/>
  <c r="L53" i="4"/>
  <c r="K53" i="4"/>
  <c r="J53" i="4"/>
  <c r="I53" i="4"/>
  <c r="H53" i="4" s="1"/>
  <c r="G53" i="4"/>
  <c r="F53" i="4"/>
  <c r="E53" i="4"/>
  <c r="D53" i="4"/>
  <c r="C53" i="4" s="1"/>
  <c r="L52" i="4"/>
  <c r="K52" i="4"/>
  <c r="J52" i="4"/>
  <c r="I52" i="4"/>
  <c r="H52" i="4"/>
  <c r="G52" i="4"/>
  <c r="F52" i="4"/>
  <c r="E52" i="4"/>
  <c r="D52" i="4"/>
  <c r="C52" i="4" s="1"/>
  <c r="L51" i="4"/>
  <c r="K51" i="4"/>
  <c r="J51" i="4"/>
  <c r="G51" i="4"/>
  <c r="F51" i="4"/>
  <c r="E51" i="4"/>
  <c r="D51" i="4"/>
  <c r="C51" i="4" s="1"/>
  <c r="L50" i="4"/>
  <c r="K50" i="4"/>
  <c r="J50" i="4"/>
  <c r="J300" i="4" s="1"/>
  <c r="G50" i="4"/>
  <c r="F50" i="4"/>
  <c r="E50" i="4"/>
  <c r="E300" i="4" s="1"/>
  <c r="D50" i="4"/>
  <c r="C50" i="4" s="1"/>
  <c r="L49" i="4"/>
  <c r="K49" i="4"/>
  <c r="J49" i="4"/>
  <c r="G49" i="4"/>
  <c r="F49" i="4"/>
  <c r="E49" i="4"/>
  <c r="D49" i="4"/>
  <c r="C49" i="4" s="1"/>
  <c r="H46" i="4"/>
  <c r="C46" i="4"/>
  <c r="H45" i="4"/>
  <c r="C45" i="4"/>
  <c r="L44" i="4"/>
  <c r="L300" i="4" s="1"/>
  <c r="H44" i="4"/>
  <c r="G44" i="4"/>
  <c r="G300" i="4" s="1"/>
  <c r="C44" i="4"/>
  <c r="H43" i="4"/>
  <c r="C43" i="4"/>
  <c r="I42" i="4"/>
  <c r="H42" i="4"/>
  <c r="D42" i="4"/>
  <c r="C42" i="4"/>
  <c r="H41" i="4"/>
  <c r="C41" i="4"/>
  <c r="H40" i="4"/>
  <c r="C40" i="4"/>
  <c r="H39" i="4"/>
  <c r="C39" i="4"/>
  <c r="H38" i="4"/>
  <c r="C38" i="4"/>
  <c r="K37" i="4"/>
  <c r="H37" i="4"/>
  <c r="F37" i="4"/>
  <c r="C37" i="4"/>
  <c r="H36" i="4"/>
  <c r="C36" i="4"/>
  <c r="H35" i="4"/>
  <c r="C35" i="4"/>
  <c r="K34" i="4"/>
  <c r="H34" i="4"/>
  <c r="F34" i="4"/>
  <c r="C34" i="4"/>
  <c r="H33" i="4"/>
  <c r="C33" i="4"/>
  <c r="K32" i="4"/>
  <c r="H32" i="4"/>
  <c r="F32" i="4"/>
  <c r="C32" i="4"/>
  <c r="H31" i="4"/>
  <c r="C31" i="4"/>
  <c r="H30" i="4"/>
  <c r="C30" i="4"/>
  <c r="H29" i="4"/>
  <c r="C29" i="4"/>
  <c r="K28" i="4"/>
  <c r="H28" i="4"/>
  <c r="F28" i="4"/>
  <c r="C28" i="4"/>
  <c r="K27" i="4"/>
  <c r="K300" i="4" s="1"/>
  <c r="H27" i="4"/>
  <c r="F27" i="4"/>
  <c r="C27" i="4" s="1"/>
  <c r="H26" i="4"/>
  <c r="C26" i="4"/>
  <c r="D25" i="4"/>
  <c r="C25" i="4" s="1"/>
  <c r="H24" i="4"/>
  <c r="C24" i="4"/>
  <c r="H23" i="4"/>
  <c r="C23" i="4"/>
  <c r="L22" i="4"/>
  <c r="L303" i="4" s="1"/>
  <c r="L302" i="4" s="1"/>
  <c r="K22" i="4"/>
  <c r="K303" i="4" s="1"/>
  <c r="K302" i="4" s="1"/>
  <c r="J22" i="4"/>
  <c r="J303" i="4" s="1"/>
  <c r="J302" i="4" s="1"/>
  <c r="I22" i="4"/>
  <c r="I303" i="4" s="1"/>
  <c r="I302" i="4" s="1"/>
  <c r="H22" i="4"/>
  <c r="G22" i="4"/>
  <c r="G303" i="4" s="1"/>
  <c r="G302" i="4" s="1"/>
  <c r="F22" i="4"/>
  <c r="F303" i="4" s="1"/>
  <c r="F302" i="4" s="1"/>
  <c r="E22" i="4"/>
  <c r="E303" i="4" s="1"/>
  <c r="E302" i="4" s="1"/>
  <c r="D22" i="4"/>
  <c r="C22" i="4" s="1"/>
  <c r="C303" i="4" s="1"/>
  <c r="C302" i="4" s="1"/>
  <c r="L21" i="4"/>
  <c r="K21" i="4"/>
  <c r="J21" i="4"/>
  <c r="G21" i="4"/>
  <c r="F21" i="4"/>
  <c r="E21" i="4"/>
  <c r="D21" i="4"/>
  <c r="C21" i="4" s="1"/>
  <c r="I66" i="5" l="1"/>
  <c r="H66" i="5" s="1"/>
  <c r="I82" i="5"/>
  <c r="H82" i="5" s="1"/>
  <c r="I101" i="5"/>
  <c r="H101" i="5" s="1"/>
  <c r="I141" i="5"/>
  <c r="H141" i="5" s="1"/>
  <c r="I172" i="5"/>
  <c r="H172" i="5" s="1"/>
  <c r="I275" i="6"/>
  <c r="D170" i="8"/>
  <c r="I172" i="4"/>
  <c r="I53" i="5"/>
  <c r="I81" i="5"/>
  <c r="I129" i="5"/>
  <c r="I133" i="5"/>
  <c r="H133" i="5" s="1"/>
  <c r="I162" i="5"/>
  <c r="H162" i="5" s="1"/>
  <c r="I171" i="5"/>
  <c r="I170" i="5" s="1"/>
  <c r="H170" i="5" s="1"/>
  <c r="I120" i="6"/>
  <c r="I172" i="6"/>
  <c r="C22" i="8"/>
  <c r="C27" i="8"/>
  <c r="H27" i="8"/>
  <c r="C44" i="8"/>
  <c r="H44" i="8"/>
  <c r="D298" i="8"/>
  <c r="F298" i="8"/>
  <c r="I172" i="8"/>
  <c r="C295" i="8"/>
  <c r="C298" i="4"/>
  <c r="H171" i="5"/>
  <c r="J300" i="5"/>
  <c r="J49" i="5"/>
  <c r="H295" i="4"/>
  <c r="D300" i="4"/>
  <c r="F300" i="4"/>
  <c r="D303" i="4"/>
  <c r="D302" i="4" s="1"/>
  <c r="H22" i="5"/>
  <c r="H303" i="5" s="1"/>
  <c r="H302" i="5" s="1"/>
  <c r="G300" i="5"/>
  <c r="L300" i="5"/>
  <c r="D172" i="5"/>
  <c r="E298" i="5"/>
  <c r="G298" i="5"/>
  <c r="K298" i="5"/>
  <c r="F298" i="5"/>
  <c r="J298" i="5"/>
  <c r="L298" i="5"/>
  <c r="C295" i="5"/>
  <c r="C22" i="6"/>
  <c r="C303" i="6" s="1"/>
  <c r="C302" i="6" s="1"/>
  <c r="C27" i="6"/>
  <c r="H27" i="6"/>
  <c r="D172" i="6"/>
  <c r="H295" i="6"/>
  <c r="L298" i="6"/>
  <c r="H303" i="6"/>
  <c r="H302" i="6" s="1"/>
  <c r="D66" i="7"/>
  <c r="C67" i="7"/>
  <c r="H298" i="7"/>
  <c r="C295" i="7"/>
  <c r="C303" i="7" s="1"/>
  <c r="C302" i="7" s="1"/>
  <c r="G300" i="7"/>
  <c r="K300" i="7"/>
  <c r="H300" i="7" s="1"/>
  <c r="I303" i="7"/>
  <c r="I302" i="7" s="1"/>
  <c r="C27" i="7"/>
  <c r="H44" i="7"/>
  <c r="H275" i="6" l="1"/>
  <c r="I274" i="6"/>
  <c r="C170" i="8"/>
  <c r="C298" i="8" s="1"/>
  <c r="D51" i="8"/>
  <c r="H120" i="6"/>
  <c r="I81" i="6"/>
  <c r="H129" i="5"/>
  <c r="I128" i="5"/>
  <c r="H128" i="5" s="1"/>
  <c r="H53" i="5"/>
  <c r="I52" i="5"/>
  <c r="H172" i="6"/>
  <c r="I171" i="6"/>
  <c r="H81" i="5"/>
  <c r="I73" i="5"/>
  <c r="H172" i="4"/>
  <c r="I171" i="4"/>
  <c r="H172" i="8"/>
  <c r="I171" i="8"/>
  <c r="C303" i="8"/>
  <c r="C302" i="8" s="1"/>
  <c r="C66" i="7"/>
  <c r="D52" i="7"/>
  <c r="C172" i="6"/>
  <c r="D171" i="6"/>
  <c r="C303" i="5"/>
  <c r="C302" i="5" s="1"/>
  <c r="C172" i="5"/>
  <c r="D171" i="5"/>
  <c r="C300" i="4"/>
  <c r="H303" i="4"/>
  <c r="H302" i="4" s="1"/>
  <c r="C51" i="8" l="1"/>
  <c r="D50" i="8"/>
  <c r="H274" i="6"/>
  <c r="I266" i="6"/>
  <c r="H73" i="5"/>
  <c r="I298" i="5"/>
  <c r="H171" i="6"/>
  <c r="I170" i="6"/>
  <c r="H52" i="5"/>
  <c r="I51" i="5"/>
  <c r="I73" i="6"/>
  <c r="H81" i="6"/>
  <c r="H171" i="4"/>
  <c r="I170" i="4"/>
  <c r="H171" i="8"/>
  <c r="I170" i="8"/>
  <c r="C171" i="6"/>
  <c r="D170" i="6"/>
  <c r="C52" i="7"/>
  <c r="C298" i="7" s="1"/>
  <c r="D51" i="7"/>
  <c r="D298" i="7"/>
  <c r="C171" i="5"/>
  <c r="D170" i="5"/>
  <c r="H266" i="6" l="1"/>
  <c r="I191" i="6"/>
  <c r="H191" i="6" s="1"/>
  <c r="C50" i="8"/>
  <c r="D49" i="8"/>
  <c r="H170" i="4"/>
  <c r="H298" i="4" s="1"/>
  <c r="I51" i="4"/>
  <c r="I298" i="4"/>
  <c r="H51" i="5"/>
  <c r="I50" i="5"/>
  <c r="H170" i="6"/>
  <c r="I298" i="6"/>
  <c r="H73" i="6"/>
  <c r="I51" i="6"/>
  <c r="H298" i="5"/>
  <c r="H170" i="8"/>
  <c r="H298" i="8" s="1"/>
  <c r="I51" i="8"/>
  <c r="I298" i="8"/>
  <c r="C51" i="7"/>
  <c r="D50" i="7"/>
  <c r="C170" i="6"/>
  <c r="C298" i="6" s="1"/>
  <c r="D51" i="6"/>
  <c r="D298" i="6"/>
  <c r="C170" i="5"/>
  <c r="C298" i="5" s="1"/>
  <c r="D51" i="5"/>
  <c r="D298" i="5"/>
  <c r="C49" i="8" l="1"/>
  <c r="D25" i="8"/>
  <c r="H51" i="6"/>
  <c r="I50" i="6"/>
  <c r="H51" i="4"/>
  <c r="I50" i="4"/>
  <c r="H298" i="6"/>
  <c r="H50" i="5"/>
  <c r="I49" i="5"/>
  <c r="H51" i="8"/>
  <c r="I50" i="8"/>
  <c r="D50" i="6"/>
  <c r="C51" i="6"/>
  <c r="D300" i="7"/>
  <c r="C300" i="7" s="1"/>
  <c r="C50" i="7"/>
  <c r="D49" i="7"/>
  <c r="C49" i="7" s="1"/>
  <c r="C51" i="5"/>
  <c r="D50" i="5"/>
  <c r="D21" i="8" l="1"/>
  <c r="C21" i="8" s="1"/>
  <c r="C25" i="8"/>
  <c r="D300" i="8"/>
  <c r="C300" i="8" s="1"/>
  <c r="I25" i="5"/>
  <c r="H49" i="5"/>
  <c r="H50" i="4"/>
  <c r="I49" i="4"/>
  <c r="I49" i="6"/>
  <c r="H50" i="6"/>
  <c r="H50" i="8"/>
  <c r="I49" i="8"/>
  <c r="C50" i="5"/>
  <c r="D49" i="5"/>
  <c r="D49" i="6"/>
  <c r="C50" i="6"/>
  <c r="H49" i="6" l="1"/>
  <c r="I25" i="6"/>
  <c r="H49" i="4"/>
  <c r="I25" i="4"/>
  <c r="H25" i="5"/>
  <c r="I21" i="5"/>
  <c r="H21" i="5" s="1"/>
  <c r="I300" i="5"/>
  <c r="H300" i="5" s="1"/>
  <c r="H49" i="8"/>
  <c r="I25" i="8"/>
  <c r="D25" i="6"/>
  <c r="C49" i="6"/>
  <c r="C49" i="5"/>
  <c r="D25" i="5"/>
  <c r="H25" i="4" l="1"/>
  <c r="I21" i="4"/>
  <c r="H21" i="4" s="1"/>
  <c r="I300" i="4"/>
  <c r="H300" i="4" s="1"/>
  <c r="H25" i="6"/>
  <c r="I21" i="6"/>
  <c r="H21" i="6" s="1"/>
  <c r="I300" i="6"/>
  <c r="H300" i="6" s="1"/>
  <c r="H25" i="8"/>
  <c r="I21" i="8"/>
  <c r="H21" i="8" s="1"/>
  <c r="I300" i="8"/>
  <c r="H300" i="8" s="1"/>
  <c r="C25" i="5"/>
  <c r="D21" i="5"/>
  <c r="C21" i="5" s="1"/>
  <c r="D300" i="5"/>
  <c r="C300" i="5" s="1"/>
  <c r="D21" i="6"/>
  <c r="C21" i="6" s="1"/>
  <c r="C25" i="6"/>
  <c r="D300" i="6"/>
  <c r="C300" i="6" s="1"/>
</calcChain>
</file>

<file path=xl/sharedStrings.xml><?xml version="1.0" encoding="utf-8"?>
<sst xmlns="http://schemas.openxmlformats.org/spreadsheetml/2006/main" count="2330" uniqueCount="341">
  <si>
    <t>IEŅĒMUMU UN IZDEVUMU TĀME 2013.GADAM</t>
  </si>
  <si>
    <t>Budžeta finansēta institūcija</t>
  </si>
  <si>
    <t>Jūrmalas pilsētas Labklājības pārvalde</t>
  </si>
  <si>
    <t>Adrese</t>
  </si>
  <si>
    <t>Mellužu pr. 83</t>
  </si>
  <si>
    <t>Funkcionālās klasifikācijas kods</t>
  </si>
  <si>
    <t>07.220</t>
  </si>
  <si>
    <t>Programma</t>
  </si>
  <si>
    <t>Pamatbudžets - Specializēto medicīnisko pakalpojumu līdzfinansējums</t>
  </si>
  <si>
    <t>Konta Nr.</t>
  </si>
  <si>
    <t>pamatbudžetam</t>
  </si>
  <si>
    <t>LV72PARX0002484572023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</si>
  <si>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</si>
  <si>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</si>
  <si>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</si>
  <si>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</si>
  <si>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</si>
  <si>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</si>
  <si>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2013.gadam</t>
  </si>
  <si>
    <t>Izdevumu tāme 2013.gadam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</si>
  <si>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</si>
  <si>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</si>
  <si>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</si>
  <si>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</si>
  <si>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</si>
  <si>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</si>
  <si>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</si>
  <si>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</si>
  <si>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</si>
  <si>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</si>
  <si>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</si>
  <si>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</si>
  <si>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</si>
  <si>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</si>
  <si>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</si>
  <si>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</si>
  <si>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</si>
  <si>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</si>
  <si>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</si>
  <si>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</si>
  <si>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</si>
  <si>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</si>
  <si>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</si>
  <si>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</si>
  <si>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</si>
  <si>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</si>
  <si>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</si>
  <si>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</si>
  <si>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</si>
  <si>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</si>
  <si>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</si>
  <si>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</si>
  <si>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</si>
  <si>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</si>
  <si>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</si>
  <si>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</si>
  <si>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</si>
  <si>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</si>
  <si>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</si>
  <si>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</si>
  <si>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</si>
  <si>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</si>
  <si>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</si>
  <si>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</si>
  <si>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</si>
  <si>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</si>
  <si>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</si>
  <si>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</si>
  <si>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</si>
  <si>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</si>
  <si>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</si>
  <si>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</si>
  <si>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</si>
  <si>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</si>
  <si>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</si>
  <si>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</si>
  <si>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</si>
  <si>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</si>
  <si>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</si>
  <si>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</si>
  <si>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</si>
  <si>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</si>
  <si>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</si>
  <si>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</si>
  <si>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</si>
  <si>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</si>
  <si>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</si>
  <si>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</si>
  <si>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</si>
  <si>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</si>
  <si>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</si>
  <si>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</si>
  <si>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</si>
  <si>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</si>
  <si>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</si>
  <si>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</si>
  <si>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</si>
  <si>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</si>
  <si>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</si>
  <si>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</si>
  <si>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</si>
  <si>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</si>
  <si>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</si>
  <si>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</si>
  <si>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</si>
  <si>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</si>
  <si>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</si>
  <si>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</si>
  <si>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</si>
  <si>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</si>
  <si>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</si>
  <si>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</si>
  <si>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</si>
  <si>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</si>
  <si>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</si>
  <si>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</si>
  <si>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</si>
  <si>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</si>
  <si>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</si>
  <si>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</si>
  <si>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</si>
  <si>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</si>
  <si>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</si>
  <si>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</si>
  <si>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</si>
  <si>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</si>
  <si>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</si>
  <si>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</si>
  <si>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</si>
  <si>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</si>
  <si>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</si>
  <si>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</si>
  <si>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</si>
  <si>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</si>
  <si>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</si>
  <si>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</si>
  <si>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</si>
  <si>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</si>
  <si>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</si>
  <si>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</si>
  <si>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</si>
  <si>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</si>
  <si>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</si>
  <si>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</si>
  <si>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</si>
  <si>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</si>
  <si>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</si>
  <si>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</si>
  <si>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</si>
  <si>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</si>
  <si>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</si>
  <si>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</si>
  <si>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</si>
  <si>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</si>
  <si>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</si>
  <si>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</si>
  <si>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</si>
  <si>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</si>
  <si>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</si>
  <si>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</si>
  <si>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</si>
  <si>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</si>
  <si>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</si>
  <si>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</si>
  <si>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</si>
  <si>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</si>
  <si>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</si>
  <si>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</si>
  <si>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</si>
  <si>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</si>
  <si>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</si>
  <si>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</si>
  <si>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</si>
  <si>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</si>
  <si>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</si>
  <si>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</si>
  <si>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</si>
  <si>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</si>
  <si>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</si>
  <si>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</si>
  <si>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</si>
  <si>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</si>
  <si>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</si>
  <si>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</si>
  <si>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</si>
  <si>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</si>
  <si>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</si>
  <si>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</si>
  <si>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</si>
  <si>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</si>
  <si>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</si>
  <si>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</si>
  <si>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</si>
  <si>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</si>
  <si>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</si>
  <si>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</si>
  <si>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</si>
  <si>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</si>
  <si>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</si>
  <si>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</si>
  <si>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</si>
  <si>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</si>
  <si>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</si>
  <si>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</si>
  <si>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</si>
  <si>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</si>
  <si>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</si>
  <si>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</si>
  <si>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</si>
  <si>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</si>
  <si>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</si>
  <si>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</si>
  <si>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</si>
  <si>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</si>
  <si>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</si>
  <si>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</si>
  <si>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</si>
  <si>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</si>
  <si>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</si>
  <si>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</si>
  <si>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</si>
  <si>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</si>
  <si>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</si>
  <si>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</si>
  <si>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</si>
  <si>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</si>
  <si>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</si>
  <si>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</si>
  <si>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</si>
  <si>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</si>
  <si>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</si>
  <si>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</si>
  <si>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</si>
  <si>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</si>
  <si>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</si>
  <si>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</si>
  <si>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</si>
  <si>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</si>
  <si>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</si>
  <si>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</si>
  <si>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</si>
  <si>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</si>
  <si>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</si>
  <si>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</si>
  <si>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</si>
  <si>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</si>
  <si>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</si>
  <si>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</si>
  <si>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</si>
  <si>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</si>
  <si>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</si>
  <si>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</si>
  <si>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</si>
  <si>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</si>
  <si>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</si>
  <si>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</si>
  <si>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</si>
  <si>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</si>
  <si>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</si>
  <si>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</si>
  <si>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</si>
  <si>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</si>
  <si>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</si>
  <si>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</si>
  <si>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</si>
  <si>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</si>
  <si>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</si>
  <si>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</si>
  <si>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</si>
  <si>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</si>
  <si>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</si>
  <si>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</si>
  <si>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</si>
  <si>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</si>
  <si>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</si>
  <si>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</si>
  <si>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</si>
  <si>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</si>
  <si>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</si>
  <si>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</si>
  <si>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</si>
  <si>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</si>
  <si>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</si>
  <si>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</si>
  <si>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</si>
  <si>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</si>
  <si>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</si>
  <si>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</si>
  <si>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</si>
  <si>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</si>
  <si>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</si>
  <si>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</si>
  <si>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</si>
  <si>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</si>
  <si>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</si>
  <si>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</si>
  <si>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</si>
  <si>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</si>
  <si>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</si>
  <si>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</si>
  <si>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</si>
  <si>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</si>
  <si>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</si>
  <si>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</si>
  <si>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</si>
  <si>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</si>
  <si>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</si>
  <si>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</si>
  <si>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</si>
  <si>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</si>
  <si>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</si>
  <si>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</si>
  <si>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</si>
  <si>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</si>
  <si>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</si>
  <si>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</si>
  <si>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</si>
  <si>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</si>
  <si>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</si>
  <si>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</si>
  <si>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</si>
  <si>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</si>
  <si>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</si>
  <si>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</si>
  <si>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</si>
  <si>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</si>
  <si>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07.410</t>
  </si>
  <si>
    <t>Pamatbudžets - Atkarību profilakses programmu finansējums</t>
  </si>
  <si>
    <t>07.620</t>
  </si>
  <si>
    <t>Pamatbudžets - Pārējie veselības aprūpes pakalpojumi</t>
  </si>
  <si>
    <t>PA "Jūrmalas sociālās aprūpes centrs"</t>
  </si>
  <si>
    <t>Raiņa ielā 62, 13,6 m2 (Kauguri)</t>
  </si>
  <si>
    <t>07.320</t>
  </si>
  <si>
    <t>Metadona farmakoterapija</t>
  </si>
  <si>
    <t>LV81PARX0002484572152</t>
  </si>
  <si>
    <t>PSIA "Kauguru veselības centrs"</t>
  </si>
  <si>
    <t>Raiņa iela 98, Jūrmala, LV-2016</t>
  </si>
  <si>
    <t>07.210</t>
  </si>
  <si>
    <t>Pamatkapitāla palielināšana</t>
  </si>
  <si>
    <t>pamatkapitāla palielināšanai</t>
  </si>
  <si>
    <t>LV11PARX0002484572054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</si>
</sst>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left" vertical="center"/>
    </xf>
    <xf numFmtId="49" fontId="3" fillId="2" borderId="3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  <protection locked="0"/>
    </xf>
    <xf numFmtId="49" fontId="2" fillId="2" borderId="5" xfId="1" applyNumberFormat="1" applyFont="1" applyFill="1" applyBorder="1" applyAlignment="1" applyProtection="1">
      <alignment vertical="center"/>
      <protection locked="0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6" fillId="0" borderId="25" xfId="1" applyNumberFormat="1" applyFont="1" applyFill="1" applyBorder="1" applyAlignment="1" applyProtection="1">
      <alignment horizontal="center" vertical="center"/>
    </xf>
    <xf numFmtId="1" fontId="6" fillId="0" borderId="26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1" fontId="6" fillId="0" borderId="29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vertical="center" wrapText="1"/>
    </xf>
    <xf numFmtId="0" fontId="3" fillId="0" borderId="17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 wrapText="1"/>
    </xf>
    <xf numFmtId="0" fontId="3" fillId="0" borderId="30" xfId="1" applyFont="1" applyFill="1" applyBorder="1" applyAlignment="1" applyProtection="1">
      <alignment horizontal="left" vertical="center" wrapText="1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</xf>
    <xf numFmtId="3" fontId="3" fillId="0" borderId="34" xfId="1" applyNumberFormat="1" applyFont="1" applyFill="1" applyBorder="1" applyAlignment="1" applyProtection="1">
      <alignment horizontal="right" vertical="center"/>
    </xf>
    <xf numFmtId="0" fontId="2" fillId="0" borderId="25" xfId="1" applyFont="1" applyFill="1" applyBorder="1" applyAlignment="1" applyProtection="1">
      <alignment vertical="center" wrapText="1"/>
    </xf>
    <xf numFmtId="0" fontId="2" fillId="0" borderId="25" xfId="1" applyFont="1" applyFill="1" applyBorder="1" applyAlignment="1" applyProtection="1">
      <alignment horizontal="left" vertical="center" wrapText="1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0" fontId="2" fillId="0" borderId="17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 applyProtection="1">
      <alignment horizontal="right" vertical="center" wrapText="1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35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 applyProtection="1">
      <alignment horizontal="right" vertical="center" wrapText="1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20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  <protection locked="0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left" vertical="center" wrapText="1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43" xfId="1" applyFont="1" applyFill="1" applyBorder="1" applyAlignment="1" applyProtection="1">
      <alignment horizontal="right" vertical="center" wrapText="1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0" fontId="2" fillId="0" borderId="43" xfId="1" applyFont="1" applyFill="1" applyBorder="1" applyAlignment="1" applyProtection="1">
      <alignment vertical="center" wrapText="1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0" fontId="2" fillId="0" borderId="50" xfId="1" applyFont="1" applyFill="1" applyBorder="1" applyAlignment="1" applyProtection="1">
      <alignment horizontal="right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  <protection locked="0"/>
    </xf>
    <xf numFmtId="3" fontId="2" fillId="0" borderId="55" xfId="1" applyNumberFormat="1" applyFont="1" applyFill="1" applyBorder="1" applyAlignment="1" applyProtection="1">
      <alignment horizontal="right" vertical="center"/>
    </xf>
    <xf numFmtId="0" fontId="2" fillId="0" borderId="50" xfId="1" applyFont="1" applyFill="1" applyBorder="1" applyAlignment="1" applyProtection="1">
      <alignment vertical="center" wrapText="1"/>
      <protection locked="0"/>
    </xf>
    <xf numFmtId="0" fontId="2" fillId="0" borderId="50" xfId="1" applyFont="1" applyFill="1" applyBorder="1" applyAlignment="1" applyProtection="1">
      <alignment horizontal="left" vertical="center" wrapText="1"/>
      <protection locked="0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horizontal="center" vertical="center"/>
      <protection locked="0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0" fontId="3" fillId="0" borderId="17" xfId="1" applyFont="1" applyBorder="1" applyAlignment="1" applyProtection="1">
      <alignment vertical="center" wrapText="1"/>
    </xf>
    <xf numFmtId="0" fontId="3" fillId="0" borderId="17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21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3" fontId="3" fillId="0" borderId="5" xfId="1" applyNumberFormat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3" fontId="3" fillId="0" borderId="31" xfId="1" applyNumberFormat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0" fontId="3" fillId="0" borderId="56" xfId="1" applyFont="1" applyFill="1" applyBorder="1" applyAlignment="1" applyProtection="1">
      <alignment vertical="center"/>
    </xf>
    <xf numFmtId="0" fontId="3" fillId="0" borderId="56" xfId="1" applyFont="1" applyFill="1" applyBorder="1" applyAlignment="1" applyProtection="1">
      <alignment vertical="center" wrapText="1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0" fontId="3" fillId="3" borderId="61" xfId="1" applyFont="1" applyFill="1" applyBorder="1" applyAlignment="1" applyProtection="1">
      <alignment horizontal="left" vertical="center" wrapText="1"/>
    </xf>
    <xf numFmtId="3" fontId="3" fillId="3" borderId="62" xfId="1" applyNumberFormat="1" applyFont="1" applyFill="1" applyBorder="1" applyAlignment="1" applyProtection="1">
      <alignment vertical="center"/>
    </xf>
    <xf numFmtId="3" fontId="3" fillId="3" borderId="63" xfId="1" applyNumberFormat="1" applyFont="1" applyFill="1" applyBorder="1" applyAlignment="1" applyProtection="1">
      <alignment vertical="center"/>
    </xf>
    <xf numFmtId="3" fontId="3" fillId="3" borderId="64" xfId="1" applyNumberFormat="1" applyFont="1" applyFill="1" applyBorder="1" applyAlignment="1" applyProtection="1">
      <alignment vertical="center"/>
    </xf>
    <xf numFmtId="3" fontId="3" fillId="3" borderId="65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center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35" xfId="1" applyFont="1" applyFill="1" applyBorder="1" applyAlignment="1" applyProtection="1">
      <alignment horizontal="center" vertical="center" wrapText="1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7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3" xfId="1" applyFont="1" applyFill="1" applyBorder="1" applyAlignment="1" applyProtection="1">
      <alignment horizontal="right" vertical="center" wrapText="1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0" fontId="3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</xf>
    <xf numFmtId="1" fontId="3" fillId="3" borderId="61" xfId="1" applyNumberFormat="1" applyFont="1" applyFill="1" applyBorder="1" applyAlignment="1" applyProtection="1">
      <alignment horizontal="left" vertical="center" wrapText="1"/>
    </xf>
    <xf numFmtId="1" fontId="3" fillId="0" borderId="40" xfId="1" applyNumberFormat="1" applyFont="1" applyFill="1" applyBorder="1" applyAlignment="1" applyProtection="1">
      <alignment horizontal="left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3" fontId="3" fillId="0" borderId="49" xfId="1" applyNumberFormat="1" applyFont="1" applyFill="1" applyBorder="1" applyAlignment="1" applyProtection="1">
      <alignment vertical="center"/>
    </xf>
    <xf numFmtId="3" fontId="3" fillId="3" borderId="67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0" fontId="2" fillId="0" borderId="46" xfId="1" applyFont="1" applyFill="1" applyBorder="1" applyAlignment="1" applyProtection="1">
      <alignment horizontal="left" vertical="center" wrapText="1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  <protection locked="0"/>
    </xf>
    <xf numFmtId="3" fontId="3" fillId="3" borderId="79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0" fontId="2" fillId="0" borderId="73" xfId="1" applyFont="1" applyFill="1" applyBorder="1" applyAlignment="1" applyProtection="1">
      <alignment horizontal="center" vertical="center" wrapText="1"/>
    </xf>
    <xf numFmtId="0" fontId="2" fillId="0" borderId="73" xfId="1" applyFont="1" applyFill="1" applyBorder="1" applyAlignment="1" applyProtection="1">
      <alignment horizontal="left" vertical="center" wrapText="1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3" fontId="2" fillId="0" borderId="70" xfId="1" applyNumberFormat="1" applyFont="1" applyFill="1" applyBorder="1" applyAlignment="1" applyProtection="1">
      <alignment vertical="center"/>
      <protection locked="0"/>
    </xf>
    <xf numFmtId="0" fontId="2" fillId="0" borderId="35" xfId="1" applyFont="1" applyFill="1" applyBorder="1" applyAlignment="1" applyProtection="1">
      <alignment vertical="center"/>
    </xf>
    <xf numFmtId="0" fontId="3" fillId="3" borderId="40" xfId="1" applyFont="1" applyFill="1" applyBorder="1" applyAlignment="1" applyProtection="1">
      <alignment horizontal="left" vertical="center" wrapText="1"/>
    </xf>
    <xf numFmtId="3" fontId="3" fillId="3" borderId="10" xfId="1" applyNumberFormat="1" applyFont="1" applyFill="1" applyBorder="1" applyAlignment="1" applyProtection="1">
      <alignment vertical="center"/>
    </xf>
    <xf numFmtId="3" fontId="3" fillId="3" borderId="41" xfId="1" applyNumberFormat="1" applyFont="1" applyFill="1" applyBorder="1" applyAlignment="1" applyProtection="1">
      <alignment vertical="center"/>
    </xf>
    <xf numFmtId="3" fontId="3" fillId="3" borderId="9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top" wrapText="1"/>
    </xf>
    <xf numFmtId="0" fontId="2" fillId="0" borderId="17" xfId="1" applyFont="1" applyFill="1" applyBorder="1" applyAlignment="1" applyProtection="1">
      <alignment horizontal="center" vertical="top" wrapText="1"/>
    </xf>
    <xf numFmtId="0" fontId="2" fillId="0" borderId="35" xfId="1" applyFont="1" applyFill="1" applyBorder="1" applyAlignment="1" applyProtection="1">
      <alignment horizontal="center" vertical="top" wrapText="1"/>
    </xf>
    <xf numFmtId="0" fontId="2" fillId="0" borderId="35" xfId="1" applyFont="1" applyFill="1" applyBorder="1" applyAlignment="1" applyProtection="1">
      <alignment horizontal="right" vertical="top" wrapText="1"/>
    </xf>
    <xf numFmtId="0" fontId="2" fillId="0" borderId="73" xfId="1" applyFont="1" applyFill="1" applyBorder="1" applyAlignment="1" applyProtection="1">
      <alignment horizontal="center" vertical="top" wrapText="1"/>
    </xf>
    <xf numFmtId="0" fontId="3" fillId="0" borderId="46" xfId="1" applyFont="1" applyFill="1" applyBorder="1" applyAlignment="1" applyProtection="1">
      <alignment horizontal="left" vertical="top" wrapText="1"/>
    </xf>
    <xf numFmtId="3" fontId="2" fillId="0" borderId="48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center" vertical="top" wrapText="1"/>
    </xf>
    <xf numFmtId="0" fontId="2" fillId="0" borderId="73" xfId="1" applyFont="1" applyFill="1" applyBorder="1" applyAlignment="1" applyProtection="1">
      <alignment horizontal="right" vertical="top" wrapText="1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0" fontId="2" fillId="0" borderId="46" xfId="1" applyFont="1" applyFill="1" applyBorder="1" applyAlignment="1" applyProtection="1">
      <alignment horizontal="center" vertical="top" wrapText="1"/>
    </xf>
    <xf numFmtId="0" fontId="2" fillId="0" borderId="46" xfId="1" applyFont="1" applyBorder="1"/>
    <xf numFmtId="3" fontId="2" fillId="0" borderId="77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0" fontId="3" fillId="4" borderId="61" xfId="1" applyFont="1" applyFill="1" applyBorder="1" applyAlignment="1" applyProtection="1">
      <alignment horizontal="left" vertical="top" wrapText="1"/>
    </xf>
    <xf numFmtId="0" fontId="3" fillId="4" borderId="61" xfId="1" applyFont="1" applyFill="1" applyBorder="1" applyAlignment="1" applyProtection="1">
      <alignment horizontal="left" vertical="center" wrapText="1"/>
    </xf>
    <xf numFmtId="3" fontId="3" fillId="4" borderId="90" xfId="1" applyNumberFormat="1" applyFont="1" applyFill="1" applyBorder="1" applyAlignment="1" applyProtection="1">
      <alignment vertical="center"/>
    </xf>
    <xf numFmtId="3" fontId="3" fillId="4" borderId="63" xfId="1" applyNumberFormat="1" applyFont="1" applyFill="1" applyBorder="1" applyAlignment="1" applyProtection="1">
      <alignment vertical="center"/>
      <protection locked="0"/>
    </xf>
    <xf numFmtId="3" fontId="3" fillId="4" borderId="67" xfId="1" applyNumberFormat="1" applyFont="1" applyFill="1" applyBorder="1" applyAlignment="1" applyProtection="1">
      <alignment vertical="center"/>
      <protection locked="0"/>
    </xf>
    <xf numFmtId="0" fontId="2" fillId="0" borderId="50" xfId="1" applyFont="1" applyFill="1" applyBorder="1" applyAlignment="1" applyProtection="1">
      <alignment horizontal="left" vertical="top" wrapText="1"/>
    </xf>
    <xf numFmtId="0" fontId="2" fillId="0" borderId="35" xfId="1" applyFont="1" applyFill="1" applyBorder="1" applyAlignment="1" applyProtection="1">
      <alignment horizontal="left" vertical="top" wrapText="1"/>
    </xf>
    <xf numFmtId="0" fontId="2" fillId="0" borderId="73" xfId="1" applyFont="1" applyFill="1" applyBorder="1" applyAlignment="1" applyProtection="1">
      <alignment horizontal="left" vertical="top" wrapText="1"/>
    </xf>
    <xf numFmtId="3" fontId="3" fillId="4" borderId="79" xfId="1" applyNumberFormat="1" applyFont="1" applyFill="1" applyBorder="1" applyAlignment="1" applyProtection="1">
      <alignment vertical="center"/>
    </xf>
    <xf numFmtId="3" fontId="3" fillId="4" borderId="62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top" wrapText="1"/>
    </xf>
    <xf numFmtId="0" fontId="2" fillId="0" borderId="17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 wrapText="1"/>
    </xf>
    <xf numFmtId="0" fontId="2" fillId="0" borderId="6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vertical="center" wrapText="1"/>
    </xf>
    <xf numFmtId="3" fontId="2" fillId="0" borderId="15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73" xfId="1" applyFont="1" applyFill="1" applyBorder="1" applyAlignment="1" applyProtection="1">
      <alignment vertical="center"/>
    </xf>
    <xf numFmtId="0" fontId="2" fillId="0" borderId="73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64" xfId="1" applyNumberFormat="1" applyFont="1" applyFill="1" applyBorder="1" applyAlignment="1" applyProtection="1">
      <alignment vertical="center"/>
      <protection locked="0"/>
    </xf>
    <xf numFmtId="3" fontId="3" fillId="0" borderId="65" xfId="1" applyNumberFormat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 wrapText="1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</xf>
    <xf numFmtId="0" fontId="2" fillId="2" borderId="95" xfId="1" applyFont="1" applyFill="1" applyBorder="1" applyAlignment="1" applyProtection="1">
      <alignment vertical="center"/>
    </xf>
    <xf numFmtId="0" fontId="2" fillId="2" borderId="96" xfId="1" applyFont="1" applyFill="1" applyBorder="1" applyAlignment="1" applyProtection="1">
      <alignment vertical="center"/>
    </xf>
    <xf numFmtId="0" fontId="2" fillId="2" borderId="97" xfId="1" applyFont="1" applyFill="1" applyBorder="1" applyAlignment="1" applyProtection="1">
      <alignment vertical="center"/>
    </xf>
    <xf numFmtId="49" fontId="2" fillId="2" borderId="6" xfId="1" applyNumberFormat="1" applyFont="1" applyFill="1" applyBorder="1" applyAlignment="1" applyProtection="1">
      <alignment horizontal="left" vertical="center"/>
      <protection locked="0"/>
    </xf>
    <xf numFmtId="49" fontId="2" fillId="2" borderId="7" xfId="1" applyNumberFormat="1" applyFont="1" applyFill="1" applyBorder="1" applyAlignment="1" applyProtection="1">
      <alignment horizontal="left" vertical="center"/>
      <protection locked="0"/>
    </xf>
    <xf numFmtId="49" fontId="2" fillId="2" borderId="8" xfId="1" applyNumberFormat="1" applyFont="1" applyFill="1" applyBorder="1" applyAlignment="1" applyProtection="1">
      <alignment horizontal="left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>
      <alignment horizontal="center" vertical="center"/>
    </xf>
    <xf numFmtId="49" fontId="4" fillId="2" borderId="5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2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textRotation="90"/>
    </xf>
    <xf numFmtId="0" fontId="2" fillId="0" borderId="18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5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3" fillId="0" borderId="90" xfId="1" applyFont="1" applyFill="1" applyBorder="1" applyAlignment="1" applyProtection="1">
      <alignment horizontal="left" vertical="center"/>
    </xf>
    <xf numFmtId="0" fontId="3" fillId="0" borderId="92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19" xfId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41"/>
  <sheetViews>
    <sheetView zoomScaleNormal="100" workbookViewId="0">
      <selection activeCell="O20" sqref="O2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0" t="s">
        <v>2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x14ac:dyDescent="0.25">
      <c r="A6" s="9" t="s">
        <v>3</v>
      </c>
      <c r="B6" s="10"/>
      <c r="C6" s="294" t="s">
        <v>4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1:12" x14ac:dyDescent="0.25">
      <c r="A7" s="9" t="s">
        <v>5</v>
      </c>
      <c r="B7" s="10"/>
      <c r="C7" s="294" t="s">
        <v>6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24" customHeight="1" x14ac:dyDescent="0.25">
      <c r="A8" s="9" t="s">
        <v>7</v>
      </c>
      <c r="B8" s="10"/>
      <c r="C8" s="300" t="s">
        <v>8</v>
      </c>
      <c r="D8" s="301"/>
      <c r="E8" s="301"/>
      <c r="F8" s="301"/>
      <c r="G8" s="301"/>
      <c r="H8" s="301"/>
      <c r="I8" s="301"/>
      <c r="J8" s="301"/>
      <c r="K8" s="301"/>
      <c r="L8" s="302"/>
    </row>
    <row r="9" spans="1:12" x14ac:dyDescent="0.25">
      <c r="A9" s="14" t="s">
        <v>9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10</v>
      </c>
      <c r="C10" s="294" t="s">
        <v>11</v>
      </c>
      <c r="D10" s="295"/>
      <c r="E10" s="295"/>
      <c r="F10" s="295"/>
      <c r="G10" s="295"/>
      <c r="H10" s="295"/>
      <c r="I10" s="295"/>
      <c r="J10" s="295"/>
      <c r="K10" s="295"/>
      <c r="L10" s="296"/>
    </row>
    <row r="11" spans="1:12" x14ac:dyDescent="0.25">
      <c r="A11" s="9"/>
      <c r="B11" s="10" t="s">
        <v>12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6"/>
    </row>
    <row r="12" spans="1:12" x14ac:dyDescent="0.25">
      <c r="A12" s="9"/>
      <c r="B12" s="10" t="s">
        <v>13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9"/>
      <c r="B13" s="10" t="s">
        <v>14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ht="12.75" customHeight="1" x14ac:dyDescent="0.25">
      <c r="A14" s="9"/>
      <c r="B14" s="10" t="s">
        <v>15</v>
      </c>
      <c r="C14" s="294"/>
      <c r="D14" s="295"/>
      <c r="E14" s="295"/>
      <c r="F14" s="295"/>
      <c r="G14" s="295"/>
      <c r="H14" s="295"/>
      <c r="I14" s="295"/>
      <c r="J14" s="295"/>
      <c r="K14" s="295"/>
      <c r="L14" s="296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3" t="s">
        <v>16</v>
      </c>
      <c r="B16" s="306" t="s">
        <v>17</v>
      </c>
      <c r="C16" s="308" t="s">
        <v>18</v>
      </c>
      <c r="D16" s="309"/>
      <c r="E16" s="309"/>
      <c r="F16" s="309"/>
      <c r="G16" s="310"/>
      <c r="H16" s="308" t="s">
        <v>19</v>
      </c>
      <c r="I16" s="309"/>
      <c r="J16" s="309"/>
      <c r="K16" s="309"/>
      <c r="L16" s="311"/>
    </row>
    <row r="17" spans="1:14" s="20" customFormat="1" ht="12.75" customHeight="1" x14ac:dyDescent="0.25">
      <c r="A17" s="304"/>
      <c r="B17" s="307"/>
      <c r="C17" s="312" t="s">
        <v>20</v>
      </c>
      <c r="D17" s="313" t="s">
        <v>21</v>
      </c>
      <c r="E17" s="321" t="s">
        <v>22</v>
      </c>
      <c r="F17" s="315" t="s">
        <v>23</v>
      </c>
      <c r="G17" s="326" t="s">
        <v>24</v>
      </c>
      <c r="H17" s="312" t="s">
        <v>20</v>
      </c>
      <c r="I17" s="313" t="s">
        <v>21</v>
      </c>
      <c r="J17" s="321" t="s">
        <v>22</v>
      </c>
      <c r="K17" s="315" t="s">
        <v>23</v>
      </c>
      <c r="L17" s="317" t="s">
        <v>24</v>
      </c>
    </row>
    <row r="18" spans="1:14" s="21" customFormat="1" ht="61.5" customHeight="1" thickBot="1" x14ac:dyDescent="0.3">
      <c r="A18" s="305"/>
      <c r="B18" s="307"/>
      <c r="C18" s="312"/>
      <c r="D18" s="314"/>
      <c r="E18" s="325"/>
      <c r="F18" s="316"/>
      <c r="G18" s="326"/>
      <c r="H18" s="319"/>
      <c r="I18" s="320"/>
      <c r="J18" s="322"/>
      <c r="K18" s="316"/>
      <c r="L18" s="318"/>
    </row>
    <row r="19" spans="1:14" s="21" customFormat="1" ht="9.75" customHeight="1" thickTop="1" x14ac:dyDescent="0.25">
      <c r="A19" s="22" t="s">
        <v>25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26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27</v>
      </c>
      <c r="C21" s="36">
        <f t="shared" ref="C21:C46" si="0">SUM(D21:G21)</f>
        <v>30500</v>
      </c>
      <c r="D21" s="37">
        <f>SUM(D22,D25,D26,D42)</f>
        <v>30500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30500</v>
      </c>
      <c r="I21" s="37">
        <f>SUM(I22,I25,I26,I42)</f>
        <v>30500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28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29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30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31</v>
      </c>
      <c r="C25" s="59">
        <f t="shared" si="0"/>
        <v>30500</v>
      </c>
      <c r="D25" s="60">
        <f>D49</f>
        <v>30500</v>
      </c>
      <c r="E25" s="60"/>
      <c r="F25" s="61" t="s">
        <v>32</v>
      </c>
      <c r="G25" s="62" t="s">
        <v>32</v>
      </c>
      <c r="H25" s="59">
        <f t="shared" si="1"/>
        <v>30500</v>
      </c>
      <c r="I25" s="60">
        <f>I49</f>
        <v>30500</v>
      </c>
      <c r="J25" s="60"/>
      <c r="K25" s="61" t="s">
        <v>32</v>
      </c>
      <c r="L25" s="63" t="s">
        <v>32</v>
      </c>
    </row>
    <row r="26" spans="1:14" s="33" customFormat="1" ht="24.75" thickTop="1" x14ac:dyDescent="0.25">
      <c r="A26" s="64"/>
      <c r="B26" s="64" t="s">
        <v>33</v>
      </c>
      <c r="C26" s="65">
        <f t="shared" si="0"/>
        <v>0</v>
      </c>
      <c r="D26" s="66"/>
      <c r="E26" s="67" t="s">
        <v>32</v>
      </c>
      <c r="F26" s="67" t="s">
        <v>32</v>
      </c>
      <c r="G26" s="68" t="s">
        <v>32</v>
      </c>
      <c r="H26" s="65">
        <f t="shared" si="1"/>
        <v>0</v>
      </c>
      <c r="I26" s="69"/>
      <c r="J26" s="67" t="s">
        <v>32</v>
      </c>
      <c r="K26" s="67" t="s">
        <v>32</v>
      </c>
      <c r="L26" s="70" t="s">
        <v>32</v>
      </c>
    </row>
    <row r="27" spans="1:14" s="33" customFormat="1" ht="36" x14ac:dyDescent="0.25">
      <c r="A27" s="64">
        <v>21300</v>
      </c>
      <c r="B27" s="64" t="s">
        <v>34</v>
      </c>
      <c r="C27" s="65">
        <f t="shared" si="0"/>
        <v>0</v>
      </c>
      <c r="D27" s="67" t="s">
        <v>32</v>
      </c>
      <c r="E27" s="67" t="s">
        <v>32</v>
      </c>
      <c r="F27" s="71">
        <f>SUM(F28,F32,F34,F37)</f>
        <v>0</v>
      </c>
      <c r="G27" s="68" t="s">
        <v>32</v>
      </c>
      <c r="H27" s="65">
        <f t="shared" si="1"/>
        <v>0</v>
      </c>
      <c r="I27" s="67" t="s">
        <v>32</v>
      </c>
      <c r="J27" s="67" t="s">
        <v>32</v>
      </c>
      <c r="K27" s="71">
        <f>SUM(K28,K32,K34,K37)</f>
        <v>0</v>
      </c>
      <c r="L27" s="70" t="s">
        <v>32</v>
      </c>
    </row>
    <row r="28" spans="1:14" s="33" customFormat="1" ht="24" x14ac:dyDescent="0.25">
      <c r="A28" s="72">
        <v>21350</v>
      </c>
      <c r="B28" s="64" t="s">
        <v>35</v>
      </c>
      <c r="C28" s="65">
        <f t="shared" si="0"/>
        <v>0</v>
      </c>
      <c r="D28" s="67" t="s">
        <v>32</v>
      </c>
      <c r="E28" s="67" t="s">
        <v>32</v>
      </c>
      <c r="F28" s="71">
        <f>SUM(F29:F31)</f>
        <v>0</v>
      </c>
      <c r="G28" s="68" t="s">
        <v>32</v>
      </c>
      <c r="H28" s="65">
        <f t="shared" si="1"/>
        <v>0</v>
      </c>
      <c r="I28" s="67" t="s">
        <v>32</v>
      </c>
      <c r="J28" s="67" t="s">
        <v>32</v>
      </c>
      <c r="K28" s="71">
        <f>SUM(K29:K31)</f>
        <v>0</v>
      </c>
      <c r="L28" s="70" t="s">
        <v>32</v>
      </c>
    </row>
    <row r="29" spans="1:14" x14ac:dyDescent="0.25">
      <c r="A29" s="46">
        <v>21351</v>
      </c>
      <c r="B29" s="73" t="s">
        <v>36</v>
      </c>
      <c r="C29" s="74">
        <f t="shared" si="0"/>
        <v>0</v>
      </c>
      <c r="D29" s="75" t="s">
        <v>32</v>
      </c>
      <c r="E29" s="75" t="s">
        <v>32</v>
      </c>
      <c r="F29" s="76"/>
      <c r="G29" s="77" t="s">
        <v>32</v>
      </c>
      <c r="H29" s="74">
        <f t="shared" si="1"/>
        <v>0</v>
      </c>
      <c r="I29" s="75" t="s">
        <v>32</v>
      </c>
      <c r="J29" s="75" t="s">
        <v>32</v>
      </c>
      <c r="K29" s="76"/>
      <c r="L29" s="78" t="s">
        <v>32</v>
      </c>
    </row>
    <row r="30" spans="1:14" x14ac:dyDescent="0.25">
      <c r="A30" s="52">
        <v>21352</v>
      </c>
      <c r="B30" s="79" t="s">
        <v>37</v>
      </c>
      <c r="C30" s="80">
        <f t="shared" si="0"/>
        <v>0</v>
      </c>
      <c r="D30" s="81" t="s">
        <v>32</v>
      </c>
      <c r="E30" s="81" t="s">
        <v>32</v>
      </c>
      <c r="F30" s="82"/>
      <c r="G30" s="83" t="s">
        <v>32</v>
      </c>
      <c r="H30" s="80">
        <f t="shared" si="1"/>
        <v>0</v>
      </c>
      <c r="I30" s="81" t="s">
        <v>32</v>
      </c>
      <c r="J30" s="81" t="s">
        <v>32</v>
      </c>
      <c r="K30" s="82"/>
      <c r="L30" s="84" t="s">
        <v>32</v>
      </c>
    </row>
    <row r="31" spans="1:14" ht="24" x14ac:dyDescent="0.25">
      <c r="A31" s="52">
        <v>21359</v>
      </c>
      <c r="B31" s="79" t="s">
        <v>38</v>
      </c>
      <c r="C31" s="80">
        <f t="shared" si="0"/>
        <v>0</v>
      </c>
      <c r="D31" s="81" t="s">
        <v>32</v>
      </c>
      <c r="E31" s="81" t="s">
        <v>32</v>
      </c>
      <c r="F31" s="82"/>
      <c r="G31" s="83" t="s">
        <v>32</v>
      </c>
      <c r="H31" s="80">
        <f t="shared" si="1"/>
        <v>0</v>
      </c>
      <c r="I31" s="81" t="s">
        <v>32</v>
      </c>
      <c r="J31" s="81" t="s">
        <v>32</v>
      </c>
      <c r="K31" s="82"/>
      <c r="L31" s="84" t="s">
        <v>32</v>
      </c>
      <c r="N31" s="85"/>
    </row>
    <row r="32" spans="1:14" s="33" customFormat="1" ht="36" x14ac:dyDescent="0.25">
      <c r="A32" s="72">
        <v>21370</v>
      </c>
      <c r="B32" s="64" t="s">
        <v>39</v>
      </c>
      <c r="C32" s="65">
        <f t="shared" si="0"/>
        <v>0</v>
      </c>
      <c r="D32" s="67" t="s">
        <v>32</v>
      </c>
      <c r="E32" s="67" t="s">
        <v>32</v>
      </c>
      <c r="F32" s="71">
        <f>SUM(F33)</f>
        <v>0</v>
      </c>
      <c r="G32" s="68" t="s">
        <v>32</v>
      </c>
      <c r="H32" s="65">
        <f t="shared" si="1"/>
        <v>0</v>
      </c>
      <c r="I32" s="67" t="s">
        <v>32</v>
      </c>
      <c r="J32" s="67" t="s">
        <v>32</v>
      </c>
      <c r="K32" s="71">
        <f>SUM(K33)</f>
        <v>0</v>
      </c>
      <c r="L32" s="70" t="s">
        <v>32</v>
      </c>
    </row>
    <row r="33" spans="1:12" ht="36" x14ac:dyDescent="0.25">
      <c r="A33" s="86">
        <v>21379</v>
      </c>
      <c r="B33" s="87" t="s">
        <v>40</v>
      </c>
      <c r="C33" s="88">
        <f t="shared" si="0"/>
        <v>0</v>
      </c>
      <c r="D33" s="89" t="s">
        <v>32</v>
      </c>
      <c r="E33" s="89" t="s">
        <v>32</v>
      </c>
      <c r="F33" s="90"/>
      <c r="G33" s="91" t="s">
        <v>32</v>
      </c>
      <c r="H33" s="88">
        <f t="shared" si="1"/>
        <v>0</v>
      </c>
      <c r="I33" s="89" t="s">
        <v>32</v>
      </c>
      <c r="J33" s="89" t="s">
        <v>32</v>
      </c>
      <c r="K33" s="90"/>
      <c r="L33" s="92" t="s">
        <v>32</v>
      </c>
    </row>
    <row r="34" spans="1:12" s="33" customFormat="1" x14ac:dyDescent="0.25">
      <c r="A34" s="72">
        <v>21380</v>
      </c>
      <c r="B34" s="64" t="s">
        <v>41</v>
      </c>
      <c r="C34" s="65">
        <f t="shared" si="0"/>
        <v>0</v>
      </c>
      <c r="D34" s="67" t="s">
        <v>32</v>
      </c>
      <c r="E34" s="67" t="s">
        <v>32</v>
      </c>
      <c r="F34" s="71">
        <f>SUM(F35:F36)</f>
        <v>0</v>
      </c>
      <c r="G34" s="68" t="s">
        <v>32</v>
      </c>
      <c r="H34" s="65">
        <f t="shared" si="1"/>
        <v>0</v>
      </c>
      <c r="I34" s="67" t="s">
        <v>32</v>
      </c>
      <c r="J34" s="67" t="s">
        <v>32</v>
      </c>
      <c r="K34" s="71">
        <f>SUM(K35:K36)</f>
        <v>0</v>
      </c>
      <c r="L34" s="70" t="s">
        <v>32</v>
      </c>
    </row>
    <row r="35" spans="1:12" x14ac:dyDescent="0.25">
      <c r="A35" s="47">
        <v>21381</v>
      </c>
      <c r="B35" s="73" t="s">
        <v>42</v>
      </c>
      <c r="C35" s="74">
        <f t="shared" si="0"/>
        <v>0</v>
      </c>
      <c r="D35" s="75" t="s">
        <v>32</v>
      </c>
      <c r="E35" s="75" t="s">
        <v>32</v>
      </c>
      <c r="F35" s="76"/>
      <c r="G35" s="77" t="s">
        <v>32</v>
      </c>
      <c r="H35" s="74">
        <f t="shared" si="1"/>
        <v>0</v>
      </c>
      <c r="I35" s="75" t="s">
        <v>32</v>
      </c>
      <c r="J35" s="75" t="s">
        <v>32</v>
      </c>
      <c r="K35" s="76"/>
      <c r="L35" s="78" t="s">
        <v>32</v>
      </c>
    </row>
    <row r="36" spans="1:12" ht="24" x14ac:dyDescent="0.25">
      <c r="A36" s="53">
        <v>21383</v>
      </c>
      <c r="B36" s="79" t="s">
        <v>43</v>
      </c>
      <c r="C36" s="80">
        <f t="shared" si="0"/>
        <v>0</v>
      </c>
      <c r="D36" s="81" t="s">
        <v>32</v>
      </c>
      <c r="E36" s="81" t="s">
        <v>32</v>
      </c>
      <c r="F36" s="82"/>
      <c r="G36" s="83" t="s">
        <v>32</v>
      </c>
      <c r="H36" s="80">
        <f t="shared" si="1"/>
        <v>0</v>
      </c>
      <c r="I36" s="81" t="s">
        <v>32</v>
      </c>
      <c r="J36" s="81" t="s">
        <v>32</v>
      </c>
      <c r="K36" s="82"/>
      <c r="L36" s="84" t="s">
        <v>32</v>
      </c>
    </row>
    <row r="37" spans="1:12" s="33" customFormat="1" ht="24" x14ac:dyDescent="0.25">
      <c r="A37" s="72">
        <v>21390</v>
      </c>
      <c r="B37" s="64" t="s">
        <v>44</v>
      </c>
      <c r="C37" s="65">
        <f t="shared" si="0"/>
        <v>0</v>
      </c>
      <c r="D37" s="67" t="s">
        <v>32</v>
      </c>
      <c r="E37" s="67" t="s">
        <v>32</v>
      </c>
      <c r="F37" s="71">
        <f>SUM(F38:F41)</f>
        <v>0</v>
      </c>
      <c r="G37" s="68" t="s">
        <v>32</v>
      </c>
      <c r="H37" s="65">
        <f t="shared" si="1"/>
        <v>0</v>
      </c>
      <c r="I37" s="67" t="s">
        <v>32</v>
      </c>
      <c r="J37" s="67" t="s">
        <v>32</v>
      </c>
      <c r="K37" s="71">
        <f>SUM(K38:K41)</f>
        <v>0</v>
      </c>
      <c r="L37" s="70" t="s">
        <v>32</v>
      </c>
    </row>
    <row r="38" spans="1:12" ht="24" x14ac:dyDescent="0.25">
      <c r="A38" s="47">
        <v>21391</v>
      </c>
      <c r="B38" s="73" t="s">
        <v>45</v>
      </c>
      <c r="C38" s="74">
        <f t="shared" si="0"/>
        <v>0</v>
      </c>
      <c r="D38" s="75" t="s">
        <v>32</v>
      </c>
      <c r="E38" s="75" t="s">
        <v>32</v>
      </c>
      <c r="F38" s="76"/>
      <c r="G38" s="77" t="s">
        <v>32</v>
      </c>
      <c r="H38" s="74">
        <f t="shared" si="1"/>
        <v>0</v>
      </c>
      <c r="I38" s="75" t="s">
        <v>32</v>
      </c>
      <c r="J38" s="75" t="s">
        <v>32</v>
      </c>
      <c r="K38" s="76"/>
      <c r="L38" s="78" t="s">
        <v>32</v>
      </c>
    </row>
    <row r="39" spans="1:12" x14ac:dyDescent="0.25">
      <c r="A39" s="53">
        <v>21393</v>
      </c>
      <c r="B39" s="79" t="s">
        <v>46</v>
      </c>
      <c r="C39" s="80">
        <f t="shared" si="0"/>
        <v>0</v>
      </c>
      <c r="D39" s="81" t="s">
        <v>32</v>
      </c>
      <c r="E39" s="81" t="s">
        <v>32</v>
      </c>
      <c r="F39" s="82"/>
      <c r="G39" s="83" t="s">
        <v>32</v>
      </c>
      <c r="H39" s="80">
        <f t="shared" si="1"/>
        <v>0</v>
      </c>
      <c r="I39" s="81" t="s">
        <v>32</v>
      </c>
      <c r="J39" s="81" t="s">
        <v>32</v>
      </c>
      <c r="K39" s="82"/>
      <c r="L39" s="84" t="s">
        <v>32</v>
      </c>
    </row>
    <row r="40" spans="1:12" x14ac:dyDescent="0.25">
      <c r="A40" s="53">
        <v>21395</v>
      </c>
      <c r="B40" s="79" t="s">
        <v>47</v>
      </c>
      <c r="C40" s="80">
        <f t="shared" si="0"/>
        <v>0</v>
      </c>
      <c r="D40" s="81" t="s">
        <v>32</v>
      </c>
      <c r="E40" s="81" t="s">
        <v>32</v>
      </c>
      <c r="F40" s="82"/>
      <c r="G40" s="83" t="s">
        <v>32</v>
      </c>
      <c r="H40" s="80">
        <f t="shared" si="1"/>
        <v>0</v>
      </c>
      <c r="I40" s="81" t="s">
        <v>32</v>
      </c>
      <c r="J40" s="81" t="s">
        <v>32</v>
      </c>
      <c r="K40" s="82"/>
      <c r="L40" s="84" t="s">
        <v>32</v>
      </c>
    </row>
    <row r="41" spans="1:12" ht="24" x14ac:dyDescent="0.25">
      <c r="A41" s="53">
        <v>21399</v>
      </c>
      <c r="B41" s="79" t="s">
        <v>48</v>
      </c>
      <c r="C41" s="80">
        <f t="shared" si="0"/>
        <v>0</v>
      </c>
      <c r="D41" s="81" t="s">
        <v>32</v>
      </c>
      <c r="E41" s="81" t="s">
        <v>32</v>
      </c>
      <c r="F41" s="82"/>
      <c r="G41" s="83" t="s">
        <v>32</v>
      </c>
      <c r="H41" s="80">
        <f t="shared" si="1"/>
        <v>0</v>
      </c>
      <c r="I41" s="81" t="s">
        <v>32</v>
      </c>
      <c r="J41" s="81" t="s">
        <v>32</v>
      </c>
      <c r="K41" s="82"/>
      <c r="L41" s="84" t="s">
        <v>32</v>
      </c>
    </row>
    <row r="42" spans="1:12" s="33" customFormat="1" ht="24" x14ac:dyDescent="0.25">
      <c r="A42" s="72">
        <v>21420</v>
      </c>
      <c r="B42" s="64" t="s">
        <v>49</v>
      </c>
      <c r="C42" s="65">
        <f t="shared" si="0"/>
        <v>0</v>
      </c>
      <c r="D42" s="93">
        <f>SUM(D43)</f>
        <v>0</v>
      </c>
      <c r="E42" s="67" t="s">
        <v>32</v>
      </c>
      <c r="F42" s="67" t="s">
        <v>32</v>
      </c>
      <c r="G42" s="68" t="s">
        <v>32</v>
      </c>
      <c r="H42" s="94">
        <f t="shared" si="1"/>
        <v>0</v>
      </c>
      <c r="I42" s="93">
        <f>SUM(I43)</f>
        <v>0</v>
      </c>
      <c r="J42" s="67" t="s">
        <v>32</v>
      </c>
      <c r="K42" s="67" t="s">
        <v>32</v>
      </c>
      <c r="L42" s="70" t="s">
        <v>32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32</v>
      </c>
      <c r="F43" s="89" t="s">
        <v>32</v>
      </c>
      <c r="G43" s="91" t="s">
        <v>32</v>
      </c>
      <c r="H43" s="96">
        <f t="shared" si="1"/>
        <v>0</v>
      </c>
      <c r="I43" s="98"/>
      <c r="J43" s="89" t="s">
        <v>32</v>
      </c>
      <c r="K43" s="89" t="s">
        <v>32</v>
      </c>
      <c r="L43" s="92" t="s">
        <v>32</v>
      </c>
    </row>
    <row r="44" spans="1:12" ht="24" x14ac:dyDescent="0.25">
      <c r="A44" s="99">
        <v>23000</v>
      </c>
      <c r="B44" s="100" t="s">
        <v>50</v>
      </c>
      <c r="C44" s="101">
        <f t="shared" si="0"/>
        <v>0</v>
      </c>
      <c r="D44" s="102" t="s">
        <v>32</v>
      </c>
      <c r="E44" s="102" t="s">
        <v>32</v>
      </c>
      <c r="F44" s="102" t="s">
        <v>32</v>
      </c>
      <c r="G44" s="103">
        <f>SUM(G45:G46)</f>
        <v>0</v>
      </c>
      <c r="H44" s="101">
        <f t="shared" si="1"/>
        <v>0</v>
      </c>
      <c r="I44" s="102" t="s">
        <v>32</v>
      </c>
      <c r="J44" s="102" t="s">
        <v>32</v>
      </c>
      <c r="K44" s="102" t="s">
        <v>32</v>
      </c>
      <c r="L44" s="104">
        <f>SUM(L45:L46)</f>
        <v>0</v>
      </c>
    </row>
    <row r="45" spans="1:12" ht="24" x14ac:dyDescent="0.25">
      <c r="A45" s="105">
        <v>23410</v>
      </c>
      <c r="B45" s="106" t="s">
        <v>51</v>
      </c>
      <c r="C45" s="107">
        <f t="shared" si="0"/>
        <v>0</v>
      </c>
      <c r="D45" s="108" t="s">
        <v>32</v>
      </c>
      <c r="E45" s="108" t="s">
        <v>32</v>
      </c>
      <c r="F45" s="108" t="s">
        <v>32</v>
      </c>
      <c r="G45" s="109"/>
      <c r="H45" s="107">
        <f t="shared" si="1"/>
        <v>0</v>
      </c>
      <c r="I45" s="108" t="s">
        <v>32</v>
      </c>
      <c r="J45" s="108" t="s">
        <v>32</v>
      </c>
      <c r="K45" s="108" t="s">
        <v>32</v>
      </c>
      <c r="L45" s="110"/>
    </row>
    <row r="46" spans="1:12" ht="24" x14ac:dyDescent="0.25">
      <c r="A46" s="105">
        <v>23510</v>
      </c>
      <c r="B46" s="106" t="s">
        <v>52</v>
      </c>
      <c r="C46" s="111">
        <f t="shared" si="0"/>
        <v>0</v>
      </c>
      <c r="D46" s="108" t="s">
        <v>32</v>
      </c>
      <c r="E46" s="108" t="s">
        <v>32</v>
      </c>
      <c r="F46" s="108" t="s">
        <v>32</v>
      </c>
      <c r="G46" s="109"/>
      <c r="H46" s="111">
        <f t="shared" si="1"/>
        <v>0</v>
      </c>
      <c r="I46" s="108" t="s">
        <v>32</v>
      </c>
      <c r="J46" s="108" t="s">
        <v>32</v>
      </c>
      <c r="K46" s="108" t="s">
        <v>32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53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54</v>
      </c>
      <c r="C49" s="124">
        <f t="shared" ref="C49:C111" si="2">SUM(D49:G49)</f>
        <v>30500</v>
      </c>
      <c r="D49" s="125">
        <f>SUM(D50,D295)</f>
        <v>30500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30500</v>
      </c>
      <c r="I49" s="125">
        <f>SUM(I50,I295)</f>
        <v>30500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55</v>
      </c>
      <c r="C50" s="130">
        <f t="shared" si="2"/>
        <v>30500</v>
      </c>
      <c r="D50" s="131">
        <f>SUM(D51,D191)</f>
        <v>30500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30500</v>
      </c>
      <c r="I50" s="131">
        <f>SUM(I51,I191)</f>
        <v>30500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56</v>
      </c>
      <c r="C51" s="135">
        <f t="shared" si="2"/>
        <v>30500</v>
      </c>
      <c r="D51" s="136">
        <f>SUM(D52,D73,D170,D184)</f>
        <v>30500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30500</v>
      </c>
      <c r="I51" s="136">
        <f>SUM(I52,I73,I170,I184)</f>
        <v>30500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57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58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59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60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61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62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63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64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65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66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67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68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69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70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71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72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73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74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75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76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77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78</v>
      </c>
      <c r="C73" s="140">
        <f t="shared" si="2"/>
        <v>500</v>
      </c>
      <c r="D73" s="141">
        <f>SUM(D74,D81,D128,D161,D162,D169)</f>
        <v>500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500</v>
      </c>
      <c r="I73" s="141">
        <f>SUM(I74,I81,I128,I161,I162,I169)</f>
        <v>500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79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80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81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82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83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81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82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84</v>
      </c>
      <c r="C81" s="65">
        <f t="shared" si="2"/>
        <v>500</v>
      </c>
      <c r="D81" s="71">
        <f>SUM(D82,D87,D93,D101,D110,D114,D120,D126)</f>
        <v>500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500</v>
      </c>
      <c r="I81" s="71">
        <f>SUM(I82,I87,I93,I101,I110,I114,I120,I126)</f>
        <v>500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85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86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87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88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89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90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91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92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93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94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95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96</v>
      </c>
      <c r="C93" s="80">
        <f t="shared" si="2"/>
        <v>500</v>
      </c>
      <c r="D93" s="157">
        <f>SUM(D94:D100)</f>
        <v>500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500</v>
      </c>
      <c r="I93" s="157">
        <f>SUM(I94:I100)</f>
        <v>500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97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98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99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100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101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102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103</v>
      </c>
      <c r="C100" s="80">
        <f t="shared" si="2"/>
        <v>500</v>
      </c>
      <c r="D100" s="82">
        <v>500</v>
      </c>
      <c r="E100" s="82"/>
      <c r="F100" s="82"/>
      <c r="G100" s="154"/>
      <c r="H100" s="80">
        <f t="shared" si="3"/>
        <v>500</v>
      </c>
      <c r="I100" s="82">
        <v>500</v>
      </c>
      <c r="J100" s="82"/>
      <c r="K100" s="82"/>
      <c r="L100" s="155"/>
    </row>
    <row r="101" spans="1:12" ht="36" x14ac:dyDescent="0.25">
      <c r="A101" s="156">
        <v>2240</v>
      </c>
      <c r="B101" s="79" t="s">
        <v>104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105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106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107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108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109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110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111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112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113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114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115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116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117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118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119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120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121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122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123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124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125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126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127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128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129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130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131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132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133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134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135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136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137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138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139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140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141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142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143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144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145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146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147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148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149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150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151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152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153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154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155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156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157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158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159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160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161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162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163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164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165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166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167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168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169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170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171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172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173</v>
      </c>
      <c r="C170" s="140">
        <f t="shared" si="4"/>
        <v>30000</v>
      </c>
      <c r="D170" s="141">
        <f>SUM(D171,D181)</f>
        <v>30000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30000</v>
      </c>
      <c r="I170" s="141">
        <f>SUM(I171,I181)</f>
        <v>30000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174</v>
      </c>
      <c r="C171" s="178">
        <f t="shared" si="4"/>
        <v>30000</v>
      </c>
      <c r="D171" s="71">
        <f>SUM(D172,D176)</f>
        <v>30000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30000</v>
      </c>
      <c r="I171" s="71">
        <f>SUM(I172,I176)</f>
        <v>30000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175</v>
      </c>
      <c r="C172" s="74">
        <f t="shared" si="4"/>
        <v>30000</v>
      </c>
      <c r="D172" s="166">
        <f>SUM(D173:D175)</f>
        <v>30000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30000</v>
      </c>
      <c r="I172" s="166">
        <f>SUM(I173:I175)</f>
        <v>30000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176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177</v>
      </c>
      <c r="C174" s="80">
        <f>SUM(D174:G174)</f>
        <v>30000</v>
      </c>
      <c r="D174" s="82">
        <v>30000</v>
      </c>
      <c r="E174" s="82"/>
      <c r="F174" s="82"/>
      <c r="G174" s="154"/>
      <c r="H174" s="80">
        <f>SUM(I174:L174)</f>
        <v>30000</v>
      </c>
      <c r="I174" s="82">
        <v>30000</v>
      </c>
      <c r="J174" s="82"/>
      <c r="K174" s="82"/>
      <c r="L174" s="155"/>
    </row>
    <row r="175" spans="1:12" ht="24" x14ac:dyDescent="0.25">
      <c r="A175" s="53">
        <v>3263</v>
      </c>
      <c r="B175" s="79" t="s">
        <v>178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179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180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181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182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183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184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185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186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187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188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189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190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191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192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193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194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195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196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197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198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199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200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201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202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203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204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205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206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207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208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209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210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211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212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213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214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215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216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217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218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219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220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221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222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223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224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225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226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227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228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229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230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231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232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233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234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235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236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237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238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239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240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241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242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243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244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245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246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247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248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249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250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251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252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253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254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255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256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257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258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259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260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261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262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263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264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265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266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267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268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269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270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271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272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273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274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275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276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277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278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279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280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281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282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283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284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285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286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287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288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289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290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291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292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293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294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295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296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297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298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29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30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299</v>
      </c>
      <c r="C298" s="257">
        <f>SUM(C295,C283,C279,C266,C231,C192,C184,C170,C73,C52)</f>
        <v>30500</v>
      </c>
      <c r="D298" s="257">
        <f>SUM(D295,D283,D279,D266,D231,D192,D184,D170,D73,D52)</f>
        <v>30500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30500</v>
      </c>
      <c r="I298" s="257">
        <f>SUM(I295,I283,I279,I266,I231,I192,I184,I170,I73,I52)</f>
        <v>30500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3" t="s">
        <v>300</v>
      </c>
      <c r="B300" s="324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3" t="s">
        <v>301</v>
      </c>
      <c r="B302" s="324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302</v>
      </c>
      <c r="B303" s="269" t="s">
        <v>303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304</v>
      </c>
      <c r="B305" s="271" t="s">
        <v>305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306</v>
      </c>
      <c r="B306" s="273" t="s">
        <v>307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308</v>
      </c>
      <c r="B307" s="52" t="s">
        <v>309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310</v>
      </c>
      <c r="B308" s="52" t="s">
        <v>311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312</v>
      </c>
      <c r="B309" s="52" t="s">
        <v>313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314</v>
      </c>
      <c r="B310" s="52" t="s">
        <v>315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316</v>
      </c>
      <c r="B311" s="277" t="s">
        <v>317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318</v>
      </c>
      <c r="B313" s="271" t="s">
        <v>319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320</v>
      </c>
      <c r="B315" s="287" t="s">
        <v>321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322</v>
      </c>
      <c r="C318" s="7" t="s">
        <v>323</v>
      </c>
      <c r="D318" s="7"/>
      <c r="E318" s="7"/>
      <c r="F318" s="7"/>
      <c r="G318" s="7"/>
      <c r="H318" s="7" t="s">
        <v>324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325</v>
      </c>
      <c r="C320" s="7" t="s">
        <v>323</v>
      </c>
      <c r="D320" s="7"/>
      <c r="E320" s="7"/>
      <c r="F320" s="7"/>
      <c r="G320" s="7"/>
      <c r="H320" s="7" t="s">
        <v>324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fitToHeight="50" orientation="portrait" r:id="rId1"/>
  <headerFooter alignWithMargins="0">
    <oddHeader xml:space="preserve">&amp;C                               &amp;R&amp;"Times New Roman,Regular"&amp;8 Tāme Nr.07.1.1.&amp;"Arial,Regular"&amp;10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41"/>
  <sheetViews>
    <sheetView zoomScaleNormal="100" workbookViewId="0">
      <selection activeCell="O20" sqref="O2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0" t="s">
        <v>2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x14ac:dyDescent="0.25">
      <c r="A6" s="9" t="s">
        <v>3</v>
      </c>
      <c r="B6" s="10"/>
      <c r="C6" s="294" t="s">
        <v>4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1:12" x14ac:dyDescent="0.25">
      <c r="A7" s="9" t="s">
        <v>5</v>
      </c>
      <c r="B7" s="10"/>
      <c r="C7" s="294" t="s">
        <v>326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24" customHeight="1" x14ac:dyDescent="0.25">
      <c r="A8" s="9" t="s">
        <v>7</v>
      </c>
      <c r="B8" s="10"/>
      <c r="C8" s="300" t="s">
        <v>327</v>
      </c>
      <c r="D8" s="301"/>
      <c r="E8" s="301"/>
      <c r="F8" s="301"/>
      <c r="G8" s="301"/>
      <c r="H8" s="301"/>
      <c r="I8" s="301"/>
      <c r="J8" s="301"/>
      <c r="K8" s="301"/>
      <c r="L8" s="302"/>
    </row>
    <row r="9" spans="1:12" x14ac:dyDescent="0.25">
      <c r="A9" s="14" t="s">
        <v>9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10</v>
      </c>
      <c r="C10" s="294" t="s">
        <v>11</v>
      </c>
      <c r="D10" s="295"/>
      <c r="E10" s="295"/>
      <c r="F10" s="295"/>
      <c r="G10" s="295"/>
      <c r="H10" s="295"/>
      <c r="I10" s="295"/>
      <c r="J10" s="295"/>
      <c r="K10" s="295"/>
      <c r="L10" s="296"/>
    </row>
    <row r="11" spans="1:12" x14ac:dyDescent="0.25">
      <c r="A11" s="9"/>
      <c r="B11" s="10" t="s">
        <v>12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6"/>
    </row>
    <row r="12" spans="1:12" x14ac:dyDescent="0.25">
      <c r="A12" s="9"/>
      <c r="B12" s="10" t="s">
        <v>13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9"/>
      <c r="B13" s="10" t="s">
        <v>14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ht="12.75" customHeight="1" x14ac:dyDescent="0.25">
      <c r="A14" s="9"/>
      <c r="B14" s="10" t="s">
        <v>15</v>
      </c>
      <c r="C14" s="294"/>
      <c r="D14" s="295"/>
      <c r="E14" s="295"/>
      <c r="F14" s="295"/>
      <c r="G14" s="295"/>
      <c r="H14" s="295"/>
      <c r="I14" s="295"/>
      <c r="J14" s="295"/>
      <c r="K14" s="295"/>
      <c r="L14" s="296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3" t="s">
        <v>16</v>
      </c>
      <c r="B16" s="306" t="s">
        <v>17</v>
      </c>
      <c r="C16" s="308" t="s">
        <v>18</v>
      </c>
      <c r="D16" s="309"/>
      <c r="E16" s="309"/>
      <c r="F16" s="309"/>
      <c r="G16" s="310"/>
      <c r="H16" s="308" t="s">
        <v>19</v>
      </c>
      <c r="I16" s="309"/>
      <c r="J16" s="309"/>
      <c r="K16" s="309"/>
      <c r="L16" s="311"/>
    </row>
    <row r="17" spans="1:14" s="20" customFormat="1" ht="12.75" customHeight="1" x14ac:dyDescent="0.25">
      <c r="A17" s="304"/>
      <c r="B17" s="307"/>
      <c r="C17" s="312" t="s">
        <v>20</v>
      </c>
      <c r="D17" s="313" t="s">
        <v>21</v>
      </c>
      <c r="E17" s="321" t="s">
        <v>22</v>
      </c>
      <c r="F17" s="315" t="s">
        <v>23</v>
      </c>
      <c r="G17" s="326" t="s">
        <v>24</v>
      </c>
      <c r="H17" s="312" t="s">
        <v>20</v>
      </c>
      <c r="I17" s="313" t="s">
        <v>21</v>
      </c>
      <c r="J17" s="321" t="s">
        <v>22</v>
      </c>
      <c r="K17" s="315" t="s">
        <v>23</v>
      </c>
      <c r="L17" s="317" t="s">
        <v>24</v>
      </c>
    </row>
    <row r="18" spans="1:14" s="21" customFormat="1" ht="61.5" customHeight="1" thickBot="1" x14ac:dyDescent="0.3">
      <c r="A18" s="305"/>
      <c r="B18" s="307"/>
      <c r="C18" s="312"/>
      <c r="D18" s="314"/>
      <c r="E18" s="325"/>
      <c r="F18" s="316"/>
      <c r="G18" s="326"/>
      <c r="H18" s="319"/>
      <c r="I18" s="320"/>
      <c r="J18" s="322"/>
      <c r="K18" s="316"/>
      <c r="L18" s="318"/>
    </row>
    <row r="19" spans="1:14" s="21" customFormat="1" ht="9.75" customHeight="1" thickTop="1" x14ac:dyDescent="0.25">
      <c r="A19" s="22" t="s">
        <v>25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26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27</v>
      </c>
      <c r="C21" s="36">
        <f t="shared" ref="C21:C46" si="0">SUM(D21:G21)</f>
        <v>16101</v>
      </c>
      <c r="D21" s="37">
        <f>SUM(D22,D25,D26,D42)</f>
        <v>16101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16031</v>
      </c>
      <c r="I21" s="37">
        <f>SUM(I22,I25,I26,I42)</f>
        <v>16031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28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29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30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31</v>
      </c>
      <c r="C25" s="59">
        <f t="shared" si="0"/>
        <v>16101</v>
      </c>
      <c r="D25" s="60">
        <f>D49</f>
        <v>16101</v>
      </c>
      <c r="E25" s="60"/>
      <c r="F25" s="61" t="s">
        <v>32</v>
      </c>
      <c r="G25" s="62" t="s">
        <v>32</v>
      </c>
      <c r="H25" s="59">
        <f t="shared" si="1"/>
        <v>16031</v>
      </c>
      <c r="I25" s="60">
        <f>I49</f>
        <v>16031</v>
      </c>
      <c r="J25" s="60"/>
      <c r="K25" s="61" t="s">
        <v>32</v>
      </c>
      <c r="L25" s="63" t="s">
        <v>32</v>
      </c>
    </row>
    <row r="26" spans="1:14" s="33" customFormat="1" ht="24.75" thickTop="1" x14ac:dyDescent="0.25">
      <c r="A26" s="64"/>
      <c r="B26" s="64" t="s">
        <v>33</v>
      </c>
      <c r="C26" s="65">
        <f t="shared" si="0"/>
        <v>0</v>
      </c>
      <c r="D26" s="66"/>
      <c r="E26" s="67" t="s">
        <v>32</v>
      </c>
      <c r="F26" s="67" t="s">
        <v>32</v>
      </c>
      <c r="G26" s="68" t="s">
        <v>32</v>
      </c>
      <c r="H26" s="65">
        <f t="shared" si="1"/>
        <v>0</v>
      </c>
      <c r="I26" s="69"/>
      <c r="J26" s="67" t="s">
        <v>32</v>
      </c>
      <c r="K26" s="67" t="s">
        <v>32</v>
      </c>
      <c r="L26" s="70" t="s">
        <v>32</v>
      </c>
    </row>
    <row r="27" spans="1:14" s="33" customFormat="1" ht="36" x14ac:dyDescent="0.25">
      <c r="A27" s="64">
        <v>21300</v>
      </c>
      <c r="B27" s="64" t="s">
        <v>34</v>
      </c>
      <c r="C27" s="65">
        <f t="shared" si="0"/>
        <v>0</v>
      </c>
      <c r="D27" s="67" t="s">
        <v>32</v>
      </c>
      <c r="E27" s="67" t="s">
        <v>32</v>
      </c>
      <c r="F27" s="71">
        <f>SUM(F28,F32,F34,F37)</f>
        <v>0</v>
      </c>
      <c r="G27" s="68" t="s">
        <v>32</v>
      </c>
      <c r="H27" s="65">
        <f t="shared" si="1"/>
        <v>0</v>
      </c>
      <c r="I27" s="67" t="s">
        <v>32</v>
      </c>
      <c r="J27" s="67" t="s">
        <v>32</v>
      </c>
      <c r="K27" s="71">
        <f>SUM(K28,K32,K34,K37)</f>
        <v>0</v>
      </c>
      <c r="L27" s="70" t="s">
        <v>32</v>
      </c>
    </row>
    <row r="28" spans="1:14" s="33" customFormat="1" ht="24" x14ac:dyDescent="0.25">
      <c r="A28" s="72">
        <v>21350</v>
      </c>
      <c r="B28" s="64" t="s">
        <v>35</v>
      </c>
      <c r="C28" s="65">
        <f t="shared" si="0"/>
        <v>0</v>
      </c>
      <c r="D28" s="67" t="s">
        <v>32</v>
      </c>
      <c r="E28" s="67" t="s">
        <v>32</v>
      </c>
      <c r="F28" s="71">
        <f>SUM(F29:F31)</f>
        <v>0</v>
      </c>
      <c r="G28" s="68" t="s">
        <v>32</v>
      </c>
      <c r="H28" s="65">
        <f t="shared" si="1"/>
        <v>0</v>
      </c>
      <c r="I28" s="67" t="s">
        <v>32</v>
      </c>
      <c r="J28" s="67" t="s">
        <v>32</v>
      </c>
      <c r="K28" s="71">
        <f>SUM(K29:K31)</f>
        <v>0</v>
      </c>
      <c r="L28" s="70" t="s">
        <v>32</v>
      </c>
    </row>
    <row r="29" spans="1:14" x14ac:dyDescent="0.25">
      <c r="A29" s="46">
        <v>21351</v>
      </c>
      <c r="B29" s="73" t="s">
        <v>36</v>
      </c>
      <c r="C29" s="74">
        <f t="shared" si="0"/>
        <v>0</v>
      </c>
      <c r="D29" s="75" t="s">
        <v>32</v>
      </c>
      <c r="E29" s="75" t="s">
        <v>32</v>
      </c>
      <c r="F29" s="76"/>
      <c r="G29" s="77" t="s">
        <v>32</v>
      </c>
      <c r="H29" s="74">
        <f t="shared" si="1"/>
        <v>0</v>
      </c>
      <c r="I29" s="75" t="s">
        <v>32</v>
      </c>
      <c r="J29" s="75" t="s">
        <v>32</v>
      </c>
      <c r="K29" s="76"/>
      <c r="L29" s="78" t="s">
        <v>32</v>
      </c>
    </row>
    <row r="30" spans="1:14" x14ac:dyDescent="0.25">
      <c r="A30" s="52">
        <v>21352</v>
      </c>
      <c r="B30" s="79" t="s">
        <v>37</v>
      </c>
      <c r="C30" s="80">
        <f t="shared" si="0"/>
        <v>0</v>
      </c>
      <c r="D30" s="81" t="s">
        <v>32</v>
      </c>
      <c r="E30" s="81" t="s">
        <v>32</v>
      </c>
      <c r="F30" s="82"/>
      <c r="G30" s="83" t="s">
        <v>32</v>
      </c>
      <c r="H30" s="80">
        <f t="shared" si="1"/>
        <v>0</v>
      </c>
      <c r="I30" s="81" t="s">
        <v>32</v>
      </c>
      <c r="J30" s="81" t="s">
        <v>32</v>
      </c>
      <c r="K30" s="82"/>
      <c r="L30" s="84" t="s">
        <v>32</v>
      </c>
    </row>
    <row r="31" spans="1:14" ht="24" x14ac:dyDescent="0.25">
      <c r="A31" s="52">
        <v>21359</v>
      </c>
      <c r="B31" s="79" t="s">
        <v>38</v>
      </c>
      <c r="C31" s="80">
        <f t="shared" si="0"/>
        <v>0</v>
      </c>
      <c r="D31" s="81" t="s">
        <v>32</v>
      </c>
      <c r="E31" s="81" t="s">
        <v>32</v>
      </c>
      <c r="F31" s="82"/>
      <c r="G31" s="83" t="s">
        <v>32</v>
      </c>
      <c r="H31" s="80">
        <f t="shared" si="1"/>
        <v>0</v>
      </c>
      <c r="I31" s="81" t="s">
        <v>32</v>
      </c>
      <c r="J31" s="81" t="s">
        <v>32</v>
      </c>
      <c r="K31" s="82"/>
      <c r="L31" s="84" t="s">
        <v>32</v>
      </c>
      <c r="N31" s="85"/>
    </row>
    <row r="32" spans="1:14" s="33" customFormat="1" ht="36" x14ac:dyDescent="0.25">
      <c r="A32" s="72">
        <v>21370</v>
      </c>
      <c r="B32" s="64" t="s">
        <v>39</v>
      </c>
      <c r="C32" s="65">
        <f t="shared" si="0"/>
        <v>0</v>
      </c>
      <c r="D32" s="67" t="s">
        <v>32</v>
      </c>
      <c r="E32" s="67" t="s">
        <v>32</v>
      </c>
      <c r="F32" s="71">
        <f>SUM(F33)</f>
        <v>0</v>
      </c>
      <c r="G32" s="68" t="s">
        <v>32</v>
      </c>
      <c r="H32" s="65">
        <f t="shared" si="1"/>
        <v>0</v>
      </c>
      <c r="I32" s="67" t="s">
        <v>32</v>
      </c>
      <c r="J32" s="67" t="s">
        <v>32</v>
      </c>
      <c r="K32" s="71">
        <f>SUM(K33)</f>
        <v>0</v>
      </c>
      <c r="L32" s="70" t="s">
        <v>32</v>
      </c>
    </row>
    <row r="33" spans="1:12" ht="36" x14ac:dyDescent="0.25">
      <c r="A33" s="86">
        <v>21379</v>
      </c>
      <c r="B33" s="87" t="s">
        <v>40</v>
      </c>
      <c r="C33" s="88">
        <f t="shared" si="0"/>
        <v>0</v>
      </c>
      <c r="D33" s="89" t="s">
        <v>32</v>
      </c>
      <c r="E33" s="89" t="s">
        <v>32</v>
      </c>
      <c r="F33" s="90"/>
      <c r="G33" s="91" t="s">
        <v>32</v>
      </c>
      <c r="H33" s="88">
        <f t="shared" si="1"/>
        <v>0</v>
      </c>
      <c r="I33" s="89" t="s">
        <v>32</v>
      </c>
      <c r="J33" s="89" t="s">
        <v>32</v>
      </c>
      <c r="K33" s="90"/>
      <c r="L33" s="92" t="s">
        <v>32</v>
      </c>
    </row>
    <row r="34" spans="1:12" s="33" customFormat="1" x14ac:dyDescent="0.25">
      <c r="A34" s="72">
        <v>21380</v>
      </c>
      <c r="B34" s="64" t="s">
        <v>41</v>
      </c>
      <c r="C34" s="65">
        <f t="shared" si="0"/>
        <v>0</v>
      </c>
      <c r="D34" s="67" t="s">
        <v>32</v>
      </c>
      <c r="E34" s="67" t="s">
        <v>32</v>
      </c>
      <c r="F34" s="71">
        <f>SUM(F35:F36)</f>
        <v>0</v>
      </c>
      <c r="G34" s="68" t="s">
        <v>32</v>
      </c>
      <c r="H34" s="65">
        <f t="shared" si="1"/>
        <v>0</v>
      </c>
      <c r="I34" s="67" t="s">
        <v>32</v>
      </c>
      <c r="J34" s="67" t="s">
        <v>32</v>
      </c>
      <c r="K34" s="71">
        <f>SUM(K35:K36)</f>
        <v>0</v>
      </c>
      <c r="L34" s="70" t="s">
        <v>32</v>
      </c>
    </row>
    <row r="35" spans="1:12" x14ac:dyDescent="0.25">
      <c r="A35" s="47">
        <v>21381</v>
      </c>
      <c r="B35" s="73" t="s">
        <v>42</v>
      </c>
      <c r="C35" s="74">
        <f t="shared" si="0"/>
        <v>0</v>
      </c>
      <c r="D35" s="75" t="s">
        <v>32</v>
      </c>
      <c r="E35" s="75" t="s">
        <v>32</v>
      </c>
      <c r="F35" s="76"/>
      <c r="G35" s="77" t="s">
        <v>32</v>
      </c>
      <c r="H35" s="74">
        <f t="shared" si="1"/>
        <v>0</v>
      </c>
      <c r="I35" s="75" t="s">
        <v>32</v>
      </c>
      <c r="J35" s="75" t="s">
        <v>32</v>
      </c>
      <c r="K35" s="76"/>
      <c r="L35" s="78" t="s">
        <v>32</v>
      </c>
    </row>
    <row r="36" spans="1:12" ht="24" x14ac:dyDescent="0.25">
      <c r="A36" s="53">
        <v>21383</v>
      </c>
      <c r="B36" s="79" t="s">
        <v>43</v>
      </c>
      <c r="C36" s="80">
        <f t="shared" si="0"/>
        <v>0</v>
      </c>
      <c r="D36" s="81" t="s">
        <v>32</v>
      </c>
      <c r="E36" s="81" t="s">
        <v>32</v>
      </c>
      <c r="F36" s="82"/>
      <c r="G36" s="83" t="s">
        <v>32</v>
      </c>
      <c r="H36" s="80">
        <f t="shared" si="1"/>
        <v>0</v>
      </c>
      <c r="I36" s="81" t="s">
        <v>32</v>
      </c>
      <c r="J36" s="81" t="s">
        <v>32</v>
      </c>
      <c r="K36" s="82"/>
      <c r="L36" s="84" t="s">
        <v>32</v>
      </c>
    </row>
    <row r="37" spans="1:12" s="33" customFormat="1" ht="24" x14ac:dyDescent="0.25">
      <c r="A37" s="72">
        <v>21390</v>
      </c>
      <c r="B37" s="64" t="s">
        <v>44</v>
      </c>
      <c r="C37" s="65">
        <f t="shared" si="0"/>
        <v>0</v>
      </c>
      <c r="D37" s="67" t="s">
        <v>32</v>
      </c>
      <c r="E37" s="67" t="s">
        <v>32</v>
      </c>
      <c r="F37" s="71">
        <f>SUM(F38:F41)</f>
        <v>0</v>
      </c>
      <c r="G37" s="68" t="s">
        <v>32</v>
      </c>
      <c r="H37" s="65">
        <f t="shared" si="1"/>
        <v>0</v>
      </c>
      <c r="I37" s="67" t="s">
        <v>32</v>
      </c>
      <c r="J37" s="67" t="s">
        <v>32</v>
      </c>
      <c r="K37" s="71">
        <f>SUM(K38:K41)</f>
        <v>0</v>
      </c>
      <c r="L37" s="70" t="s">
        <v>32</v>
      </c>
    </row>
    <row r="38" spans="1:12" ht="24" x14ac:dyDescent="0.25">
      <c r="A38" s="47">
        <v>21391</v>
      </c>
      <c r="B38" s="73" t="s">
        <v>45</v>
      </c>
      <c r="C38" s="74">
        <f t="shared" si="0"/>
        <v>0</v>
      </c>
      <c r="D38" s="75" t="s">
        <v>32</v>
      </c>
      <c r="E38" s="75" t="s">
        <v>32</v>
      </c>
      <c r="F38" s="76"/>
      <c r="G38" s="77" t="s">
        <v>32</v>
      </c>
      <c r="H38" s="74">
        <f t="shared" si="1"/>
        <v>0</v>
      </c>
      <c r="I38" s="75" t="s">
        <v>32</v>
      </c>
      <c r="J38" s="75" t="s">
        <v>32</v>
      </c>
      <c r="K38" s="76"/>
      <c r="L38" s="78" t="s">
        <v>32</v>
      </c>
    </row>
    <row r="39" spans="1:12" x14ac:dyDescent="0.25">
      <c r="A39" s="53">
        <v>21393</v>
      </c>
      <c r="B39" s="79" t="s">
        <v>46</v>
      </c>
      <c r="C39" s="80">
        <f t="shared" si="0"/>
        <v>0</v>
      </c>
      <c r="D39" s="81" t="s">
        <v>32</v>
      </c>
      <c r="E39" s="81" t="s">
        <v>32</v>
      </c>
      <c r="F39" s="82"/>
      <c r="G39" s="83" t="s">
        <v>32</v>
      </c>
      <c r="H39" s="80">
        <f t="shared" si="1"/>
        <v>0</v>
      </c>
      <c r="I39" s="81" t="s">
        <v>32</v>
      </c>
      <c r="J39" s="81" t="s">
        <v>32</v>
      </c>
      <c r="K39" s="82"/>
      <c r="L39" s="84" t="s">
        <v>32</v>
      </c>
    </row>
    <row r="40" spans="1:12" x14ac:dyDescent="0.25">
      <c r="A40" s="53">
        <v>21395</v>
      </c>
      <c r="B40" s="79" t="s">
        <v>47</v>
      </c>
      <c r="C40" s="80">
        <f t="shared" si="0"/>
        <v>0</v>
      </c>
      <c r="D40" s="81" t="s">
        <v>32</v>
      </c>
      <c r="E40" s="81" t="s">
        <v>32</v>
      </c>
      <c r="F40" s="82"/>
      <c r="G40" s="83" t="s">
        <v>32</v>
      </c>
      <c r="H40" s="80">
        <f t="shared" si="1"/>
        <v>0</v>
      </c>
      <c r="I40" s="81" t="s">
        <v>32</v>
      </c>
      <c r="J40" s="81" t="s">
        <v>32</v>
      </c>
      <c r="K40" s="82"/>
      <c r="L40" s="84" t="s">
        <v>32</v>
      </c>
    </row>
    <row r="41" spans="1:12" ht="24" x14ac:dyDescent="0.25">
      <c r="A41" s="53">
        <v>21399</v>
      </c>
      <c r="B41" s="79" t="s">
        <v>48</v>
      </c>
      <c r="C41" s="80">
        <f t="shared" si="0"/>
        <v>0</v>
      </c>
      <c r="D41" s="81" t="s">
        <v>32</v>
      </c>
      <c r="E41" s="81" t="s">
        <v>32</v>
      </c>
      <c r="F41" s="82"/>
      <c r="G41" s="83" t="s">
        <v>32</v>
      </c>
      <c r="H41" s="80">
        <f t="shared" si="1"/>
        <v>0</v>
      </c>
      <c r="I41" s="81" t="s">
        <v>32</v>
      </c>
      <c r="J41" s="81" t="s">
        <v>32</v>
      </c>
      <c r="K41" s="82"/>
      <c r="L41" s="84" t="s">
        <v>32</v>
      </c>
    </row>
    <row r="42" spans="1:12" s="33" customFormat="1" ht="24" x14ac:dyDescent="0.25">
      <c r="A42" s="72">
        <v>21420</v>
      </c>
      <c r="B42" s="64" t="s">
        <v>49</v>
      </c>
      <c r="C42" s="65">
        <f t="shared" si="0"/>
        <v>0</v>
      </c>
      <c r="D42" s="93">
        <f>SUM(D43)</f>
        <v>0</v>
      </c>
      <c r="E42" s="67" t="s">
        <v>32</v>
      </c>
      <c r="F42" s="67" t="s">
        <v>32</v>
      </c>
      <c r="G42" s="68" t="s">
        <v>32</v>
      </c>
      <c r="H42" s="94">
        <f t="shared" si="1"/>
        <v>0</v>
      </c>
      <c r="I42" s="93">
        <f>SUM(I43)</f>
        <v>0</v>
      </c>
      <c r="J42" s="67" t="s">
        <v>32</v>
      </c>
      <c r="K42" s="67" t="s">
        <v>32</v>
      </c>
      <c r="L42" s="70" t="s">
        <v>32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32</v>
      </c>
      <c r="F43" s="89" t="s">
        <v>32</v>
      </c>
      <c r="G43" s="91" t="s">
        <v>32</v>
      </c>
      <c r="H43" s="96">
        <f t="shared" si="1"/>
        <v>0</v>
      </c>
      <c r="I43" s="98"/>
      <c r="J43" s="89" t="s">
        <v>32</v>
      </c>
      <c r="K43" s="89" t="s">
        <v>32</v>
      </c>
      <c r="L43" s="92" t="s">
        <v>32</v>
      </c>
    </row>
    <row r="44" spans="1:12" ht="24" x14ac:dyDescent="0.25">
      <c r="A44" s="99">
        <v>23000</v>
      </c>
      <c r="B44" s="100" t="s">
        <v>50</v>
      </c>
      <c r="C44" s="101">
        <f t="shared" si="0"/>
        <v>0</v>
      </c>
      <c r="D44" s="102" t="s">
        <v>32</v>
      </c>
      <c r="E44" s="102" t="s">
        <v>32</v>
      </c>
      <c r="F44" s="102" t="s">
        <v>32</v>
      </c>
      <c r="G44" s="103">
        <f>SUM(G45:G46)</f>
        <v>0</v>
      </c>
      <c r="H44" s="101">
        <f t="shared" si="1"/>
        <v>0</v>
      </c>
      <c r="I44" s="102" t="s">
        <v>32</v>
      </c>
      <c r="J44" s="102" t="s">
        <v>32</v>
      </c>
      <c r="K44" s="102" t="s">
        <v>32</v>
      </c>
      <c r="L44" s="104">
        <f>SUM(L45:L46)</f>
        <v>0</v>
      </c>
    </row>
    <row r="45" spans="1:12" ht="24" x14ac:dyDescent="0.25">
      <c r="A45" s="105">
        <v>23410</v>
      </c>
      <c r="B45" s="106" t="s">
        <v>51</v>
      </c>
      <c r="C45" s="107">
        <f t="shared" si="0"/>
        <v>0</v>
      </c>
      <c r="D45" s="108" t="s">
        <v>32</v>
      </c>
      <c r="E45" s="108" t="s">
        <v>32</v>
      </c>
      <c r="F45" s="108" t="s">
        <v>32</v>
      </c>
      <c r="G45" s="109"/>
      <c r="H45" s="107">
        <f t="shared" si="1"/>
        <v>0</v>
      </c>
      <c r="I45" s="108" t="s">
        <v>32</v>
      </c>
      <c r="J45" s="108" t="s">
        <v>32</v>
      </c>
      <c r="K45" s="108" t="s">
        <v>32</v>
      </c>
      <c r="L45" s="110"/>
    </row>
    <row r="46" spans="1:12" ht="24" x14ac:dyDescent="0.25">
      <c r="A46" s="105">
        <v>23510</v>
      </c>
      <c r="B46" s="106" t="s">
        <v>52</v>
      </c>
      <c r="C46" s="111">
        <f t="shared" si="0"/>
        <v>0</v>
      </c>
      <c r="D46" s="108" t="s">
        <v>32</v>
      </c>
      <c r="E46" s="108" t="s">
        <v>32</v>
      </c>
      <c r="F46" s="108" t="s">
        <v>32</v>
      </c>
      <c r="G46" s="109"/>
      <c r="H46" s="111">
        <f t="shared" si="1"/>
        <v>0</v>
      </c>
      <c r="I46" s="108" t="s">
        <v>32</v>
      </c>
      <c r="J46" s="108" t="s">
        <v>32</v>
      </c>
      <c r="K46" s="108" t="s">
        <v>32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53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54</v>
      </c>
      <c r="C49" s="124">
        <f t="shared" ref="C49:C111" si="2">SUM(D49:G49)</f>
        <v>16101</v>
      </c>
      <c r="D49" s="125">
        <f>SUM(D50,D295)</f>
        <v>16101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16031</v>
      </c>
      <c r="I49" s="125">
        <f>SUM(I50,I295)</f>
        <v>16031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55</v>
      </c>
      <c r="C50" s="130">
        <f t="shared" si="2"/>
        <v>16101</v>
      </c>
      <c r="D50" s="131">
        <f>SUM(D51,D191)</f>
        <v>16101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16031</v>
      </c>
      <c r="I50" s="131">
        <f>SUM(I51,I191)</f>
        <v>16031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56</v>
      </c>
      <c r="C51" s="135">
        <f t="shared" si="2"/>
        <v>16101</v>
      </c>
      <c r="D51" s="136">
        <f>SUM(D52,D73,D170,D184)</f>
        <v>16101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16031</v>
      </c>
      <c r="I51" s="136">
        <f>SUM(I52,I73,I170,I184)</f>
        <v>16031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57</v>
      </c>
      <c r="C52" s="140">
        <f t="shared" si="2"/>
        <v>2383</v>
      </c>
      <c r="D52" s="141">
        <f>SUM(D53,D66)</f>
        <v>2383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2383</v>
      </c>
      <c r="I52" s="141">
        <f>SUM(I53,I66)</f>
        <v>2383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58</v>
      </c>
      <c r="C53" s="65">
        <f t="shared" si="2"/>
        <v>1920</v>
      </c>
      <c r="D53" s="71">
        <f>SUM(D54,D57,D65)</f>
        <v>1920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1920</v>
      </c>
      <c r="I53" s="71">
        <f>SUM(I54,I57,I65)</f>
        <v>1920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59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60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61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62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63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64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65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66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67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68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69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70</v>
      </c>
      <c r="C65" s="148">
        <f t="shared" si="2"/>
        <v>1920</v>
      </c>
      <c r="D65" s="160">
        <v>1920</v>
      </c>
      <c r="E65" s="160"/>
      <c r="F65" s="160"/>
      <c r="G65" s="161"/>
      <c r="H65" s="148">
        <f t="shared" si="3"/>
        <v>1920</v>
      </c>
      <c r="I65" s="160">
        <v>1920</v>
      </c>
      <c r="J65" s="160"/>
      <c r="K65" s="160"/>
      <c r="L65" s="162"/>
    </row>
    <row r="66" spans="1:12" ht="36" x14ac:dyDescent="0.25">
      <c r="A66" s="64">
        <v>1200</v>
      </c>
      <c r="B66" s="144" t="s">
        <v>71</v>
      </c>
      <c r="C66" s="65">
        <f t="shared" si="2"/>
        <v>463</v>
      </c>
      <c r="D66" s="71">
        <f>SUM(D67:D68)</f>
        <v>463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463</v>
      </c>
      <c r="I66" s="71">
        <f>SUM(I67:I68)</f>
        <v>463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72</v>
      </c>
      <c r="C67" s="74">
        <f t="shared" si="2"/>
        <v>463</v>
      </c>
      <c r="D67" s="76">
        <f>ROUND((D65*24.09%),0)</f>
        <v>463</v>
      </c>
      <c r="E67" s="76"/>
      <c r="F67" s="76"/>
      <c r="G67" s="152"/>
      <c r="H67" s="74">
        <f t="shared" si="3"/>
        <v>463</v>
      </c>
      <c r="I67" s="76">
        <v>463</v>
      </c>
      <c r="J67" s="76"/>
      <c r="K67" s="76"/>
      <c r="L67" s="153"/>
    </row>
    <row r="68" spans="1:12" ht="24" x14ac:dyDescent="0.25">
      <c r="A68" s="156">
        <v>1220</v>
      </c>
      <c r="B68" s="79" t="s">
        <v>73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74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75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76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77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78</v>
      </c>
      <c r="C73" s="140">
        <f t="shared" si="2"/>
        <v>3881</v>
      </c>
      <c r="D73" s="141">
        <f>SUM(D74,D81,D128,D161,D162,D169)</f>
        <v>3881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3811</v>
      </c>
      <c r="I73" s="141">
        <f>SUM(I74,I81,I128,I161,I162,I169)</f>
        <v>3811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79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80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81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82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83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81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82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84</v>
      </c>
      <c r="C81" s="65">
        <f t="shared" si="2"/>
        <v>1799</v>
      </c>
      <c r="D81" s="71">
        <f>SUM(D82,D87,D93,D101,D110,D114,D120,D126)</f>
        <v>1799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1799</v>
      </c>
      <c r="I81" s="71">
        <f>SUM(I82,I87,I93,I101,I110,I114,I120,I126)</f>
        <v>1799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85</v>
      </c>
      <c r="C82" s="148">
        <f t="shared" si="2"/>
        <v>360</v>
      </c>
      <c r="D82" s="149">
        <f>SUM(D83:D86)</f>
        <v>360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360</v>
      </c>
      <c r="I82" s="149">
        <f>SUM(I83:I86)</f>
        <v>360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86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87</v>
      </c>
      <c r="C84" s="80">
        <f t="shared" si="2"/>
        <v>360</v>
      </c>
      <c r="D84" s="82">
        <v>360</v>
      </c>
      <c r="E84" s="82"/>
      <c r="F84" s="82"/>
      <c r="G84" s="154"/>
      <c r="H84" s="80">
        <f t="shared" si="3"/>
        <v>360</v>
      </c>
      <c r="I84" s="82">
        <v>360</v>
      </c>
      <c r="J84" s="82"/>
      <c r="K84" s="82"/>
      <c r="L84" s="155"/>
    </row>
    <row r="85" spans="1:12" ht="24" x14ac:dyDescent="0.25">
      <c r="A85" s="53">
        <v>2214</v>
      </c>
      <c r="B85" s="79" t="s">
        <v>88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89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90</v>
      </c>
      <c r="C87" s="80">
        <f t="shared" si="2"/>
        <v>145</v>
      </c>
      <c r="D87" s="157">
        <f>SUM(D88:D92)</f>
        <v>145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145</v>
      </c>
      <c r="I87" s="157">
        <f>SUM(I88:I92)</f>
        <v>145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91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92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93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94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95</v>
      </c>
      <c r="C92" s="80">
        <f t="shared" si="2"/>
        <v>145</v>
      </c>
      <c r="D92" s="82">
        <v>145</v>
      </c>
      <c r="E92" s="82"/>
      <c r="F92" s="82"/>
      <c r="G92" s="154"/>
      <c r="H92" s="80">
        <f t="shared" si="3"/>
        <v>145</v>
      </c>
      <c r="I92" s="82">
        <v>145</v>
      </c>
      <c r="J92" s="82"/>
      <c r="K92" s="82"/>
      <c r="L92" s="155"/>
    </row>
    <row r="93" spans="1:12" ht="36" x14ac:dyDescent="0.25">
      <c r="A93" s="156">
        <v>2230</v>
      </c>
      <c r="B93" s="79" t="s">
        <v>96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97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98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99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100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101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102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103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104</v>
      </c>
      <c r="C101" s="80">
        <f t="shared" si="2"/>
        <v>1294</v>
      </c>
      <c r="D101" s="157">
        <f>SUM(D102:D109)</f>
        <v>1294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1294</v>
      </c>
      <c r="I101" s="157">
        <f>SUM(I102:I109)</f>
        <v>1294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105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106</v>
      </c>
      <c r="C103" s="80">
        <f t="shared" si="2"/>
        <v>804</v>
      </c>
      <c r="D103" s="82">
        <v>804</v>
      </c>
      <c r="E103" s="82"/>
      <c r="F103" s="82"/>
      <c r="G103" s="154"/>
      <c r="H103" s="80">
        <f t="shared" si="3"/>
        <v>804</v>
      </c>
      <c r="I103" s="82">
        <v>804</v>
      </c>
      <c r="J103" s="82"/>
      <c r="K103" s="82"/>
      <c r="L103" s="155"/>
    </row>
    <row r="104" spans="1:12" ht="24" x14ac:dyDescent="0.25">
      <c r="A104" s="53">
        <v>2243</v>
      </c>
      <c r="B104" s="79" t="s">
        <v>107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108</v>
      </c>
      <c r="C105" s="80">
        <f t="shared" si="2"/>
        <v>440</v>
      </c>
      <c r="D105" s="82">
        <v>440</v>
      </c>
      <c r="E105" s="82"/>
      <c r="F105" s="82"/>
      <c r="G105" s="154"/>
      <c r="H105" s="80">
        <f t="shared" si="3"/>
        <v>440</v>
      </c>
      <c r="I105" s="82">
        <v>440</v>
      </c>
      <c r="J105" s="82"/>
      <c r="K105" s="82"/>
      <c r="L105" s="155"/>
    </row>
    <row r="106" spans="1:12" ht="24" x14ac:dyDescent="0.25">
      <c r="A106" s="53">
        <v>2246</v>
      </c>
      <c r="B106" s="79" t="s">
        <v>109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110</v>
      </c>
      <c r="C107" s="80">
        <f t="shared" si="2"/>
        <v>50</v>
      </c>
      <c r="D107" s="82">
        <v>50</v>
      </c>
      <c r="E107" s="82"/>
      <c r="F107" s="82"/>
      <c r="G107" s="154"/>
      <c r="H107" s="80">
        <f t="shared" si="3"/>
        <v>50</v>
      </c>
      <c r="I107" s="82">
        <v>50</v>
      </c>
      <c r="J107" s="82"/>
      <c r="K107" s="82"/>
      <c r="L107" s="155"/>
    </row>
    <row r="108" spans="1:12" ht="24" x14ac:dyDescent="0.25">
      <c r="A108" s="53">
        <v>2248</v>
      </c>
      <c r="B108" s="79" t="s">
        <v>111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112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113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114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115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116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117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118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119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120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121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122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123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124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125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126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127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128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129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130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131</v>
      </c>
      <c r="C128" s="65">
        <f t="shared" si="4"/>
        <v>1962</v>
      </c>
      <c r="D128" s="71">
        <f>SUM(D129,D133,D137,D138,D141,D148,D156,D157,D160)</f>
        <v>1962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1892</v>
      </c>
      <c r="I128" s="71">
        <f>SUM(I129,I133,I137,I138,I141,I148,I156,I157,I160)</f>
        <v>1892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132</v>
      </c>
      <c r="C129" s="74">
        <f t="shared" si="4"/>
        <v>542</v>
      </c>
      <c r="D129" s="166">
        <f>SUM(D130:D132)</f>
        <v>542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532</v>
      </c>
      <c r="I129" s="166">
        <f>SUM(I130:I132)</f>
        <v>532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133</v>
      </c>
      <c r="C130" s="80">
        <f t="shared" si="4"/>
        <v>210</v>
      </c>
      <c r="D130" s="82">
        <v>210</v>
      </c>
      <c r="E130" s="82"/>
      <c r="F130" s="82"/>
      <c r="G130" s="154"/>
      <c r="H130" s="80">
        <f t="shared" si="5"/>
        <v>200</v>
      </c>
      <c r="I130" s="82">
        <v>200</v>
      </c>
      <c r="J130" s="82"/>
      <c r="K130" s="82"/>
      <c r="L130" s="155"/>
    </row>
    <row r="131" spans="1:12" x14ac:dyDescent="0.25">
      <c r="A131" s="53">
        <v>2312</v>
      </c>
      <c r="B131" s="79" t="s">
        <v>134</v>
      </c>
      <c r="C131" s="80">
        <f t="shared" si="4"/>
        <v>332</v>
      </c>
      <c r="D131" s="82">
        <v>332</v>
      </c>
      <c r="E131" s="82"/>
      <c r="F131" s="82"/>
      <c r="G131" s="154"/>
      <c r="H131" s="80">
        <f t="shared" si="5"/>
        <v>332</v>
      </c>
      <c r="I131" s="82">
        <v>332</v>
      </c>
      <c r="J131" s="82"/>
      <c r="K131" s="82"/>
      <c r="L131" s="155"/>
    </row>
    <row r="132" spans="1:12" x14ac:dyDescent="0.25">
      <c r="A132" s="53">
        <v>2313</v>
      </c>
      <c r="B132" s="79" t="s">
        <v>135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136</v>
      </c>
      <c r="C133" s="80">
        <f t="shared" si="4"/>
        <v>480</v>
      </c>
      <c r="D133" s="157">
        <f>SUM(D134:D136)</f>
        <v>480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480</v>
      </c>
      <c r="I133" s="157">
        <f>SUM(I134:I136)</f>
        <v>480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137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138</v>
      </c>
      <c r="C135" s="80">
        <f t="shared" si="4"/>
        <v>480</v>
      </c>
      <c r="D135" s="82">
        <v>480</v>
      </c>
      <c r="E135" s="82"/>
      <c r="F135" s="82"/>
      <c r="G135" s="154"/>
      <c r="H135" s="80">
        <f t="shared" si="5"/>
        <v>480</v>
      </c>
      <c r="I135" s="82">
        <v>480</v>
      </c>
      <c r="J135" s="82"/>
      <c r="K135" s="82"/>
      <c r="L135" s="155"/>
    </row>
    <row r="136" spans="1:12" ht="10.5" customHeight="1" x14ac:dyDescent="0.25">
      <c r="A136" s="53">
        <v>2329</v>
      </c>
      <c r="B136" s="79" t="s">
        <v>139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140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141</v>
      </c>
      <c r="C138" s="80">
        <f t="shared" si="4"/>
        <v>600</v>
      </c>
      <c r="D138" s="157">
        <f>SUM(D139:D140)</f>
        <v>600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600</v>
      </c>
      <c r="I138" s="157">
        <f>SUM(I139:I140)</f>
        <v>600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142</v>
      </c>
      <c r="C139" s="80">
        <f t="shared" si="4"/>
        <v>600</v>
      </c>
      <c r="D139" s="82">
        <v>600</v>
      </c>
      <c r="E139" s="82"/>
      <c r="F139" s="82"/>
      <c r="G139" s="154"/>
      <c r="H139" s="80">
        <f t="shared" si="5"/>
        <v>600</v>
      </c>
      <c r="I139" s="82">
        <v>600</v>
      </c>
      <c r="J139" s="82"/>
      <c r="K139" s="82"/>
      <c r="L139" s="155"/>
    </row>
    <row r="140" spans="1:12" ht="24" x14ac:dyDescent="0.25">
      <c r="A140" s="53">
        <v>2344</v>
      </c>
      <c r="B140" s="79" t="s">
        <v>143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144</v>
      </c>
      <c r="C141" s="148">
        <f t="shared" si="4"/>
        <v>340</v>
      </c>
      <c r="D141" s="149">
        <f>SUM(D142:D147)</f>
        <v>340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280</v>
      </c>
      <c r="I141" s="149">
        <f>SUM(I142:I147)</f>
        <v>280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145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146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147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148</v>
      </c>
      <c r="C145" s="80">
        <f t="shared" si="4"/>
        <v>340</v>
      </c>
      <c r="D145" s="82">
        <v>340</v>
      </c>
      <c r="E145" s="82"/>
      <c r="F145" s="82"/>
      <c r="G145" s="154"/>
      <c r="H145" s="80">
        <f t="shared" si="5"/>
        <v>280</v>
      </c>
      <c r="I145" s="82">
        <v>280</v>
      </c>
      <c r="J145" s="82"/>
      <c r="K145" s="82"/>
      <c r="L145" s="155"/>
    </row>
    <row r="146" spans="1:12" ht="24" x14ac:dyDescent="0.25">
      <c r="A146" s="53">
        <v>2355</v>
      </c>
      <c r="B146" s="79" t="s">
        <v>149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150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151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152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153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154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155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156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157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158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159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160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161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162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163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164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165</v>
      </c>
      <c r="C162" s="65">
        <f t="shared" si="4"/>
        <v>120</v>
      </c>
      <c r="D162" s="71">
        <f>SUM(D163,D168)</f>
        <v>120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120</v>
      </c>
      <c r="I162" s="71">
        <f>SUM(I163,I168)</f>
        <v>120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166</v>
      </c>
      <c r="C163" s="74">
        <f t="shared" si="4"/>
        <v>120</v>
      </c>
      <c r="D163" s="166">
        <f>SUM(D164:D167)</f>
        <v>120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120</v>
      </c>
      <c r="I163" s="166">
        <f>SUM(I164:I167)</f>
        <v>120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167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168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169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170</v>
      </c>
      <c r="C167" s="80">
        <f t="shared" si="4"/>
        <v>120</v>
      </c>
      <c r="D167" s="82">
        <v>120</v>
      </c>
      <c r="E167" s="82"/>
      <c r="F167" s="82"/>
      <c r="G167" s="154"/>
      <c r="H167" s="80">
        <f t="shared" si="5"/>
        <v>120</v>
      </c>
      <c r="I167" s="82">
        <v>120</v>
      </c>
      <c r="J167" s="82"/>
      <c r="K167" s="82"/>
      <c r="L167" s="155"/>
    </row>
    <row r="168" spans="1:12" ht="24" x14ac:dyDescent="0.25">
      <c r="A168" s="156">
        <v>2520</v>
      </c>
      <c r="B168" s="79" t="s">
        <v>171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172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173</v>
      </c>
      <c r="C170" s="140">
        <f t="shared" si="4"/>
        <v>9837</v>
      </c>
      <c r="D170" s="141">
        <f>SUM(D171,D181)</f>
        <v>9837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9837</v>
      </c>
      <c r="I170" s="141">
        <f>SUM(I171,I181)</f>
        <v>9837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174</v>
      </c>
      <c r="C171" s="178">
        <f t="shared" si="4"/>
        <v>9837</v>
      </c>
      <c r="D171" s="71">
        <f>SUM(D172,D176)</f>
        <v>9837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9837</v>
      </c>
      <c r="I171" s="71">
        <f>SUM(I172,I176)</f>
        <v>9837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175</v>
      </c>
      <c r="C172" s="74">
        <f t="shared" si="4"/>
        <v>9837</v>
      </c>
      <c r="D172" s="166">
        <f>SUM(D173:D175)</f>
        <v>9837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9837</v>
      </c>
      <c r="I172" s="166">
        <f>SUM(I173:I175)</f>
        <v>9837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176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177</v>
      </c>
      <c r="C174" s="80">
        <f>SUM(D174:G174)</f>
        <v>220</v>
      </c>
      <c r="D174" s="82">
        <v>220</v>
      </c>
      <c r="E174" s="82"/>
      <c r="F174" s="82"/>
      <c r="G174" s="154"/>
      <c r="H174" s="80">
        <f>SUM(I174:L174)</f>
        <v>220</v>
      </c>
      <c r="I174" s="82">
        <v>220</v>
      </c>
      <c r="J174" s="82"/>
      <c r="K174" s="82"/>
      <c r="L174" s="155"/>
    </row>
    <row r="175" spans="1:12" ht="24" x14ac:dyDescent="0.25">
      <c r="A175" s="53">
        <v>3263</v>
      </c>
      <c r="B175" s="79" t="s">
        <v>178</v>
      </c>
      <c r="C175" s="80">
        <f>SUM(D175:G175)</f>
        <v>9617</v>
      </c>
      <c r="D175" s="82">
        <f>8817+800</f>
        <v>9617</v>
      </c>
      <c r="E175" s="82"/>
      <c r="F175" s="82"/>
      <c r="G175" s="154"/>
      <c r="H175" s="80">
        <f>SUM(I175:L175)</f>
        <v>9617</v>
      </c>
      <c r="I175" s="82">
        <v>9617</v>
      </c>
      <c r="J175" s="82"/>
      <c r="K175" s="82"/>
      <c r="L175" s="155"/>
    </row>
    <row r="176" spans="1:12" ht="72" x14ac:dyDescent="0.25">
      <c r="A176" s="165">
        <v>3290</v>
      </c>
      <c r="B176" s="73" t="s">
        <v>179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180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181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182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183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184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185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186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187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188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189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190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191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192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193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194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195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196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197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198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199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200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201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202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203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204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205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206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207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208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209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210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211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212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213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214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215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216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217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218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219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220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221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222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223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224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225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226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227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228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229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230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231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232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233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234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235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236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237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238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239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240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241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242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243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244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245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246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247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248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249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250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251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252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253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254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255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256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257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258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259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260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261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262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263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264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265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266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267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268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269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270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271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272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273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274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275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276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277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278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279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280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281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282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283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284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285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286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287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288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289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290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291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292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293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294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295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296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297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298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29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30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299</v>
      </c>
      <c r="C298" s="257">
        <f>SUM(C295,C283,C279,C266,C231,C192,C184,C170,C73,C52)</f>
        <v>16101</v>
      </c>
      <c r="D298" s="257">
        <f>SUM(D295,D283,D279,D266,D231,D192,D184,D170,D73,D52)</f>
        <v>16101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16031</v>
      </c>
      <c r="I298" s="257">
        <f>SUM(I295,I283,I279,I266,I231,I192,I184,I170,I73,I52)</f>
        <v>16031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3" t="s">
        <v>300</v>
      </c>
      <c r="B300" s="324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3" t="s">
        <v>301</v>
      </c>
      <c r="B302" s="324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302</v>
      </c>
      <c r="B303" s="269" t="s">
        <v>303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304</v>
      </c>
      <c r="B305" s="271" t="s">
        <v>305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306</v>
      </c>
      <c r="B306" s="273" t="s">
        <v>307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308</v>
      </c>
      <c r="B307" s="52" t="s">
        <v>309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310</v>
      </c>
      <c r="B308" s="52" t="s">
        <v>311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312</v>
      </c>
      <c r="B309" s="52" t="s">
        <v>313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314</v>
      </c>
      <c r="B310" s="52" t="s">
        <v>315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316</v>
      </c>
      <c r="B311" s="277" t="s">
        <v>317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318</v>
      </c>
      <c r="B313" s="271" t="s">
        <v>319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320</v>
      </c>
      <c r="B315" s="287" t="s">
        <v>321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322</v>
      </c>
      <c r="C318" s="7" t="s">
        <v>323</v>
      </c>
      <c r="D318" s="7"/>
      <c r="E318" s="7"/>
      <c r="F318" s="7"/>
      <c r="G318" s="7"/>
      <c r="H318" s="7" t="s">
        <v>324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325</v>
      </c>
      <c r="C320" s="7" t="s">
        <v>323</v>
      </c>
      <c r="D320" s="7"/>
      <c r="E320" s="7"/>
      <c r="F320" s="7"/>
      <c r="G320" s="7"/>
      <c r="H320" s="7" t="s">
        <v>324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fitToHeight="50" orientation="portrait" r:id="rId1"/>
  <headerFooter alignWithMargins="0">
    <oddHeader xml:space="preserve">&amp;C                               &amp;R&amp;"Times New Roman,Regular"&amp;8 Tāme Nr.07.1.2.&amp;"Arial,Regular"&amp;10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41"/>
  <sheetViews>
    <sheetView zoomScaleNormal="100" workbookViewId="0">
      <selection activeCell="O20" sqref="O2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0" t="s">
        <v>2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x14ac:dyDescent="0.25">
      <c r="A6" s="9" t="s">
        <v>3</v>
      </c>
      <c r="B6" s="10"/>
      <c r="C6" s="294" t="s">
        <v>4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1:12" x14ac:dyDescent="0.25">
      <c r="A7" s="9" t="s">
        <v>5</v>
      </c>
      <c r="B7" s="10"/>
      <c r="C7" s="294" t="s">
        <v>328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24" customHeight="1" x14ac:dyDescent="0.25">
      <c r="A8" s="9" t="s">
        <v>7</v>
      </c>
      <c r="B8" s="10"/>
      <c r="C8" s="300" t="s">
        <v>329</v>
      </c>
      <c r="D8" s="301"/>
      <c r="E8" s="301"/>
      <c r="F8" s="301"/>
      <c r="G8" s="301"/>
      <c r="H8" s="301"/>
      <c r="I8" s="301"/>
      <c r="J8" s="301"/>
      <c r="K8" s="301"/>
      <c r="L8" s="302"/>
    </row>
    <row r="9" spans="1:12" x14ac:dyDescent="0.25">
      <c r="A9" s="14" t="s">
        <v>9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10</v>
      </c>
      <c r="C10" s="294" t="s">
        <v>11</v>
      </c>
      <c r="D10" s="295"/>
      <c r="E10" s="295"/>
      <c r="F10" s="295"/>
      <c r="G10" s="295"/>
      <c r="H10" s="295"/>
      <c r="I10" s="295"/>
      <c r="J10" s="295"/>
      <c r="K10" s="295"/>
      <c r="L10" s="296"/>
    </row>
    <row r="11" spans="1:12" x14ac:dyDescent="0.25">
      <c r="A11" s="9"/>
      <c r="B11" s="10" t="s">
        <v>12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6"/>
    </row>
    <row r="12" spans="1:12" x14ac:dyDescent="0.25">
      <c r="A12" s="9"/>
      <c r="B12" s="10" t="s">
        <v>13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9"/>
      <c r="B13" s="10" t="s">
        <v>14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ht="12.75" customHeight="1" x14ac:dyDescent="0.25">
      <c r="A14" s="9"/>
      <c r="B14" s="10" t="s">
        <v>15</v>
      </c>
      <c r="C14" s="294"/>
      <c r="D14" s="295"/>
      <c r="E14" s="295"/>
      <c r="F14" s="295"/>
      <c r="G14" s="295"/>
      <c r="H14" s="295"/>
      <c r="I14" s="295"/>
      <c r="J14" s="295"/>
      <c r="K14" s="295"/>
      <c r="L14" s="296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3" t="s">
        <v>16</v>
      </c>
      <c r="B16" s="306" t="s">
        <v>17</v>
      </c>
      <c r="C16" s="308" t="s">
        <v>18</v>
      </c>
      <c r="D16" s="309"/>
      <c r="E16" s="309"/>
      <c r="F16" s="309"/>
      <c r="G16" s="310"/>
      <c r="H16" s="308" t="s">
        <v>19</v>
      </c>
      <c r="I16" s="309"/>
      <c r="J16" s="309"/>
      <c r="K16" s="309"/>
      <c r="L16" s="311"/>
    </row>
    <row r="17" spans="1:14" s="20" customFormat="1" ht="12.75" customHeight="1" x14ac:dyDescent="0.25">
      <c r="A17" s="304"/>
      <c r="B17" s="307"/>
      <c r="C17" s="312" t="s">
        <v>20</v>
      </c>
      <c r="D17" s="313" t="s">
        <v>21</v>
      </c>
      <c r="E17" s="321" t="s">
        <v>22</v>
      </c>
      <c r="F17" s="315" t="s">
        <v>23</v>
      </c>
      <c r="G17" s="326" t="s">
        <v>24</v>
      </c>
      <c r="H17" s="312" t="s">
        <v>20</v>
      </c>
      <c r="I17" s="313" t="s">
        <v>21</v>
      </c>
      <c r="J17" s="321" t="s">
        <v>22</v>
      </c>
      <c r="K17" s="315" t="s">
        <v>23</v>
      </c>
      <c r="L17" s="317" t="s">
        <v>24</v>
      </c>
    </row>
    <row r="18" spans="1:14" s="21" customFormat="1" ht="61.5" customHeight="1" thickBot="1" x14ac:dyDescent="0.3">
      <c r="A18" s="305"/>
      <c r="B18" s="307"/>
      <c r="C18" s="312"/>
      <c r="D18" s="314"/>
      <c r="E18" s="325"/>
      <c r="F18" s="316"/>
      <c r="G18" s="326"/>
      <c r="H18" s="319"/>
      <c r="I18" s="320"/>
      <c r="J18" s="322"/>
      <c r="K18" s="316"/>
      <c r="L18" s="318"/>
    </row>
    <row r="19" spans="1:14" s="21" customFormat="1" ht="9.75" customHeight="1" thickTop="1" x14ac:dyDescent="0.25">
      <c r="A19" s="22" t="s">
        <v>25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26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27</v>
      </c>
      <c r="C21" s="36">
        <f t="shared" ref="C21:C46" si="0">SUM(D21:G21)</f>
        <v>78900</v>
      </c>
      <c r="D21" s="37">
        <f>SUM(D22,D25,D26,D42)</f>
        <v>78900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58000</v>
      </c>
      <c r="I21" s="37">
        <f>SUM(I22,I25,I26,I42)</f>
        <v>58000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28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29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30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31</v>
      </c>
      <c r="C25" s="59">
        <f t="shared" si="0"/>
        <v>78900</v>
      </c>
      <c r="D25" s="60">
        <f>D49</f>
        <v>78900</v>
      </c>
      <c r="E25" s="60"/>
      <c r="F25" s="61" t="s">
        <v>32</v>
      </c>
      <c r="G25" s="62" t="s">
        <v>32</v>
      </c>
      <c r="H25" s="59">
        <f t="shared" si="1"/>
        <v>58000</v>
      </c>
      <c r="I25" s="60">
        <f>I49</f>
        <v>58000</v>
      </c>
      <c r="J25" s="60"/>
      <c r="K25" s="61" t="s">
        <v>32</v>
      </c>
      <c r="L25" s="63" t="s">
        <v>32</v>
      </c>
    </row>
    <row r="26" spans="1:14" s="33" customFormat="1" ht="24.75" thickTop="1" x14ac:dyDescent="0.25">
      <c r="A26" s="64"/>
      <c r="B26" s="64" t="s">
        <v>33</v>
      </c>
      <c r="C26" s="65">
        <f t="shared" si="0"/>
        <v>0</v>
      </c>
      <c r="D26" s="66"/>
      <c r="E26" s="67" t="s">
        <v>32</v>
      </c>
      <c r="F26" s="67" t="s">
        <v>32</v>
      </c>
      <c r="G26" s="68" t="s">
        <v>32</v>
      </c>
      <c r="H26" s="65">
        <f t="shared" si="1"/>
        <v>0</v>
      </c>
      <c r="I26" s="69"/>
      <c r="J26" s="67" t="s">
        <v>32</v>
      </c>
      <c r="K26" s="67" t="s">
        <v>32</v>
      </c>
      <c r="L26" s="70" t="s">
        <v>32</v>
      </c>
    </row>
    <row r="27" spans="1:14" s="33" customFormat="1" ht="36" x14ac:dyDescent="0.25">
      <c r="A27" s="64">
        <v>21300</v>
      </c>
      <c r="B27" s="64" t="s">
        <v>34</v>
      </c>
      <c r="C27" s="65">
        <f t="shared" si="0"/>
        <v>0</v>
      </c>
      <c r="D27" s="67" t="s">
        <v>32</v>
      </c>
      <c r="E27" s="67" t="s">
        <v>32</v>
      </c>
      <c r="F27" s="71">
        <f>SUM(F28,F32,F34,F37)</f>
        <v>0</v>
      </c>
      <c r="G27" s="68" t="s">
        <v>32</v>
      </c>
      <c r="H27" s="65">
        <f t="shared" si="1"/>
        <v>0</v>
      </c>
      <c r="I27" s="67" t="s">
        <v>32</v>
      </c>
      <c r="J27" s="67" t="s">
        <v>32</v>
      </c>
      <c r="K27" s="71">
        <f>SUM(K28,K32,K34,K37)</f>
        <v>0</v>
      </c>
      <c r="L27" s="70" t="s">
        <v>32</v>
      </c>
    </row>
    <row r="28" spans="1:14" s="33" customFormat="1" ht="24" x14ac:dyDescent="0.25">
      <c r="A28" s="72">
        <v>21350</v>
      </c>
      <c r="B28" s="64" t="s">
        <v>35</v>
      </c>
      <c r="C28" s="65">
        <f t="shared" si="0"/>
        <v>0</v>
      </c>
      <c r="D28" s="67" t="s">
        <v>32</v>
      </c>
      <c r="E28" s="67" t="s">
        <v>32</v>
      </c>
      <c r="F28" s="71">
        <f>SUM(F29:F31)</f>
        <v>0</v>
      </c>
      <c r="G28" s="68" t="s">
        <v>32</v>
      </c>
      <c r="H28" s="65">
        <f t="shared" si="1"/>
        <v>0</v>
      </c>
      <c r="I28" s="67" t="s">
        <v>32</v>
      </c>
      <c r="J28" s="67" t="s">
        <v>32</v>
      </c>
      <c r="K28" s="71">
        <f>SUM(K29:K31)</f>
        <v>0</v>
      </c>
      <c r="L28" s="70" t="s">
        <v>32</v>
      </c>
    </row>
    <row r="29" spans="1:14" x14ac:dyDescent="0.25">
      <c r="A29" s="46">
        <v>21351</v>
      </c>
      <c r="B29" s="73" t="s">
        <v>36</v>
      </c>
      <c r="C29" s="74">
        <f t="shared" si="0"/>
        <v>0</v>
      </c>
      <c r="D29" s="75" t="s">
        <v>32</v>
      </c>
      <c r="E29" s="75" t="s">
        <v>32</v>
      </c>
      <c r="F29" s="76"/>
      <c r="G29" s="77" t="s">
        <v>32</v>
      </c>
      <c r="H29" s="74">
        <f t="shared" si="1"/>
        <v>0</v>
      </c>
      <c r="I29" s="75" t="s">
        <v>32</v>
      </c>
      <c r="J29" s="75" t="s">
        <v>32</v>
      </c>
      <c r="K29" s="76"/>
      <c r="L29" s="78" t="s">
        <v>32</v>
      </c>
    </row>
    <row r="30" spans="1:14" x14ac:dyDescent="0.25">
      <c r="A30" s="52">
        <v>21352</v>
      </c>
      <c r="B30" s="79" t="s">
        <v>37</v>
      </c>
      <c r="C30" s="80">
        <f t="shared" si="0"/>
        <v>0</v>
      </c>
      <c r="D30" s="81" t="s">
        <v>32</v>
      </c>
      <c r="E30" s="81" t="s">
        <v>32</v>
      </c>
      <c r="F30" s="82"/>
      <c r="G30" s="83" t="s">
        <v>32</v>
      </c>
      <c r="H30" s="80">
        <f t="shared" si="1"/>
        <v>0</v>
      </c>
      <c r="I30" s="81" t="s">
        <v>32</v>
      </c>
      <c r="J30" s="81" t="s">
        <v>32</v>
      </c>
      <c r="K30" s="82"/>
      <c r="L30" s="84" t="s">
        <v>32</v>
      </c>
    </row>
    <row r="31" spans="1:14" ht="24" x14ac:dyDescent="0.25">
      <c r="A31" s="52">
        <v>21359</v>
      </c>
      <c r="B31" s="79" t="s">
        <v>38</v>
      </c>
      <c r="C31" s="80">
        <f t="shared" si="0"/>
        <v>0</v>
      </c>
      <c r="D31" s="81" t="s">
        <v>32</v>
      </c>
      <c r="E31" s="81" t="s">
        <v>32</v>
      </c>
      <c r="F31" s="82"/>
      <c r="G31" s="83" t="s">
        <v>32</v>
      </c>
      <c r="H31" s="80">
        <f t="shared" si="1"/>
        <v>0</v>
      </c>
      <c r="I31" s="81" t="s">
        <v>32</v>
      </c>
      <c r="J31" s="81" t="s">
        <v>32</v>
      </c>
      <c r="K31" s="82"/>
      <c r="L31" s="84" t="s">
        <v>32</v>
      </c>
      <c r="N31" s="85"/>
    </row>
    <row r="32" spans="1:14" s="33" customFormat="1" ht="36" x14ac:dyDescent="0.25">
      <c r="A32" s="72">
        <v>21370</v>
      </c>
      <c r="B32" s="64" t="s">
        <v>39</v>
      </c>
      <c r="C32" s="65">
        <f t="shared" si="0"/>
        <v>0</v>
      </c>
      <c r="D32" s="67" t="s">
        <v>32</v>
      </c>
      <c r="E32" s="67" t="s">
        <v>32</v>
      </c>
      <c r="F32" s="71">
        <f>SUM(F33)</f>
        <v>0</v>
      </c>
      <c r="G32" s="68" t="s">
        <v>32</v>
      </c>
      <c r="H32" s="65">
        <f t="shared" si="1"/>
        <v>0</v>
      </c>
      <c r="I32" s="67" t="s">
        <v>32</v>
      </c>
      <c r="J32" s="67" t="s">
        <v>32</v>
      </c>
      <c r="K32" s="71">
        <f>SUM(K33)</f>
        <v>0</v>
      </c>
      <c r="L32" s="70" t="s">
        <v>32</v>
      </c>
    </row>
    <row r="33" spans="1:12" ht="36" x14ac:dyDescent="0.25">
      <c r="A33" s="86">
        <v>21379</v>
      </c>
      <c r="B33" s="87" t="s">
        <v>40</v>
      </c>
      <c r="C33" s="88">
        <f t="shared" si="0"/>
        <v>0</v>
      </c>
      <c r="D33" s="89" t="s">
        <v>32</v>
      </c>
      <c r="E33" s="89" t="s">
        <v>32</v>
      </c>
      <c r="F33" s="90"/>
      <c r="G33" s="91" t="s">
        <v>32</v>
      </c>
      <c r="H33" s="88">
        <f t="shared" si="1"/>
        <v>0</v>
      </c>
      <c r="I33" s="89" t="s">
        <v>32</v>
      </c>
      <c r="J33" s="89" t="s">
        <v>32</v>
      </c>
      <c r="K33" s="90"/>
      <c r="L33" s="92" t="s">
        <v>32</v>
      </c>
    </row>
    <row r="34" spans="1:12" s="33" customFormat="1" x14ac:dyDescent="0.25">
      <c r="A34" s="72">
        <v>21380</v>
      </c>
      <c r="B34" s="64" t="s">
        <v>41</v>
      </c>
      <c r="C34" s="65">
        <f t="shared" si="0"/>
        <v>0</v>
      </c>
      <c r="D34" s="67" t="s">
        <v>32</v>
      </c>
      <c r="E34" s="67" t="s">
        <v>32</v>
      </c>
      <c r="F34" s="71">
        <f>SUM(F35:F36)</f>
        <v>0</v>
      </c>
      <c r="G34" s="68" t="s">
        <v>32</v>
      </c>
      <c r="H34" s="65">
        <f t="shared" si="1"/>
        <v>0</v>
      </c>
      <c r="I34" s="67" t="s">
        <v>32</v>
      </c>
      <c r="J34" s="67" t="s">
        <v>32</v>
      </c>
      <c r="K34" s="71">
        <f>SUM(K35:K36)</f>
        <v>0</v>
      </c>
      <c r="L34" s="70" t="s">
        <v>32</v>
      </c>
    </row>
    <row r="35" spans="1:12" x14ac:dyDescent="0.25">
      <c r="A35" s="47">
        <v>21381</v>
      </c>
      <c r="B35" s="73" t="s">
        <v>42</v>
      </c>
      <c r="C35" s="74">
        <f t="shared" si="0"/>
        <v>0</v>
      </c>
      <c r="D35" s="75" t="s">
        <v>32</v>
      </c>
      <c r="E35" s="75" t="s">
        <v>32</v>
      </c>
      <c r="F35" s="76"/>
      <c r="G35" s="77" t="s">
        <v>32</v>
      </c>
      <c r="H35" s="74">
        <f t="shared" si="1"/>
        <v>0</v>
      </c>
      <c r="I35" s="75" t="s">
        <v>32</v>
      </c>
      <c r="J35" s="75" t="s">
        <v>32</v>
      </c>
      <c r="K35" s="76"/>
      <c r="L35" s="78" t="s">
        <v>32</v>
      </c>
    </row>
    <row r="36" spans="1:12" ht="24" x14ac:dyDescent="0.25">
      <c r="A36" s="53">
        <v>21383</v>
      </c>
      <c r="B36" s="79" t="s">
        <v>43</v>
      </c>
      <c r="C36" s="80">
        <f t="shared" si="0"/>
        <v>0</v>
      </c>
      <c r="D36" s="81" t="s">
        <v>32</v>
      </c>
      <c r="E36" s="81" t="s">
        <v>32</v>
      </c>
      <c r="F36" s="82"/>
      <c r="G36" s="83" t="s">
        <v>32</v>
      </c>
      <c r="H36" s="80">
        <f t="shared" si="1"/>
        <v>0</v>
      </c>
      <c r="I36" s="81" t="s">
        <v>32</v>
      </c>
      <c r="J36" s="81" t="s">
        <v>32</v>
      </c>
      <c r="K36" s="82"/>
      <c r="L36" s="84" t="s">
        <v>32</v>
      </c>
    </row>
    <row r="37" spans="1:12" s="33" customFormat="1" ht="24" x14ac:dyDescent="0.25">
      <c r="A37" s="72">
        <v>21390</v>
      </c>
      <c r="B37" s="64" t="s">
        <v>44</v>
      </c>
      <c r="C37" s="65">
        <f t="shared" si="0"/>
        <v>0</v>
      </c>
      <c r="D37" s="67" t="s">
        <v>32</v>
      </c>
      <c r="E37" s="67" t="s">
        <v>32</v>
      </c>
      <c r="F37" s="71">
        <f>SUM(F38:F41)</f>
        <v>0</v>
      </c>
      <c r="G37" s="68" t="s">
        <v>32</v>
      </c>
      <c r="H37" s="65">
        <f t="shared" si="1"/>
        <v>0</v>
      </c>
      <c r="I37" s="67" t="s">
        <v>32</v>
      </c>
      <c r="J37" s="67" t="s">
        <v>32</v>
      </c>
      <c r="K37" s="71">
        <f>SUM(K38:K41)</f>
        <v>0</v>
      </c>
      <c r="L37" s="70" t="s">
        <v>32</v>
      </c>
    </row>
    <row r="38" spans="1:12" ht="24" x14ac:dyDescent="0.25">
      <c r="A38" s="47">
        <v>21391</v>
      </c>
      <c r="B38" s="73" t="s">
        <v>45</v>
      </c>
      <c r="C38" s="74">
        <f t="shared" si="0"/>
        <v>0</v>
      </c>
      <c r="D38" s="75" t="s">
        <v>32</v>
      </c>
      <c r="E38" s="75" t="s">
        <v>32</v>
      </c>
      <c r="F38" s="76"/>
      <c r="G38" s="77" t="s">
        <v>32</v>
      </c>
      <c r="H38" s="74">
        <f t="shared" si="1"/>
        <v>0</v>
      </c>
      <c r="I38" s="75" t="s">
        <v>32</v>
      </c>
      <c r="J38" s="75" t="s">
        <v>32</v>
      </c>
      <c r="K38" s="76"/>
      <c r="L38" s="78" t="s">
        <v>32</v>
      </c>
    </row>
    <row r="39" spans="1:12" x14ac:dyDescent="0.25">
      <c r="A39" s="53">
        <v>21393</v>
      </c>
      <c r="B39" s="79" t="s">
        <v>46</v>
      </c>
      <c r="C39" s="80">
        <f t="shared" si="0"/>
        <v>0</v>
      </c>
      <c r="D39" s="81" t="s">
        <v>32</v>
      </c>
      <c r="E39" s="81" t="s">
        <v>32</v>
      </c>
      <c r="F39" s="82"/>
      <c r="G39" s="83" t="s">
        <v>32</v>
      </c>
      <c r="H39" s="80">
        <f t="shared" si="1"/>
        <v>0</v>
      </c>
      <c r="I39" s="81" t="s">
        <v>32</v>
      </c>
      <c r="J39" s="81" t="s">
        <v>32</v>
      </c>
      <c r="K39" s="82"/>
      <c r="L39" s="84" t="s">
        <v>32</v>
      </c>
    </row>
    <row r="40" spans="1:12" x14ac:dyDescent="0.25">
      <c r="A40" s="53">
        <v>21395</v>
      </c>
      <c r="B40" s="79" t="s">
        <v>47</v>
      </c>
      <c r="C40" s="80">
        <f t="shared" si="0"/>
        <v>0</v>
      </c>
      <c r="D40" s="81" t="s">
        <v>32</v>
      </c>
      <c r="E40" s="81" t="s">
        <v>32</v>
      </c>
      <c r="F40" s="82"/>
      <c r="G40" s="83" t="s">
        <v>32</v>
      </c>
      <c r="H40" s="80">
        <f t="shared" si="1"/>
        <v>0</v>
      </c>
      <c r="I40" s="81" t="s">
        <v>32</v>
      </c>
      <c r="J40" s="81" t="s">
        <v>32</v>
      </c>
      <c r="K40" s="82"/>
      <c r="L40" s="84" t="s">
        <v>32</v>
      </c>
    </row>
    <row r="41" spans="1:12" ht="24" x14ac:dyDescent="0.25">
      <c r="A41" s="53">
        <v>21399</v>
      </c>
      <c r="B41" s="79" t="s">
        <v>48</v>
      </c>
      <c r="C41" s="80">
        <f t="shared" si="0"/>
        <v>0</v>
      </c>
      <c r="D41" s="81" t="s">
        <v>32</v>
      </c>
      <c r="E41" s="81" t="s">
        <v>32</v>
      </c>
      <c r="F41" s="82"/>
      <c r="G41" s="83" t="s">
        <v>32</v>
      </c>
      <c r="H41" s="80">
        <f t="shared" si="1"/>
        <v>0</v>
      </c>
      <c r="I41" s="81" t="s">
        <v>32</v>
      </c>
      <c r="J41" s="81" t="s">
        <v>32</v>
      </c>
      <c r="K41" s="82"/>
      <c r="L41" s="84" t="s">
        <v>32</v>
      </c>
    </row>
    <row r="42" spans="1:12" s="33" customFormat="1" ht="24" x14ac:dyDescent="0.25">
      <c r="A42" s="72">
        <v>21420</v>
      </c>
      <c r="B42" s="64" t="s">
        <v>49</v>
      </c>
      <c r="C42" s="65">
        <f t="shared" si="0"/>
        <v>0</v>
      </c>
      <c r="D42" s="93">
        <f>SUM(D43)</f>
        <v>0</v>
      </c>
      <c r="E42" s="67" t="s">
        <v>32</v>
      </c>
      <c r="F42" s="67" t="s">
        <v>32</v>
      </c>
      <c r="G42" s="68" t="s">
        <v>32</v>
      </c>
      <c r="H42" s="94">
        <f t="shared" si="1"/>
        <v>0</v>
      </c>
      <c r="I42" s="93">
        <f>SUM(I43)</f>
        <v>0</v>
      </c>
      <c r="J42" s="67" t="s">
        <v>32</v>
      </c>
      <c r="K42" s="67" t="s">
        <v>32</v>
      </c>
      <c r="L42" s="70" t="s">
        <v>32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32</v>
      </c>
      <c r="F43" s="89" t="s">
        <v>32</v>
      </c>
      <c r="G43" s="91" t="s">
        <v>32</v>
      </c>
      <c r="H43" s="96">
        <f t="shared" si="1"/>
        <v>0</v>
      </c>
      <c r="I43" s="98"/>
      <c r="J43" s="89" t="s">
        <v>32</v>
      </c>
      <c r="K43" s="89" t="s">
        <v>32</v>
      </c>
      <c r="L43" s="92" t="s">
        <v>32</v>
      </c>
    </row>
    <row r="44" spans="1:12" ht="24" x14ac:dyDescent="0.25">
      <c r="A44" s="99">
        <v>23000</v>
      </c>
      <c r="B44" s="100" t="s">
        <v>50</v>
      </c>
      <c r="C44" s="101">
        <f t="shared" si="0"/>
        <v>0</v>
      </c>
      <c r="D44" s="102" t="s">
        <v>32</v>
      </c>
      <c r="E44" s="102" t="s">
        <v>32</v>
      </c>
      <c r="F44" s="102" t="s">
        <v>32</v>
      </c>
      <c r="G44" s="103">
        <f>SUM(G45:G46)</f>
        <v>0</v>
      </c>
      <c r="H44" s="101">
        <f t="shared" si="1"/>
        <v>0</v>
      </c>
      <c r="I44" s="102" t="s">
        <v>32</v>
      </c>
      <c r="J44" s="102" t="s">
        <v>32</v>
      </c>
      <c r="K44" s="102" t="s">
        <v>32</v>
      </c>
      <c r="L44" s="104">
        <f>SUM(L45:L46)</f>
        <v>0</v>
      </c>
    </row>
    <row r="45" spans="1:12" ht="24" x14ac:dyDescent="0.25">
      <c r="A45" s="105">
        <v>23410</v>
      </c>
      <c r="B45" s="106" t="s">
        <v>51</v>
      </c>
      <c r="C45" s="107">
        <f t="shared" si="0"/>
        <v>0</v>
      </c>
      <c r="D45" s="108" t="s">
        <v>32</v>
      </c>
      <c r="E45" s="108" t="s">
        <v>32</v>
      </c>
      <c r="F45" s="108" t="s">
        <v>32</v>
      </c>
      <c r="G45" s="109"/>
      <c r="H45" s="107">
        <f t="shared" si="1"/>
        <v>0</v>
      </c>
      <c r="I45" s="108" t="s">
        <v>32</v>
      </c>
      <c r="J45" s="108" t="s">
        <v>32</v>
      </c>
      <c r="K45" s="108" t="s">
        <v>32</v>
      </c>
      <c r="L45" s="110"/>
    </row>
    <row r="46" spans="1:12" ht="24" x14ac:dyDescent="0.25">
      <c r="A46" s="105">
        <v>23510</v>
      </c>
      <c r="B46" s="106" t="s">
        <v>52</v>
      </c>
      <c r="C46" s="111">
        <f t="shared" si="0"/>
        <v>0</v>
      </c>
      <c r="D46" s="108" t="s">
        <v>32</v>
      </c>
      <c r="E46" s="108" t="s">
        <v>32</v>
      </c>
      <c r="F46" s="108" t="s">
        <v>32</v>
      </c>
      <c r="G46" s="109"/>
      <c r="H46" s="111">
        <f t="shared" si="1"/>
        <v>0</v>
      </c>
      <c r="I46" s="108" t="s">
        <v>32</v>
      </c>
      <c r="J46" s="108" t="s">
        <v>32</v>
      </c>
      <c r="K46" s="108" t="s">
        <v>32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53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54</v>
      </c>
      <c r="C49" s="124">
        <f t="shared" ref="C49:C111" si="2">SUM(D49:G49)</f>
        <v>78900</v>
      </c>
      <c r="D49" s="125">
        <f>SUM(D50,D295)</f>
        <v>78900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58000</v>
      </c>
      <c r="I49" s="125">
        <f>SUM(I50,I295)</f>
        <v>58000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55</v>
      </c>
      <c r="C50" s="130">
        <f t="shared" si="2"/>
        <v>78900</v>
      </c>
      <c r="D50" s="131">
        <f>SUM(D51,D191)</f>
        <v>78900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58000</v>
      </c>
      <c r="I50" s="131">
        <f>SUM(I51,I191)</f>
        <v>58000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56</v>
      </c>
      <c r="C51" s="135">
        <f t="shared" si="2"/>
        <v>75600</v>
      </c>
      <c r="D51" s="136">
        <f>SUM(D52,D73,D170,D184)</f>
        <v>75600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54700</v>
      </c>
      <c r="I51" s="136">
        <f>SUM(I52,I73,I170,I184)</f>
        <v>54700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57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58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59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60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61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62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63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64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65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66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67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68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69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70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71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72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73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74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75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76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77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78</v>
      </c>
      <c r="C73" s="140">
        <f t="shared" si="2"/>
        <v>70000</v>
      </c>
      <c r="D73" s="141">
        <f>SUM(D74,D81,D128,D161,D162,D169)</f>
        <v>70000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50000</v>
      </c>
      <c r="I73" s="141">
        <f>SUM(I74,I81,I128,I161,I162,I169)</f>
        <v>50000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79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80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81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82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83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81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82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84</v>
      </c>
      <c r="C81" s="65">
        <f t="shared" si="2"/>
        <v>70000</v>
      </c>
      <c r="D81" s="71">
        <f>SUM(D82,D87,D93,D101,D110,D114,D120,D126)</f>
        <v>70000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50000</v>
      </c>
      <c r="I81" s="71">
        <f>SUM(I82,I87,I93,I101,I110,I114,I120,I126)</f>
        <v>50000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85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86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87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88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89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90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91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92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93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94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95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96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97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98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99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100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101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102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103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104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105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106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107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108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109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110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111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112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113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114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115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116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117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118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119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120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121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122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123</v>
      </c>
      <c r="C120" s="80">
        <f t="shared" si="4"/>
        <v>70000</v>
      </c>
      <c r="D120" s="157">
        <f>SUM(D121:D125)</f>
        <v>70000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50000</v>
      </c>
      <c r="I120" s="157">
        <f>SUM(I121:I125)</f>
        <v>50000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124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125</v>
      </c>
      <c r="C122" s="80">
        <f t="shared" si="4"/>
        <v>70000</v>
      </c>
      <c r="D122" s="82">
        <v>70000</v>
      </c>
      <c r="E122" s="82"/>
      <c r="F122" s="82"/>
      <c r="G122" s="154"/>
      <c r="H122" s="80">
        <f t="shared" si="5"/>
        <v>50000</v>
      </c>
      <c r="I122" s="82">
        <v>50000</v>
      </c>
      <c r="J122" s="82"/>
      <c r="K122" s="82"/>
      <c r="L122" s="155"/>
    </row>
    <row r="123" spans="1:12" ht="36" x14ac:dyDescent="0.25">
      <c r="A123" s="53">
        <v>2276</v>
      </c>
      <c r="B123" s="79" t="s">
        <v>126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127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128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129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130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131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132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133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134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135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136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137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138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139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140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141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142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143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144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145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146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147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148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149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150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151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152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153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154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155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156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157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158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159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160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161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162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163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164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165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166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167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168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169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170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171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172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173</v>
      </c>
      <c r="C170" s="140">
        <f t="shared" si="4"/>
        <v>5600</v>
      </c>
      <c r="D170" s="141">
        <f>SUM(D171,D181)</f>
        <v>5600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4700</v>
      </c>
      <c r="I170" s="141">
        <f>SUM(I171,I181)</f>
        <v>4700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174</v>
      </c>
      <c r="C171" s="178">
        <f t="shared" si="4"/>
        <v>5600</v>
      </c>
      <c r="D171" s="71">
        <f>SUM(D172,D176)</f>
        <v>5600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4700</v>
      </c>
      <c r="I171" s="71">
        <f>SUM(I172,I176)</f>
        <v>4700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175</v>
      </c>
      <c r="C172" s="74">
        <f t="shared" si="4"/>
        <v>5600</v>
      </c>
      <c r="D172" s="166">
        <f>SUM(D173:D175)</f>
        <v>5600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4700</v>
      </c>
      <c r="I172" s="166">
        <f>SUM(I173:I175)</f>
        <v>4700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176</v>
      </c>
      <c r="C173" s="80">
        <f>SUM(D173:G173)</f>
        <v>1900</v>
      </c>
      <c r="D173" s="82">
        <v>1900</v>
      </c>
      <c r="E173" s="82"/>
      <c r="F173" s="82"/>
      <c r="G173" s="154"/>
      <c r="H173" s="80">
        <f>SUM(I173:L173)</f>
        <v>1700</v>
      </c>
      <c r="I173" s="82">
        <v>1700</v>
      </c>
      <c r="J173" s="82"/>
      <c r="K173" s="82"/>
      <c r="L173" s="155"/>
    </row>
    <row r="174" spans="1:12" ht="24" x14ac:dyDescent="0.25">
      <c r="A174" s="53">
        <v>3262</v>
      </c>
      <c r="B174" s="79" t="s">
        <v>177</v>
      </c>
      <c r="C174" s="80">
        <f>SUM(D174:G174)</f>
        <v>3700</v>
      </c>
      <c r="D174" s="82">
        <f>2200+1500</f>
        <v>3700</v>
      </c>
      <c r="E174" s="82"/>
      <c r="F174" s="82"/>
      <c r="G174" s="154"/>
      <c r="H174" s="80">
        <f>SUM(I174:L174)</f>
        <v>3000</v>
      </c>
      <c r="I174" s="82">
        <v>3000</v>
      </c>
      <c r="J174" s="82"/>
      <c r="K174" s="82"/>
      <c r="L174" s="155"/>
    </row>
    <row r="175" spans="1:12" ht="24" x14ac:dyDescent="0.25">
      <c r="A175" s="53">
        <v>3263</v>
      </c>
      <c r="B175" s="79" t="s">
        <v>178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179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180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181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182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183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184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185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186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187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188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189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190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191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192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193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194</v>
      </c>
      <c r="C191" s="135">
        <f t="shared" si="19"/>
        <v>3300</v>
      </c>
      <c r="D191" s="136">
        <f>SUM(D192,D231,D266,D279,D283)</f>
        <v>3300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3300</v>
      </c>
      <c r="I191" s="136">
        <f>SUM(I192,I231,I266,I279,I283)</f>
        <v>3300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195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196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197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198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199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200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201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202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203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204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205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206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207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208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209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210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211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212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213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214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215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216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217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218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219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220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221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222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223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224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225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226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227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228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229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230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231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232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233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234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235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236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237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238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239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240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241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242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243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244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245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246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247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248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249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250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251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252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253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254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255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256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257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258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259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260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261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262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263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264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265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266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267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268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269</v>
      </c>
      <c r="C266" s="224">
        <f t="shared" si="43"/>
        <v>3300</v>
      </c>
      <c r="D266" s="225">
        <f>SUM(D267,D274)</f>
        <v>3300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3300</v>
      </c>
      <c r="I266" s="225">
        <f>SUM(I267,I274)</f>
        <v>3300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270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271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272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273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274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275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276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277</v>
      </c>
      <c r="C274" s="199">
        <f t="shared" si="43"/>
        <v>3300</v>
      </c>
      <c r="D274" s="234">
        <f>SUM(D275,D278)</f>
        <v>3300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3300</v>
      </c>
      <c r="I274" s="234">
        <f>SUM(I275,I278)</f>
        <v>3300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278</v>
      </c>
      <c r="C275" s="197">
        <f t="shared" si="43"/>
        <v>3300</v>
      </c>
      <c r="D275" s="149">
        <f>SUM(D276:D277)</f>
        <v>3300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3300</v>
      </c>
      <c r="I275" s="149">
        <f>SUM(I276:I277)</f>
        <v>3300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279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280</v>
      </c>
      <c r="C277" s="211">
        <f t="shared" si="43"/>
        <v>3300</v>
      </c>
      <c r="D277" s="183">
        <v>3300</v>
      </c>
      <c r="E277" s="183"/>
      <c r="F277" s="183"/>
      <c r="G277" s="237"/>
      <c r="H277" s="179">
        <f t="shared" si="44"/>
        <v>3300</v>
      </c>
      <c r="I277" s="183">
        <v>3300</v>
      </c>
      <c r="J277" s="183"/>
      <c r="K277" s="183"/>
      <c r="L277" s="185"/>
    </row>
    <row r="278" spans="1:12" x14ac:dyDescent="0.2">
      <c r="A278" s="238">
        <v>7720</v>
      </c>
      <c r="B278" s="239" t="s">
        <v>281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282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283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284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285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286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287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288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289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290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291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292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293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294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295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296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297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298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29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30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299</v>
      </c>
      <c r="C298" s="257">
        <f>SUM(C295,C283,C279,C266,C231,C192,C184,C170,C73,C52)</f>
        <v>78900</v>
      </c>
      <c r="D298" s="257">
        <f>SUM(D295,D283,D279,D266,D231,D192,D184,D170,D73,D52)</f>
        <v>78900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58000</v>
      </c>
      <c r="I298" s="257">
        <f>SUM(I295,I283,I279,I266,I231,I192,I184,I170,I73,I52)</f>
        <v>58000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3" t="s">
        <v>300</v>
      </c>
      <c r="B300" s="324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3" t="s">
        <v>301</v>
      </c>
      <c r="B302" s="324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302</v>
      </c>
      <c r="B303" s="269" t="s">
        <v>303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304</v>
      </c>
      <c r="B305" s="271" t="s">
        <v>305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306</v>
      </c>
      <c r="B306" s="273" t="s">
        <v>307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308</v>
      </c>
      <c r="B307" s="52" t="s">
        <v>309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310</v>
      </c>
      <c r="B308" s="52" t="s">
        <v>311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312</v>
      </c>
      <c r="B309" s="52" t="s">
        <v>313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314</v>
      </c>
      <c r="B310" s="52" t="s">
        <v>315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316</v>
      </c>
      <c r="B311" s="277" t="s">
        <v>317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318</v>
      </c>
      <c r="B313" s="271" t="s">
        <v>319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320</v>
      </c>
      <c r="B315" s="287" t="s">
        <v>321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322</v>
      </c>
      <c r="C318" s="7" t="s">
        <v>323</v>
      </c>
      <c r="D318" s="7"/>
      <c r="E318" s="7"/>
      <c r="F318" s="7"/>
      <c r="G318" s="7"/>
      <c r="H318" s="7" t="s">
        <v>324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325</v>
      </c>
      <c r="C320" s="7" t="s">
        <v>323</v>
      </c>
      <c r="D320" s="7"/>
      <c r="E320" s="7"/>
      <c r="F320" s="7"/>
      <c r="G320" s="7"/>
      <c r="H320" s="7" t="s">
        <v>324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fitToHeight="50" orientation="portrait" r:id="rId1"/>
  <headerFooter alignWithMargins="0">
    <oddHeader xml:space="preserve">&amp;C                               &amp;R&amp;"Times New Roman,Regular"&amp;8 Tāme Nr.07.1.3.&amp;"Arial,Regular"&amp;10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41"/>
  <sheetViews>
    <sheetView zoomScaleNormal="100" workbookViewId="0">
      <selection activeCell="O20" sqref="O2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0" t="s">
        <v>330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ht="15" customHeight="1" x14ac:dyDescent="0.25">
      <c r="A6" s="9" t="s">
        <v>3</v>
      </c>
      <c r="B6" s="10"/>
      <c r="C6" s="294" t="s">
        <v>331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1:12" ht="15" customHeight="1" x14ac:dyDescent="0.25">
      <c r="A7" s="9" t="s">
        <v>5</v>
      </c>
      <c r="B7" s="10"/>
      <c r="C7" s="294" t="s">
        <v>332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24" customHeight="1" x14ac:dyDescent="0.25">
      <c r="A8" s="9" t="s">
        <v>7</v>
      </c>
      <c r="B8" s="10"/>
      <c r="C8" s="300" t="s">
        <v>333</v>
      </c>
      <c r="D8" s="301"/>
      <c r="E8" s="301"/>
      <c r="F8" s="301"/>
      <c r="G8" s="301"/>
      <c r="H8" s="301"/>
      <c r="I8" s="301"/>
      <c r="J8" s="301"/>
      <c r="K8" s="301"/>
      <c r="L8" s="302"/>
    </row>
    <row r="9" spans="1:12" x14ac:dyDescent="0.25">
      <c r="A9" s="14" t="s">
        <v>9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ht="15" customHeight="1" x14ac:dyDescent="0.25">
      <c r="A10" s="9"/>
      <c r="B10" s="10" t="s">
        <v>10</v>
      </c>
      <c r="C10" s="294" t="s">
        <v>334</v>
      </c>
      <c r="D10" s="295"/>
      <c r="E10" s="295"/>
      <c r="F10" s="295"/>
      <c r="G10" s="295"/>
      <c r="H10" s="295"/>
      <c r="I10" s="295"/>
      <c r="J10" s="295"/>
      <c r="K10" s="295"/>
      <c r="L10" s="296"/>
    </row>
    <row r="11" spans="1:12" x14ac:dyDescent="0.25">
      <c r="A11" s="9"/>
      <c r="B11" s="10" t="s">
        <v>12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6"/>
    </row>
    <row r="12" spans="1:12" x14ac:dyDescent="0.25">
      <c r="A12" s="9"/>
      <c r="B12" s="10" t="s">
        <v>13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9"/>
      <c r="B13" s="10" t="s">
        <v>14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ht="12.75" customHeight="1" x14ac:dyDescent="0.25">
      <c r="A14" s="9"/>
      <c r="B14" s="10" t="s">
        <v>15</v>
      </c>
      <c r="C14" s="294"/>
      <c r="D14" s="295"/>
      <c r="E14" s="295"/>
      <c r="F14" s="295"/>
      <c r="G14" s="295"/>
      <c r="H14" s="295"/>
      <c r="I14" s="295"/>
      <c r="J14" s="295"/>
      <c r="K14" s="295"/>
      <c r="L14" s="296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3" t="s">
        <v>16</v>
      </c>
      <c r="B16" s="306" t="s">
        <v>17</v>
      </c>
      <c r="C16" s="308" t="s">
        <v>18</v>
      </c>
      <c r="D16" s="309"/>
      <c r="E16" s="309"/>
      <c r="F16" s="309"/>
      <c r="G16" s="310"/>
      <c r="H16" s="308" t="s">
        <v>19</v>
      </c>
      <c r="I16" s="309"/>
      <c r="J16" s="309"/>
      <c r="K16" s="309"/>
      <c r="L16" s="311"/>
    </row>
    <row r="17" spans="1:14" s="20" customFormat="1" ht="12.75" customHeight="1" x14ac:dyDescent="0.25">
      <c r="A17" s="304"/>
      <c r="B17" s="307"/>
      <c r="C17" s="312" t="s">
        <v>20</v>
      </c>
      <c r="D17" s="313" t="s">
        <v>21</v>
      </c>
      <c r="E17" s="321" t="s">
        <v>22</v>
      </c>
      <c r="F17" s="315" t="s">
        <v>23</v>
      </c>
      <c r="G17" s="326" t="s">
        <v>24</v>
      </c>
      <c r="H17" s="312" t="s">
        <v>20</v>
      </c>
      <c r="I17" s="313" t="s">
        <v>21</v>
      </c>
      <c r="J17" s="321" t="s">
        <v>22</v>
      </c>
      <c r="K17" s="315" t="s">
        <v>23</v>
      </c>
      <c r="L17" s="317" t="s">
        <v>24</v>
      </c>
    </row>
    <row r="18" spans="1:14" s="21" customFormat="1" ht="61.5" customHeight="1" thickBot="1" x14ac:dyDescent="0.3">
      <c r="A18" s="305"/>
      <c r="B18" s="307"/>
      <c r="C18" s="312"/>
      <c r="D18" s="314"/>
      <c r="E18" s="325"/>
      <c r="F18" s="316"/>
      <c r="G18" s="326"/>
      <c r="H18" s="319"/>
      <c r="I18" s="320"/>
      <c r="J18" s="322"/>
      <c r="K18" s="316"/>
      <c r="L18" s="318"/>
    </row>
    <row r="19" spans="1:14" s="21" customFormat="1" ht="9.75" customHeight="1" thickTop="1" x14ac:dyDescent="0.25">
      <c r="A19" s="22" t="s">
        <v>25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26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27</v>
      </c>
      <c r="C21" s="36">
        <f t="shared" ref="C21:C46" si="0">SUM(D21:G21)</f>
        <v>5283</v>
      </c>
      <c r="D21" s="37">
        <f>SUM(D22,D25,D26,D42)</f>
        <v>5283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5168</v>
      </c>
      <c r="I21" s="37">
        <f>SUM(I22,I25,I26,I42)</f>
        <v>5168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28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29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30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31</v>
      </c>
      <c r="C25" s="59">
        <f t="shared" si="0"/>
        <v>5283</v>
      </c>
      <c r="D25" s="60">
        <v>5283</v>
      </c>
      <c r="E25" s="60"/>
      <c r="F25" s="61" t="s">
        <v>32</v>
      </c>
      <c r="G25" s="62" t="s">
        <v>32</v>
      </c>
      <c r="H25" s="59">
        <f t="shared" si="1"/>
        <v>5168</v>
      </c>
      <c r="I25" s="60">
        <f>I49</f>
        <v>5168</v>
      </c>
      <c r="J25" s="60"/>
      <c r="K25" s="61" t="s">
        <v>32</v>
      </c>
      <c r="L25" s="63" t="s">
        <v>32</v>
      </c>
    </row>
    <row r="26" spans="1:14" s="33" customFormat="1" ht="24.75" thickTop="1" x14ac:dyDescent="0.25">
      <c r="A26" s="64"/>
      <c r="B26" s="64" t="s">
        <v>33</v>
      </c>
      <c r="C26" s="65">
        <f t="shared" si="0"/>
        <v>0</v>
      </c>
      <c r="D26" s="66"/>
      <c r="E26" s="67" t="s">
        <v>32</v>
      </c>
      <c r="F26" s="67" t="s">
        <v>32</v>
      </c>
      <c r="G26" s="68" t="s">
        <v>32</v>
      </c>
      <c r="H26" s="65">
        <f t="shared" si="1"/>
        <v>0</v>
      </c>
      <c r="I26" s="69"/>
      <c r="J26" s="67" t="s">
        <v>32</v>
      </c>
      <c r="K26" s="67" t="s">
        <v>32</v>
      </c>
      <c r="L26" s="70" t="s">
        <v>32</v>
      </c>
    </row>
    <row r="27" spans="1:14" s="33" customFormat="1" ht="36" x14ac:dyDescent="0.25">
      <c r="A27" s="64">
        <v>21300</v>
      </c>
      <c r="B27" s="64" t="s">
        <v>34</v>
      </c>
      <c r="C27" s="65">
        <f t="shared" si="0"/>
        <v>0</v>
      </c>
      <c r="D27" s="67" t="s">
        <v>32</v>
      </c>
      <c r="E27" s="67" t="s">
        <v>32</v>
      </c>
      <c r="F27" s="71">
        <f>SUM(F28,F32,F34,F37)</f>
        <v>0</v>
      </c>
      <c r="G27" s="68" t="s">
        <v>32</v>
      </c>
      <c r="H27" s="65">
        <f t="shared" si="1"/>
        <v>0</v>
      </c>
      <c r="I27" s="67" t="s">
        <v>32</v>
      </c>
      <c r="J27" s="67" t="s">
        <v>32</v>
      </c>
      <c r="K27" s="71">
        <f>SUM(K28,K32,K34,K37)</f>
        <v>0</v>
      </c>
      <c r="L27" s="70" t="s">
        <v>32</v>
      </c>
    </row>
    <row r="28" spans="1:14" s="33" customFormat="1" ht="24" x14ac:dyDescent="0.25">
      <c r="A28" s="72">
        <v>21350</v>
      </c>
      <c r="B28" s="64" t="s">
        <v>35</v>
      </c>
      <c r="C28" s="65">
        <f t="shared" si="0"/>
        <v>0</v>
      </c>
      <c r="D28" s="67" t="s">
        <v>32</v>
      </c>
      <c r="E28" s="67" t="s">
        <v>32</v>
      </c>
      <c r="F28" s="71">
        <f>SUM(F29:F31)</f>
        <v>0</v>
      </c>
      <c r="G28" s="68" t="s">
        <v>32</v>
      </c>
      <c r="H28" s="65">
        <f t="shared" si="1"/>
        <v>0</v>
      </c>
      <c r="I28" s="67" t="s">
        <v>32</v>
      </c>
      <c r="J28" s="67" t="s">
        <v>32</v>
      </c>
      <c r="K28" s="71">
        <f>SUM(K29:K31)</f>
        <v>0</v>
      </c>
      <c r="L28" s="70" t="s">
        <v>32</v>
      </c>
    </row>
    <row r="29" spans="1:14" x14ac:dyDescent="0.25">
      <c r="A29" s="46">
        <v>21351</v>
      </c>
      <c r="B29" s="73" t="s">
        <v>36</v>
      </c>
      <c r="C29" s="74">
        <f t="shared" si="0"/>
        <v>0</v>
      </c>
      <c r="D29" s="75" t="s">
        <v>32</v>
      </c>
      <c r="E29" s="75" t="s">
        <v>32</v>
      </c>
      <c r="F29" s="76"/>
      <c r="G29" s="77" t="s">
        <v>32</v>
      </c>
      <c r="H29" s="74">
        <f t="shared" si="1"/>
        <v>0</v>
      </c>
      <c r="I29" s="75" t="s">
        <v>32</v>
      </c>
      <c r="J29" s="75" t="s">
        <v>32</v>
      </c>
      <c r="K29" s="76"/>
      <c r="L29" s="78" t="s">
        <v>32</v>
      </c>
    </row>
    <row r="30" spans="1:14" x14ac:dyDescent="0.25">
      <c r="A30" s="52">
        <v>21352</v>
      </c>
      <c r="B30" s="79" t="s">
        <v>37</v>
      </c>
      <c r="C30" s="80">
        <f t="shared" si="0"/>
        <v>0</v>
      </c>
      <c r="D30" s="81" t="s">
        <v>32</v>
      </c>
      <c r="E30" s="81" t="s">
        <v>32</v>
      </c>
      <c r="F30" s="82"/>
      <c r="G30" s="83" t="s">
        <v>32</v>
      </c>
      <c r="H30" s="80">
        <f t="shared" si="1"/>
        <v>0</v>
      </c>
      <c r="I30" s="81" t="s">
        <v>32</v>
      </c>
      <c r="J30" s="81" t="s">
        <v>32</v>
      </c>
      <c r="K30" s="82"/>
      <c r="L30" s="84" t="s">
        <v>32</v>
      </c>
    </row>
    <row r="31" spans="1:14" ht="24" x14ac:dyDescent="0.25">
      <c r="A31" s="52">
        <v>21359</v>
      </c>
      <c r="B31" s="79" t="s">
        <v>38</v>
      </c>
      <c r="C31" s="80">
        <f t="shared" si="0"/>
        <v>0</v>
      </c>
      <c r="D31" s="81" t="s">
        <v>32</v>
      </c>
      <c r="E31" s="81" t="s">
        <v>32</v>
      </c>
      <c r="F31" s="82"/>
      <c r="G31" s="83" t="s">
        <v>32</v>
      </c>
      <c r="H31" s="80">
        <f t="shared" si="1"/>
        <v>0</v>
      </c>
      <c r="I31" s="81" t="s">
        <v>32</v>
      </c>
      <c r="J31" s="81" t="s">
        <v>32</v>
      </c>
      <c r="K31" s="82"/>
      <c r="L31" s="84" t="s">
        <v>32</v>
      </c>
      <c r="N31" s="85"/>
    </row>
    <row r="32" spans="1:14" s="33" customFormat="1" ht="36" x14ac:dyDescent="0.25">
      <c r="A32" s="72">
        <v>21370</v>
      </c>
      <c r="B32" s="64" t="s">
        <v>39</v>
      </c>
      <c r="C32" s="65">
        <f t="shared" si="0"/>
        <v>0</v>
      </c>
      <c r="D32" s="67" t="s">
        <v>32</v>
      </c>
      <c r="E32" s="67" t="s">
        <v>32</v>
      </c>
      <c r="F32" s="71">
        <f>SUM(F33)</f>
        <v>0</v>
      </c>
      <c r="G32" s="68" t="s">
        <v>32</v>
      </c>
      <c r="H32" s="65">
        <f t="shared" si="1"/>
        <v>0</v>
      </c>
      <c r="I32" s="67" t="s">
        <v>32</v>
      </c>
      <c r="J32" s="67" t="s">
        <v>32</v>
      </c>
      <c r="K32" s="71">
        <f>SUM(K33)</f>
        <v>0</v>
      </c>
      <c r="L32" s="70" t="s">
        <v>32</v>
      </c>
    </row>
    <row r="33" spans="1:12" ht="36" x14ac:dyDescent="0.25">
      <c r="A33" s="86">
        <v>21379</v>
      </c>
      <c r="B33" s="87" t="s">
        <v>40</v>
      </c>
      <c r="C33" s="88">
        <f t="shared" si="0"/>
        <v>0</v>
      </c>
      <c r="D33" s="89" t="s">
        <v>32</v>
      </c>
      <c r="E33" s="89" t="s">
        <v>32</v>
      </c>
      <c r="F33" s="90"/>
      <c r="G33" s="91" t="s">
        <v>32</v>
      </c>
      <c r="H33" s="88">
        <f t="shared" si="1"/>
        <v>0</v>
      </c>
      <c r="I33" s="89" t="s">
        <v>32</v>
      </c>
      <c r="J33" s="89" t="s">
        <v>32</v>
      </c>
      <c r="K33" s="90"/>
      <c r="L33" s="92" t="s">
        <v>32</v>
      </c>
    </row>
    <row r="34" spans="1:12" s="33" customFormat="1" x14ac:dyDescent="0.25">
      <c r="A34" s="72">
        <v>21380</v>
      </c>
      <c r="B34" s="64" t="s">
        <v>41</v>
      </c>
      <c r="C34" s="65">
        <f t="shared" si="0"/>
        <v>0</v>
      </c>
      <c r="D34" s="67" t="s">
        <v>32</v>
      </c>
      <c r="E34" s="67" t="s">
        <v>32</v>
      </c>
      <c r="F34" s="71">
        <f>SUM(F35:F36)</f>
        <v>0</v>
      </c>
      <c r="G34" s="68" t="s">
        <v>32</v>
      </c>
      <c r="H34" s="65">
        <f t="shared" si="1"/>
        <v>0</v>
      </c>
      <c r="I34" s="67" t="s">
        <v>32</v>
      </c>
      <c r="J34" s="67" t="s">
        <v>32</v>
      </c>
      <c r="K34" s="71">
        <f>SUM(K35:K36)</f>
        <v>0</v>
      </c>
      <c r="L34" s="70" t="s">
        <v>32</v>
      </c>
    </row>
    <row r="35" spans="1:12" x14ac:dyDescent="0.25">
      <c r="A35" s="47">
        <v>21381</v>
      </c>
      <c r="B35" s="73" t="s">
        <v>42</v>
      </c>
      <c r="C35" s="74">
        <f t="shared" si="0"/>
        <v>0</v>
      </c>
      <c r="D35" s="75" t="s">
        <v>32</v>
      </c>
      <c r="E35" s="75" t="s">
        <v>32</v>
      </c>
      <c r="F35" s="76"/>
      <c r="G35" s="77" t="s">
        <v>32</v>
      </c>
      <c r="H35" s="74">
        <f t="shared" si="1"/>
        <v>0</v>
      </c>
      <c r="I35" s="75" t="s">
        <v>32</v>
      </c>
      <c r="J35" s="75" t="s">
        <v>32</v>
      </c>
      <c r="K35" s="76"/>
      <c r="L35" s="78" t="s">
        <v>32</v>
      </c>
    </row>
    <row r="36" spans="1:12" ht="24" x14ac:dyDescent="0.25">
      <c r="A36" s="53">
        <v>21383</v>
      </c>
      <c r="B36" s="79" t="s">
        <v>43</v>
      </c>
      <c r="C36" s="80">
        <f t="shared" si="0"/>
        <v>0</v>
      </c>
      <c r="D36" s="81" t="s">
        <v>32</v>
      </c>
      <c r="E36" s="81" t="s">
        <v>32</v>
      </c>
      <c r="F36" s="82"/>
      <c r="G36" s="83" t="s">
        <v>32</v>
      </c>
      <c r="H36" s="80">
        <f t="shared" si="1"/>
        <v>0</v>
      </c>
      <c r="I36" s="81" t="s">
        <v>32</v>
      </c>
      <c r="J36" s="81" t="s">
        <v>32</v>
      </c>
      <c r="K36" s="82"/>
      <c r="L36" s="84" t="s">
        <v>32</v>
      </c>
    </row>
    <row r="37" spans="1:12" s="33" customFormat="1" ht="24" x14ac:dyDescent="0.25">
      <c r="A37" s="72">
        <v>21390</v>
      </c>
      <c r="B37" s="64" t="s">
        <v>44</v>
      </c>
      <c r="C37" s="65">
        <f t="shared" si="0"/>
        <v>0</v>
      </c>
      <c r="D37" s="67" t="s">
        <v>32</v>
      </c>
      <c r="E37" s="67" t="s">
        <v>32</v>
      </c>
      <c r="F37" s="71">
        <f>SUM(F38:F41)</f>
        <v>0</v>
      </c>
      <c r="G37" s="68" t="s">
        <v>32</v>
      </c>
      <c r="H37" s="65">
        <f t="shared" si="1"/>
        <v>0</v>
      </c>
      <c r="I37" s="67" t="s">
        <v>32</v>
      </c>
      <c r="J37" s="67" t="s">
        <v>32</v>
      </c>
      <c r="K37" s="71">
        <f>SUM(K38:K41)</f>
        <v>0</v>
      </c>
      <c r="L37" s="70" t="s">
        <v>32</v>
      </c>
    </row>
    <row r="38" spans="1:12" ht="24" x14ac:dyDescent="0.25">
      <c r="A38" s="47">
        <v>21391</v>
      </c>
      <c r="B38" s="73" t="s">
        <v>45</v>
      </c>
      <c r="C38" s="74">
        <f t="shared" si="0"/>
        <v>0</v>
      </c>
      <c r="D38" s="75" t="s">
        <v>32</v>
      </c>
      <c r="E38" s="75" t="s">
        <v>32</v>
      </c>
      <c r="F38" s="76"/>
      <c r="G38" s="77" t="s">
        <v>32</v>
      </c>
      <c r="H38" s="74">
        <f t="shared" si="1"/>
        <v>0</v>
      </c>
      <c r="I38" s="75" t="s">
        <v>32</v>
      </c>
      <c r="J38" s="75" t="s">
        <v>32</v>
      </c>
      <c r="K38" s="76"/>
      <c r="L38" s="78" t="s">
        <v>32</v>
      </c>
    </row>
    <row r="39" spans="1:12" x14ac:dyDescent="0.25">
      <c r="A39" s="53">
        <v>21393</v>
      </c>
      <c r="B39" s="79" t="s">
        <v>46</v>
      </c>
      <c r="C39" s="80">
        <f t="shared" si="0"/>
        <v>0</v>
      </c>
      <c r="D39" s="81" t="s">
        <v>32</v>
      </c>
      <c r="E39" s="81" t="s">
        <v>32</v>
      </c>
      <c r="F39" s="82"/>
      <c r="G39" s="83" t="s">
        <v>32</v>
      </c>
      <c r="H39" s="80">
        <f t="shared" si="1"/>
        <v>0</v>
      </c>
      <c r="I39" s="81" t="s">
        <v>32</v>
      </c>
      <c r="J39" s="81" t="s">
        <v>32</v>
      </c>
      <c r="K39" s="82"/>
      <c r="L39" s="84" t="s">
        <v>32</v>
      </c>
    </row>
    <row r="40" spans="1:12" x14ac:dyDescent="0.25">
      <c r="A40" s="53">
        <v>21395</v>
      </c>
      <c r="B40" s="79" t="s">
        <v>47</v>
      </c>
      <c r="C40" s="80">
        <f t="shared" si="0"/>
        <v>0</v>
      </c>
      <c r="D40" s="81" t="s">
        <v>32</v>
      </c>
      <c r="E40" s="81" t="s">
        <v>32</v>
      </c>
      <c r="F40" s="82"/>
      <c r="G40" s="83" t="s">
        <v>32</v>
      </c>
      <c r="H40" s="80">
        <f t="shared" si="1"/>
        <v>0</v>
      </c>
      <c r="I40" s="81" t="s">
        <v>32</v>
      </c>
      <c r="J40" s="81" t="s">
        <v>32</v>
      </c>
      <c r="K40" s="82"/>
      <c r="L40" s="84" t="s">
        <v>32</v>
      </c>
    </row>
    <row r="41" spans="1:12" ht="24" x14ac:dyDescent="0.25">
      <c r="A41" s="53">
        <v>21399</v>
      </c>
      <c r="B41" s="79" t="s">
        <v>48</v>
      </c>
      <c r="C41" s="80">
        <f t="shared" si="0"/>
        <v>0</v>
      </c>
      <c r="D41" s="81" t="s">
        <v>32</v>
      </c>
      <c r="E41" s="81" t="s">
        <v>32</v>
      </c>
      <c r="F41" s="82"/>
      <c r="G41" s="83" t="s">
        <v>32</v>
      </c>
      <c r="H41" s="80">
        <f t="shared" si="1"/>
        <v>0</v>
      </c>
      <c r="I41" s="81" t="s">
        <v>32</v>
      </c>
      <c r="J41" s="81" t="s">
        <v>32</v>
      </c>
      <c r="K41" s="82"/>
      <c r="L41" s="84" t="s">
        <v>32</v>
      </c>
    </row>
    <row r="42" spans="1:12" s="33" customFormat="1" ht="24" x14ac:dyDescent="0.25">
      <c r="A42" s="72">
        <v>21420</v>
      </c>
      <c r="B42" s="64" t="s">
        <v>49</v>
      </c>
      <c r="C42" s="65">
        <f t="shared" si="0"/>
        <v>0</v>
      </c>
      <c r="D42" s="93">
        <f>SUM(D43)</f>
        <v>0</v>
      </c>
      <c r="E42" s="67" t="s">
        <v>32</v>
      </c>
      <c r="F42" s="67" t="s">
        <v>32</v>
      </c>
      <c r="G42" s="68" t="s">
        <v>32</v>
      </c>
      <c r="H42" s="94">
        <f t="shared" si="1"/>
        <v>0</v>
      </c>
      <c r="I42" s="93">
        <f>SUM(I43)</f>
        <v>0</v>
      </c>
      <c r="J42" s="67" t="s">
        <v>32</v>
      </c>
      <c r="K42" s="67" t="s">
        <v>32</v>
      </c>
      <c r="L42" s="70" t="s">
        <v>32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32</v>
      </c>
      <c r="F43" s="89" t="s">
        <v>32</v>
      </c>
      <c r="G43" s="91" t="s">
        <v>32</v>
      </c>
      <c r="H43" s="96">
        <f t="shared" si="1"/>
        <v>0</v>
      </c>
      <c r="I43" s="98"/>
      <c r="J43" s="89" t="s">
        <v>32</v>
      </c>
      <c r="K43" s="89" t="s">
        <v>32</v>
      </c>
      <c r="L43" s="92" t="s">
        <v>32</v>
      </c>
    </row>
    <row r="44" spans="1:12" ht="24" x14ac:dyDescent="0.25">
      <c r="A44" s="99">
        <v>23000</v>
      </c>
      <c r="B44" s="100" t="s">
        <v>50</v>
      </c>
      <c r="C44" s="101">
        <f t="shared" si="0"/>
        <v>0</v>
      </c>
      <c r="D44" s="102" t="s">
        <v>32</v>
      </c>
      <c r="E44" s="102" t="s">
        <v>32</v>
      </c>
      <c r="F44" s="102" t="s">
        <v>32</v>
      </c>
      <c r="G44" s="103">
        <f>SUM(G45:G46)</f>
        <v>0</v>
      </c>
      <c r="H44" s="101">
        <f t="shared" si="1"/>
        <v>0</v>
      </c>
      <c r="I44" s="102" t="s">
        <v>32</v>
      </c>
      <c r="J44" s="102" t="s">
        <v>32</v>
      </c>
      <c r="K44" s="102" t="s">
        <v>32</v>
      </c>
      <c r="L44" s="104">
        <f>SUM(L45:L46)</f>
        <v>0</v>
      </c>
    </row>
    <row r="45" spans="1:12" ht="24" x14ac:dyDescent="0.25">
      <c r="A45" s="105">
        <v>23410</v>
      </c>
      <c r="B45" s="106" t="s">
        <v>51</v>
      </c>
      <c r="C45" s="107">
        <f t="shared" si="0"/>
        <v>0</v>
      </c>
      <c r="D45" s="108" t="s">
        <v>32</v>
      </c>
      <c r="E45" s="108" t="s">
        <v>32</v>
      </c>
      <c r="F45" s="108" t="s">
        <v>32</v>
      </c>
      <c r="G45" s="109"/>
      <c r="H45" s="107">
        <f t="shared" si="1"/>
        <v>0</v>
      </c>
      <c r="I45" s="108" t="s">
        <v>32</v>
      </c>
      <c r="J45" s="108" t="s">
        <v>32</v>
      </c>
      <c r="K45" s="108" t="s">
        <v>32</v>
      </c>
      <c r="L45" s="110"/>
    </row>
    <row r="46" spans="1:12" ht="24" x14ac:dyDescent="0.25">
      <c r="A46" s="105">
        <v>23510</v>
      </c>
      <c r="B46" s="106" t="s">
        <v>52</v>
      </c>
      <c r="C46" s="111">
        <f t="shared" si="0"/>
        <v>0</v>
      </c>
      <c r="D46" s="108" t="s">
        <v>32</v>
      </c>
      <c r="E46" s="108" t="s">
        <v>32</v>
      </c>
      <c r="F46" s="108" t="s">
        <v>32</v>
      </c>
      <c r="G46" s="109"/>
      <c r="H46" s="111">
        <f t="shared" si="1"/>
        <v>0</v>
      </c>
      <c r="I46" s="108" t="s">
        <v>32</v>
      </c>
      <c r="J46" s="108" t="s">
        <v>32</v>
      </c>
      <c r="K46" s="108" t="s">
        <v>32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53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54</v>
      </c>
      <c r="C49" s="124">
        <f t="shared" ref="C49:C111" si="2">SUM(D49:G49)</f>
        <v>5282.9895999999999</v>
      </c>
      <c r="D49" s="125">
        <f>SUM(D50,D295)</f>
        <v>5282.9895999999999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5168</v>
      </c>
      <c r="I49" s="125">
        <f>SUM(I50,I295)</f>
        <v>5168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55</v>
      </c>
      <c r="C50" s="130">
        <f t="shared" si="2"/>
        <v>5282.9895999999999</v>
      </c>
      <c r="D50" s="131">
        <f>SUM(D51,D191)</f>
        <v>5282.9895999999999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5168</v>
      </c>
      <c r="I50" s="131">
        <f>SUM(I51,I191)</f>
        <v>5168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56</v>
      </c>
      <c r="C51" s="135">
        <f t="shared" si="2"/>
        <v>5282.9895999999999</v>
      </c>
      <c r="D51" s="136">
        <f>SUM(D52,D73,D170,D184)</f>
        <v>5282.9895999999999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5168</v>
      </c>
      <c r="I51" s="136">
        <f>SUM(I52,I73,I170,I184)</f>
        <v>5168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57</v>
      </c>
      <c r="C52" s="140">
        <f t="shared" si="2"/>
        <v>3752.4816000000001</v>
      </c>
      <c r="D52" s="141">
        <f>SUM(D53,D66)</f>
        <v>3752.4816000000001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3752</v>
      </c>
      <c r="I52" s="141">
        <f>SUM(I53,I66)</f>
        <v>3752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58</v>
      </c>
      <c r="C53" s="65">
        <f t="shared" si="2"/>
        <v>3024</v>
      </c>
      <c r="D53" s="71">
        <f>SUM(D54,D57,D65)</f>
        <v>3024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3024</v>
      </c>
      <c r="I53" s="71">
        <f>SUM(I54,I57,I65)</f>
        <v>3024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59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60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61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62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63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64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65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66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67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68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69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70</v>
      </c>
      <c r="C65" s="148">
        <f t="shared" si="2"/>
        <v>3024</v>
      </c>
      <c r="D65" s="160">
        <f>SUM(50*2*12)+(30*12)+(30*12)+(92*12)</f>
        <v>3024</v>
      </c>
      <c r="E65" s="160"/>
      <c r="F65" s="160"/>
      <c r="G65" s="161"/>
      <c r="H65" s="148">
        <f t="shared" si="3"/>
        <v>3024</v>
      </c>
      <c r="I65" s="160">
        <v>3024</v>
      </c>
      <c r="J65" s="160"/>
      <c r="K65" s="160"/>
      <c r="L65" s="162"/>
    </row>
    <row r="66" spans="1:12" ht="36" x14ac:dyDescent="0.25">
      <c r="A66" s="64">
        <v>1200</v>
      </c>
      <c r="B66" s="144" t="s">
        <v>71</v>
      </c>
      <c r="C66" s="65">
        <f t="shared" si="2"/>
        <v>728.48159999999996</v>
      </c>
      <c r="D66" s="71">
        <f>SUM(D67:D68)</f>
        <v>728.48159999999996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728</v>
      </c>
      <c r="I66" s="71">
        <f>SUM(I67:I68)</f>
        <v>728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72</v>
      </c>
      <c r="C67" s="74">
        <f t="shared" si="2"/>
        <v>728.48159999999996</v>
      </c>
      <c r="D67" s="76">
        <f>D65*0.2409</f>
        <v>728.48159999999996</v>
      </c>
      <c r="E67" s="76"/>
      <c r="F67" s="76"/>
      <c r="G67" s="152"/>
      <c r="H67" s="74">
        <f t="shared" si="3"/>
        <v>728</v>
      </c>
      <c r="I67" s="76">
        <v>728</v>
      </c>
      <c r="J67" s="76"/>
      <c r="K67" s="76"/>
      <c r="L67" s="153"/>
    </row>
    <row r="68" spans="1:12" ht="24" x14ac:dyDescent="0.25">
      <c r="A68" s="156">
        <v>1220</v>
      </c>
      <c r="B68" s="79" t="s">
        <v>73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74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75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76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77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78</v>
      </c>
      <c r="C73" s="140">
        <f t="shared" si="2"/>
        <v>1530.508</v>
      </c>
      <c r="D73" s="141">
        <f>SUM(D74,D81,D128,D161,D162,D169)</f>
        <v>1530.508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1416</v>
      </c>
      <c r="I73" s="141">
        <f>SUM(I74,I81,I128,I161,I162,I169)</f>
        <v>1416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79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80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81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82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83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81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82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84</v>
      </c>
      <c r="C81" s="65">
        <f t="shared" si="2"/>
        <v>531.50800000000004</v>
      </c>
      <c r="D81" s="71">
        <f>SUM(D82,D87,D93,D101,D110,D114,D120,D126)</f>
        <v>531.50800000000004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532</v>
      </c>
      <c r="I81" s="71">
        <f>SUM(I82,I87,I93,I101,I110,I114,I120,I126)</f>
        <v>532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85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86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87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88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89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90</v>
      </c>
      <c r="C87" s="80">
        <f t="shared" si="2"/>
        <v>233.82</v>
      </c>
      <c r="D87" s="157">
        <f>SUM(D88:D92)</f>
        <v>233.82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234</v>
      </c>
      <c r="I87" s="157">
        <f>SUM(I88:I92)</f>
        <v>234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91</v>
      </c>
      <c r="C88" s="80">
        <f t="shared" si="2"/>
        <v>159.89999999999998</v>
      </c>
      <c r="D88" s="82">
        <f>13.6*1.45*7.5+12</f>
        <v>159.89999999999998</v>
      </c>
      <c r="E88" s="82"/>
      <c r="F88" s="82"/>
      <c r="G88" s="154"/>
      <c r="H88" s="80">
        <f t="shared" si="3"/>
        <v>160</v>
      </c>
      <c r="I88" s="82">
        <v>160</v>
      </c>
      <c r="J88" s="82"/>
      <c r="K88" s="82"/>
      <c r="L88" s="155"/>
    </row>
    <row r="89" spans="1:12" x14ac:dyDescent="0.25">
      <c r="A89" s="53">
        <v>2222</v>
      </c>
      <c r="B89" s="79" t="s">
        <v>92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93</v>
      </c>
      <c r="C90" s="80">
        <f t="shared" si="2"/>
        <v>73.92</v>
      </c>
      <c r="D90" s="82">
        <f xml:space="preserve"> 6.16*12</f>
        <v>73.92</v>
      </c>
      <c r="E90" s="82"/>
      <c r="F90" s="82"/>
      <c r="G90" s="154"/>
      <c r="H90" s="80">
        <f t="shared" si="3"/>
        <v>74</v>
      </c>
      <c r="I90" s="82">
        <v>74</v>
      </c>
      <c r="J90" s="82"/>
      <c r="K90" s="82"/>
      <c r="L90" s="155"/>
    </row>
    <row r="91" spans="1:12" ht="11.25" customHeight="1" x14ac:dyDescent="0.25">
      <c r="A91" s="53">
        <v>2224</v>
      </c>
      <c r="B91" s="79" t="s">
        <v>94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95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96</v>
      </c>
      <c r="C93" s="80">
        <f t="shared" si="2"/>
        <v>42.28</v>
      </c>
      <c r="D93" s="157">
        <f>SUM(D94:D100)</f>
        <v>42.28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42</v>
      </c>
      <c r="I93" s="157">
        <f>SUM(I94:I100)</f>
        <v>42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97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98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99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100</v>
      </c>
      <c r="C97" s="80">
        <f t="shared" si="2"/>
        <v>28</v>
      </c>
      <c r="D97" s="82">
        <f>2*14</f>
        <v>28</v>
      </c>
      <c r="E97" s="82"/>
      <c r="F97" s="82"/>
      <c r="G97" s="154"/>
      <c r="H97" s="80">
        <f t="shared" si="3"/>
        <v>28</v>
      </c>
      <c r="I97" s="82">
        <v>28</v>
      </c>
      <c r="J97" s="82"/>
      <c r="K97" s="82"/>
      <c r="L97" s="155"/>
    </row>
    <row r="98" spans="1:12" ht="24" x14ac:dyDescent="0.25">
      <c r="A98" s="53">
        <v>2235</v>
      </c>
      <c r="B98" s="79" t="s">
        <v>101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102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103</v>
      </c>
      <c r="C100" s="80">
        <f t="shared" si="2"/>
        <v>14.28</v>
      </c>
      <c r="D100" s="82">
        <f>1.19*12</f>
        <v>14.28</v>
      </c>
      <c r="E100" s="82"/>
      <c r="F100" s="82"/>
      <c r="G100" s="154"/>
      <c r="H100" s="80">
        <f t="shared" si="3"/>
        <v>14</v>
      </c>
      <c r="I100" s="82">
        <v>14</v>
      </c>
      <c r="J100" s="82"/>
      <c r="K100" s="82"/>
      <c r="L100" s="155"/>
    </row>
    <row r="101" spans="1:12" ht="36" x14ac:dyDescent="0.25">
      <c r="A101" s="156">
        <v>2240</v>
      </c>
      <c r="B101" s="79" t="s">
        <v>104</v>
      </c>
      <c r="C101" s="80">
        <f t="shared" si="2"/>
        <v>180.88799999999998</v>
      </c>
      <c r="D101" s="157">
        <f>SUM(D102:D109)</f>
        <v>180.88799999999998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181</v>
      </c>
      <c r="I101" s="157">
        <f>SUM(I102:I109)</f>
        <v>181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105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106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107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108</v>
      </c>
      <c r="C105" s="80">
        <f t="shared" si="2"/>
        <v>180.88799999999998</v>
      </c>
      <c r="D105" s="82">
        <f>SUM(12.1*12)+(0.76*12)+(2.214*1*12)</f>
        <v>180.88799999999998</v>
      </c>
      <c r="E105" s="82"/>
      <c r="F105" s="82"/>
      <c r="G105" s="154"/>
      <c r="H105" s="80">
        <f t="shared" si="3"/>
        <v>181</v>
      </c>
      <c r="I105" s="82">
        <v>181</v>
      </c>
      <c r="J105" s="82"/>
      <c r="K105" s="82"/>
      <c r="L105" s="155"/>
    </row>
    <row r="106" spans="1:12" ht="24" x14ac:dyDescent="0.25">
      <c r="A106" s="53">
        <v>2246</v>
      </c>
      <c r="B106" s="79" t="s">
        <v>109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110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111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112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113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114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115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116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117</v>
      </c>
      <c r="C114" s="80">
        <f t="shared" ref="C114:C184" si="4">SUM(D114:G114)</f>
        <v>74.52000000000001</v>
      </c>
      <c r="D114" s="157">
        <f>SUM(D115:D119)</f>
        <v>74.52000000000001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75</v>
      </c>
      <c r="I114" s="157">
        <f>SUM(I115:I119)</f>
        <v>75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118</v>
      </c>
      <c r="C115" s="80">
        <f t="shared" si="4"/>
        <v>74.52000000000001</v>
      </c>
      <c r="D115" s="82">
        <f>13.8*0.45*12</f>
        <v>74.52000000000001</v>
      </c>
      <c r="E115" s="82"/>
      <c r="F115" s="82"/>
      <c r="G115" s="154"/>
      <c r="H115" s="80">
        <f t="shared" si="5"/>
        <v>75</v>
      </c>
      <c r="I115" s="82">
        <v>75</v>
      </c>
      <c r="J115" s="82"/>
      <c r="K115" s="82"/>
      <c r="L115" s="155"/>
    </row>
    <row r="116" spans="1:12" x14ac:dyDescent="0.25">
      <c r="A116" s="53">
        <v>2262</v>
      </c>
      <c r="B116" s="79" t="s">
        <v>119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120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121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122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123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124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125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126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127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128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129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130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131</v>
      </c>
      <c r="C128" s="65">
        <f t="shared" si="4"/>
        <v>999</v>
      </c>
      <c r="D128" s="71">
        <f>SUM(D129,D133,D137,D138,D141,D148,D156,D157,D160)</f>
        <v>999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884</v>
      </c>
      <c r="I128" s="71">
        <f>SUM(I129,I133,I137,I138,I141,I148,I156,I157,I160)</f>
        <v>884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132</v>
      </c>
      <c r="C129" s="74">
        <f t="shared" si="4"/>
        <v>235</v>
      </c>
      <c r="D129" s="166">
        <f>SUM(D130:D132)</f>
        <v>235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120</v>
      </c>
      <c r="I129" s="166">
        <f>SUM(I130:I132)</f>
        <v>120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133</v>
      </c>
      <c r="C130" s="80">
        <f t="shared" si="4"/>
        <v>20</v>
      </c>
      <c r="D130" s="82">
        <v>20</v>
      </c>
      <c r="E130" s="82"/>
      <c r="F130" s="82"/>
      <c r="G130" s="154"/>
      <c r="H130" s="80">
        <f t="shared" si="5"/>
        <v>20</v>
      </c>
      <c r="I130" s="82">
        <v>20</v>
      </c>
      <c r="J130" s="82"/>
      <c r="K130" s="82"/>
      <c r="L130" s="155"/>
    </row>
    <row r="131" spans="1:12" x14ac:dyDescent="0.25">
      <c r="A131" s="53">
        <v>2312</v>
      </c>
      <c r="B131" s="79" t="s">
        <v>134</v>
      </c>
      <c r="C131" s="80">
        <f t="shared" si="4"/>
        <v>140</v>
      </c>
      <c r="D131" s="82">
        <v>140</v>
      </c>
      <c r="E131" s="82"/>
      <c r="F131" s="82"/>
      <c r="G131" s="154"/>
      <c r="H131" s="80">
        <f t="shared" si="5"/>
        <v>70</v>
      </c>
      <c r="I131" s="82">
        <v>70</v>
      </c>
      <c r="J131" s="82"/>
      <c r="K131" s="82"/>
      <c r="L131" s="155"/>
    </row>
    <row r="132" spans="1:12" x14ac:dyDescent="0.25">
      <c r="A132" s="53">
        <v>2313</v>
      </c>
      <c r="B132" s="79" t="s">
        <v>135</v>
      </c>
      <c r="C132" s="80">
        <f t="shared" si="4"/>
        <v>75</v>
      </c>
      <c r="D132" s="82">
        <f>25*3</f>
        <v>75</v>
      </c>
      <c r="E132" s="82"/>
      <c r="F132" s="82"/>
      <c r="G132" s="154"/>
      <c r="H132" s="80">
        <f t="shared" si="5"/>
        <v>30</v>
      </c>
      <c r="I132" s="82">
        <v>30</v>
      </c>
      <c r="J132" s="82"/>
      <c r="K132" s="82"/>
      <c r="L132" s="155"/>
    </row>
    <row r="133" spans="1:12" x14ac:dyDescent="0.25">
      <c r="A133" s="156">
        <v>2320</v>
      </c>
      <c r="B133" s="79" t="s">
        <v>136</v>
      </c>
      <c r="C133" s="80">
        <f t="shared" si="4"/>
        <v>444</v>
      </c>
      <c r="D133" s="157">
        <f>SUM(D134:D136)</f>
        <v>444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444</v>
      </c>
      <c r="I133" s="157">
        <f>SUM(I134:I136)</f>
        <v>444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137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138</v>
      </c>
      <c r="C135" s="80">
        <f t="shared" si="4"/>
        <v>444</v>
      </c>
      <c r="D135" s="82">
        <v>444</v>
      </c>
      <c r="E135" s="82"/>
      <c r="F135" s="82"/>
      <c r="G135" s="154"/>
      <c r="H135" s="80">
        <f t="shared" si="5"/>
        <v>444</v>
      </c>
      <c r="I135" s="82">
        <v>444</v>
      </c>
      <c r="J135" s="82"/>
      <c r="K135" s="82"/>
      <c r="L135" s="155"/>
    </row>
    <row r="136" spans="1:12" ht="10.5" customHeight="1" x14ac:dyDescent="0.25">
      <c r="A136" s="53">
        <v>2329</v>
      </c>
      <c r="B136" s="79" t="s">
        <v>139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140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141</v>
      </c>
      <c r="C138" s="80">
        <f t="shared" si="4"/>
        <v>260</v>
      </c>
      <c r="D138" s="157">
        <f>SUM(D139:D140)</f>
        <v>260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260</v>
      </c>
      <c r="I138" s="157">
        <f>SUM(I139:I140)</f>
        <v>260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142</v>
      </c>
      <c r="C139" s="80">
        <f t="shared" si="4"/>
        <v>260</v>
      </c>
      <c r="D139" s="82">
        <v>260</v>
      </c>
      <c r="E139" s="82"/>
      <c r="F139" s="82"/>
      <c r="G139" s="154"/>
      <c r="H139" s="80">
        <f t="shared" si="5"/>
        <v>260</v>
      </c>
      <c r="I139" s="82">
        <v>260</v>
      </c>
      <c r="J139" s="82"/>
      <c r="K139" s="82"/>
      <c r="L139" s="155"/>
    </row>
    <row r="140" spans="1:12" ht="24" x14ac:dyDescent="0.25">
      <c r="A140" s="53">
        <v>2344</v>
      </c>
      <c r="B140" s="79" t="s">
        <v>143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144</v>
      </c>
      <c r="C141" s="148">
        <f t="shared" si="4"/>
        <v>60</v>
      </c>
      <c r="D141" s="149">
        <f>SUM(D142:D147)</f>
        <v>60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60</v>
      </c>
      <c r="I141" s="149">
        <f>SUM(I142:I147)</f>
        <v>60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145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146</v>
      </c>
      <c r="C143" s="80">
        <f t="shared" si="4"/>
        <v>60</v>
      </c>
      <c r="D143" s="82">
        <v>60</v>
      </c>
      <c r="E143" s="82"/>
      <c r="F143" s="82"/>
      <c r="G143" s="154"/>
      <c r="H143" s="80">
        <f t="shared" si="5"/>
        <v>60</v>
      </c>
      <c r="I143" s="82">
        <v>60</v>
      </c>
      <c r="J143" s="82"/>
      <c r="K143" s="82"/>
      <c r="L143" s="155"/>
    </row>
    <row r="144" spans="1:12" ht="24" x14ac:dyDescent="0.25">
      <c r="A144" s="53">
        <v>2353</v>
      </c>
      <c r="B144" s="79" t="s">
        <v>147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148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149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150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151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152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153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154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155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156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157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158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159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160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161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162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163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164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165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166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167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168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169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170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171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172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173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174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175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176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177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178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179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180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181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182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183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184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185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186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187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188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189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190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191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192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193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194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195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196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197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198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199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200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201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202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203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204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205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206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207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208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209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210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211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212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213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214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215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216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217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218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219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220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221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222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223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224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225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226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227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228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229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230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231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232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233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234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235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236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237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238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239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240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241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242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243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244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245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246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247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248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249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250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251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252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253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254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255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256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257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258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259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260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261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262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263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264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265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266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267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268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269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270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271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272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273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274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275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276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277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278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279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280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281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282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283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284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285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286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287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288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289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290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291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292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293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294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295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296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297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298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29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30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299</v>
      </c>
      <c r="C298" s="257">
        <f>SUM(C295,C283,C279,C266,C231,C192,C184,C170,C73,C52)</f>
        <v>5282.9895999999999</v>
      </c>
      <c r="D298" s="257">
        <f>SUM(D295,D283,D279,D266,D231,D192,D184,D170,D73,D52)</f>
        <v>5282.9895999999999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5168</v>
      </c>
      <c r="I298" s="257">
        <f>SUM(I295,I283,I279,I266,I231,I192,I184,I170,I73,I52)</f>
        <v>5168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3" t="s">
        <v>300</v>
      </c>
      <c r="B300" s="324"/>
      <c r="C300" s="262">
        <f>SUM(D300:G300)</f>
        <v>1.0400000000117871E-2</v>
      </c>
      <c r="D300" s="263">
        <f>SUM(D25,D26,D42)-D50</f>
        <v>1.0400000000117871E-2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3" t="s">
        <v>301</v>
      </c>
      <c r="B302" s="324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302</v>
      </c>
      <c r="B303" s="269" t="s">
        <v>303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304</v>
      </c>
      <c r="B305" s="271" t="s">
        <v>305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306</v>
      </c>
      <c r="B306" s="273" t="s">
        <v>307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308</v>
      </c>
      <c r="B307" s="52" t="s">
        <v>309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310</v>
      </c>
      <c r="B308" s="52" t="s">
        <v>311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312</v>
      </c>
      <c r="B309" s="52" t="s">
        <v>313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314</v>
      </c>
      <c r="B310" s="52" t="s">
        <v>315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316</v>
      </c>
      <c r="B311" s="277" t="s">
        <v>317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318</v>
      </c>
      <c r="B313" s="271" t="s">
        <v>319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320</v>
      </c>
      <c r="B315" s="287" t="s">
        <v>321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322</v>
      </c>
      <c r="C318" s="7" t="s">
        <v>323</v>
      </c>
      <c r="D318" s="7"/>
      <c r="E318" s="7"/>
      <c r="F318" s="7"/>
      <c r="G318" s="7"/>
      <c r="H318" s="7" t="s">
        <v>324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325</v>
      </c>
      <c r="C320" s="7" t="s">
        <v>323</v>
      </c>
      <c r="D320" s="7"/>
      <c r="E320" s="7"/>
      <c r="F320" s="7"/>
      <c r="G320" s="7"/>
      <c r="H320" s="7" t="s">
        <v>324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2:B302"/>
    <mergeCell ref="H17:H18"/>
    <mergeCell ref="I17:I18"/>
    <mergeCell ref="J17:J18"/>
    <mergeCell ref="K17:K18"/>
    <mergeCell ref="L17:L18"/>
    <mergeCell ref="A300:B30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C13:L13"/>
    <mergeCell ref="A3:L3"/>
    <mergeCell ref="C5:L5"/>
    <mergeCell ref="C8:L8"/>
    <mergeCell ref="C11:L11"/>
    <mergeCell ref="C12:L12"/>
    <mergeCell ref="C6:L6"/>
    <mergeCell ref="C7:L7"/>
    <mergeCell ref="C10:L10"/>
  </mergeCells>
  <printOptions gridLines="1"/>
  <pageMargins left="0.39370078740157483" right="0.39370078740157483" top="0.59055118110236227" bottom="0.39370078740157483" header="0.23622047244094491" footer="0.19685039370078741"/>
  <pageSetup paperSize="9" fitToHeight="50" orientation="portrait" r:id="rId1"/>
  <headerFooter alignWithMargins="0">
    <oddHeader xml:space="preserve">&amp;C                               &amp;R&amp;"Times New Roman,Regular"&amp;8 Tāme Nr.07.2.1.&amp;"Arial,Regular"&amp;10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1"/>
  <sheetViews>
    <sheetView tabSelected="1" zoomScaleNormal="100" workbookViewId="0">
      <selection activeCell="O20" sqref="O2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0" t="s">
        <v>335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x14ac:dyDescent="0.25">
      <c r="A6" s="9" t="s">
        <v>3</v>
      </c>
      <c r="B6" s="10"/>
      <c r="C6" s="294" t="s">
        <v>336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1:12" x14ac:dyDescent="0.25">
      <c r="A7" s="9" t="s">
        <v>5</v>
      </c>
      <c r="B7" s="10"/>
      <c r="C7" s="294" t="s">
        <v>337</v>
      </c>
      <c r="D7" s="295"/>
      <c r="E7" s="295"/>
      <c r="F7" s="295"/>
      <c r="G7" s="295"/>
      <c r="H7" s="295"/>
      <c r="I7" s="295"/>
      <c r="J7" s="295"/>
      <c r="K7" s="295"/>
      <c r="L7" s="296"/>
    </row>
    <row r="8" spans="1:12" ht="24" customHeight="1" x14ac:dyDescent="0.25">
      <c r="A8" s="9" t="s">
        <v>7</v>
      </c>
      <c r="B8" s="10"/>
      <c r="C8" s="300" t="s">
        <v>338</v>
      </c>
      <c r="D8" s="301"/>
      <c r="E8" s="301"/>
      <c r="F8" s="301"/>
      <c r="G8" s="301"/>
      <c r="H8" s="301"/>
      <c r="I8" s="301"/>
      <c r="J8" s="301"/>
      <c r="K8" s="301"/>
      <c r="L8" s="302"/>
    </row>
    <row r="9" spans="1:12" x14ac:dyDescent="0.25">
      <c r="A9" s="14" t="s">
        <v>9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10</v>
      </c>
      <c r="C10" s="294"/>
      <c r="D10" s="295"/>
      <c r="E10" s="295"/>
      <c r="F10" s="295"/>
      <c r="G10" s="295"/>
      <c r="H10" s="295"/>
      <c r="I10" s="295"/>
      <c r="J10" s="295"/>
      <c r="K10" s="295"/>
      <c r="L10" s="296"/>
    </row>
    <row r="11" spans="1:12" x14ac:dyDescent="0.25">
      <c r="A11" s="9"/>
      <c r="B11" s="10" t="s">
        <v>12</v>
      </c>
      <c r="C11" s="294"/>
      <c r="D11" s="295"/>
      <c r="E11" s="295"/>
      <c r="F11" s="295"/>
      <c r="G11" s="295"/>
      <c r="H11" s="295"/>
      <c r="I11" s="295"/>
      <c r="J11" s="295"/>
      <c r="K11" s="295"/>
      <c r="L11" s="296"/>
    </row>
    <row r="12" spans="1:12" x14ac:dyDescent="0.25">
      <c r="A12" s="9"/>
      <c r="B12" s="10" t="s">
        <v>13</v>
      </c>
      <c r="C12" s="294"/>
      <c r="D12" s="295"/>
      <c r="E12" s="295"/>
      <c r="F12" s="295"/>
      <c r="G12" s="295"/>
      <c r="H12" s="295"/>
      <c r="I12" s="295"/>
      <c r="J12" s="295"/>
      <c r="K12" s="295"/>
      <c r="L12" s="296"/>
    </row>
    <row r="13" spans="1:12" x14ac:dyDescent="0.25">
      <c r="A13" s="9"/>
      <c r="B13" s="10" t="s">
        <v>14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ht="12.75" customHeight="1" x14ac:dyDescent="0.25">
      <c r="A14" s="9"/>
      <c r="B14" s="10" t="s">
        <v>339</v>
      </c>
      <c r="C14" s="294" t="s">
        <v>340</v>
      </c>
      <c r="D14" s="295"/>
      <c r="E14" s="295"/>
      <c r="F14" s="295"/>
      <c r="G14" s="295"/>
      <c r="H14" s="295"/>
      <c r="I14" s="295"/>
      <c r="J14" s="295"/>
      <c r="K14" s="295"/>
      <c r="L14" s="296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3" t="s">
        <v>16</v>
      </c>
      <c r="B16" s="306" t="s">
        <v>17</v>
      </c>
      <c r="C16" s="308" t="s">
        <v>18</v>
      </c>
      <c r="D16" s="309"/>
      <c r="E16" s="309"/>
      <c r="F16" s="309"/>
      <c r="G16" s="310"/>
      <c r="H16" s="308" t="s">
        <v>19</v>
      </c>
      <c r="I16" s="309"/>
      <c r="J16" s="309"/>
      <c r="K16" s="309"/>
      <c r="L16" s="311"/>
    </row>
    <row r="17" spans="1:14" s="20" customFormat="1" ht="12.75" customHeight="1" x14ac:dyDescent="0.25">
      <c r="A17" s="304"/>
      <c r="B17" s="307"/>
      <c r="C17" s="312" t="s">
        <v>20</v>
      </c>
      <c r="D17" s="313" t="s">
        <v>21</v>
      </c>
      <c r="E17" s="321" t="s">
        <v>22</v>
      </c>
      <c r="F17" s="315" t="s">
        <v>23</v>
      </c>
      <c r="G17" s="326" t="s">
        <v>24</v>
      </c>
      <c r="H17" s="312" t="s">
        <v>20</v>
      </c>
      <c r="I17" s="313" t="s">
        <v>21</v>
      </c>
      <c r="J17" s="321" t="s">
        <v>22</v>
      </c>
      <c r="K17" s="315" t="s">
        <v>23</v>
      </c>
      <c r="L17" s="317" t="s">
        <v>24</v>
      </c>
    </row>
    <row r="18" spans="1:14" s="21" customFormat="1" ht="61.5" customHeight="1" thickBot="1" x14ac:dyDescent="0.3">
      <c r="A18" s="305"/>
      <c r="B18" s="307"/>
      <c r="C18" s="312"/>
      <c r="D18" s="314"/>
      <c r="E18" s="325"/>
      <c r="F18" s="316"/>
      <c r="G18" s="326"/>
      <c r="H18" s="319"/>
      <c r="I18" s="320"/>
      <c r="J18" s="322"/>
      <c r="K18" s="316"/>
      <c r="L18" s="318"/>
    </row>
    <row r="19" spans="1:14" s="21" customFormat="1" ht="9.75" customHeight="1" thickTop="1" x14ac:dyDescent="0.25">
      <c r="A19" s="22" t="s">
        <v>25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26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27</v>
      </c>
      <c r="C21" s="36">
        <f t="shared" ref="C21:C46" si="0">SUM(D21:G21)</f>
        <v>169000</v>
      </c>
      <c r="D21" s="37">
        <f>SUM(D22,D25,D26,D42)</f>
        <v>169000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169000</v>
      </c>
      <c r="I21" s="37">
        <f>SUM(I22,I25,I26,I42)</f>
        <v>169000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28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29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30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31</v>
      </c>
      <c r="C25" s="59">
        <f t="shared" si="0"/>
        <v>169000</v>
      </c>
      <c r="D25" s="60">
        <f>D49+169000</f>
        <v>169000</v>
      </c>
      <c r="E25" s="60"/>
      <c r="F25" s="61" t="s">
        <v>32</v>
      </c>
      <c r="G25" s="62" t="s">
        <v>32</v>
      </c>
      <c r="H25" s="59">
        <f t="shared" si="1"/>
        <v>169000</v>
      </c>
      <c r="I25" s="60">
        <f>I49+169000</f>
        <v>169000</v>
      </c>
      <c r="J25" s="60"/>
      <c r="K25" s="61" t="s">
        <v>32</v>
      </c>
      <c r="L25" s="63" t="s">
        <v>32</v>
      </c>
    </row>
    <row r="26" spans="1:14" s="33" customFormat="1" ht="24.75" thickTop="1" x14ac:dyDescent="0.25">
      <c r="A26" s="64"/>
      <c r="B26" s="64" t="s">
        <v>33</v>
      </c>
      <c r="C26" s="65">
        <f t="shared" si="0"/>
        <v>0</v>
      </c>
      <c r="D26" s="66"/>
      <c r="E26" s="67" t="s">
        <v>32</v>
      </c>
      <c r="F26" s="67" t="s">
        <v>32</v>
      </c>
      <c r="G26" s="68" t="s">
        <v>32</v>
      </c>
      <c r="H26" s="65">
        <f t="shared" si="1"/>
        <v>0</v>
      </c>
      <c r="I26" s="69"/>
      <c r="J26" s="67" t="s">
        <v>32</v>
      </c>
      <c r="K26" s="67" t="s">
        <v>32</v>
      </c>
      <c r="L26" s="70" t="s">
        <v>32</v>
      </c>
    </row>
    <row r="27" spans="1:14" s="33" customFormat="1" ht="36" x14ac:dyDescent="0.25">
      <c r="A27" s="64">
        <v>21300</v>
      </c>
      <c r="B27" s="64" t="s">
        <v>34</v>
      </c>
      <c r="C27" s="65">
        <f t="shared" si="0"/>
        <v>0</v>
      </c>
      <c r="D27" s="67" t="s">
        <v>32</v>
      </c>
      <c r="E27" s="67" t="s">
        <v>32</v>
      </c>
      <c r="F27" s="71">
        <f>SUM(F28,F32,F34,F37)</f>
        <v>0</v>
      </c>
      <c r="G27" s="68" t="s">
        <v>32</v>
      </c>
      <c r="H27" s="65">
        <f t="shared" si="1"/>
        <v>0</v>
      </c>
      <c r="I27" s="67" t="s">
        <v>32</v>
      </c>
      <c r="J27" s="67" t="s">
        <v>32</v>
      </c>
      <c r="K27" s="71">
        <f>SUM(K28,K32,K34,K37)</f>
        <v>0</v>
      </c>
      <c r="L27" s="70" t="s">
        <v>32</v>
      </c>
    </row>
    <row r="28" spans="1:14" s="33" customFormat="1" ht="24" x14ac:dyDescent="0.25">
      <c r="A28" s="72">
        <v>21350</v>
      </c>
      <c r="B28" s="64" t="s">
        <v>35</v>
      </c>
      <c r="C28" s="65">
        <f t="shared" si="0"/>
        <v>0</v>
      </c>
      <c r="D28" s="67" t="s">
        <v>32</v>
      </c>
      <c r="E28" s="67" t="s">
        <v>32</v>
      </c>
      <c r="F28" s="71">
        <f>SUM(F29:F31)</f>
        <v>0</v>
      </c>
      <c r="G28" s="68" t="s">
        <v>32</v>
      </c>
      <c r="H28" s="65">
        <f t="shared" si="1"/>
        <v>0</v>
      </c>
      <c r="I28" s="67" t="s">
        <v>32</v>
      </c>
      <c r="J28" s="67" t="s">
        <v>32</v>
      </c>
      <c r="K28" s="71">
        <f>SUM(K29:K31)</f>
        <v>0</v>
      </c>
      <c r="L28" s="70" t="s">
        <v>32</v>
      </c>
    </row>
    <row r="29" spans="1:14" x14ac:dyDescent="0.25">
      <c r="A29" s="46">
        <v>21351</v>
      </c>
      <c r="B29" s="73" t="s">
        <v>36</v>
      </c>
      <c r="C29" s="74">
        <f t="shared" si="0"/>
        <v>0</v>
      </c>
      <c r="D29" s="75" t="s">
        <v>32</v>
      </c>
      <c r="E29" s="75" t="s">
        <v>32</v>
      </c>
      <c r="F29" s="76"/>
      <c r="G29" s="77" t="s">
        <v>32</v>
      </c>
      <c r="H29" s="74">
        <f t="shared" si="1"/>
        <v>0</v>
      </c>
      <c r="I29" s="75" t="s">
        <v>32</v>
      </c>
      <c r="J29" s="75" t="s">
        <v>32</v>
      </c>
      <c r="K29" s="76"/>
      <c r="L29" s="78" t="s">
        <v>32</v>
      </c>
    </row>
    <row r="30" spans="1:14" x14ac:dyDescent="0.25">
      <c r="A30" s="52">
        <v>21352</v>
      </c>
      <c r="B30" s="79" t="s">
        <v>37</v>
      </c>
      <c r="C30" s="80">
        <f t="shared" si="0"/>
        <v>0</v>
      </c>
      <c r="D30" s="81" t="s">
        <v>32</v>
      </c>
      <c r="E30" s="81" t="s">
        <v>32</v>
      </c>
      <c r="F30" s="82"/>
      <c r="G30" s="83" t="s">
        <v>32</v>
      </c>
      <c r="H30" s="80">
        <f t="shared" si="1"/>
        <v>0</v>
      </c>
      <c r="I30" s="81" t="s">
        <v>32</v>
      </c>
      <c r="J30" s="81" t="s">
        <v>32</v>
      </c>
      <c r="K30" s="82"/>
      <c r="L30" s="84" t="s">
        <v>32</v>
      </c>
    </row>
    <row r="31" spans="1:14" ht="24" x14ac:dyDescent="0.25">
      <c r="A31" s="52">
        <v>21359</v>
      </c>
      <c r="B31" s="79" t="s">
        <v>38</v>
      </c>
      <c r="C31" s="80">
        <f t="shared" si="0"/>
        <v>0</v>
      </c>
      <c r="D31" s="81" t="s">
        <v>32</v>
      </c>
      <c r="E31" s="81" t="s">
        <v>32</v>
      </c>
      <c r="F31" s="82"/>
      <c r="G31" s="83" t="s">
        <v>32</v>
      </c>
      <c r="H31" s="80">
        <f t="shared" si="1"/>
        <v>0</v>
      </c>
      <c r="I31" s="81" t="s">
        <v>32</v>
      </c>
      <c r="J31" s="81" t="s">
        <v>32</v>
      </c>
      <c r="K31" s="82"/>
      <c r="L31" s="84" t="s">
        <v>32</v>
      </c>
      <c r="N31" s="85"/>
    </row>
    <row r="32" spans="1:14" s="33" customFormat="1" ht="36" x14ac:dyDescent="0.25">
      <c r="A32" s="72">
        <v>21370</v>
      </c>
      <c r="B32" s="64" t="s">
        <v>39</v>
      </c>
      <c r="C32" s="65">
        <f t="shared" si="0"/>
        <v>0</v>
      </c>
      <c r="D32" s="67" t="s">
        <v>32</v>
      </c>
      <c r="E32" s="67" t="s">
        <v>32</v>
      </c>
      <c r="F32" s="71">
        <f>SUM(F33)</f>
        <v>0</v>
      </c>
      <c r="G32" s="68" t="s">
        <v>32</v>
      </c>
      <c r="H32" s="65">
        <f t="shared" si="1"/>
        <v>0</v>
      </c>
      <c r="I32" s="67" t="s">
        <v>32</v>
      </c>
      <c r="J32" s="67" t="s">
        <v>32</v>
      </c>
      <c r="K32" s="71">
        <f>SUM(K33)</f>
        <v>0</v>
      </c>
      <c r="L32" s="70" t="s">
        <v>32</v>
      </c>
    </row>
    <row r="33" spans="1:12" ht="36" x14ac:dyDescent="0.25">
      <c r="A33" s="86">
        <v>21379</v>
      </c>
      <c r="B33" s="87" t="s">
        <v>40</v>
      </c>
      <c r="C33" s="88">
        <f t="shared" si="0"/>
        <v>0</v>
      </c>
      <c r="D33" s="89" t="s">
        <v>32</v>
      </c>
      <c r="E33" s="89" t="s">
        <v>32</v>
      </c>
      <c r="F33" s="90"/>
      <c r="G33" s="91" t="s">
        <v>32</v>
      </c>
      <c r="H33" s="88">
        <f t="shared" si="1"/>
        <v>0</v>
      </c>
      <c r="I33" s="89" t="s">
        <v>32</v>
      </c>
      <c r="J33" s="89" t="s">
        <v>32</v>
      </c>
      <c r="K33" s="90"/>
      <c r="L33" s="92" t="s">
        <v>32</v>
      </c>
    </row>
    <row r="34" spans="1:12" s="33" customFormat="1" x14ac:dyDescent="0.25">
      <c r="A34" s="72">
        <v>21380</v>
      </c>
      <c r="B34" s="64" t="s">
        <v>41</v>
      </c>
      <c r="C34" s="65">
        <f t="shared" si="0"/>
        <v>0</v>
      </c>
      <c r="D34" s="67" t="s">
        <v>32</v>
      </c>
      <c r="E34" s="67" t="s">
        <v>32</v>
      </c>
      <c r="F34" s="71">
        <f>SUM(F35:F36)</f>
        <v>0</v>
      </c>
      <c r="G34" s="68" t="s">
        <v>32</v>
      </c>
      <c r="H34" s="65">
        <f t="shared" si="1"/>
        <v>0</v>
      </c>
      <c r="I34" s="67" t="s">
        <v>32</v>
      </c>
      <c r="J34" s="67" t="s">
        <v>32</v>
      </c>
      <c r="K34" s="71">
        <f>SUM(K35:K36)</f>
        <v>0</v>
      </c>
      <c r="L34" s="70" t="s">
        <v>32</v>
      </c>
    </row>
    <row r="35" spans="1:12" x14ac:dyDescent="0.25">
      <c r="A35" s="47">
        <v>21381</v>
      </c>
      <c r="B35" s="73" t="s">
        <v>42</v>
      </c>
      <c r="C35" s="74">
        <f t="shared" si="0"/>
        <v>0</v>
      </c>
      <c r="D35" s="75" t="s">
        <v>32</v>
      </c>
      <c r="E35" s="75" t="s">
        <v>32</v>
      </c>
      <c r="F35" s="76"/>
      <c r="G35" s="77" t="s">
        <v>32</v>
      </c>
      <c r="H35" s="74">
        <f t="shared" si="1"/>
        <v>0</v>
      </c>
      <c r="I35" s="75" t="s">
        <v>32</v>
      </c>
      <c r="J35" s="75" t="s">
        <v>32</v>
      </c>
      <c r="K35" s="76"/>
      <c r="L35" s="78" t="s">
        <v>32</v>
      </c>
    </row>
    <row r="36" spans="1:12" ht="24" x14ac:dyDescent="0.25">
      <c r="A36" s="53">
        <v>21383</v>
      </c>
      <c r="B36" s="79" t="s">
        <v>43</v>
      </c>
      <c r="C36" s="80">
        <f t="shared" si="0"/>
        <v>0</v>
      </c>
      <c r="D36" s="81" t="s">
        <v>32</v>
      </c>
      <c r="E36" s="81" t="s">
        <v>32</v>
      </c>
      <c r="F36" s="82"/>
      <c r="G36" s="83" t="s">
        <v>32</v>
      </c>
      <c r="H36" s="80">
        <f t="shared" si="1"/>
        <v>0</v>
      </c>
      <c r="I36" s="81" t="s">
        <v>32</v>
      </c>
      <c r="J36" s="81" t="s">
        <v>32</v>
      </c>
      <c r="K36" s="82"/>
      <c r="L36" s="84" t="s">
        <v>32</v>
      </c>
    </row>
    <row r="37" spans="1:12" s="33" customFormat="1" ht="24" x14ac:dyDescent="0.25">
      <c r="A37" s="72">
        <v>21390</v>
      </c>
      <c r="B37" s="64" t="s">
        <v>44</v>
      </c>
      <c r="C37" s="65">
        <f t="shared" si="0"/>
        <v>0</v>
      </c>
      <c r="D37" s="67" t="s">
        <v>32</v>
      </c>
      <c r="E37" s="67" t="s">
        <v>32</v>
      </c>
      <c r="F37" s="71">
        <f>SUM(F38:F41)</f>
        <v>0</v>
      </c>
      <c r="G37" s="68" t="s">
        <v>32</v>
      </c>
      <c r="H37" s="65">
        <f t="shared" si="1"/>
        <v>0</v>
      </c>
      <c r="I37" s="67" t="s">
        <v>32</v>
      </c>
      <c r="J37" s="67" t="s">
        <v>32</v>
      </c>
      <c r="K37" s="71">
        <f>SUM(K38:K41)</f>
        <v>0</v>
      </c>
      <c r="L37" s="70" t="s">
        <v>32</v>
      </c>
    </row>
    <row r="38" spans="1:12" ht="24" x14ac:dyDescent="0.25">
      <c r="A38" s="47">
        <v>21391</v>
      </c>
      <c r="B38" s="73" t="s">
        <v>45</v>
      </c>
      <c r="C38" s="74">
        <f t="shared" si="0"/>
        <v>0</v>
      </c>
      <c r="D38" s="75" t="s">
        <v>32</v>
      </c>
      <c r="E38" s="75" t="s">
        <v>32</v>
      </c>
      <c r="F38" s="76"/>
      <c r="G38" s="77" t="s">
        <v>32</v>
      </c>
      <c r="H38" s="74">
        <f t="shared" si="1"/>
        <v>0</v>
      </c>
      <c r="I38" s="75" t="s">
        <v>32</v>
      </c>
      <c r="J38" s="75" t="s">
        <v>32</v>
      </c>
      <c r="K38" s="76"/>
      <c r="L38" s="78" t="s">
        <v>32</v>
      </c>
    </row>
    <row r="39" spans="1:12" x14ac:dyDescent="0.25">
      <c r="A39" s="53">
        <v>21393</v>
      </c>
      <c r="B39" s="79" t="s">
        <v>46</v>
      </c>
      <c r="C39" s="80">
        <f t="shared" si="0"/>
        <v>0</v>
      </c>
      <c r="D39" s="81" t="s">
        <v>32</v>
      </c>
      <c r="E39" s="81" t="s">
        <v>32</v>
      </c>
      <c r="F39" s="82"/>
      <c r="G39" s="83" t="s">
        <v>32</v>
      </c>
      <c r="H39" s="80">
        <f t="shared" si="1"/>
        <v>0</v>
      </c>
      <c r="I39" s="81" t="s">
        <v>32</v>
      </c>
      <c r="J39" s="81" t="s">
        <v>32</v>
      </c>
      <c r="K39" s="82"/>
      <c r="L39" s="84" t="s">
        <v>32</v>
      </c>
    </row>
    <row r="40" spans="1:12" x14ac:dyDescent="0.25">
      <c r="A40" s="53">
        <v>21395</v>
      </c>
      <c r="B40" s="79" t="s">
        <v>47</v>
      </c>
      <c r="C40" s="80">
        <f t="shared" si="0"/>
        <v>0</v>
      </c>
      <c r="D40" s="81" t="s">
        <v>32</v>
      </c>
      <c r="E40" s="81" t="s">
        <v>32</v>
      </c>
      <c r="F40" s="82"/>
      <c r="G40" s="83" t="s">
        <v>32</v>
      </c>
      <c r="H40" s="80">
        <f t="shared" si="1"/>
        <v>0</v>
      </c>
      <c r="I40" s="81" t="s">
        <v>32</v>
      </c>
      <c r="J40" s="81" t="s">
        <v>32</v>
      </c>
      <c r="K40" s="82"/>
      <c r="L40" s="84" t="s">
        <v>32</v>
      </c>
    </row>
    <row r="41" spans="1:12" ht="24" x14ac:dyDescent="0.25">
      <c r="A41" s="53">
        <v>21399</v>
      </c>
      <c r="B41" s="79" t="s">
        <v>48</v>
      </c>
      <c r="C41" s="80">
        <f t="shared" si="0"/>
        <v>0</v>
      </c>
      <c r="D41" s="81" t="s">
        <v>32</v>
      </c>
      <c r="E41" s="81" t="s">
        <v>32</v>
      </c>
      <c r="F41" s="82"/>
      <c r="G41" s="83" t="s">
        <v>32</v>
      </c>
      <c r="H41" s="80">
        <f t="shared" si="1"/>
        <v>0</v>
      </c>
      <c r="I41" s="81" t="s">
        <v>32</v>
      </c>
      <c r="J41" s="81" t="s">
        <v>32</v>
      </c>
      <c r="K41" s="82"/>
      <c r="L41" s="84" t="s">
        <v>32</v>
      </c>
    </row>
    <row r="42" spans="1:12" s="33" customFormat="1" ht="24" x14ac:dyDescent="0.25">
      <c r="A42" s="72">
        <v>21420</v>
      </c>
      <c r="B42" s="64" t="s">
        <v>49</v>
      </c>
      <c r="C42" s="65">
        <f t="shared" si="0"/>
        <v>0</v>
      </c>
      <c r="D42" s="93">
        <f>SUM(D43)</f>
        <v>0</v>
      </c>
      <c r="E42" s="67" t="s">
        <v>32</v>
      </c>
      <c r="F42" s="67" t="s">
        <v>32</v>
      </c>
      <c r="G42" s="68" t="s">
        <v>32</v>
      </c>
      <c r="H42" s="94">
        <f t="shared" si="1"/>
        <v>0</v>
      </c>
      <c r="I42" s="93">
        <f>SUM(I43)</f>
        <v>0</v>
      </c>
      <c r="J42" s="67" t="s">
        <v>32</v>
      </c>
      <c r="K42" s="67" t="s">
        <v>32</v>
      </c>
      <c r="L42" s="70" t="s">
        <v>32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32</v>
      </c>
      <c r="F43" s="89" t="s">
        <v>32</v>
      </c>
      <c r="G43" s="91" t="s">
        <v>32</v>
      </c>
      <c r="H43" s="96">
        <f t="shared" si="1"/>
        <v>0</v>
      </c>
      <c r="I43" s="98"/>
      <c r="J43" s="89" t="s">
        <v>32</v>
      </c>
      <c r="K43" s="89" t="s">
        <v>32</v>
      </c>
      <c r="L43" s="92" t="s">
        <v>32</v>
      </c>
    </row>
    <row r="44" spans="1:12" ht="24" x14ac:dyDescent="0.25">
      <c r="A44" s="99">
        <v>23000</v>
      </c>
      <c r="B44" s="100" t="s">
        <v>50</v>
      </c>
      <c r="C44" s="101">
        <f t="shared" si="0"/>
        <v>0</v>
      </c>
      <c r="D44" s="102" t="s">
        <v>32</v>
      </c>
      <c r="E44" s="102" t="s">
        <v>32</v>
      </c>
      <c r="F44" s="102" t="s">
        <v>32</v>
      </c>
      <c r="G44" s="103">
        <f>SUM(G45:G46)</f>
        <v>0</v>
      </c>
      <c r="H44" s="101">
        <f t="shared" si="1"/>
        <v>0</v>
      </c>
      <c r="I44" s="102" t="s">
        <v>32</v>
      </c>
      <c r="J44" s="102" t="s">
        <v>32</v>
      </c>
      <c r="K44" s="102" t="s">
        <v>32</v>
      </c>
      <c r="L44" s="104">
        <f>SUM(L45:L46)</f>
        <v>0</v>
      </c>
    </row>
    <row r="45" spans="1:12" ht="24" x14ac:dyDescent="0.25">
      <c r="A45" s="105">
        <v>23410</v>
      </c>
      <c r="B45" s="106" t="s">
        <v>51</v>
      </c>
      <c r="C45" s="107">
        <f t="shared" si="0"/>
        <v>0</v>
      </c>
      <c r="D45" s="108" t="s">
        <v>32</v>
      </c>
      <c r="E45" s="108" t="s">
        <v>32</v>
      </c>
      <c r="F45" s="108" t="s">
        <v>32</v>
      </c>
      <c r="G45" s="109"/>
      <c r="H45" s="107">
        <f t="shared" si="1"/>
        <v>0</v>
      </c>
      <c r="I45" s="108" t="s">
        <v>32</v>
      </c>
      <c r="J45" s="108" t="s">
        <v>32</v>
      </c>
      <c r="K45" s="108" t="s">
        <v>32</v>
      </c>
      <c r="L45" s="110"/>
    </row>
    <row r="46" spans="1:12" ht="24" x14ac:dyDescent="0.25">
      <c r="A46" s="105">
        <v>23510</v>
      </c>
      <c r="B46" s="106" t="s">
        <v>52</v>
      </c>
      <c r="C46" s="111">
        <f t="shared" si="0"/>
        <v>0</v>
      </c>
      <c r="D46" s="108" t="s">
        <v>32</v>
      </c>
      <c r="E46" s="108" t="s">
        <v>32</v>
      </c>
      <c r="F46" s="108" t="s">
        <v>32</v>
      </c>
      <c r="G46" s="109"/>
      <c r="H46" s="111">
        <f t="shared" si="1"/>
        <v>0</v>
      </c>
      <c r="I46" s="108" t="s">
        <v>32</v>
      </c>
      <c r="J46" s="108" t="s">
        <v>32</v>
      </c>
      <c r="K46" s="108" t="s">
        <v>32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53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54</v>
      </c>
      <c r="C49" s="124">
        <f t="shared" ref="C49:C111" si="2">SUM(D49:G49)</f>
        <v>0</v>
      </c>
      <c r="D49" s="125">
        <f>SUM(D50,D295)</f>
        <v>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0</v>
      </c>
      <c r="I49" s="125">
        <f>SUM(I50,I295)</f>
        <v>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55</v>
      </c>
      <c r="C50" s="130">
        <f t="shared" si="2"/>
        <v>0</v>
      </c>
      <c r="D50" s="131">
        <f>SUM(D51,D191)</f>
        <v>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0</v>
      </c>
      <c r="I50" s="131">
        <f>SUM(I51,I191)</f>
        <v>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56</v>
      </c>
      <c r="C51" s="135">
        <f t="shared" si="2"/>
        <v>0</v>
      </c>
      <c r="D51" s="136">
        <f>SUM(D52,D73,D170,D184)</f>
        <v>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0</v>
      </c>
      <c r="I51" s="136">
        <f>SUM(I52,I73,I170,I184)</f>
        <v>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57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58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59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60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61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62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63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64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65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66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67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68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69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70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71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72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73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74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75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76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77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78</v>
      </c>
      <c r="C73" s="140">
        <f t="shared" si="2"/>
        <v>0</v>
      </c>
      <c r="D73" s="141">
        <f>SUM(D74,D81,D128,D161,D162,D169)</f>
        <v>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0</v>
      </c>
      <c r="I73" s="141">
        <f>SUM(I74,I81,I128,I161,I162,I169)</f>
        <v>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79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80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81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82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83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81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82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84</v>
      </c>
      <c r="C81" s="65">
        <f t="shared" si="2"/>
        <v>0</v>
      </c>
      <c r="D81" s="71">
        <f>SUM(D82,D87,D93,D101,D110,D114,D120,D126)</f>
        <v>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0</v>
      </c>
      <c r="I81" s="71">
        <f>SUM(I82,I87,I93,I101,I110,I114,I120,I126)</f>
        <v>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85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86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87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88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89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90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91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92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93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94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95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96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97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98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99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100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101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102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103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104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105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106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107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108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109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110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111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112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113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114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115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116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117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118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119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120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121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122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123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5" t="s">
        <v>124</v>
      </c>
      <c r="C121" s="80">
        <f t="shared" si="4"/>
        <v>0</v>
      </c>
      <c r="D121" s="82"/>
      <c r="E121" s="82"/>
      <c r="F121" s="82"/>
      <c r="G121" s="154"/>
      <c r="H121" s="80">
        <f t="shared" si="5"/>
        <v>0</v>
      </c>
      <c r="I121" s="82"/>
      <c r="J121" s="82"/>
      <c r="K121" s="82"/>
      <c r="L121" s="155"/>
    </row>
    <row r="122" spans="1:12" ht="24" x14ac:dyDescent="0.25">
      <c r="A122" s="53">
        <v>2275</v>
      </c>
      <c r="B122" s="79" t="s">
        <v>125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126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127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128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129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130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131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132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133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134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135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136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137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138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139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140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141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142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143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144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145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146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147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148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149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150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151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152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153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154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155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156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157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158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159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160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161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162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163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164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165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166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167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168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169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170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171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172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173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174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175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176</v>
      </c>
      <c r="C173" s="80">
        <f>SUM(D173:G173)</f>
        <v>0</v>
      </c>
      <c r="D173" s="82">
        <v>0</v>
      </c>
      <c r="E173" s="82"/>
      <c r="F173" s="82"/>
      <c r="G173" s="154"/>
      <c r="H173" s="80">
        <f>SUM(I173:L173)</f>
        <v>0</v>
      </c>
      <c r="I173" s="82">
        <v>0</v>
      </c>
      <c r="J173" s="82"/>
      <c r="K173" s="82"/>
      <c r="L173" s="155"/>
    </row>
    <row r="174" spans="1:12" ht="24" x14ac:dyDescent="0.25">
      <c r="A174" s="53">
        <v>3262</v>
      </c>
      <c r="B174" s="79" t="s">
        <v>177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178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179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180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181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182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183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184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185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186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187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188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189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190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191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192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193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194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195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196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197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198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199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200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201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202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203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204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205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206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207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208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209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210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211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212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213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214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215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216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217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218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219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220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221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222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223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224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225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226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227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228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229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230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231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232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233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234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235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236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237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238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239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240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241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242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243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244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245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246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247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248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249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250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251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252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253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254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255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256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257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258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259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260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261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262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263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264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265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266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267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268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269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270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271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272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273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274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275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276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277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278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279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280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281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282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283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284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285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286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287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288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289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290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291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292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293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294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295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296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297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298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29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30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299</v>
      </c>
      <c r="C298" s="257">
        <f t="shared" ref="C298:L298" si="61">SUM(C295,C283,C279,C266,C231,C192,C184,C170,C73,C52)</f>
        <v>0</v>
      </c>
      <c r="D298" s="257">
        <f t="shared" si="61"/>
        <v>0</v>
      </c>
      <c r="E298" s="257">
        <f t="shared" si="61"/>
        <v>0</v>
      </c>
      <c r="F298" s="257">
        <f t="shared" si="61"/>
        <v>0</v>
      </c>
      <c r="G298" s="258">
        <f t="shared" si="61"/>
        <v>0</v>
      </c>
      <c r="H298" s="259">
        <f t="shared" si="61"/>
        <v>0</v>
      </c>
      <c r="I298" s="257">
        <f t="shared" si="61"/>
        <v>0</v>
      </c>
      <c r="J298" s="257">
        <f t="shared" si="61"/>
        <v>0</v>
      </c>
      <c r="K298" s="257">
        <f t="shared" si="61"/>
        <v>0</v>
      </c>
      <c r="L298" s="146">
        <f t="shared" si="61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3" t="s">
        <v>300</v>
      </c>
      <c r="B300" s="324"/>
      <c r="C300" s="262">
        <f>SUM(D300:G300)</f>
        <v>169000</v>
      </c>
      <c r="D300" s="263">
        <f>SUM(D25,D26,D42)-D50</f>
        <v>169000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169000</v>
      </c>
      <c r="I300" s="263">
        <f>SUM(I25,I26,I42)-I50</f>
        <v>169000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3" t="s">
        <v>301</v>
      </c>
      <c r="B302" s="324"/>
      <c r="C302" s="262">
        <f t="shared" ref="C302:L302" si="62">SUM(C303,C305)-C313+C315</f>
        <v>-169000</v>
      </c>
      <c r="D302" s="263">
        <f t="shared" si="62"/>
        <v>-169000</v>
      </c>
      <c r="E302" s="263">
        <f t="shared" si="62"/>
        <v>0</v>
      </c>
      <c r="F302" s="263">
        <f t="shared" si="62"/>
        <v>0</v>
      </c>
      <c r="G302" s="264">
        <f t="shared" si="62"/>
        <v>0</v>
      </c>
      <c r="H302" s="267">
        <f t="shared" si="62"/>
        <v>-169000</v>
      </c>
      <c r="I302" s="263">
        <f t="shared" si="62"/>
        <v>-169000</v>
      </c>
      <c r="J302" s="263">
        <f t="shared" si="62"/>
        <v>0</v>
      </c>
      <c r="K302" s="263">
        <f t="shared" si="62"/>
        <v>0</v>
      </c>
      <c r="L302" s="268">
        <f t="shared" si="62"/>
        <v>0</v>
      </c>
    </row>
    <row r="303" spans="1:12" s="33" customFormat="1" x14ac:dyDescent="0.25">
      <c r="A303" s="269" t="s">
        <v>302</v>
      </c>
      <c r="B303" s="269" t="s">
        <v>303</v>
      </c>
      <c r="C303" s="262">
        <f t="shared" ref="C303:L303" si="63">C22-C295</f>
        <v>0</v>
      </c>
      <c r="D303" s="263">
        <f t="shared" si="63"/>
        <v>0</v>
      </c>
      <c r="E303" s="263">
        <f t="shared" si="63"/>
        <v>0</v>
      </c>
      <c r="F303" s="263">
        <f t="shared" si="63"/>
        <v>0</v>
      </c>
      <c r="G303" s="270">
        <f t="shared" si="63"/>
        <v>0</v>
      </c>
      <c r="H303" s="267">
        <f t="shared" si="63"/>
        <v>0</v>
      </c>
      <c r="I303" s="263">
        <f t="shared" si="63"/>
        <v>0</v>
      </c>
      <c r="J303" s="263">
        <f t="shared" si="63"/>
        <v>0</v>
      </c>
      <c r="K303" s="263">
        <f t="shared" si="63"/>
        <v>0</v>
      </c>
      <c r="L303" s="268">
        <f t="shared" si="63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304</v>
      </c>
      <c r="B305" s="271" t="s">
        <v>305</v>
      </c>
      <c r="C305" s="262">
        <f t="shared" ref="C305:L305" si="64">SUM(C306,C308,C310)-SUM(C307,C309,C311)</f>
        <v>0</v>
      </c>
      <c r="D305" s="263">
        <f t="shared" si="64"/>
        <v>0</v>
      </c>
      <c r="E305" s="263">
        <f t="shared" si="64"/>
        <v>0</v>
      </c>
      <c r="F305" s="263">
        <f t="shared" si="64"/>
        <v>0</v>
      </c>
      <c r="G305" s="270">
        <f t="shared" si="64"/>
        <v>0</v>
      </c>
      <c r="H305" s="267">
        <f t="shared" si="64"/>
        <v>0</v>
      </c>
      <c r="I305" s="263">
        <f t="shared" si="64"/>
        <v>0</v>
      </c>
      <c r="J305" s="263">
        <f t="shared" si="64"/>
        <v>0</v>
      </c>
      <c r="K305" s="263">
        <f t="shared" si="64"/>
        <v>0</v>
      </c>
      <c r="L305" s="268">
        <f t="shared" si="64"/>
        <v>0</v>
      </c>
    </row>
    <row r="306" spans="1:12" x14ac:dyDescent="0.25">
      <c r="A306" s="272" t="s">
        <v>306</v>
      </c>
      <c r="B306" s="273" t="s">
        <v>307</v>
      </c>
      <c r="C306" s="88">
        <f t="shared" ref="C306:C311" si="65">SUM(D306:G306)</f>
        <v>0</v>
      </c>
      <c r="D306" s="90"/>
      <c r="E306" s="90"/>
      <c r="F306" s="90"/>
      <c r="G306" s="274"/>
      <c r="H306" s="88">
        <f t="shared" ref="H306:H311" si="66">SUM(I306:L306)</f>
        <v>0</v>
      </c>
      <c r="I306" s="90"/>
      <c r="J306" s="90"/>
      <c r="K306" s="90"/>
      <c r="L306" s="275"/>
    </row>
    <row r="307" spans="1:12" ht="24" x14ac:dyDescent="0.25">
      <c r="A307" s="222" t="s">
        <v>308</v>
      </c>
      <c r="B307" s="52" t="s">
        <v>309</v>
      </c>
      <c r="C307" s="80">
        <f t="shared" si="65"/>
        <v>0</v>
      </c>
      <c r="D307" s="82"/>
      <c r="E307" s="82"/>
      <c r="F307" s="82"/>
      <c r="G307" s="154"/>
      <c r="H307" s="80">
        <f t="shared" si="66"/>
        <v>0</v>
      </c>
      <c r="I307" s="82"/>
      <c r="J307" s="82"/>
      <c r="K307" s="82"/>
      <c r="L307" s="155"/>
    </row>
    <row r="308" spans="1:12" x14ac:dyDescent="0.25">
      <c r="A308" s="222" t="s">
        <v>310</v>
      </c>
      <c r="B308" s="52" t="s">
        <v>311</v>
      </c>
      <c r="C308" s="80">
        <f t="shared" si="65"/>
        <v>0</v>
      </c>
      <c r="D308" s="82"/>
      <c r="E308" s="82"/>
      <c r="F308" s="82"/>
      <c r="G308" s="154"/>
      <c r="H308" s="80">
        <f t="shared" si="66"/>
        <v>0</v>
      </c>
      <c r="I308" s="82"/>
      <c r="J308" s="82"/>
      <c r="K308" s="82"/>
      <c r="L308" s="155"/>
    </row>
    <row r="309" spans="1:12" ht="24" x14ac:dyDescent="0.25">
      <c r="A309" s="222" t="s">
        <v>312</v>
      </c>
      <c r="B309" s="52" t="s">
        <v>313</v>
      </c>
      <c r="C309" s="80">
        <f t="shared" si="65"/>
        <v>0</v>
      </c>
      <c r="D309" s="82"/>
      <c r="E309" s="82"/>
      <c r="F309" s="82"/>
      <c r="G309" s="154"/>
      <c r="H309" s="80">
        <f t="shared" si="66"/>
        <v>0</v>
      </c>
      <c r="I309" s="82"/>
      <c r="J309" s="82"/>
      <c r="K309" s="82"/>
      <c r="L309" s="155"/>
    </row>
    <row r="310" spans="1:12" x14ac:dyDescent="0.25">
      <c r="A310" s="222" t="s">
        <v>314</v>
      </c>
      <c r="B310" s="52" t="s">
        <v>315</v>
      </c>
      <c r="C310" s="80">
        <f t="shared" si="65"/>
        <v>0</v>
      </c>
      <c r="D310" s="82"/>
      <c r="E310" s="82"/>
      <c r="F310" s="82"/>
      <c r="G310" s="154"/>
      <c r="H310" s="80">
        <f t="shared" si="66"/>
        <v>0</v>
      </c>
      <c r="I310" s="82"/>
      <c r="J310" s="82"/>
      <c r="K310" s="82"/>
      <c r="L310" s="155"/>
    </row>
    <row r="311" spans="1:12" ht="24" x14ac:dyDescent="0.25">
      <c r="A311" s="276" t="s">
        <v>316</v>
      </c>
      <c r="B311" s="277" t="s">
        <v>317</v>
      </c>
      <c r="C311" s="179">
        <f t="shared" si="65"/>
        <v>0</v>
      </c>
      <c r="D311" s="183"/>
      <c r="E311" s="183"/>
      <c r="F311" s="183"/>
      <c r="G311" s="237"/>
      <c r="H311" s="179">
        <f t="shared" si="66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318</v>
      </c>
      <c r="B313" s="271" t="s">
        <v>319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320</v>
      </c>
      <c r="B315" s="287" t="s">
        <v>321</v>
      </c>
      <c r="C315" s="288">
        <f>SUM(D315:G315)</f>
        <v>-169000</v>
      </c>
      <c r="D315" s="172">
        <v>-169000</v>
      </c>
      <c r="E315" s="172"/>
      <c r="F315" s="172"/>
      <c r="G315" s="173"/>
      <c r="H315" s="288">
        <f>SUM(I315:L315)</f>
        <v>-169000</v>
      </c>
      <c r="I315" s="172">
        <v>-169000</v>
      </c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322</v>
      </c>
      <c r="C318" s="7" t="s">
        <v>323</v>
      </c>
      <c r="D318" s="7"/>
      <c r="E318" s="7"/>
      <c r="F318" s="7"/>
      <c r="G318" s="7"/>
      <c r="H318" s="7" t="s">
        <v>324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325</v>
      </c>
      <c r="C320" s="7" t="s">
        <v>323</v>
      </c>
      <c r="D320" s="7"/>
      <c r="E320" s="7"/>
      <c r="F320" s="7"/>
      <c r="G320" s="7"/>
      <c r="H320" s="7" t="s">
        <v>324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fitToHeight="50" orientation="portrait" r:id="rId1"/>
  <headerFooter alignWithMargins="0">
    <oddHeader xml:space="preserve">&amp;C                               &amp;R&amp;"Times New Roman,Regular"&amp;8 Tāme Nr.07.3.1.&amp;"Arial,Regular"&amp;10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07.1.1.</vt:lpstr>
      <vt:lpstr>07.1.2.</vt:lpstr>
      <vt:lpstr>07.1.3.</vt:lpstr>
      <vt:lpstr>07.2.1.</vt:lpstr>
      <vt:lpstr>07.3.1.</vt:lpstr>
      <vt:lpstr>'07.1.1.'!Print_Titles</vt:lpstr>
      <vt:lpstr>'07.1.2.'!Print_Titles</vt:lpstr>
      <vt:lpstr>'07.1.3.'!Print_Titles</vt:lpstr>
      <vt:lpstr>'07.2.1.'!Print_Titles</vt:lpstr>
      <vt:lpstr>'07.3.1.'!Print_Titles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2013-01-03T10:55:58Z</cp:lastPrinted>
  <dcterms:created xsi:type="dcterms:W3CDTF">2012-12-15T19:23:24Z</dcterms:created>
  <dcterms:modified xsi:type="dcterms:W3CDTF">2013-01-03T12:48:36Z</dcterms:modified>
</cp:coreProperties>
</file>