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400" windowHeight="11640" activeTab="4"/>
  </bookViews>
  <sheets>
    <sheet name="07.1.1." sheetId="4" r:id="rId1"/>
    <sheet name="07.1.2." sheetId="5" r:id="rId2"/>
    <sheet name="07.1.3." sheetId="6" r:id="rId3"/>
    <sheet name="07.2.1." sheetId="7" r:id="rId4"/>
    <sheet name="07.3.1." sheetId="8" r:id="rId5"/>
  </sheets>
  <definedNames>
    <definedName name="_xlnm.Print_Titles" localSheetId="0">'07.1.1.'!$19:$19</definedName>
    <definedName name="_xlnm.Print_Titles" localSheetId="1">'07.1.2.'!$19:$19</definedName>
    <definedName name="_xlnm.Print_Titles" localSheetId="2">'07.1.3.'!$19:$19</definedName>
    <definedName name="_xlnm.Print_Titles" localSheetId="3">'07.2.1.'!$19:$19</definedName>
    <definedName name="_xlnm.Print_Titles" localSheetId="4">'07.3.1.'!$19:$19</definedName>
  </definedNames>
  <calcPr calcId="145621"/>
</workbook>
</file>

<file path=xl/calcChain.xml><?xml version="1.0" encoding="utf-8"?>
<calcChain xmlns="http://schemas.openxmlformats.org/spreadsheetml/2006/main">
  <c r="H315" i="8" l="1"/>
  <c r="C315" i="8"/>
  <c r="H313" i="8"/>
  <c r="C313" i="8"/>
  <c r="H311" i="8"/>
  <c r="C311" i="8"/>
  <c r="H310" i="8"/>
  <c r="C310" i="8"/>
  <c r="H309" i="8"/>
  <c r="C309" i="8"/>
  <c r="H308" i="8"/>
  <c r="C308" i="8"/>
  <c r="H307" i="8"/>
  <c r="C307" i="8"/>
  <c r="H306" i="8"/>
  <c r="C306" i="8"/>
  <c r="L305" i="8"/>
  <c r="K305" i="8"/>
  <c r="J305" i="8"/>
  <c r="I305" i="8"/>
  <c r="H305" i="8"/>
  <c r="G305" i="8"/>
  <c r="F305" i="8"/>
  <c r="E305" i="8"/>
  <c r="D305" i="8"/>
  <c r="C305" i="8"/>
  <c r="H297" i="8"/>
  <c r="C297" i="8"/>
  <c r="H296" i="8"/>
  <c r="C296" i="8"/>
  <c r="L295" i="8"/>
  <c r="L298" i="8" s="1"/>
  <c r="K295" i="8"/>
  <c r="K298" i="8" s="1"/>
  <c r="J295" i="8"/>
  <c r="J298" i="8" s="1"/>
  <c r="I295" i="8"/>
  <c r="H295" i="8"/>
  <c r="G295" i="8"/>
  <c r="G298" i="8" s="1"/>
  <c r="F295" i="8"/>
  <c r="E295" i="8"/>
  <c r="E298" i="8" s="1"/>
  <c r="D295" i="8"/>
  <c r="H294" i="8"/>
  <c r="C294" i="8"/>
  <c r="H293" i="8"/>
  <c r="C293" i="8"/>
  <c r="H292" i="8"/>
  <c r="C292" i="8"/>
  <c r="H291" i="8"/>
  <c r="C291" i="8"/>
  <c r="L290" i="8"/>
  <c r="K290" i="8"/>
  <c r="J290" i="8"/>
  <c r="I290" i="8"/>
  <c r="H290" i="8"/>
  <c r="G290" i="8"/>
  <c r="F290" i="8"/>
  <c r="E290" i="8"/>
  <c r="D290" i="8"/>
  <c r="C290" i="8" s="1"/>
  <c r="H289" i="8"/>
  <c r="C289" i="8"/>
  <c r="H288" i="8"/>
  <c r="C288" i="8"/>
  <c r="H287" i="8"/>
  <c r="C287" i="8"/>
  <c r="L286" i="8"/>
  <c r="K286" i="8"/>
  <c r="J286" i="8"/>
  <c r="I286" i="8"/>
  <c r="H286" i="8"/>
  <c r="G286" i="8"/>
  <c r="F286" i="8"/>
  <c r="E286" i="8"/>
  <c r="D286" i="8"/>
  <c r="C286" i="8" s="1"/>
  <c r="H285" i="8"/>
  <c r="C285" i="8"/>
  <c r="L284" i="8"/>
  <c r="K284" i="8"/>
  <c r="J284" i="8"/>
  <c r="I284" i="8"/>
  <c r="H284" i="8"/>
  <c r="G284" i="8"/>
  <c r="F284" i="8"/>
  <c r="E284" i="8"/>
  <c r="D284" i="8"/>
  <c r="C284" i="8" s="1"/>
  <c r="L283" i="8"/>
  <c r="K283" i="8"/>
  <c r="J283" i="8"/>
  <c r="I283" i="8"/>
  <c r="H283" i="8"/>
  <c r="G283" i="8"/>
  <c r="F283" i="8"/>
  <c r="E283" i="8"/>
  <c r="D283" i="8"/>
  <c r="C283" i="8" s="1"/>
  <c r="H282" i="8"/>
  <c r="C282" i="8"/>
  <c r="H281" i="8"/>
  <c r="C281" i="8"/>
  <c r="H280" i="8"/>
  <c r="C280" i="8"/>
  <c r="L279" i="8"/>
  <c r="K279" i="8"/>
  <c r="J279" i="8"/>
  <c r="I279" i="8"/>
  <c r="H279" i="8"/>
  <c r="G279" i="8"/>
  <c r="F279" i="8"/>
  <c r="E279" i="8"/>
  <c r="D279" i="8"/>
  <c r="C279" i="8" s="1"/>
  <c r="H278" i="8"/>
  <c r="C278" i="8"/>
  <c r="H277" i="8"/>
  <c r="C277" i="8"/>
  <c r="H276" i="8"/>
  <c r="C276" i="8"/>
  <c r="L275" i="8"/>
  <c r="K275" i="8"/>
  <c r="J275" i="8"/>
  <c r="I275" i="8"/>
  <c r="H275" i="8"/>
  <c r="G275" i="8"/>
  <c r="F275" i="8"/>
  <c r="E275" i="8"/>
  <c r="D275" i="8"/>
  <c r="C275" i="8" s="1"/>
  <c r="L274" i="8"/>
  <c r="K274" i="8"/>
  <c r="J274" i="8"/>
  <c r="I274" i="8"/>
  <c r="H274" i="8"/>
  <c r="G274" i="8"/>
  <c r="F274" i="8"/>
  <c r="E274" i="8"/>
  <c r="D274" i="8"/>
  <c r="C274" i="8" s="1"/>
  <c r="H273" i="8"/>
  <c r="C273" i="8"/>
  <c r="H272" i="8"/>
  <c r="C272" i="8"/>
  <c r="H271" i="8"/>
  <c r="C271" i="8"/>
  <c r="L270" i="8"/>
  <c r="K270" i="8"/>
  <c r="J270" i="8"/>
  <c r="I270" i="8"/>
  <c r="H270" i="8"/>
  <c r="G270" i="8"/>
  <c r="F270" i="8"/>
  <c r="E270" i="8"/>
  <c r="D270" i="8"/>
  <c r="C270" i="8" s="1"/>
  <c r="H269" i="8"/>
  <c r="C269" i="8"/>
  <c r="H268" i="8"/>
  <c r="C268" i="8"/>
  <c r="L267" i="8"/>
  <c r="K267" i="8"/>
  <c r="J267" i="8"/>
  <c r="I267" i="8"/>
  <c r="H267" i="8"/>
  <c r="G267" i="8"/>
  <c r="F267" i="8"/>
  <c r="E267" i="8"/>
  <c r="D267" i="8"/>
  <c r="C267" i="8" s="1"/>
  <c r="L266" i="8"/>
  <c r="K266" i="8"/>
  <c r="J266" i="8"/>
  <c r="I266" i="8"/>
  <c r="H266" i="8"/>
  <c r="G266" i="8"/>
  <c r="F266" i="8"/>
  <c r="E266" i="8"/>
  <c r="D266" i="8"/>
  <c r="C266" i="8"/>
  <c r="H265" i="8"/>
  <c r="C265" i="8"/>
  <c r="H264" i="8"/>
  <c r="C264" i="8"/>
  <c r="H263" i="8"/>
  <c r="C263" i="8"/>
  <c r="L262" i="8"/>
  <c r="K262" i="8"/>
  <c r="J262" i="8"/>
  <c r="I262" i="8"/>
  <c r="H262" i="8"/>
  <c r="G262" i="8"/>
  <c r="F262" i="8"/>
  <c r="E262" i="8"/>
  <c r="D262" i="8"/>
  <c r="C262" i="8" s="1"/>
  <c r="H261" i="8"/>
  <c r="C261" i="8"/>
  <c r="H260" i="8"/>
  <c r="C260" i="8"/>
  <c r="H259" i="8"/>
  <c r="C259" i="8"/>
  <c r="L258" i="8"/>
  <c r="K258" i="8"/>
  <c r="J258" i="8"/>
  <c r="I258" i="8"/>
  <c r="H258" i="8"/>
  <c r="G258" i="8"/>
  <c r="F258" i="8"/>
  <c r="E258" i="8"/>
  <c r="D258" i="8"/>
  <c r="C258" i="8" s="1"/>
  <c r="L257" i="8"/>
  <c r="K257" i="8"/>
  <c r="J257" i="8"/>
  <c r="I257" i="8"/>
  <c r="H257" i="8"/>
  <c r="G257" i="8"/>
  <c r="F257" i="8"/>
  <c r="E257" i="8"/>
  <c r="D257" i="8"/>
  <c r="C257" i="8"/>
  <c r="H256" i="8"/>
  <c r="C256" i="8"/>
  <c r="H255" i="8"/>
  <c r="C255" i="8"/>
  <c r="H254" i="8"/>
  <c r="C254" i="8"/>
  <c r="H253" i="8"/>
  <c r="C253" i="8"/>
  <c r="H252" i="8"/>
  <c r="C252" i="8"/>
  <c r="L251" i="8"/>
  <c r="K251" i="8"/>
  <c r="J251" i="8"/>
  <c r="I251" i="8"/>
  <c r="H251" i="8"/>
  <c r="G251" i="8"/>
  <c r="F251" i="8"/>
  <c r="E251" i="8"/>
  <c r="D251" i="8"/>
  <c r="C251" i="8" s="1"/>
  <c r="L250" i="8"/>
  <c r="K250" i="8"/>
  <c r="J250" i="8"/>
  <c r="I250" i="8"/>
  <c r="H250" i="8"/>
  <c r="G250" i="8"/>
  <c r="F250" i="8"/>
  <c r="E250" i="8"/>
  <c r="D250" i="8"/>
  <c r="C250" i="8" s="1"/>
  <c r="H249" i="8"/>
  <c r="C249" i="8"/>
  <c r="H248" i="8"/>
  <c r="C248" i="8"/>
  <c r="H247" i="8"/>
  <c r="C247" i="8"/>
  <c r="H246" i="8"/>
  <c r="C246" i="8"/>
  <c r="L245" i="8"/>
  <c r="K245" i="8"/>
  <c r="J245" i="8"/>
  <c r="I245" i="8"/>
  <c r="H245" i="8"/>
  <c r="G245" i="8"/>
  <c r="F245" i="8"/>
  <c r="E245" i="8"/>
  <c r="D245" i="8"/>
  <c r="C245" i="8" s="1"/>
  <c r="H244" i="8"/>
  <c r="C244" i="8"/>
  <c r="H243" i="8"/>
  <c r="C243" i="8"/>
  <c r="H242" i="8"/>
  <c r="C242" i="8"/>
  <c r="H241" i="8"/>
  <c r="C241" i="8"/>
  <c r="H240" i="8"/>
  <c r="C240" i="8"/>
  <c r="H239" i="8"/>
  <c r="C239" i="8"/>
  <c r="H238" i="8"/>
  <c r="C238" i="8"/>
  <c r="L237" i="8"/>
  <c r="K237" i="8"/>
  <c r="J237" i="8"/>
  <c r="I237" i="8"/>
  <c r="H237" i="8"/>
  <c r="G237" i="8"/>
  <c r="F237" i="8"/>
  <c r="E237" i="8"/>
  <c r="D237" i="8"/>
  <c r="C237" i="8" s="1"/>
  <c r="H236" i="8"/>
  <c r="C236" i="8"/>
  <c r="H235" i="8"/>
  <c r="C235" i="8"/>
  <c r="L234" i="8"/>
  <c r="K234" i="8"/>
  <c r="J234" i="8"/>
  <c r="I234" i="8"/>
  <c r="H234" i="8"/>
  <c r="G234" i="8"/>
  <c r="F234" i="8"/>
  <c r="E234" i="8"/>
  <c r="D234" i="8"/>
  <c r="C234" i="8" s="1"/>
  <c r="H233" i="8"/>
  <c r="C233" i="8"/>
  <c r="L232" i="8"/>
  <c r="K232" i="8"/>
  <c r="J232" i="8"/>
  <c r="I232" i="8"/>
  <c r="H232" i="8"/>
  <c r="G232" i="8"/>
  <c r="F232" i="8"/>
  <c r="E232" i="8"/>
  <c r="D232" i="8"/>
  <c r="C232" i="8"/>
  <c r="L231" i="8"/>
  <c r="K231" i="8"/>
  <c r="J231" i="8"/>
  <c r="I231" i="8"/>
  <c r="H231" i="8" s="1"/>
  <c r="G231" i="8"/>
  <c r="F231" i="8"/>
  <c r="E231" i="8"/>
  <c r="D231" i="8"/>
  <c r="C231" i="8"/>
  <c r="H230" i="8"/>
  <c r="C230" i="8"/>
  <c r="L229" i="8"/>
  <c r="K229" i="8"/>
  <c r="J229" i="8"/>
  <c r="I229" i="8"/>
  <c r="H229" i="8" s="1"/>
  <c r="G229" i="8"/>
  <c r="F229" i="8"/>
  <c r="E229" i="8"/>
  <c r="D229" i="8"/>
  <c r="C229" i="8"/>
  <c r="H228" i="8"/>
  <c r="C228" i="8"/>
  <c r="L227" i="8"/>
  <c r="K227" i="8"/>
  <c r="J227" i="8"/>
  <c r="I227" i="8"/>
  <c r="H227" i="8" s="1"/>
  <c r="G227" i="8"/>
  <c r="F227" i="8"/>
  <c r="E227" i="8"/>
  <c r="D227" i="8"/>
  <c r="C227" i="8"/>
  <c r="H226" i="8"/>
  <c r="C226" i="8"/>
  <c r="H225" i="8"/>
  <c r="C225" i="8"/>
  <c r="L224" i="8"/>
  <c r="K224" i="8"/>
  <c r="J224" i="8"/>
  <c r="I224" i="8"/>
  <c r="H224" i="8" s="1"/>
  <c r="G224" i="8"/>
  <c r="F224" i="8"/>
  <c r="E224" i="8"/>
  <c r="D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H216" i="8"/>
  <c r="C216" i="8"/>
  <c r="H215" i="8"/>
  <c r="C215" i="8"/>
  <c r="H214" i="8"/>
  <c r="C214" i="8"/>
  <c r="L213" i="8"/>
  <c r="K213" i="8"/>
  <c r="J213" i="8"/>
  <c r="I213" i="8"/>
  <c r="H213" i="8" s="1"/>
  <c r="G213" i="8"/>
  <c r="F213" i="8"/>
  <c r="E213" i="8"/>
  <c r="D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H205" i="8"/>
  <c r="C205" i="8"/>
  <c r="H204" i="8"/>
  <c r="C204" i="8"/>
  <c r="H203" i="8"/>
  <c r="C203" i="8"/>
  <c r="L202" i="8"/>
  <c r="K202" i="8"/>
  <c r="J202" i="8"/>
  <c r="I202" i="8"/>
  <c r="H202" i="8" s="1"/>
  <c r="G202" i="8"/>
  <c r="F202" i="8"/>
  <c r="E202" i="8"/>
  <c r="D202" i="8"/>
  <c r="C202" i="8"/>
  <c r="L201" i="8"/>
  <c r="K201" i="8"/>
  <c r="J201" i="8"/>
  <c r="I201" i="8"/>
  <c r="H201" i="8"/>
  <c r="G201" i="8"/>
  <c r="F201" i="8"/>
  <c r="E201" i="8"/>
  <c r="D201" i="8"/>
  <c r="C201" i="8" s="1"/>
  <c r="H200" i="8"/>
  <c r="C200" i="8"/>
  <c r="H199" i="8"/>
  <c r="C199" i="8"/>
  <c r="H198" i="8"/>
  <c r="C198" i="8"/>
  <c r="H197" i="8"/>
  <c r="C197" i="8"/>
  <c r="H196" i="8"/>
  <c r="C196" i="8"/>
  <c r="L195" i="8"/>
  <c r="K195" i="8"/>
  <c r="J195" i="8"/>
  <c r="I195" i="8"/>
  <c r="H195" i="8"/>
  <c r="G195" i="8"/>
  <c r="F195" i="8"/>
  <c r="E195" i="8"/>
  <c r="D195" i="8"/>
  <c r="C195" i="8" s="1"/>
  <c r="H194" i="8"/>
  <c r="C194" i="8"/>
  <c r="L193" i="8"/>
  <c r="K193" i="8"/>
  <c r="J193" i="8"/>
  <c r="I193" i="8"/>
  <c r="H193" i="8"/>
  <c r="G193" i="8"/>
  <c r="F193" i="8"/>
  <c r="E193" i="8"/>
  <c r="D193" i="8"/>
  <c r="C193" i="8" s="1"/>
  <c r="L192" i="8"/>
  <c r="K192" i="8"/>
  <c r="J192" i="8"/>
  <c r="I192" i="8"/>
  <c r="H192" i="8"/>
  <c r="G192" i="8"/>
  <c r="F192" i="8"/>
  <c r="E192" i="8"/>
  <c r="D192" i="8"/>
  <c r="C192" i="8" s="1"/>
  <c r="L191" i="8"/>
  <c r="K191" i="8"/>
  <c r="J191" i="8"/>
  <c r="I191" i="8"/>
  <c r="H191" i="8"/>
  <c r="G191" i="8"/>
  <c r="F191" i="8"/>
  <c r="E191" i="8"/>
  <c r="D191" i="8"/>
  <c r="C191" i="8" s="1"/>
  <c r="H190" i="8"/>
  <c r="C190" i="8"/>
  <c r="L189" i="8"/>
  <c r="K189" i="8"/>
  <c r="J189" i="8"/>
  <c r="I189" i="8"/>
  <c r="H189" i="8"/>
  <c r="G189" i="8"/>
  <c r="F189" i="8"/>
  <c r="E189" i="8"/>
  <c r="D189" i="8"/>
  <c r="C189" i="8" s="1"/>
  <c r="L188" i="8"/>
  <c r="K188" i="8"/>
  <c r="J188" i="8"/>
  <c r="I188" i="8"/>
  <c r="H188" i="8"/>
  <c r="G188" i="8"/>
  <c r="F188" i="8"/>
  <c r="E188" i="8"/>
  <c r="D188" i="8"/>
  <c r="C188" i="8" s="1"/>
  <c r="H187" i="8"/>
  <c r="C187" i="8"/>
  <c r="H186" i="8"/>
  <c r="C186" i="8"/>
  <c r="L185" i="8"/>
  <c r="K185" i="8"/>
  <c r="J185" i="8"/>
  <c r="I185" i="8"/>
  <c r="H185" i="8"/>
  <c r="G185" i="8"/>
  <c r="F185" i="8"/>
  <c r="E185" i="8"/>
  <c r="D185" i="8"/>
  <c r="C185" i="8" s="1"/>
  <c r="L184" i="8"/>
  <c r="K184" i="8"/>
  <c r="J184" i="8"/>
  <c r="I184" i="8"/>
  <c r="H184" i="8"/>
  <c r="G184" i="8"/>
  <c r="F184" i="8"/>
  <c r="E184" i="8"/>
  <c r="D184" i="8"/>
  <c r="C184" i="8" s="1"/>
  <c r="H183" i="8"/>
  <c r="C183" i="8"/>
  <c r="H182" i="8"/>
  <c r="C182" i="8"/>
  <c r="L181" i="8"/>
  <c r="K181" i="8"/>
  <c r="J181" i="8"/>
  <c r="I181" i="8"/>
  <c r="H181" i="8"/>
  <c r="G181" i="8"/>
  <c r="F181" i="8"/>
  <c r="E181" i="8"/>
  <c r="D181" i="8"/>
  <c r="C181" i="8" s="1"/>
  <c r="H180" i="8"/>
  <c r="C180" i="8"/>
  <c r="H179" i="8"/>
  <c r="C179" i="8"/>
  <c r="H178" i="8"/>
  <c r="C178" i="8"/>
  <c r="H177" i="8"/>
  <c r="C177" i="8"/>
  <c r="L176" i="8"/>
  <c r="K176" i="8"/>
  <c r="J176" i="8"/>
  <c r="I176" i="8"/>
  <c r="H176" i="8"/>
  <c r="G176" i="8"/>
  <c r="F176" i="8"/>
  <c r="E176" i="8"/>
  <c r="D176" i="8"/>
  <c r="C176" i="8" s="1"/>
  <c r="H175" i="8"/>
  <c r="C175" i="8"/>
  <c r="H174" i="8"/>
  <c r="C174" i="8"/>
  <c r="H173" i="8"/>
  <c r="C173" i="8"/>
  <c r="L172" i="8"/>
  <c r="K172" i="8"/>
  <c r="J172" i="8"/>
  <c r="G172" i="8"/>
  <c r="F172" i="8"/>
  <c r="E172" i="8"/>
  <c r="D172" i="8"/>
  <c r="C172" i="8" s="1"/>
  <c r="L171" i="8"/>
  <c r="K171" i="8"/>
  <c r="J171" i="8"/>
  <c r="G171" i="8"/>
  <c r="F171" i="8"/>
  <c r="E171" i="8"/>
  <c r="D171" i="8"/>
  <c r="C171" i="8" s="1"/>
  <c r="L170" i="8"/>
  <c r="K170" i="8"/>
  <c r="J170" i="8"/>
  <c r="G170" i="8"/>
  <c r="F170" i="8"/>
  <c r="E170" i="8"/>
  <c r="H169" i="8"/>
  <c r="C169" i="8"/>
  <c r="H168" i="8"/>
  <c r="C168" i="8"/>
  <c r="H167" i="8"/>
  <c r="C167" i="8"/>
  <c r="H166" i="8"/>
  <c r="C166" i="8"/>
  <c r="H165" i="8"/>
  <c r="C165" i="8"/>
  <c r="H164" i="8"/>
  <c r="C164" i="8"/>
  <c r="L163" i="8"/>
  <c r="K163" i="8"/>
  <c r="J163" i="8"/>
  <c r="I163" i="8"/>
  <c r="H163" i="8"/>
  <c r="G163" i="8"/>
  <c r="F163" i="8"/>
  <c r="E163" i="8"/>
  <c r="D163" i="8"/>
  <c r="C163" i="8" s="1"/>
  <c r="L162" i="8"/>
  <c r="K162" i="8"/>
  <c r="J162" i="8"/>
  <c r="I162" i="8"/>
  <c r="H162" i="8"/>
  <c r="G162" i="8"/>
  <c r="F162" i="8"/>
  <c r="E162" i="8"/>
  <c r="D162" i="8"/>
  <c r="C162" i="8" s="1"/>
  <c r="H161" i="8"/>
  <c r="C161" i="8"/>
  <c r="H160" i="8"/>
  <c r="C160" i="8"/>
  <c r="H159" i="8"/>
  <c r="C159" i="8"/>
  <c r="H158" i="8"/>
  <c r="C158" i="8"/>
  <c r="L157" i="8"/>
  <c r="K157" i="8"/>
  <c r="J157" i="8"/>
  <c r="I157" i="8"/>
  <c r="H157" i="8"/>
  <c r="G157" i="8"/>
  <c r="F157" i="8"/>
  <c r="E157" i="8"/>
  <c r="D157" i="8"/>
  <c r="C157" i="8" s="1"/>
  <c r="H156" i="8"/>
  <c r="C156" i="8"/>
  <c r="H155" i="8"/>
  <c r="C155" i="8"/>
  <c r="H154" i="8"/>
  <c r="C154" i="8"/>
  <c r="H153" i="8"/>
  <c r="C153" i="8"/>
  <c r="H152" i="8"/>
  <c r="C152" i="8"/>
  <c r="H151" i="8"/>
  <c r="C151" i="8"/>
  <c r="H150" i="8"/>
  <c r="C150" i="8"/>
  <c r="H149" i="8"/>
  <c r="C149" i="8"/>
  <c r="L148" i="8"/>
  <c r="K148" i="8"/>
  <c r="J148" i="8"/>
  <c r="I148" i="8"/>
  <c r="H148" i="8"/>
  <c r="G148" i="8"/>
  <c r="F148" i="8"/>
  <c r="E148" i="8"/>
  <c r="D148" i="8"/>
  <c r="C148" i="8" s="1"/>
  <c r="H147" i="8"/>
  <c r="C147" i="8"/>
  <c r="H146" i="8"/>
  <c r="C146" i="8"/>
  <c r="H145" i="8"/>
  <c r="C145" i="8"/>
  <c r="H144" i="8"/>
  <c r="C144" i="8"/>
  <c r="H143" i="8"/>
  <c r="C143" i="8"/>
  <c r="H142" i="8"/>
  <c r="C142" i="8"/>
  <c r="L141" i="8"/>
  <c r="K141" i="8"/>
  <c r="J141" i="8"/>
  <c r="I141" i="8"/>
  <c r="H141" i="8"/>
  <c r="G141" i="8"/>
  <c r="F141" i="8"/>
  <c r="E141" i="8"/>
  <c r="D141" i="8"/>
  <c r="C141" i="8" s="1"/>
  <c r="H140" i="8"/>
  <c r="C140" i="8"/>
  <c r="H139" i="8"/>
  <c r="C139" i="8"/>
  <c r="L138" i="8"/>
  <c r="K138" i="8"/>
  <c r="J138" i="8"/>
  <c r="I138" i="8"/>
  <c r="H138" i="8"/>
  <c r="G138" i="8"/>
  <c r="F138" i="8"/>
  <c r="E138" i="8"/>
  <c r="D138" i="8"/>
  <c r="C138" i="8" s="1"/>
  <c r="H137" i="8"/>
  <c r="C137" i="8"/>
  <c r="H136" i="8"/>
  <c r="C136" i="8"/>
  <c r="H135" i="8"/>
  <c r="C135" i="8"/>
  <c r="H134" i="8"/>
  <c r="C134" i="8"/>
  <c r="L133" i="8"/>
  <c r="K133" i="8"/>
  <c r="J133" i="8"/>
  <c r="I133" i="8"/>
  <c r="H133" i="8"/>
  <c r="G133" i="8"/>
  <c r="F133" i="8"/>
  <c r="E133" i="8"/>
  <c r="D133" i="8"/>
  <c r="C133" i="8" s="1"/>
  <c r="H132" i="8"/>
  <c r="C132" i="8"/>
  <c r="H131" i="8"/>
  <c r="C131" i="8"/>
  <c r="H130" i="8"/>
  <c r="C130" i="8"/>
  <c r="L129" i="8"/>
  <c r="K129" i="8"/>
  <c r="J129" i="8"/>
  <c r="I129" i="8"/>
  <c r="H129" i="8"/>
  <c r="G129" i="8"/>
  <c r="F129" i="8"/>
  <c r="E129" i="8"/>
  <c r="D129" i="8"/>
  <c r="C129" i="8" s="1"/>
  <c r="L128" i="8"/>
  <c r="K128" i="8"/>
  <c r="J128" i="8"/>
  <c r="I128" i="8"/>
  <c r="H128" i="8"/>
  <c r="G128" i="8"/>
  <c r="F128" i="8"/>
  <c r="E128" i="8"/>
  <c r="D128" i="8"/>
  <c r="C128" i="8" s="1"/>
  <c r="H127" i="8"/>
  <c r="C127" i="8"/>
  <c r="L126" i="8"/>
  <c r="K126" i="8"/>
  <c r="J126" i="8"/>
  <c r="I126" i="8"/>
  <c r="H126" i="8"/>
  <c r="G126" i="8"/>
  <c r="F126" i="8"/>
  <c r="E126" i="8"/>
  <c r="D126" i="8"/>
  <c r="C126" i="8"/>
  <c r="H125" i="8"/>
  <c r="C125" i="8"/>
  <c r="H124" i="8"/>
  <c r="C124" i="8"/>
  <c r="H123" i="8"/>
  <c r="C123" i="8"/>
  <c r="H122" i="8"/>
  <c r="C122" i="8"/>
  <c r="H121" i="8"/>
  <c r="C121" i="8"/>
  <c r="L120" i="8"/>
  <c r="K120" i="8"/>
  <c r="J120" i="8"/>
  <c r="I120" i="8"/>
  <c r="H120" i="8"/>
  <c r="G120" i="8"/>
  <c r="F120" i="8"/>
  <c r="E120" i="8"/>
  <c r="D120" i="8"/>
  <c r="C120" i="8" s="1"/>
  <c r="H119" i="8"/>
  <c r="C119" i="8"/>
  <c r="H118" i="8"/>
  <c r="C118" i="8"/>
  <c r="H117" i="8"/>
  <c r="C117" i="8"/>
  <c r="H116" i="8"/>
  <c r="C116" i="8"/>
  <c r="H115" i="8"/>
  <c r="C115" i="8"/>
  <c r="L114" i="8"/>
  <c r="K114" i="8"/>
  <c r="J114" i="8"/>
  <c r="I114" i="8"/>
  <c r="H114" i="8"/>
  <c r="G114" i="8"/>
  <c r="F114" i="8"/>
  <c r="E114" i="8"/>
  <c r="D114" i="8"/>
  <c r="C114" i="8" s="1"/>
  <c r="H113" i="8"/>
  <c r="C113" i="8"/>
  <c r="H112" i="8"/>
  <c r="C112" i="8"/>
  <c r="H111" i="8"/>
  <c r="C111" i="8"/>
  <c r="L110" i="8"/>
  <c r="K110" i="8"/>
  <c r="J110" i="8"/>
  <c r="I110" i="8"/>
  <c r="H110" i="8"/>
  <c r="G110" i="8"/>
  <c r="F110" i="8"/>
  <c r="E110" i="8"/>
  <c r="D110" i="8"/>
  <c r="C110" i="8" s="1"/>
  <c r="H109" i="8"/>
  <c r="C109" i="8"/>
  <c r="H108" i="8"/>
  <c r="C108" i="8"/>
  <c r="H107" i="8"/>
  <c r="C107" i="8"/>
  <c r="H106" i="8"/>
  <c r="C106" i="8"/>
  <c r="H105" i="8"/>
  <c r="C105" i="8"/>
  <c r="H104" i="8"/>
  <c r="C104" i="8"/>
  <c r="H103" i="8"/>
  <c r="C103" i="8"/>
  <c r="H102" i="8"/>
  <c r="C102" i="8"/>
  <c r="L101" i="8"/>
  <c r="K101" i="8"/>
  <c r="J101" i="8"/>
  <c r="I101" i="8"/>
  <c r="H101" i="8"/>
  <c r="G101" i="8"/>
  <c r="F101" i="8"/>
  <c r="E101" i="8"/>
  <c r="D101" i="8"/>
  <c r="C101" i="8" s="1"/>
  <c r="H100" i="8"/>
  <c r="C100" i="8"/>
  <c r="H99" i="8"/>
  <c r="C99" i="8"/>
  <c r="H98" i="8"/>
  <c r="C98" i="8"/>
  <c r="H97" i="8"/>
  <c r="C97" i="8"/>
  <c r="H96" i="8"/>
  <c r="C96" i="8"/>
  <c r="H95" i="8"/>
  <c r="C95" i="8"/>
  <c r="H94" i="8"/>
  <c r="C94" i="8"/>
  <c r="L93" i="8"/>
  <c r="K93" i="8"/>
  <c r="J93" i="8"/>
  <c r="I93" i="8"/>
  <c r="H93" i="8"/>
  <c r="G93" i="8"/>
  <c r="F93" i="8"/>
  <c r="E93" i="8"/>
  <c r="D93" i="8"/>
  <c r="C93" i="8" s="1"/>
  <c r="H92" i="8"/>
  <c r="C92" i="8"/>
  <c r="H91" i="8"/>
  <c r="C91" i="8"/>
  <c r="H90" i="8"/>
  <c r="C90" i="8"/>
  <c r="H89" i="8"/>
  <c r="C89" i="8"/>
  <c r="H88" i="8"/>
  <c r="C88" i="8"/>
  <c r="L87" i="8"/>
  <c r="K87" i="8"/>
  <c r="J87" i="8"/>
  <c r="I87" i="8"/>
  <c r="H87" i="8"/>
  <c r="G87" i="8"/>
  <c r="F87" i="8"/>
  <c r="E87" i="8"/>
  <c r="D87" i="8"/>
  <c r="C87" i="8" s="1"/>
  <c r="H86" i="8"/>
  <c r="C86" i="8"/>
  <c r="H85" i="8"/>
  <c r="C85" i="8"/>
  <c r="H84" i="8"/>
  <c r="C84" i="8"/>
  <c r="H83" i="8"/>
  <c r="C83" i="8"/>
  <c r="L82" i="8"/>
  <c r="K82" i="8"/>
  <c r="J82" i="8"/>
  <c r="I82" i="8"/>
  <c r="H82" i="8"/>
  <c r="G82" i="8"/>
  <c r="F82" i="8"/>
  <c r="E82" i="8"/>
  <c r="D82" i="8"/>
  <c r="C82" i="8" s="1"/>
  <c r="L81" i="8"/>
  <c r="K81" i="8"/>
  <c r="J81" i="8"/>
  <c r="I81" i="8"/>
  <c r="H81" i="8"/>
  <c r="G81" i="8"/>
  <c r="F81" i="8"/>
  <c r="E81" i="8"/>
  <c r="D81" i="8"/>
  <c r="C81" i="8" s="1"/>
  <c r="H80" i="8"/>
  <c r="C80" i="8"/>
  <c r="H79" i="8"/>
  <c r="C79" i="8"/>
  <c r="L78" i="8"/>
  <c r="K78" i="8"/>
  <c r="J78" i="8"/>
  <c r="I78" i="8"/>
  <c r="H78" i="8"/>
  <c r="G78" i="8"/>
  <c r="F78" i="8"/>
  <c r="E78" i="8"/>
  <c r="D78" i="8"/>
  <c r="C78" i="8" s="1"/>
  <c r="H77" i="8"/>
  <c r="C77" i="8"/>
  <c r="H76" i="8"/>
  <c r="C76" i="8"/>
  <c r="L75" i="8"/>
  <c r="K75" i="8"/>
  <c r="J75" i="8"/>
  <c r="I75" i="8"/>
  <c r="H75" i="8"/>
  <c r="G75" i="8"/>
  <c r="F75" i="8"/>
  <c r="E75" i="8"/>
  <c r="D75" i="8"/>
  <c r="C75" i="8" s="1"/>
  <c r="L74" i="8"/>
  <c r="K74" i="8"/>
  <c r="J74" i="8"/>
  <c r="I74" i="8"/>
  <c r="H74" i="8"/>
  <c r="G74" i="8"/>
  <c r="F74" i="8"/>
  <c r="E74" i="8"/>
  <c r="D74" i="8"/>
  <c r="C74" i="8" s="1"/>
  <c r="L73" i="8"/>
  <c r="K73" i="8"/>
  <c r="J73" i="8"/>
  <c r="I73" i="8"/>
  <c r="H73" i="8"/>
  <c r="G73" i="8"/>
  <c r="F73" i="8"/>
  <c r="E73" i="8"/>
  <c r="D73" i="8"/>
  <c r="C73" i="8" s="1"/>
  <c r="H72" i="8"/>
  <c r="C72" i="8"/>
  <c r="H71" i="8"/>
  <c r="C71" i="8"/>
  <c r="H70" i="8"/>
  <c r="C70" i="8"/>
  <c r="H69" i="8"/>
  <c r="C69" i="8"/>
  <c r="L68" i="8"/>
  <c r="K68" i="8"/>
  <c r="J68" i="8"/>
  <c r="I68" i="8"/>
  <c r="H68" i="8"/>
  <c r="G68" i="8"/>
  <c r="F68" i="8"/>
  <c r="E68" i="8"/>
  <c r="D68" i="8"/>
  <c r="C68" i="8" s="1"/>
  <c r="H67" i="8"/>
  <c r="C67" i="8"/>
  <c r="L66" i="8"/>
  <c r="K66" i="8"/>
  <c r="J66" i="8"/>
  <c r="I66" i="8"/>
  <c r="H66" i="8"/>
  <c r="G66" i="8"/>
  <c r="F66" i="8"/>
  <c r="E66" i="8"/>
  <c r="D66" i="8"/>
  <c r="C66" i="8" s="1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H58" i="8"/>
  <c r="C58" i="8"/>
  <c r="L57" i="8"/>
  <c r="K57" i="8"/>
  <c r="J57" i="8"/>
  <c r="I57" i="8"/>
  <c r="H57" i="8"/>
  <c r="G57" i="8"/>
  <c r="F57" i="8"/>
  <c r="E57" i="8"/>
  <c r="D57" i="8"/>
  <c r="C57" i="8" s="1"/>
  <c r="H56" i="8"/>
  <c r="C56" i="8"/>
  <c r="H55" i="8"/>
  <c r="C55" i="8"/>
  <c r="L54" i="8"/>
  <c r="K54" i="8"/>
  <c r="J54" i="8"/>
  <c r="I54" i="8"/>
  <c r="H54" i="8"/>
  <c r="G54" i="8"/>
  <c r="F54" i="8"/>
  <c r="E54" i="8"/>
  <c r="D54" i="8"/>
  <c r="C54" i="8" s="1"/>
  <c r="L53" i="8"/>
  <c r="K53" i="8"/>
  <c r="J53" i="8"/>
  <c r="I53" i="8"/>
  <c r="H53" i="8"/>
  <c r="G53" i="8"/>
  <c r="F53" i="8"/>
  <c r="E53" i="8"/>
  <c r="D53" i="8"/>
  <c r="C53" i="8" s="1"/>
  <c r="L52" i="8"/>
  <c r="K52" i="8"/>
  <c r="J52" i="8"/>
  <c r="I52" i="8"/>
  <c r="H52" i="8"/>
  <c r="G52" i="8"/>
  <c r="F52" i="8"/>
  <c r="E52" i="8"/>
  <c r="D52" i="8"/>
  <c r="C52" i="8" s="1"/>
  <c r="L51" i="8"/>
  <c r="K51" i="8"/>
  <c r="J51" i="8"/>
  <c r="G51" i="8"/>
  <c r="F51" i="8"/>
  <c r="E51" i="8"/>
  <c r="L50" i="8"/>
  <c r="K50" i="8"/>
  <c r="J50" i="8"/>
  <c r="J300" i="8" s="1"/>
  <c r="G50" i="8"/>
  <c r="F50" i="8"/>
  <c r="E50" i="8"/>
  <c r="E300" i="8" s="1"/>
  <c r="L49" i="8"/>
  <c r="K49" i="8"/>
  <c r="J49" i="8"/>
  <c r="G49" i="8"/>
  <c r="F49" i="8"/>
  <c r="E49" i="8"/>
  <c r="H46" i="8"/>
  <c r="C46" i="8"/>
  <c r="H45" i="8"/>
  <c r="C45" i="8"/>
  <c r="L44" i="8"/>
  <c r="L300" i="8" s="1"/>
  <c r="G44" i="8"/>
  <c r="G300" i="8" s="1"/>
  <c r="H43" i="8"/>
  <c r="C43" i="8"/>
  <c r="I42" i="8"/>
  <c r="H42" i="8" s="1"/>
  <c r="D42" i="8"/>
  <c r="C42" i="8" s="1"/>
  <c r="H41" i="8"/>
  <c r="C41" i="8"/>
  <c r="H40" i="8"/>
  <c r="C40" i="8"/>
  <c r="H39" i="8"/>
  <c r="C39" i="8"/>
  <c r="H38" i="8"/>
  <c r="C38" i="8"/>
  <c r="K37" i="8"/>
  <c r="H37" i="8" s="1"/>
  <c r="F37" i="8"/>
  <c r="C37" i="8" s="1"/>
  <c r="H36" i="8"/>
  <c r="C36" i="8"/>
  <c r="H35" i="8"/>
  <c r="C35" i="8"/>
  <c r="K34" i="8"/>
  <c r="H34" i="8" s="1"/>
  <c r="F34" i="8"/>
  <c r="C34" i="8" s="1"/>
  <c r="H33" i="8"/>
  <c r="C33" i="8"/>
  <c r="K32" i="8"/>
  <c r="H32" i="8" s="1"/>
  <c r="F32" i="8"/>
  <c r="C32" i="8" s="1"/>
  <c r="H31" i="8"/>
  <c r="C31" i="8"/>
  <c r="H30" i="8"/>
  <c r="C30" i="8"/>
  <c r="H29" i="8"/>
  <c r="C29" i="8"/>
  <c r="K28" i="8"/>
  <c r="H28" i="8" s="1"/>
  <c r="F28" i="8"/>
  <c r="C28" i="8" s="1"/>
  <c r="K27" i="8"/>
  <c r="K300" i="8" s="1"/>
  <c r="F27" i="8"/>
  <c r="F300" i="8" s="1"/>
  <c r="H26" i="8"/>
  <c r="C26" i="8"/>
  <c r="H24" i="8"/>
  <c r="C24" i="8"/>
  <c r="H23" i="8"/>
  <c r="C23" i="8"/>
  <c r="L22" i="8"/>
  <c r="L303" i="8" s="1"/>
  <c r="L302" i="8" s="1"/>
  <c r="K22" i="8"/>
  <c r="K303" i="8" s="1"/>
  <c r="K302" i="8" s="1"/>
  <c r="J22" i="8"/>
  <c r="J303" i="8" s="1"/>
  <c r="J302" i="8" s="1"/>
  <c r="I22" i="8"/>
  <c r="I303" i="8" s="1"/>
  <c r="I302" i="8" s="1"/>
  <c r="H22" i="8"/>
  <c r="H303" i="8" s="1"/>
  <c r="H302" i="8" s="1"/>
  <c r="G22" i="8"/>
  <c r="G303" i="8" s="1"/>
  <c r="G302" i="8" s="1"/>
  <c r="F22" i="8"/>
  <c r="F303" i="8" s="1"/>
  <c r="F302" i="8" s="1"/>
  <c r="E22" i="8"/>
  <c r="E303" i="8" s="1"/>
  <c r="E302" i="8" s="1"/>
  <c r="D22" i="8"/>
  <c r="D303" i="8" s="1"/>
  <c r="D302" i="8" s="1"/>
  <c r="L21" i="8"/>
  <c r="K21" i="8"/>
  <c r="J21" i="8"/>
  <c r="G21" i="8"/>
  <c r="F21" i="8"/>
  <c r="E21" i="8"/>
  <c r="H315" i="7"/>
  <c r="C315" i="7"/>
  <c r="H313" i="7"/>
  <c r="C313" i="7"/>
  <c r="H311" i="7"/>
  <c r="C311" i="7"/>
  <c r="H310" i="7"/>
  <c r="C310" i="7"/>
  <c r="H309" i="7"/>
  <c r="C309" i="7"/>
  <c r="H308" i="7"/>
  <c r="C308" i="7"/>
  <c r="H307" i="7"/>
  <c r="C307" i="7"/>
  <c r="H306" i="7"/>
  <c r="C306" i="7"/>
  <c r="L305" i="7"/>
  <c r="K305" i="7"/>
  <c r="J305" i="7"/>
  <c r="I305" i="7"/>
  <c r="H305" i="7"/>
  <c r="G305" i="7"/>
  <c r="F305" i="7"/>
  <c r="E305" i="7"/>
  <c r="D305" i="7"/>
  <c r="C305" i="7"/>
  <c r="H297" i="7"/>
  <c r="C297" i="7"/>
  <c r="H296" i="7"/>
  <c r="C296" i="7"/>
  <c r="L295" i="7"/>
  <c r="L298" i="7" s="1"/>
  <c r="K295" i="7"/>
  <c r="K298" i="7" s="1"/>
  <c r="J295" i="7"/>
  <c r="J298" i="7" s="1"/>
  <c r="I295" i="7"/>
  <c r="I298" i="7" s="1"/>
  <c r="H295" i="7"/>
  <c r="G295" i="7"/>
  <c r="G298" i="7" s="1"/>
  <c r="F295" i="7"/>
  <c r="F298" i="7" s="1"/>
  <c r="E295" i="7"/>
  <c r="E298" i="7" s="1"/>
  <c r="D295" i="7"/>
  <c r="H294" i="7"/>
  <c r="C294" i="7"/>
  <c r="H293" i="7"/>
  <c r="C293" i="7"/>
  <c r="H292" i="7"/>
  <c r="C292" i="7"/>
  <c r="H291" i="7"/>
  <c r="C291" i="7"/>
  <c r="L290" i="7"/>
  <c r="K290" i="7"/>
  <c r="J290" i="7"/>
  <c r="I290" i="7"/>
  <c r="H290" i="7"/>
  <c r="G290" i="7"/>
  <c r="F290" i="7"/>
  <c r="E290" i="7"/>
  <c r="D290" i="7"/>
  <c r="C290" i="7" s="1"/>
  <c r="H289" i="7"/>
  <c r="C289" i="7"/>
  <c r="H288" i="7"/>
  <c r="C288" i="7"/>
  <c r="H287" i="7"/>
  <c r="C287" i="7"/>
  <c r="L286" i="7"/>
  <c r="K286" i="7"/>
  <c r="J286" i="7"/>
  <c r="I286" i="7"/>
  <c r="H286" i="7"/>
  <c r="G286" i="7"/>
  <c r="F286" i="7"/>
  <c r="E286" i="7"/>
  <c r="D286" i="7"/>
  <c r="C286" i="7" s="1"/>
  <c r="H285" i="7"/>
  <c r="C285" i="7"/>
  <c r="L284" i="7"/>
  <c r="K284" i="7"/>
  <c r="J284" i="7"/>
  <c r="I284" i="7"/>
  <c r="H284" i="7"/>
  <c r="G284" i="7"/>
  <c r="F284" i="7"/>
  <c r="E284" i="7"/>
  <c r="D284" i="7"/>
  <c r="C284" i="7"/>
  <c r="L283" i="7"/>
  <c r="K283" i="7"/>
  <c r="J283" i="7"/>
  <c r="I283" i="7"/>
  <c r="H283" i="7" s="1"/>
  <c r="G283" i="7"/>
  <c r="F283" i="7"/>
  <c r="E283" i="7"/>
  <c r="D283" i="7"/>
  <c r="C283" i="7"/>
  <c r="H282" i="7"/>
  <c r="C282" i="7"/>
  <c r="H281" i="7"/>
  <c r="C281" i="7"/>
  <c r="H280" i="7"/>
  <c r="C280" i="7"/>
  <c r="L279" i="7"/>
  <c r="K279" i="7"/>
  <c r="J279" i="7"/>
  <c r="I279" i="7"/>
  <c r="H279" i="7" s="1"/>
  <c r="G279" i="7"/>
  <c r="F279" i="7"/>
  <c r="E279" i="7"/>
  <c r="D279" i="7"/>
  <c r="C279" i="7"/>
  <c r="H278" i="7"/>
  <c r="C278" i="7"/>
  <c r="H277" i="7"/>
  <c r="C277" i="7"/>
  <c r="H276" i="7"/>
  <c r="C276" i="7"/>
  <c r="L275" i="7"/>
  <c r="K275" i="7"/>
  <c r="J275" i="7"/>
  <c r="I275" i="7"/>
  <c r="H275" i="7" s="1"/>
  <c r="G275" i="7"/>
  <c r="F275" i="7"/>
  <c r="E275" i="7"/>
  <c r="D275" i="7"/>
  <c r="C275" i="7"/>
  <c r="L274" i="7"/>
  <c r="K274" i="7"/>
  <c r="J274" i="7"/>
  <c r="I274" i="7"/>
  <c r="H274" i="7" s="1"/>
  <c r="G274" i="7"/>
  <c r="F274" i="7"/>
  <c r="E274" i="7"/>
  <c r="D274" i="7"/>
  <c r="C274" i="7"/>
  <c r="H273" i="7"/>
  <c r="C273" i="7"/>
  <c r="H272" i="7"/>
  <c r="C272" i="7"/>
  <c r="H271" i="7"/>
  <c r="C271" i="7"/>
  <c r="L270" i="7"/>
  <c r="K270" i="7"/>
  <c r="J270" i="7"/>
  <c r="I270" i="7"/>
  <c r="H270" i="7" s="1"/>
  <c r="G270" i="7"/>
  <c r="F270" i="7"/>
  <c r="E270" i="7"/>
  <c r="D270" i="7"/>
  <c r="C270" i="7" s="1"/>
  <c r="H269" i="7"/>
  <c r="C269" i="7"/>
  <c r="H268" i="7"/>
  <c r="C268" i="7"/>
  <c r="L267" i="7"/>
  <c r="K267" i="7"/>
  <c r="J267" i="7"/>
  <c r="I267" i="7"/>
  <c r="H267" i="7"/>
  <c r="G267" i="7"/>
  <c r="F267" i="7"/>
  <c r="E267" i="7"/>
  <c r="D267" i="7"/>
  <c r="C267" i="7" s="1"/>
  <c r="L266" i="7"/>
  <c r="K266" i="7"/>
  <c r="J266" i="7"/>
  <c r="I266" i="7"/>
  <c r="H266" i="7"/>
  <c r="G266" i="7"/>
  <c r="F266" i="7"/>
  <c r="E266" i="7"/>
  <c r="D266" i="7"/>
  <c r="C266" i="7" s="1"/>
  <c r="H265" i="7"/>
  <c r="C265" i="7"/>
  <c r="H264" i="7"/>
  <c r="C264" i="7"/>
  <c r="H263" i="7"/>
  <c r="C263" i="7"/>
  <c r="L262" i="7"/>
  <c r="K262" i="7"/>
  <c r="J262" i="7"/>
  <c r="I262" i="7"/>
  <c r="H262" i="7"/>
  <c r="G262" i="7"/>
  <c r="F262" i="7"/>
  <c r="E262" i="7"/>
  <c r="D262" i="7"/>
  <c r="C262" i="7" s="1"/>
  <c r="H261" i="7"/>
  <c r="C261" i="7"/>
  <c r="H260" i="7"/>
  <c r="C260" i="7"/>
  <c r="H259" i="7"/>
  <c r="C259" i="7"/>
  <c r="L258" i="7"/>
  <c r="K258" i="7"/>
  <c r="J258" i="7"/>
  <c r="I258" i="7"/>
  <c r="H258" i="7"/>
  <c r="G258" i="7"/>
  <c r="F258" i="7"/>
  <c r="E258" i="7"/>
  <c r="D258" i="7"/>
  <c r="C258" i="7" s="1"/>
  <c r="L257" i="7"/>
  <c r="K257" i="7"/>
  <c r="J257" i="7"/>
  <c r="I257" i="7"/>
  <c r="H257" i="7"/>
  <c r="G257" i="7"/>
  <c r="F257" i="7"/>
  <c r="E257" i="7"/>
  <c r="D257" i="7"/>
  <c r="C257" i="7" s="1"/>
  <c r="H256" i="7"/>
  <c r="C256" i="7"/>
  <c r="H255" i="7"/>
  <c r="C255" i="7"/>
  <c r="H254" i="7"/>
  <c r="C254" i="7"/>
  <c r="H253" i="7"/>
  <c r="C253" i="7"/>
  <c r="H252" i="7"/>
  <c r="C252" i="7"/>
  <c r="L251" i="7"/>
  <c r="K251" i="7"/>
  <c r="J251" i="7"/>
  <c r="I251" i="7"/>
  <c r="H251" i="7" s="1"/>
  <c r="G251" i="7"/>
  <c r="F251" i="7"/>
  <c r="E251" i="7"/>
  <c r="D251" i="7"/>
  <c r="C251" i="7"/>
  <c r="L250" i="7"/>
  <c r="K250" i="7"/>
  <c r="J250" i="7"/>
  <c r="I250" i="7"/>
  <c r="H250" i="7" s="1"/>
  <c r="G250" i="7"/>
  <c r="F250" i="7"/>
  <c r="E250" i="7"/>
  <c r="D250" i="7"/>
  <c r="C250" i="7" s="1"/>
  <c r="H249" i="7"/>
  <c r="C249" i="7"/>
  <c r="H248" i="7"/>
  <c r="C248" i="7"/>
  <c r="H247" i="7"/>
  <c r="C247" i="7"/>
  <c r="H246" i="7"/>
  <c r="C246" i="7"/>
  <c r="L245" i="7"/>
  <c r="K245" i="7"/>
  <c r="J245" i="7"/>
  <c r="I245" i="7"/>
  <c r="H245" i="7"/>
  <c r="G245" i="7"/>
  <c r="F245" i="7"/>
  <c r="E245" i="7"/>
  <c r="D245" i="7"/>
  <c r="C245" i="7" s="1"/>
  <c r="H244" i="7"/>
  <c r="C244" i="7"/>
  <c r="H243" i="7"/>
  <c r="C243" i="7"/>
  <c r="H242" i="7"/>
  <c r="C242" i="7"/>
  <c r="H241" i="7"/>
  <c r="C241" i="7"/>
  <c r="H240" i="7"/>
  <c r="C240" i="7"/>
  <c r="H239" i="7"/>
  <c r="C239" i="7"/>
  <c r="H238" i="7"/>
  <c r="C238" i="7"/>
  <c r="L237" i="7"/>
  <c r="K237" i="7"/>
  <c r="J237" i="7"/>
  <c r="I237" i="7"/>
  <c r="H237" i="7"/>
  <c r="G237" i="7"/>
  <c r="F237" i="7"/>
  <c r="E237" i="7"/>
  <c r="D237" i="7"/>
  <c r="C237" i="7" s="1"/>
  <c r="H236" i="7"/>
  <c r="C236" i="7"/>
  <c r="H235" i="7"/>
  <c r="C235" i="7"/>
  <c r="L234" i="7"/>
  <c r="K234" i="7"/>
  <c r="J234" i="7"/>
  <c r="I234" i="7"/>
  <c r="H234" i="7"/>
  <c r="G234" i="7"/>
  <c r="F234" i="7"/>
  <c r="E234" i="7"/>
  <c r="D234" i="7"/>
  <c r="C234" i="7" s="1"/>
  <c r="H233" i="7"/>
  <c r="C233" i="7"/>
  <c r="L232" i="7"/>
  <c r="K232" i="7"/>
  <c r="J232" i="7"/>
  <c r="I232" i="7"/>
  <c r="H232" i="7"/>
  <c r="G232" i="7"/>
  <c r="F232" i="7"/>
  <c r="E232" i="7"/>
  <c r="D232" i="7"/>
  <c r="C232" i="7"/>
  <c r="L231" i="7"/>
  <c r="K231" i="7"/>
  <c r="J231" i="7"/>
  <c r="I231" i="7"/>
  <c r="H231" i="7" s="1"/>
  <c r="G231" i="7"/>
  <c r="F231" i="7"/>
  <c r="E231" i="7"/>
  <c r="D231" i="7"/>
  <c r="C231" i="7"/>
  <c r="H230" i="7"/>
  <c r="C230" i="7"/>
  <c r="L229" i="7"/>
  <c r="K229" i="7"/>
  <c r="J229" i="7"/>
  <c r="I229" i="7"/>
  <c r="H229" i="7" s="1"/>
  <c r="G229" i="7"/>
  <c r="F229" i="7"/>
  <c r="E229" i="7"/>
  <c r="D229" i="7"/>
  <c r="C229" i="7"/>
  <c r="H228" i="7"/>
  <c r="C228" i="7"/>
  <c r="L227" i="7"/>
  <c r="K227" i="7"/>
  <c r="J227" i="7"/>
  <c r="I227" i="7"/>
  <c r="H227" i="7" s="1"/>
  <c r="G227" i="7"/>
  <c r="F227" i="7"/>
  <c r="E227" i="7"/>
  <c r="D227" i="7"/>
  <c r="C227" i="7"/>
  <c r="H226" i="7"/>
  <c r="C226" i="7"/>
  <c r="H225" i="7"/>
  <c r="C225" i="7"/>
  <c r="L224" i="7"/>
  <c r="K224" i="7"/>
  <c r="J224" i="7"/>
  <c r="I224" i="7"/>
  <c r="H224" i="7" s="1"/>
  <c r="G224" i="7"/>
  <c r="F224" i="7"/>
  <c r="E224" i="7"/>
  <c r="D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H216" i="7"/>
  <c r="C216" i="7"/>
  <c r="H215" i="7"/>
  <c r="C215" i="7"/>
  <c r="H214" i="7"/>
  <c r="C214" i="7"/>
  <c r="L213" i="7"/>
  <c r="K213" i="7"/>
  <c r="J213" i="7"/>
  <c r="I213" i="7"/>
  <c r="H213" i="7" s="1"/>
  <c r="G213" i="7"/>
  <c r="F213" i="7"/>
  <c r="E213" i="7"/>
  <c r="D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H205" i="7"/>
  <c r="C205" i="7"/>
  <c r="H204" i="7"/>
  <c r="C204" i="7"/>
  <c r="H203" i="7"/>
  <c r="C203" i="7"/>
  <c r="L202" i="7"/>
  <c r="K202" i="7"/>
  <c r="J202" i="7"/>
  <c r="I202" i="7"/>
  <c r="H202" i="7" s="1"/>
  <c r="G202" i="7"/>
  <c r="F202" i="7"/>
  <c r="E202" i="7"/>
  <c r="D202" i="7"/>
  <c r="C202" i="7"/>
  <c r="L201" i="7"/>
  <c r="K201" i="7"/>
  <c r="J201" i="7"/>
  <c r="I201" i="7"/>
  <c r="H201" i="7"/>
  <c r="G201" i="7"/>
  <c r="F201" i="7"/>
  <c r="E201" i="7"/>
  <c r="D201" i="7"/>
  <c r="C201" i="7" s="1"/>
  <c r="H200" i="7"/>
  <c r="C200" i="7"/>
  <c r="H199" i="7"/>
  <c r="C199" i="7"/>
  <c r="H198" i="7"/>
  <c r="C198" i="7"/>
  <c r="H197" i="7"/>
  <c r="C197" i="7"/>
  <c r="H196" i="7"/>
  <c r="C196" i="7"/>
  <c r="L195" i="7"/>
  <c r="K195" i="7"/>
  <c r="J195" i="7"/>
  <c r="I195" i="7"/>
  <c r="H195" i="7"/>
  <c r="G195" i="7"/>
  <c r="F195" i="7"/>
  <c r="E195" i="7"/>
  <c r="D195" i="7"/>
  <c r="C195" i="7" s="1"/>
  <c r="H194" i="7"/>
  <c r="C194" i="7"/>
  <c r="L193" i="7"/>
  <c r="K193" i="7"/>
  <c r="J193" i="7"/>
  <c r="I193" i="7"/>
  <c r="H193" i="7"/>
  <c r="G193" i="7"/>
  <c r="F193" i="7"/>
  <c r="E193" i="7"/>
  <c r="D193" i="7"/>
  <c r="C193" i="7" s="1"/>
  <c r="L192" i="7"/>
  <c r="K192" i="7"/>
  <c r="J192" i="7"/>
  <c r="I192" i="7"/>
  <c r="H192" i="7"/>
  <c r="G192" i="7"/>
  <c r="F192" i="7"/>
  <c r="E192" i="7"/>
  <c r="D192" i="7"/>
  <c r="C192" i="7" s="1"/>
  <c r="L191" i="7"/>
  <c r="K191" i="7"/>
  <c r="J191" i="7"/>
  <c r="I191" i="7"/>
  <c r="H191" i="7"/>
  <c r="G191" i="7"/>
  <c r="F191" i="7"/>
  <c r="E191" i="7"/>
  <c r="D191" i="7"/>
  <c r="C191" i="7" s="1"/>
  <c r="H190" i="7"/>
  <c r="C190" i="7"/>
  <c r="L189" i="7"/>
  <c r="K189" i="7"/>
  <c r="J189" i="7"/>
  <c r="I189" i="7"/>
  <c r="H189" i="7"/>
  <c r="G189" i="7"/>
  <c r="F189" i="7"/>
  <c r="E189" i="7"/>
  <c r="D189" i="7"/>
  <c r="C189" i="7" s="1"/>
  <c r="L188" i="7"/>
  <c r="K188" i="7"/>
  <c r="J188" i="7"/>
  <c r="I188" i="7"/>
  <c r="H188" i="7"/>
  <c r="G188" i="7"/>
  <c r="F188" i="7"/>
  <c r="E188" i="7"/>
  <c r="D188" i="7"/>
  <c r="C188" i="7" s="1"/>
  <c r="H187" i="7"/>
  <c r="C187" i="7"/>
  <c r="H186" i="7"/>
  <c r="C186" i="7"/>
  <c r="L185" i="7"/>
  <c r="K185" i="7"/>
  <c r="J185" i="7"/>
  <c r="I185" i="7"/>
  <c r="H185" i="7"/>
  <c r="G185" i="7"/>
  <c r="F185" i="7"/>
  <c r="E185" i="7"/>
  <c r="D185" i="7"/>
  <c r="C185" i="7" s="1"/>
  <c r="L184" i="7"/>
  <c r="K184" i="7"/>
  <c r="J184" i="7"/>
  <c r="I184" i="7"/>
  <c r="H184" i="7"/>
  <c r="G184" i="7"/>
  <c r="F184" i="7"/>
  <c r="E184" i="7"/>
  <c r="D184" i="7"/>
  <c r="C184" i="7" s="1"/>
  <c r="H183" i="7"/>
  <c r="C183" i="7"/>
  <c r="H182" i="7"/>
  <c r="C182" i="7"/>
  <c r="L181" i="7"/>
  <c r="K181" i="7"/>
  <c r="J181" i="7"/>
  <c r="I181" i="7"/>
  <c r="H181" i="7"/>
  <c r="G181" i="7"/>
  <c r="F181" i="7"/>
  <c r="E181" i="7"/>
  <c r="D181" i="7"/>
  <c r="C181" i="7" s="1"/>
  <c r="H180" i="7"/>
  <c r="C180" i="7"/>
  <c r="H179" i="7"/>
  <c r="C179" i="7"/>
  <c r="H178" i="7"/>
  <c r="C178" i="7"/>
  <c r="H177" i="7"/>
  <c r="C177" i="7"/>
  <c r="L176" i="7"/>
  <c r="K176" i="7"/>
  <c r="J176" i="7"/>
  <c r="I176" i="7"/>
  <c r="H176" i="7"/>
  <c r="G176" i="7"/>
  <c r="F176" i="7"/>
  <c r="E176" i="7"/>
  <c r="D176" i="7"/>
  <c r="C176" i="7" s="1"/>
  <c r="H175" i="7"/>
  <c r="C175" i="7"/>
  <c r="H174" i="7"/>
  <c r="C174" i="7"/>
  <c r="H173" i="7"/>
  <c r="C173" i="7"/>
  <c r="L172" i="7"/>
  <c r="K172" i="7"/>
  <c r="J172" i="7"/>
  <c r="I172" i="7"/>
  <c r="H172" i="7"/>
  <c r="G172" i="7"/>
  <c r="F172" i="7"/>
  <c r="E172" i="7"/>
  <c r="D172" i="7"/>
  <c r="C172" i="7" s="1"/>
  <c r="L171" i="7"/>
  <c r="K171" i="7"/>
  <c r="J171" i="7"/>
  <c r="I171" i="7"/>
  <c r="H171" i="7"/>
  <c r="G171" i="7"/>
  <c r="F171" i="7"/>
  <c r="E171" i="7"/>
  <c r="D171" i="7"/>
  <c r="C171" i="7" s="1"/>
  <c r="L170" i="7"/>
  <c r="K170" i="7"/>
  <c r="J170" i="7"/>
  <c r="I170" i="7"/>
  <c r="H170" i="7"/>
  <c r="G170" i="7"/>
  <c r="F170" i="7"/>
  <c r="E170" i="7"/>
  <c r="D170" i="7"/>
  <c r="C170" i="7" s="1"/>
  <c r="H169" i="7"/>
  <c r="C169" i="7"/>
  <c r="H168" i="7"/>
  <c r="C168" i="7"/>
  <c r="H167" i="7"/>
  <c r="C167" i="7"/>
  <c r="H166" i="7"/>
  <c r="C166" i="7"/>
  <c r="H165" i="7"/>
  <c r="C165" i="7"/>
  <c r="H164" i="7"/>
  <c r="C164" i="7"/>
  <c r="L163" i="7"/>
  <c r="K163" i="7"/>
  <c r="J163" i="7"/>
  <c r="I163" i="7"/>
  <c r="H163" i="7"/>
  <c r="G163" i="7"/>
  <c r="F163" i="7"/>
  <c r="E163" i="7"/>
  <c r="D163" i="7"/>
  <c r="C163" i="7" s="1"/>
  <c r="L162" i="7"/>
  <c r="K162" i="7"/>
  <c r="J162" i="7"/>
  <c r="I162" i="7"/>
  <c r="H162" i="7"/>
  <c r="G162" i="7"/>
  <c r="F162" i="7"/>
  <c r="E162" i="7"/>
  <c r="D162" i="7"/>
  <c r="C162" i="7" s="1"/>
  <c r="H161" i="7"/>
  <c r="C161" i="7"/>
  <c r="H160" i="7"/>
  <c r="C160" i="7"/>
  <c r="H159" i="7"/>
  <c r="C159" i="7"/>
  <c r="H158" i="7"/>
  <c r="C158" i="7"/>
  <c r="L157" i="7"/>
  <c r="K157" i="7"/>
  <c r="J157" i="7"/>
  <c r="I157" i="7"/>
  <c r="H157" i="7"/>
  <c r="G157" i="7"/>
  <c r="F157" i="7"/>
  <c r="E157" i="7"/>
  <c r="D157" i="7"/>
  <c r="C157" i="7" s="1"/>
  <c r="H156" i="7"/>
  <c r="C156" i="7"/>
  <c r="H155" i="7"/>
  <c r="C155" i="7"/>
  <c r="H154" i="7"/>
  <c r="C154" i="7"/>
  <c r="H153" i="7"/>
  <c r="C153" i="7"/>
  <c r="H152" i="7"/>
  <c r="C152" i="7"/>
  <c r="H151" i="7"/>
  <c r="C151" i="7"/>
  <c r="H150" i="7"/>
  <c r="C150" i="7"/>
  <c r="H149" i="7"/>
  <c r="C149" i="7"/>
  <c r="L148" i="7"/>
  <c r="K148" i="7"/>
  <c r="J148" i="7"/>
  <c r="I148" i="7"/>
  <c r="H148" i="7"/>
  <c r="G148" i="7"/>
  <c r="F148" i="7"/>
  <c r="E148" i="7"/>
  <c r="D148" i="7"/>
  <c r="C148" i="7" s="1"/>
  <c r="H147" i="7"/>
  <c r="C147" i="7"/>
  <c r="H146" i="7"/>
  <c r="C146" i="7"/>
  <c r="H145" i="7"/>
  <c r="C145" i="7"/>
  <c r="H144" i="7"/>
  <c r="C144" i="7"/>
  <c r="H143" i="7"/>
  <c r="C143" i="7"/>
  <c r="H142" i="7"/>
  <c r="C142" i="7"/>
  <c r="L141" i="7"/>
  <c r="K141" i="7"/>
  <c r="J141" i="7"/>
  <c r="I141" i="7"/>
  <c r="H141" i="7"/>
  <c r="G141" i="7"/>
  <c r="F141" i="7"/>
  <c r="E141" i="7"/>
  <c r="D141" i="7"/>
  <c r="C141" i="7" s="1"/>
  <c r="H140" i="7"/>
  <c r="C140" i="7"/>
  <c r="H139" i="7"/>
  <c r="C139" i="7"/>
  <c r="L138" i="7"/>
  <c r="K138" i="7"/>
  <c r="J138" i="7"/>
  <c r="I138" i="7"/>
  <c r="H138" i="7"/>
  <c r="G138" i="7"/>
  <c r="F138" i="7"/>
  <c r="E138" i="7"/>
  <c r="D138" i="7"/>
  <c r="C138" i="7" s="1"/>
  <c r="H137" i="7"/>
  <c r="C137" i="7"/>
  <c r="H136" i="7"/>
  <c r="C136" i="7"/>
  <c r="H135" i="7"/>
  <c r="C135" i="7"/>
  <c r="H134" i="7"/>
  <c r="C134" i="7"/>
  <c r="L133" i="7"/>
  <c r="K133" i="7"/>
  <c r="J133" i="7"/>
  <c r="I133" i="7"/>
  <c r="H133" i="7"/>
  <c r="G133" i="7"/>
  <c r="F133" i="7"/>
  <c r="E133" i="7"/>
  <c r="D133" i="7"/>
  <c r="C133" i="7" s="1"/>
  <c r="H132" i="7"/>
  <c r="D132" i="7"/>
  <c r="C132" i="7"/>
  <c r="H131" i="7"/>
  <c r="C131" i="7"/>
  <c r="H130" i="7"/>
  <c r="C130" i="7"/>
  <c r="L129" i="7"/>
  <c r="K129" i="7"/>
  <c r="J129" i="7"/>
  <c r="I129" i="7"/>
  <c r="H129" i="7" s="1"/>
  <c r="G129" i="7"/>
  <c r="F129" i="7"/>
  <c r="E129" i="7"/>
  <c r="D129" i="7"/>
  <c r="C129" i="7"/>
  <c r="L128" i="7"/>
  <c r="K128" i="7"/>
  <c r="J128" i="7"/>
  <c r="I128" i="7"/>
  <c r="H128" i="7"/>
  <c r="G128" i="7"/>
  <c r="F128" i="7"/>
  <c r="E128" i="7"/>
  <c r="D128" i="7"/>
  <c r="C128" i="7" s="1"/>
  <c r="H127" i="7"/>
  <c r="C127" i="7"/>
  <c r="L126" i="7"/>
  <c r="K126" i="7"/>
  <c r="J126" i="7"/>
  <c r="I126" i="7"/>
  <c r="H126" i="7"/>
  <c r="G126" i="7"/>
  <c r="F126" i="7"/>
  <c r="E126" i="7"/>
  <c r="D126" i="7"/>
  <c r="C126" i="7"/>
  <c r="H125" i="7"/>
  <c r="C125" i="7"/>
  <c r="H124" i="7"/>
  <c r="C124" i="7"/>
  <c r="H123" i="7"/>
  <c r="C123" i="7"/>
  <c r="H122" i="7"/>
  <c r="C122" i="7"/>
  <c r="H121" i="7"/>
  <c r="C121" i="7"/>
  <c r="L120" i="7"/>
  <c r="K120" i="7"/>
  <c r="J120" i="7"/>
  <c r="I120" i="7"/>
  <c r="H120" i="7"/>
  <c r="G120" i="7"/>
  <c r="F120" i="7"/>
  <c r="E120" i="7"/>
  <c r="D120" i="7"/>
  <c r="C120" i="7" s="1"/>
  <c r="H119" i="7"/>
  <c r="C119" i="7"/>
  <c r="H118" i="7"/>
  <c r="C118" i="7"/>
  <c r="H117" i="7"/>
  <c r="C117" i="7"/>
  <c r="H116" i="7"/>
  <c r="C116" i="7"/>
  <c r="H115" i="7"/>
  <c r="D115" i="7"/>
  <c r="C115" i="7"/>
  <c r="L114" i="7"/>
  <c r="K114" i="7"/>
  <c r="J114" i="7"/>
  <c r="I114" i="7"/>
  <c r="H114" i="7" s="1"/>
  <c r="G114" i="7"/>
  <c r="F114" i="7"/>
  <c r="E114" i="7"/>
  <c r="D114" i="7"/>
  <c r="C114" i="7"/>
  <c r="H113" i="7"/>
  <c r="C113" i="7"/>
  <c r="H112" i="7"/>
  <c r="C112" i="7"/>
  <c r="H111" i="7"/>
  <c r="C111" i="7"/>
  <c r="L110" i="7"/>
  <c r="K110" i="7"/>
  <c r="J110" i="7"/>
  <c r="I110" i="7"/>
  <c r="H110" i="7" s="1"/>
  <c r="G110" i="7"/>
  <c r="F110" i="7"/>
  <c r="E110" i="7"/>
  <c r="D110" i="7"/>
  <c r="C110" i="7"/>
  <c r="H109" i="7"/>
  <c r="C109" i="7"/>
  <c r="H108" i="7"/>
  <c r="C108" i="7"/>
  <c r="H107" i="7"/>
  <c r="C107" i="7"/>
  <c r="H106" i="7"/>
  <c r="C106" i="7"/>
  <c r="H105" i="7"/>
  <c r="D105" i="7"/>
  <c r="C105" i="7" s="1"/>
  <c r="H104" i="7"/>
  <c r="C104" i="7"/>
  <c r="H103" i="7"/>
  <c r="C103" i="7"/>
  <c r="H102" i="7"/>
  <c r="C102" i="7"/>
  <c r="L101" i="7"/>
  <c r="K101" i="7"/>
  <c r="J101" i="7"/>
  <c r="I101" i="7"/>
  <c r="H101" i="7"/>
  <c r="G101" i="7"/>
  <c r="F101" i="7"/>
  <c r="E101" i="7"/>
  <c r="D101" i="7"/>
  <c r="C101" i="7" s="1"/>
  <c r="H100" i="7"/>
  <c r="D100" i="7"/>
  <c r="C100" i="7"/>
  <c r="H99" i="7"/>
  <c r="C99" i="7"/>
  <c r="H98" i="7"/>
  <c r="C98" i="7"/>
  <c r="H97" i="7"/>
  <c r="D97" i="7"/>
  <c r="C97" i="7" s="1"/>
  <c r="H96" i="7"/>
  <c r="C96" i="7"/>
  <c r="H95" i="7"/>
  <c r="C95" i="7"/>
  <c r="H94" i="7"/>
  <c r="C94" i="7"/>
  <c r="L93" i="7"/>
  <c r="K93" i="7"/>
  <c r="J93" i="7"/>
  <c r="I93" i="7"/>
  <c r="H93" i="7"/>
  <c r="G93" i="7"/>
  <c r="F93" i="7"/>
  <c r="E93" i="7"/>
  <c r="D93" i="7"/>
  <c r="C93" i="7" s="1"/>
  <c r="H92" i="7"/>
  <c r="C92" i="7"/>
  <c r="H91" i="7"/>
  <c r="C91" i="7"/>
  <c r="H90" i="7"/>
  <c r="D90" i="7"/>
  <c r="C90" i="7"/>
  <c r="H89" i="7"/>
  <c r="C89" i="7"/>
  <c r="H88" i="7"/>
  <c r="D88" i="7"/>
  <c r="C88" i="7" s="1"/>
  <c r="L87" i="7"/>
  <c r="K87" i="7"/>
  <c r="J87" i="7"/>
  <c r="I87" i="7"/>
  <c r="H87" i="7"/>
  <c r="G87" i="7"/>
  <c r="F87" i="7"/>
  <c r="E87" i="7"/>
  <c r="D87" i="7"/>
  <c r="C87" i="7" s="1"/>
  <c r="H86" i="7"/>
  <c r="C86" i="7"/>
  <c r="H85" i="7"/>
  <c r="C85" i="7"/>
  <c r="H84" i="7"/>
  <c r="C84" i="7"/>
  <c r="H83" i="7"/>
  <c r="C83" i="7"/>
  <c r="L82" i="7"/>
  <c r="K82" i="7"/>
  <c r="J82" i="7"/>
  <c r="I82" i="7"/>
  <c r="H82" i="7"/>
  <c r="G82" i="7"/>
  <c r="F82" i="7"/>
  <c r="E82" i="7"/>
  <c r="D82" i="7"/>
  <c r="C82" i="7" s="1"/>
  <c r="L81" i="7"/>
  <c r="K81" i="7"/>
  <c r="J81" i="7"/>
  <c r="I81" i="7"/>
  <c r="H81" i="7" s="1"/>
  <c r="G81" i="7"/>
  <c r="F81" i="7"/>
  <c r="E81" i="7"/>
  <c r="D81" i="7"/>
  <c r="C81" i="7"/>
  <c r="H80" i="7"/>
  <c r="C80" i="7"/>
  <c r="H79" i="7"/>
  <c r="C79" i="7"/>
  <c r="L78" i="7"/>
  <c r="K78" i="7"/>
  <c r="J78" i="7"/>
  <c r="I78" i="7"/>
  <c r="H78" i="7" s="1"/>
  <c r="G78" i="7"/>
  <c r="F78" i="7"/>
  <c r="E78" i="7"/>
  <c r="D78" i="7"/>
  <c r="C78" i="7"/>
  <c r="H77" i="7"/>
  <c r="C77" i="7"/>
  <c r="H76" i="7"/>
  <c r="C76" i="7"/>
  <c r="L75" i="7"/>
  <c r="K75" i="7"/>
  <c r="J75" i="7"/>
  <c r="I75" i="7"/>
  <c r="H75" i="7" s="1"/>
  <c r="G75" i="7"/>
  <c r="F75" i="7"/>
  <c r="E75" i="7"/>
  <c r="D75" i="7"/>
  <c r="C75" i="7"/>
  <c r="L74" i="7"/>
  <c r="K74" i="7"/>
  <c r="J74" i="7"/>
  <c r="I74" i="7"/>
  <c r="H74" i="7" s="1"/>
  <c r="G74" i="7"/>
  <c r="F74" i="7"/>
  <c r="E74" i="7"/>
  <c r="D74" i="7"/>
  <c r="C74" i="7"/>
  <c r="L73" i="7"/>
  <c r="K73" i="7"/>
  <c r="J73" i="7"/>
  <c r="I73" i="7"/>
  <c r="H73" i="7" s="1"/>
  <c r="G73" i="7"/>
  <c r="F73" i="7"/>
  <c r="E73" i="7"/>
  <c r="D73" i="7"/>
  <c r="C73" i="7"/>
  <c r="H72" i="7"/>
  <c r="C72" i="7"/>
  <c r="H71" i="7"/>
  <c r="C71" i="7"/>
  <c r="H70" i="7"/>
  <c r="C70" i="7"/>
  <c r="H69" i="7"/>
  <c r="C69" i="7"/>
  <c r="L68" i="7"/>
  <c r="K68" i="7"/>
  <c r="J68" i="7"/>
  <c r="I68" i="7"/>
  <c r="H68" i="7" s="1"/>
  <c r="G68" i="7"/>
  <c r="F68" i="7"/>
  <c r="E68" i="7"/>
  <c r="D68" i="7"/>
  <c r="C68" i="7"/>
  <c r="H67" i="7"/>
  <c r="L66" i="7"/>
  <c r="K66" i="7"/>
  <c r="J66" i="7"/>
  <c r="I66" i="7"/>
  <c r="H66" i="7"/>
  <c r="G66" i="7"/>
  <c r="F66" i="7"/>
  <c r="E66" i="7"/>
  <c r="H65" i="7"/>
  <c r="D65" i="7"/>
  <c r="D67" i="7" s="1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H58" i="7"/>
  <c r="C58" i="7"/>
  <c r="L57" i="7"/>
  <c r="K57" i="7"/>
  <c r="J57" i="7"/>
  <c r="I57" i="7"/>
  <c r="H57" i="7" s="1"/>
  <c r="G57" i="7"/>
  <c r="F57" i="7"/>
  <c r="E57" i="7"/>
  <c r="D57" i="7"/>
  <c r="C57" i="7"/>
  <c r="H56" i="7"/>
  <c r="C56" i="7"/>
  <c r="H55" i="7"/>
  <c r="C55" i="7"/>
  <c r="L54" i="7"/>
  <c r="K54" i="7"/>
  <c r="J54" i="7"/>
  <c r="I54" i="7"/>
  <c r="H54" i="7" s="1"/>
  <c r="G54" i="7"/>
  <c r="F54" i="7"/>
  <c r="E54" i="7"/>
  <c r="D54" i="7"/>
  <c r="C54" i="7"/>
  <c r="L53" i="7"/>
  <c r="K53" i="7"/>
  <c r="J53" i="7"/>
  <c r="I53" i="7"/>
  <c r="H53" i="7" s="1"/>
  <c r="G53" i="7"/>
  <c r="F53" i="7"/>
  <c r="E53" i="7"/>
  <c r="D53" i="7"/>
  <c r="C53" i="7"/>
  <c r="L52" i="7"/>
  <c r="K52" i="7"/>
  <c r="J52" i="7"/>
  <c r="I52" i="7"/>
  <c r="H52" i="7"/>
  <c r="G52" i="7"/>
  <c r="F52" i="7"/>
  <c r="E52" i="7"/>
  <c r="L51" i="7"/>
  <c r="K51" i="7"/>
  <c r="J51" i="7"/>
  <c r="I51" i="7"/>
  <c r="H51" i="7"/>
  <c r="G51" i="7"/>
  <c r="F51" i="7"/>
  <c r="E51" i="7"/>
  <c r="L50" i="7"/>
  <c r="K50" i="7"/>
  <c r="J50" i="7"/>
  <c r="J300" i="7" s="1"/>
  <c r="I50" i="7"/>
  <c r="I300" i="7" s="1"/>
  <c r="H50" i="7"/>
  <c r="G50" i="7"/>
  <c r="F50" i="7"/>
  <c r="E50" i="7"/>
  <c r="E300" i="7" s="1"/>
  <c r="L49" i="7"/>
  <c r="K49" i="7"/>
  <c r="J49" i="7"/>
  <c r="I49" i="7"/>
  <c r="H49" i="7"/>
  <c r="G49" i="7"/>
  <c r="F49" i="7"/>
  <c r="E49" i="7"/>
  <c r="H46" i="7"/>
  <c r="C46" i="7"/>
  <c r="H45" i="7"/>
  <c r="C45" i="7"/>
  <c r="L44" i="7"/>
  <c r="L300" i="7" s="1"/>
  <c r="G44" i="7"/>
  <c r="C44" i="7" s="1"/>
  <c r="H43" i="7"/>
  <c r="C43" i="7"/>
  <c r="I42" i="7"/>
  <c r="H42" i="7" s="1"/>
  <c r="D42" i="7"/>
  <c r="C42" i="7"/>
  <c r="H41" i="7"/>
  <c r="C41" i="7"/>
  <c r="H40" i="7"/>
  <c r="C40" i="7"/>
  <c r="H39" i="7"/>
  <c r="C39" i="7"/>
  <c r="H38" i="7"/>
  <c r="C38" i="7"/>
  <c r="K37" i="7"/>
  <c r="H37" i="7"/>
  <c r="F37" i="7"/>
  <c r="C37" i="7"/>
  <c r="H36" i="7"/>
  <c r="C36" i="7"/>
  <c r="H35" i="7"/>
  <c r="C35" i="7"/>
  <c r="K34" i="7"/>
  <c r="H34" i="7"/>
  <c r="F34" i="7"/>
  <c r="C34" i="7"/>
  <c r="H33" i="7"/>
  <c r="C33" i="7"/>
  <c r="K32" i="7"/>
  <c r="H32" i="7"/>
  <c r="F32" i="7"/>
  <c r="C32" i="7"/>
  <c r="H31" i="7"/>
  <c r="C31" i="7"/>
  <c r="H30" i="7"/>
  <c r="C30" i="7"/>
  <c r="H29" i="7"/>
  <c r="C29" i="7"/>
  <c r="K28" i="7"/>
  <c r="H28" i="7"/>
  <c r="F28" i="7"/>
  <c r="C28" i="7"/>
  <c r="K27" i="7"/>
  <c r="H27" i="7" s="1"/>
  <c r="F27" i="7"/>
  <c r="F300" i="7" s="1"/>
  <c r="H26" i="7"/>
  <c r="C26" i="7"/>
  <c r="I25" i="7"/>
  <c r="H25" i="7" s="1"/>
  <c r="C25" i="7"/>
  <c r="H24" i="7"/>
  <c r="C24" i="7"/>
  <c r="H23" i="7"/>
  <c r="C23" i="7"/>
  <c r="L22" i="7"/>
  <c r="L303" i="7" s="1"/>
  <c r="L302" i="7" s="1"/>
  <c r="K22" i="7"/>
  <c r="K303" i="7" s="1"/>
  <c r="K302" i="7" s="1"/>
  <c r="J22" i="7"/>
  <c r="J303" i="7" s="1"/>
  <c r="J302" i="7" s="1"/>
  <c r="I22" i="7"/>
  <c r="H22" i="7" s="1"/>
  <c r="H303" i="7" s="1"/>
  <c r="H302" i="7" s="1"/>
  <c r="G22" i="7"/>
  <c r="G303" i="7" s="1"/>
  <c r="G302" i="7" s="1"/>
  <c r="F22" i="7"/>
  <c r="F303" i="7" s="1"/>
  <c r="F302" i="7" s="1"/>
  <c r="E22" i="7"/>
  <c r="E303" i="7" s="1"/>
  <c r="E302" i="7" s="1"/>
  <c r="D22" i="7"/>
  <c r="D303" i="7" s="1"/>
  <c r="D302" i="7" s="1"/>
  <c r="C22" i="7"/>
  <c r="L21" i="7"/>
  <c r="K21" i="7"/>
  <c r="J21" i="7"/>
  <c r="I21" i="7"/>
  <c r="H21" i="7" s="1"/>
  <c r="G21" i="7"/>
  <c r="F21" i="7"/>
  <c r="E21" i="7"/>
  <c r="D21" i="7"/>
  <c r="C21" i="7"/>
  <c r="H315" i="6"/>
  <c r="C315" i="6"/>
  <c r="H313" i="6"/>
  <c r="C313" i="6"/>
  <c r="H311" i="6"/>
  <c r="C311" i="6"/>
  <c r="H310" i="6"/>
  <c r="C310" i="6"/>
  <c r="H309" i="6"/>
  <c r="C309" i="6"/>
  <c r="H308" i="6"/>
  <c r="C308" i="6"/>
  <c r="H307" i="6"/>
  <c r="C307" i="6"/>
  <c r="H306" i="6"/>
  <c r="C306" i="6"/>
  <c r="L305" i="6"/>
  <c r="K305" i="6"/>
  <c r="J305" i="6"/>
  <c r="I305" i="6"/>
  <c r="H305" i="6"/>
  <c r="G305" i="6"/>
  <c r="F305" i="6"/>
  <c r="E305" i="6"/>
  <c r="D305" i="6"/>
  <c r="C305" i="6"/>
  <c r="H297" i="6"/>
  <c r="C297" i="6"/>
  <c r="H296" i="6"/>
  <c r="C296" i="6"/>
  <c r="L295" i="6"/>
  <c r="K295" i="6"/>
  <c r="K298" i="6" s="1"/>
  <c r="J295" i="6"/>
  <c r="J298" i="6" s="1"/>
  <c r="I295" i="6"/>
  <c r="G295" i="6"/>
  <c r="G298" i="6" s="1"/>
  <c r="F295" i="6"/>
  <c r="F298" i="6" s="1"/>
  <c r="E295" i="6"/>
  <c r="E298" i="6" s="1"/>
  <c r="D295" i="6"/>
  <c r="C295" i="6"/>
  <c r="H294" i="6"/>
  <c r="C294" i="6"/>
  <c r="H293" i="6"/>
  <c r="C293" i="6"/>
  <c r="H292" i="6"/>
  <c r="C292" i="6"/>
  <c r="H291" i="6"/>
  <c r="C291" i="6"/>
  <c r="L290" i="6"/>
  <c r="K290" i="6"/>
  <c r="J290" i="6"/>
  <c r="I290" i="6"/>
  <c r="H290" i="6" s="1"/>
  <c r="G290" i="6"/>
  <c r="F290" i="6"/>
  <c r="E290" i="6"/>
  <c r="D290" i="6"/>
  <c r="C290" i="6"/>
  <c r="H289" i="6"/>
  <c r="C289" i="6"/>
  <c r="H288" i="6"/>
  <c r="C288" i="6"/>
  <c r="H287" i="6"/>
  <c r="C287" i="6"/>
  <c r="L286" i="6"/>
  <c r="K286" i="6"/>
  <c r="J286" i="6"/>
  <c r="I286" i="6"/>
  <c r="H286" i="6" s="1"/>
  <c r="G286" i="6"/>
  <c r="F286" i="6"/>
  <c r="E286" i="6"/>
  <c r="D286" i="6"/>
  <c r="C286" i="6"/>
  <c r="H285" i="6"/>
  <c r="C285" i="6"/>
  <c r="L284" i="6"/>
  <c r="K284" i="6"/>
  <c r="J284" i="6"/>
  <c r="I284" i="6"/>
  <c r="H284" i="6" s="1"/>
  <c r="G284" i="6"/>
  <c r="F284" i="6"/>
  <c r="E284" i="6"/>
  <c r="D284" i="6"/>
  <c r="C284" i="6"/>
  <c r="L283" i="6"/>
  <c r="K283" i="6"/>
  <c r="J283" i="6"/>
  <c r="I283" i="6"/>
  <c r="H283" i="6" s="1"/>
  <c r="G283" i="6"/>
  <c r="F283" i="6"/>
  <c r="E283" i="6"/>
  <c r="D283" i="6"/>
  <c r="C283" i="6"/>
  <c r="H282" i="6"/>
  <c r="C282" i="6"/>
  <c r="H281" i="6"/>
  <c r="C281" i="6"/>
  <c r="H280" i="6"/>
  <c r="C280" i="6"/>
  <c r="L279" i="6"/>
  <c r="K279" i="6"/>
  <c r="J279" i="6"/>
  <c r="I279" i="6"/>
  <c r="H279" i="6" s="1"/>
  <c r="G279" i="6"/>
  <c r="F279" i="6"/>
  <c r="E279" i="6"/>
  <c r="D279" i="6"/>
  <c r="C279" i="6"/>
  <c r="H278" i="6"/>
  <c r="C278" i="6"/>
  <c r="H277" i="6"/>
  <c r="C277" i="6"/>
  <c r="H276" i="6"/>
  <c r="C276" i="6"/>
  <c r="L275" i="6"/>
  <c r="K275" i="6"/>
  <c r="J275" i="6"/>
  <c r="G275" i="6"/>
  <c r="F275" i="6"/>
  <c r="E275" i="6"/>
  <c r="D275" i="6"/>
  <c r="C275" i="6"/>
  <c r="L274" i="6"/>
  <c r="K274" i="6"/>
  <c r="J274" i="6"/>
  <c r="G274" i="6"/>
  <c r="F274" i="6"/>
  <c r="E274" i="6"/>
  <c r="D274" i="6"/>
  <c r="C274" i="6"/>
  <c r="H273" i="6"/>
  <c r="C273" i="6"/>
  <c r="H272" i="6"/>
  <c r="C272" i="6"/>
  <c r="H271" i="6"/>
  <c r="C271" i="6"/>
  <c r="L270" i="6"/>
  <c r="K270" i="6"/>
  <c r="J270" i="6"/>
  <c r="I270" i="6"/>
  <c r="H270" i="6" s="1"/>
  <c r="G270" i="6"/>
  <c r="F270" i="6"/>
  <c r="E270" i="6"/>
  <c r="D270" i="6"/>
  <c r="C270" i="6"/>
  <c r="H269" i="6"/>
  <c r="C269" i="6"/>
  <c r="H268" i="6"/>
  <c r="C268" i="6"/>
  <c r="L267" i="6"/>
  <c r="K267" i="6"/>
  <c r="J267" i="6"/>
  <c r="I267" i="6"/>
  <c r="H267" i="6" s="1"/>
  <c r="G267" i="6"/>
  <c r="F267" i="6"/>
  <c r="E267" i="6"/>
  <c r="D267" i="6"/>
  <c r="C267" i="6"/>
  <c r="L266" i="6"/>
  <c r="K266" i="6"/>
  <c r="J266" i="6"/>
  <c r="G266" i="6"/>
  <c r="F266" i="6"/>
  <c r="E266" i="6"/>
  <c r="D266" i="6"/>
  <c r="C266" i="6" s="1"/>
  <c r="H265" i="6"/>
  <c r="C265" i="6"/>
  <c r="H264" i="6"/>
  <c r="C264" i="6"/>
  <c r="H263" i="6"/>
  <c r="C263" i="6"/>
  <c r="L262" i="6"/>
  <c r="K262" i="6"/>
  <c r="J262" i="6"/>
  <c r="I262" i="6"/>
  <c r="H262" i="6"/>
  <c r="G262" i="6"/>
  <c r="F262" i="6"/>
  <c r="E262" i="6"/>
  <c r="D262" i="6"/>
  <c r="C262" i="6" s="1"/>
  <c r="H261" i="6"/>
  <c r="C261" i="6"/>
  <c r="H260" i="6"/>
  <c r="C260" i="6"/>
  <c r="H259" i="6"/>
  <c r="C259" i="6"/>
  <c r="L258" i="6"/>
  <c r="K258" i="6"/>
  <c r="J258" i="6"/>
  <c r="I258" i="6"/>
  <c r="H258" i="6"/>
  <c r="G258" i="6"/>
  <c r="F258" i="6"/>
  <c r="E258" i="6"/>
  <c r="D258" i="6"/>
  <c r="C258" i="6" s="1"/>
  <c r="L257" i="6"/>
  <c r="K257" i="6"/>
  <c r="J257" i="6"/>
  <c r="I257" i="6"/>
  <c r="H257" i="6"/>
  <c r="G257" i="6"/>
  <c r="F257" i="6"/>
  <c r="E257" i="6"/>
  <c r="D257" i="6"/>
  <c r="C257" i="6"/>
  <c r="H256" i="6"/>
  <c r="C256" i="6"/>
  <c r="H255" i="6"/>
  <c r="C255" i="6"/>
  <c r="H254" i="6"/>
  <c r="C254" i="6"/>
  <c r="H253" i="6"/>
  <c r="C253" i="6"/>
  <c r="H252" i="6"/>
  <c r="C252" i="6"/>
  <c r="L251" i="6"/>
  <c r="K251" i="6"/>
  <c r="J251" i="6"/>
  <c r="I251" i="6"/>
  <c r="H251" i="6" s="1"/>
  <c r="G251" i="6"/>
  <c r="F251" i="6"/>
  <c r="E251" i="6"/>
  <c r="D251" i="6"/>
  <c r="C251" i="6"/>
  <c r="L250" i="6"/>
  <c r="K250" i="6"/>
  <c r="J250" i="6"/>
  <c r="I250" i="6"/>
  <c r="H250" i="6"/>
  <c r="G250" i="6"/>
  <c r="F250" i="6"/>
  <c r="E250" i="6"/>
  <c r="D250" i="6"/>
  <c r="C250" i="6" s="1"/>
  <c r="H249" i="6"/>
  <c r="C249" i="6"/>
  <c r="H248" i="6"/>
  <c r="C248" i="6"/>
  <c r="H247" i="6"/>
  <c r="C247" i="6"/>
  <c r="H246" i="6"/>
  <c r="C246" i="6"/>
  <c r="L245" i="6"/>
  <c r="K245" i="6"/>
  <c r="J245" i="6"/>
  <c r="I245" i="6"/>
  <c r="H245" i="6"/>
  <c r="G245" i="6"/>
  <c r="F245" i="6"/>
  <c r="E245" i="6"/>
  <c r="D245" i="6"/>
  <c r="C245" i="6" s="1"/>
  <c r="H244" i="6"/>
  <c r="C244" i="6"/>
  <c r="H243" i="6"/>
  <c r="C243" i="6"/>
  <c r="H242" i="6"/>
  <c r="C242" i="6"/>
  <c r="H241" i="6"/>
  <c r="C241" i="6"/>
  <c r="H240" i="6"/>
  <c r="C240" i="6"/>
  <c r="H239" i="6"/>
  <c r="C239" i="6"/>
  <c r="H238" i="6"/>
  <c r="C238" i="6"/>
  <c r="L237" i="6"/>
  <c r="K237" i="6"/>
  <c r="J237" i="6"/>
  <c r="I237" i="6"/>
  <c r="H237" i="6"/>
  <c r="G237" i="6"/>
  <c r="F237" i="6"/>
  <c r="E237" i="6"/>
  <c r="D237" i="6"/>
  <c r="C237" i="6" s="1"/>
  <c r="H236" i="6"/>
  <c r="C236" i="6"/>
  <c r="H235" i="6"/>
  <c r="C235" i="6"/>
  <c r="L234" i="6"/>
  <c r="K234" i="6"/>
  <c r="J234" i="6"/>
  <c r="I234" i="6"/>
  <c r="H234" i="6"/>
  <c r="G234" i="6"/>
  <c r="F234" i="6"/>
  <c r="E234" i="6"/>
  <c r="D234" i="6"/>
  <c r="C234" i="6" s="1"/>
  <c r="H233" i="6"/>
  <c r="C233" i="6"/>
  <c r="L232" i="6"/>
  <c r="K232" i="6"/>
  <c r="J232" i="6"/>
  <c r="I232" i="6"/>
  <c r="H232" i="6"/>
  <c r="G232" i="6"/>
  <c r="F232" i="6"/>
  <c r="E232" i="6"/>
  <c r="D232" i="6"/>
  <c r="C232" i="6" s="1"/>
  <c r="L231" i="6"/>
  <c r="K231" i="6"/>
  <c r="J231" i="6"/>
  <c r="I231" i="6"/>
  <c r="H231" i="6"/>
  <c r="G231" i="6"/>
  <c r="F231" i="6"/>
  <c r="E231" i="6"/>
  <c r="D231" i="6"/>
  <c r="C231" i="6" s="1"/>
  <c r="H230" i="6"/>
  <c r="C230" i="6"/>
  <c r="L229" i="6"/>
  <c r="K229" i="6"/>
  <c r="J229" i="6"/>
  <c r="I229" i="6"/>
  <c r="H229" i="6"/>
  <c r="G229" i="6"/>
  <c r="F229" i="6"/>
  <c r="E229" i="6"/>
  <c r="D229" i="6"/>
  <c r="C229" i="6" s="1"/>
  <c r="H228" i="6"/>
  <c r="C228" i="6"/>
  <c r="L227" i="6"/>
  <c r="K227" i="6"/>
  <c r="J227" i="6"/>
  <c r="I227" i="6"/>
  <c r="H227" i="6"/>
  <c r="G227" i="6"/>
  <c r="F227" i="6"/>
  <c r="E227" i="6"/>
  <c r="D227" i="6"/>
  <c r="C227" i="6" s="1"/>
  <c r="H226" i="6"/>
  <c r="C226" i="6"/>
  <c r="H225" i="6"/>
  <c r="C225" i="6"/>
  <c r="L224" i="6"/>
  <c r="K224" i="6"/>
  <c r="J224" i="6"/>
  <c r="I224" i="6"/>
  <c r="H224" i="6"/>
  <c r="G224" i="6"/>
  <c r="F224" i="6"/>
  <c r="E224" i="6"/>
  <c r="D224" i="6"/>
  <c r="C224" i="6" s="1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H216" i="6"/>
  <c r="C216" i="6"/>
  <c r="H215" i="6"/>
  <c r="C215" i="6"/>
  <c r="H214" i="6"/>
  <c r="C214" i="6"/>
  <c r="L213" i="6"/>
  <c r="K213" i="6"/>
  <c r="J213" i="6"/>
  <c r="I213" i="6"/>
  <c r="H213" i="6"/>
  <c r="G213" i="6"/>
  <c r="F213" i="6"/>
  <c r="E213" i="6"/>
  <c r="D213" i="6"/>
  <c r="C213" i="6" s="1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H205" i="6"/>
  <c r="C205" i="6"/>
  <c r="H204" i="6"/>
  <c r="C204" i="6"/>
  <c r="H203" i="6"/>
  <c r="C203" i="6"/>
  <c r="L202" i="6"/>
  <c r="K202" i="6"/>
  <c r="J202" i="6"/>
  <c r="I202" i="6"/>
  <c r="H202" i="6"/>
  <c r="G202" i="6"/>
  <c r="F202" i="6"/>
  <c r="E202" i="6"/>
  <c r="D202" i="6"/>
  <c r="C202" i="6" s="1"/>
  <c r="L201" i="6"/>
  <c r="K201" i="6"/>
  <c r="J201" i="6"/>
  <c r="I201" i="6"/>
  <c r="H201" i="6"/>
  <c r="G201" i="6"/>
  <c r="F201" i="6"/>
  <c r="E201" i="6"/>
  <c r="D201" i="6"/>
  <c r="C201" i="6"/>
  <c r="H200" i="6"/>
  <c r="C200" i="6"/>
  <c r="H199" i="6"/>
  <c r="C199" i="6"/>
  <c r="H198" i="6"/>
  <c r="C198" i="6"/>
  <c r="H197" i="6"/>
  <c r="C197" i="6"/>
  <c r="H196" i="6"/>
  <c r="C196" i="6"/>
  <c r="L195" i="6"/>
  <c r="K195" i="6"/>
  <c r="J195" i="6"/>
  <c r="I195" i="6"/>
  <c r="H195" i="6" s="1"/>
  <c r="G195" i="6"/>
  <c r="F195" i="6"/>
  <c r="E195" i="6"/>
  <c r="D195" i="6"/>
  <c r="C195" i="6"/>
  <c r="H194" i="6"/>
  <c r="C194" i="6"/>
  <c r="L193" i="6"/>
  <c r="K193" i="6"/>
  <c r="J193" i="6"/>
  <c r="I193" i="6"/>
  <c r="H193" i="6" s="1"/>
  <c r="G193" i="6"/>
  <c r="F193" i="6"/>
  <c r="E193" i="6"/>
  <c r="D193" i="6"/>
  <c r="C193" i="6"/>
  <c r="L192" i="6"/>
  <c r="K192" i="6"/>
  <c r="J192" i="6"/>
  <c r="I192" i="6"/>
  <c r="H192" i="6" s="1"/>
  <c r="G192" i="6"/>
  <c r="F192" i="6"/>
  <c r="E192" i="6"/>
  <c r="D192" i="6"/>
  <c r="C192" i="6"/>
  <c r="L191" i="6"/>
  <c r="K191" i="6"/>
  <c r="J191" i="6"/>
  <c r="G191" i="6"/>
  <c r="F191" i="6"/>
  <c r="E191" i="6"/>
  <c r="D191" i="6"/>
  <c r="C191" i="6"/>
  <c r="H190" i="6"/>
  <c r="C190" i="6"/>
  <c r="L189" i="6"/>
  <c r="K189" i="6"/>
  <c r="J189" i="6"/>
  <c r="I189" i="6"/>
  <c r="H189" i="6" s="1"/>
  <c r="G189" i="6"/>
  <c r="F189" i="6"/>
  <c r="E189" i="6"/>
  <c r="D189" i="6"/>
  <c r="C189" i="6"/>
  <c r="L188" i="6"/>
  <c r="K188" i="6"/>
  <c r="J188" i="6"/>
  <c r="I188" i="6"/>
  <c r="H188" i="6" s="1"/>
  <c r="G188" i="6"/>
  <c r="F188" i="6"/>
  <c r="E188" i="6"/>
  <c r="D188" i="6"/>
  <c r="C188" i="6"/>
  <c r="H187" i="6"/>
  <c r="C187" i="6"/>
  <c r="H186" i="6"/>
  <c r="C186" i="6"/>
  <c r="L185" i="6"/>
  <c r="K185" i="6"/>
  <c r="J185" i="6"/>
  <c r="I185" i="6"/>
  <c r="H185" i="6" s="1"/>
  <c r="G185" i="6"/>
  <c r="F185" i="6"/>
  <c r="E185" i="6"/>
  <c r="D185" i="6"/>
  <c r="C185" i="6"/>
  <c r="L184" i="6"/>
  <c r="K184" i="6"/>
  <c r="J184" i="6"/>
  <c r="I184" i="6"/>
  <c r="H184" i="6" s="1"/>
  <c r="G184" i="6"/>
  <c r="F184" i="6"/>
  <c r="E184" i="6"/>
  <c r="D184" i="6"/>
  <c r="C184" i="6"/>
  <c r="H183" i="6"/>
  <c r="C183" i="6"/>
  <c r="H182" i="6"/>
  <c r="C182" i="6"/>
  <c r="L181" i="6"/>
  <c r="K181" i="6"/>
  <c r="J181" i="6"/>
  <c r="I181" i="6"/>
  <c r="H181" i="6" s="1"/>
  <c r="G181" i="6"/>
  <c r="F181" i="6"/>
  <c r="E181" i="6"/>
  <c r="D181" i="6"/>
  <c r="C181" i="6"/>
  <c r="H180" i="6"/>
  <c r="C180" i="6"/>
  <c r="H179" i="6"/>
  <c r="C179" i="6"/>
  <c r="H178" i="6"/>
  <c r="C178" i="6"/>
  <c r="H177" i="6"/>
  <c r="C177" i="6"/>
  <c r="L176" i="6"/>
  <c r="K176" i="6"/>
  <c r="J176" i="6"/>
  <c r="I176" i="6"/>
  <c r="H176" i="6" s="1"/>
  <c r="G176" i="6"/>
  <c r="F176" i="6"/>
  <c r="E176" i="6"/>
  <c r="D176" i="6"/>
  <c r="C176" i="6"/>
  <c r="H175" i="6"/>
  <c r="C175" i="6"/>
  <c r="H174" i="6"/>
  <c r="D174" i="6"/>
  <c r="C174" i="6" s="1"/>
  <c r="H173" i="6"/>
  <c r="C173" i="6"/>
  <c r="L172" i="6"/>
  <c r="K172" i="6"/>
  <c r="J172" i="6"/>
  <c r="G172" i="6"/>
  <c r="F172" i="6"/>
  <c r="E172" i="6"/>
  <c r="L171" i="6"/>
  <c r="K171" i="6"/>
  <c r="J171" i="6"/>
  <c r="G171" i="6"/>
  <c r="F171" i="6"/>
  <c r="E171" i="6"/>
  <c r="L170" i="6"/>
  <c r="K170" i="6"/>
  <c r="J170" i="6"/>
  <c r="G170" i="6"/>
  <c r="F170" i="6"/>
  <c r="E170" i="6"/>
  <c r="H169" i="6"/>
  <c r="C169" i="6"/>
  <c r="H168" i="6"/>
  <c r="C168" i="6"/>
  <c r="H167" i="6"/>
  <c r="C167" i="6"/>
  <c r="H166" i="6"/>
  <c r="C166" i="6"/>
  <c r="H165" i="6"/>
  <c r="C165" i="6"/>
  <c r="H164" i="6"/>
  <c r="C164" i="6"/>
  <c r="L163" i="6"/>
  <c r="K163" i="6"/>
  <c r="J163" i="6"/>
  <c r="I163" i="6"/>
  <c r="H163" i="6" s="1"/>
  <c r="G163" i="6"/>
  <c r="F163" i="6"/>
  <c r="E163" i="6"/>
  <c r="D163" i="6"/>
  <c r="C163" i="6"/>
  <c r="L162" i="6"/>
  <c r="K162" i="6"/>
  <c r="J162" i="6"/>
  <c r="I162" i="6"/>
  <c r="H162" i="6" s="1"/>
  <c r="G162" i="6"/>
  <c r="F162" i="6"/>
  <c r="E162" i="6"/>
  <c r="D162" i="6"/>
  <c r="C162" i="6"/>
  <c r="H161" i="6"/>
  <c r="C161" i="6"/>
  <c r="H160" i="6"/>
  <c r="C160" i="6"/>
  <c r="H159" i="6"/>
  <c r="C159" i="6"/>
  <c r="H158" i="6"/>
  <c r="C158" i="6"/>
  <c r="L157" i="6"/>
  <c r="K157" i="6"/>
  <c r="J157" i="6"/>
  <c r="I157" i="6"/>
  <c r="H157" i="6" s="1"/>
  <c r="G157" i="6"/>
  <c r="F157" i="6"/>
  <c r="E157" i="6"/>
  <c r="D157" i="6"/>
  <c r="C157" i="6"/>
  <c r="H156" i="6"/>
  <c r="C156" i="6"/>
  <c r="H155" i="6"/>
  <c r="C155" i="6"/>
  <c r="H154" i="6"/>
  <c r="C154" i="6"/>
  <c r="H153" i="6"/>
  <c r="C153" i="6"/>
  <c r="H152" i="6"/>
  <c r="C152" i="6"/>
  <c r="H151" i="6"/>
  <c r="C151" i="6"/>
  <c r="H150" i="6"/>
  <c r="C150" i="6"/>
  <c r="H149" i="6"/>
  <c r="C149" i="6"/>
  <c r="L148" i="6"/>
  <c r="K148" i="6"/>
  <c r="J148" i="6"/>
  <c r="I148" i="6"/>
  <c r="H148" i="6" s="1"/>
  <c r="G148" i="6"/>
  <c r="F148" i="6"/>
  <c r="E148" i="6"/>
  <c r="D148" i="6"/>
  <c r="C148" i="6"/>
  <c r="H147" i="6"/>
  <c r="C147" i="6"/>
  <c r="H146" i="6"/>
  <c r="C146" i="6"/>
  <c r="H145" i="6"/>
  <c r="C145" i="6"/>
  <c r="H144" i="6"/>
  <c r="C144" i="6"/>
  <c r="H143" i="6"/>
  <c r="C143" i="6"/>
  <c r="H142" i="6"/>
  <c r="C142" i="6"/>
  <c r="L141" i="6"/>
  <c r="K141" i="6"/>
  <c r="J141" i="6"/>
  <c r="I141" i="6"/>
  <c r="H141" i="6" s="1"/>
  <c r="G141" i="6"/>
  <c r="F141" i="6"/>
  <c r="E141" i="6"/>
  <c r="D141" i="6"/>
  <c r="C141" i="6"/>
  <c r="H140" i="6"/>
  <c r="C140" i="6"/>
  <c r="H139" i="6"/>
  <c r="C139" i="6"/>
  <c r="L138" i="6"/>
  <c r="K138" i="6"/>
  <c r="J138" i="6"/>
  <c r="I138" i="6"/>
  <c r="H138" i="6" s="1"/>
  <c r="G138" i="6"/>
  <c r="F138" i="6"/>
  <c r="E138" i="6"/>
  <c r="D138" i="6"/>
  <c r="C138" i="6"/>
  <c r="H137" i="6"/>
  <c r="C137" i="6"/>
  <c r="H136" i="6"/>
  <c r="C136" i="6"/>
  <c r="H135" i="6"/>
  <c r="C135" i="6"/>
  <c r="H134" i="6"/>
  <c r="C134" i="6"/>
  <c r="L133" i="6"/>
  <c r="K133" i="6"/>
  <c r="J133" i="6"/>
  <c r="I133" i="6"/>
  <c r="H133" i="6" s="1"/>
  <c r="G133" i="6"/>
  <c r="F133" i="6"/>
  <c r="E133" i="6"/>
  <c r="D133" i="6"/>
  <c r="C133" i="6"/>
  <c r="H132" i="6"/>
  <c r="C132" i="6"/>
  <c r="H131" i="6"/>
  <c r="C131" i="6"/>
  <c r="H130" i="6"/>
  <c r="C130" i="6"/>
  <c r="L129" i="6"/>
  <c r="K129" i="6"/>
  <c r="J129" i="6"/>
  <c r="I129" i="6"/>
  <c r="H129" i="6" s="1"/>
  <c r="G129" i="6"/>
  <c r="F129" i="6"/>
  <c r="E129" i="6"/>
  <c r="D129" i="6"/>
  <c r="C129" i="6"/>
  <c r="L128" i="6"/>
  <c r="K128" i="6"/>
  <c r="J128" i="6"/>
  <c r="I128" i="6"/>
  <c r="H128" i="6" s="1"/>
  <c r="G128" i="6"/>
  <c r="F128" i="6"/>
  <c r="E128" i="6"/>
  <c r="D128" i="6"/>
  <c r="C128" i="6"/>
  <c r="H127" i="6"/>
  <c r="C127" i="6"/>
  <c r="L126" i="6"/>
  <c r="K126" i="6"/>
  <c r="J126" i="6"/>
  <c r="I126" i="6"/>
  <c r="H126" i="6"/>
  <c r="G126" i="6"/>
  <c r="F126" i="6"/>
  <c r="E126" i="6"/>
  <c r="D126" i="6"/>
  <c r="C126" i="6"/>
  <c r="H125" i="6"/>
  <c r="C125" i="6"/>
  <c r="H124" i="6"/>
  <c r="C124" i="6"/>
  <c r="H123" i="6"/>
  <c r="C123" i="6"/>
  <c r="H122" i="6"/>
  <c r="C122" i="6"/>
  <c r="H121" i="6"/>
  <c r="C121" i="6"/>
  <c r="L120" i="6"/>
  <c r="K120" i="6"/>
  <c r="J120" i="6"/>
  <c r="G120" i="6"/>
  <c r="F120" i="6"/>
  <c r="E120" i="6"/>
  <c r="D120" i="6"/>
  <c r="C120" i="6"/>
  <c r="H119" i="6"/>
  <c r="C119" i="6"/>
  <c r="H118" i="6"/>
  <c r="C118" i="6"/>
  <c r="H117" i="6"/>
  <c r="C117" i="6"/>
  <c r="H116" i="6"/>
  <c r="C116" i="6"/>
  <c r="H115" i="6"/>
  <c r="C115" i="6"/>
  <c r="L114" i="6"/>
  <c r="K114" i="6"/>
  <c r="J114" i="6"/>
  <c r="I114" i="6"/>
  <c r="H114" i="6" s="1"/>
  <c r="G114" i="6"/>
  <c r="F114" i="6"/>
  <c r="E114" i="6"/>
  <c r="D114" i="6"/>
  <c r="C114" i="6"/>
  <c r="H113" i="6"/>
  <c r="C113" i="6"/>
  <c r="H112" i="6"/>
  <c r="C112" i="6"/>
  <c r="H111" i="6"/>
  <c r="C111" i="6"/>
  <c r="L110" i="6"/>
  <c r="K110" i="6"/>
  <c r="J110" i="6"/>
  <c r="I110" i="6"/>
  <c r="H110" i="6" s="1"/>
  <c r="G110" i="6"/>
  <c r="F110" i="6"/>
  <c r="E110" i="6"/>
  <c r="D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H103" i="6"/>
  <c r="C103" i="6"/>
  <c r="H102" i="6"/>
  <c r="C102" i="6"/>
  <c r="L101" i="6"/>
  <c r="K101" i="6"/>
  <c r="J101" i="6"/>
  <c r="I101" i="6"/>
  <c r="H101" i="6" s="1"/>
  <c r="G101" i="6"/>
  <c r="F101" i="6"/>
  <c r="E101" i="6"/>
  <c r="D101" i="6"/>
  <c r="C101" i="6"/>
  <c r="H100" i="6"/>
  <c r="C100" i="6"/>
  <c r="H99" i="6"/>
  <c r="C99" i="6"/>
  <c r="H98" i="6"/>
  <c r="C98" i="6"/>
  <c r="H97" i="6"/>
  <c r="C97" i="6"/>
  <c r="H96" i="6"/>
  <c r="C96" i="6"/>
  <c r="H95" i="6"/>
  <c r="C95" i="6"/>
  <c r="H94" i="6"/>
  <c r="C94" i="6"/>
  <c r="L93" i="6"/>
  <c r="K93" i="6"/>
  <c r="J93" i="6"/>
  <c r="I93" i="6"/>
  <c r="H93" i="6" s="1"/>
  <c r="G93" i="6"/>
  <c r="F93" i="6"/>
  <c r="E93" i="6"/>
  <c r="D93" i="6"/>
  <c r="C93" i="6"/>
  <c r="H92" i="6"/>
  <c r="C92" i="6"/>
  <c r="H91" i="6"/>
  <c r="C91" i="6"/>
  <c r="H90" i="6"/>
  <c r="C90" i="6"/>
  <c r="H89" i="6"/>
  <c r="C89" i="6"/>
  <c r="H88" i="6"/>
  <c r="C88" i="6"/>
  <c r="L87" i="6"/>
  <c r="K87" i="6"/>
  <c r="J87" i="6"/>
  <c r="I87" i="6"/>
  <c r="H87" i="6" s="1"/>
  <c r="G87" i="6"/>
  <c r="F87" i="6"/>
  <c r="E87" i="6"/>
  <c r="D87" i="6"/>
  <c r="C87" i="6"/>
  <c r="H86" i="6"/>
  <c r="C86" i="6"/>
  <c r="H85" i="6"/>
  <c r="C85" i="6"/>
  <c r="H84" i="6"/>
  <c r="C84" i="6"/>
  <c r="H83" i="6"/>
  <c r="C83" i="6"/>
  <c r="L82" i="6"/>
  <c r="K82" i="6"/>
  <c r="J82" i="6"/>
  <c r="I82" i="6"/>
  <c r="H82" i="6" s="1"/>
  <c r="G82" i="6"/>
  <c r="F82" i="6"/>
  <c r="E82" i="6"/>
  <c r="D82" i="6"/>
  <c r="C82" i="6"/>
  <c r="L81" i="6"/>
  <c r="K81" i="6"/>
  <c r="J81" i="6"/>
  <c r="G81" i="6"/>
  <c r="F81" i="6"/>
  <c r="E81" i="6"/>
  <c r="D81" i="6"/>
  <c r="C81" i="6" s="1"/>
  <c r="H80" i="6"/>
  <c r="C80" i="6"/>
  <c r="H79" i="6"/>
  <c r="C79" i="6"/>
  <c r="L78" i="6"/>
  <c r="K78" i="6"/>
  <c r="J78" i="6"/>
  <c r="I78" i="6"/>
  <c r="H78" i="6"/>
  <c r="G78" i="6"/>
  <c r="F78" i="6"/>
  <c r="E78" i="6"/>
  <c r="D78" i="6"/>
  <c r="C78" i="6" s="1"/>
  <c r="H77" i="6"/>
  <c r="C77" i="6"/>
  <c r="H76" i="6"/>
  <c r="C76" i="6"/>
  <c r="L75" i="6"/>
  <c r="K75" i="6"/>
  <c r="J75" i="6"/>
  <c r="I75" i="6"/>
  <c r="H75" i="6"/>
  <c r="G75" i="6"/>
  <c r="F75" i="6"/>
  <c r="E75" i="6"/>
  <c r="D75" i="6"/>
  <c r="C75" i="6" s="1"/>
  <c r="L74" i="6"/>
  <c r="K74" i="6"/>
  <c r="J74" i="6"/>
  <c r="I74" i="6"/>
  <c r="H74" i="6"/>
  <c r="G74" i="6"/>
  <c r="F74" i="6"/>
  <c r="E74" i="6"/>
  <c r="D74" i="6"/>
  <c r="C74" i="6" s="1"/>
  <c r="L73" i="6"/>
  <c r="K73" i="6"/>
  <c r="J73" i="6"/>
  <c r="G73" i="6"/>
  <c r="F73" i="6"/>
  <c r="E73" i="6"/>
  <c r="D73" i="6"/>
  <c r="C73" i="6" s="1"/>
  <c r="H72" i="6"/>
  <c r="C72" i="6"/>
  <c r="H71" i="6"/>
  <c r="C71" i="6"/>
  <c r="H70" i="6"/>
  <c r="C70" i="6"/>
  <c r="H69" i="6"/>
  <c r="C69" i="6"/>
  <c r="L68" i="6"/>
  <c r="K68" i="6"/>
  <c r="J68" i="6"/>
  <c r="I68" i="6"/>
  <c r="H68" i="6"/>
  <c r="G68" i="6"/>
  <c r="F68" i="6"/>
  <c r="E68" i="6"/>
  <c r="D68" i="6"/>
  <c r="C68" i="6" s="1"/>
  <c r="H67" i="6"/>
  <c r="C67" i="6"/>
  <c r="L66" i="6"/>
  <c r="K66" i="6"/>
  <c r="J66" i="6"/>
  <c r="I66" i="6"/>
  <c r="H66" i="6"/>
  <c r="G66" i="6"/>
  <c r="F66" i="6"/>
  <c r="E66" i="6"/>
  <c r="D66" i="6"/>
  <c r="C66" i="6" s="1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H58" i="6"/>
  <c r="C58" i="6"/>
  <c r="L57" i="6"/>
  <c r="K57" i="6"/>
  <c r="J57" i="6"/>
  <c r="I57" i="6"/>
  <c r="H57" i="6"/>
  <c r="G57" i="6"/>
  <c r="F57" i="6"/>
  <c r="E57" i="6"/>
  <c r="D57" i="6"/>
  <c r="C57" i="6" s="1"/>
  <c r="H56" i="6"/>
  <c r="C56" i="6"/>
  <c r="H55" i="6"/>
  <c r="C55" i="6"/>
  <c r="L54" i="6"/>
  <c r="K54" i="6"/>
  <c r="J54" i="6"/>
  <c r="I54" i="6"/>
  <c r="H54" i="6"/>
  <c r="G54" i="6"/>
  <c r="F54" i="6"/>
  <c r="E54" i="6"/>
  <c r="D54" i="6"/>
  <c r="C54" i="6" s="1"/>
  <c r="L53" i="6"/>
  <c r="K53" i="6"/>
  <c r="J53" i="6"/>
  <c r="I53" i="6"/>
  <c r="H53" i="6"/>
  <c r="G53" i="6"/>
  <c r="F53" i="6"/>
  <c r="E53" i="6"/>
  <c r="D53" i="6"/>
  <c r="C53" i="6" s="1"/>
  <c r="L52" i="6"/>
  <c r="K52" i="6"/>
  <c r="J52" i="6"/>
  <c r="I52" i="6"/>
  <c r="H52" i="6" s="1"/>
  <c r="G52" i="6"/>
  <c r="F52" i="6"/>
  <c r="E52" i="6"/>
  <c r="D52" i="6"/>
  <c r="C52" i="6"/>
  <c r="L51" i="6"/>
  <c r="K51" i="6"/>
  <c r="J51" i="6"/>
  <c r="G51" i="6"/>
  <c r="F51" i="6"/>
  <c r="E51" i="6"/>
  <c r="L50" i="6"/>
  <c r="K50" i="6"/>
  <c r="J50" i="6"/>
  <c r="J300" i="6" s="1"/>
  <c r="G50" i="6"/>
  <c r="F50" i="6"/>
  <c r="E50" i="6"/>
  <c r="E300" i="6" s="1"/>
  <c r="L49" i="6"/>
  <c r="K49" i="6"/>
  <c r="J49" i="6"/>
  <c r="G49" i="6"/>
  <c r="F49" i="6"/>
  <c r="E49" i="6"/>
  <c r="H46" i="6"/>
  <c r="C46" i="6"/>
  <c r="H45" i="6"/>
  <c r="C45" i="6"/>
  <c r="L44" i="6"/>
  <c r="L300" i="6" s="1"/>
  <c r="H44" i="6"/>
  <c r="G44" i="6"/>
  <c r="G300" i="6" s="1"/>
  <c r="C44" i="6"/>
  <c r="H43" i="6"/>
  <c r="C43" i="6"/>
  <c r="I42" i="6"/>
  <c r="H42" i="6"/>
  <c r="D42" i="6"/>
  <c r="C42" i="6"/>
  <c r="H41" i="6"/>
  <c r="C41" i="6"/>
  <c r="H40" i="6"/>
  <c r="C40" i="6"/>
  <c r="H39" i="6"/>
  <c r="C39" i="6"/>
  <c r="H38" i="6"/>
  <c r="C38" i="6"/>
  <c r="K37" i="6"/>
  <c r="H37" i="6"/>
  <c r="F37" i="6"/>
  <c r="C37" i="6"/>
  <c r="H36" i="6"/>
  <c r="C36" i="6"/>
  <c r="H35" i="6"/>
  <c r="C35" i="6"/>
  <c r="K34" i="6"/>
  <c r="H34" i="6"/>
  <c r="F34" i="6"/>
  <c r="C34" i="6"/>
  <c r="H33" i="6"/>
  <c r="C33" i="6"/>
  <c r="K32" i="6"/>
  <c r="H32" i="6"/>
  <c r="F32" i="6"/>
  <c r="C32" i="6"/>
  <c r="H31" i="6"/>
  <c r="C31" i="6"/>
  <c r="H30" i="6"/>
  <c r="C30" i="6"/>
  <c r="H29" i="6"/>
  <c r="C29" i="6"/>
  <c r="K28" i="6"/>
  <c r="H28" i="6"/>
  <c r="F28" i="6"/>
  <c r="C28" i="6"/>
  <c r="K27" i="6"/>
  <c r="K300" i="6" s="1"/>
  <c r="F27" i="6"/>
  <c r="F300" i="6" s="1"/>
  <c r="H26" i="6"/>
  <c r="C26" i="6"/>
  <c r="H24" i="6"/>
  <c r="C24" i="6"/>
  <c r="H23" i="6"/>
  <c r="C23" i="6"/>
  <c r="L22" i="6"/>
  <c r="L303" i="6" s="1"/>
  <c r="L302" i="6" s="1"/>
  <c r="K22" i="6"/>
  <c r="K303" i="6" s="1"/>
  <c r="K302" i="6" s="1"/>
  <c r="J22" i="6"/>
  <c r="J303" i="6" s="1"/>
  <c r="J302" i="6" s="1"/>
  <c r="I22" i="6"/>
  <c r="I303" i="6" s="1"/>
  <c r="I302" i="6" s="1"/>
  <c r="H22" i="6"/>
  <c r="G22" i="6"/>
  <c r="G303" i="6" s="1"/>
  <c r="G302" i="6" s="1"/>
  <c r="F22" i="6"/>
  <c r="F303" i="6" s="1"/>
  <c r="F302" i="6" s="1"/>
  <c r="E22" i="6"/>
  <c r="E303" i="6" s="1"/>
  <c r="E302" i="6" s="1"/>
  <c r="D22" i="6"/>
  <c r="D303" i="6" s="1"/>
  <c r="D302" i="6" s="1"/>
  <c r="L21" i="6"/>
  <c r="K21" i="6"/>
  <c r="J21" i="6"/>
  <c r="G21" i="6"/>
  <c r="F21" i="6"/>
  <c r="E21" i="6"/>
  <c r="H315" i="5"/>
  <c r="C315" i="5"/>
  <c r="H313" i="5"/>
  <c r="C313" i="5"/>
  <c r="H311" i="5"/>
  <c r="C311" i="5"/>
  <c r="H310" i="5"/>
  <c r="C310" i="5"/>
  <c r="H309" i="5"/>
  <c r="C309" i="5"/>
  <c r="H308" i="5"/>
  <c r="C308" i="5"/>
  <c r="H307" i="5"/>
  <c r="C307" i="5"/>
  <c r="H306" i="5"/>
  <c r="C306" i="5"/>
  <c r="L305" i="5"/>
  <c r="K305" i="5"/>
  <c r="J305" i="5"/>
  <c r="I305" i="5"/>
  <c r="H305" i="5"/>
  <c r="G305" i="5"/>
  <c r="F305" i="5"/>
  <c r="E305" i="5"/>
  <c r="D305" i="5"/>
  <c r="C305" i="5"/>
  <c r="H297" i="5"/>
  <c r="C297" i="5"/>
  <c r="H296" i="5"/>
  <c r="C296" i="5"/>
  <c r="L295" i="5"/>
  <c r="K295" i="5"/>
  <c r="J295" i="5"/>
  <c r="I295" i="5"/>
  <c r="H295" i="5"/>
  <c r="G295" i="5"/>
  <c r="F295" i="5"/>
  <c r="E295" i="5"/>
  <c r="D295" i="5"/>
  <c r="H294" i="5"/>
  <c r="C294" i="5"/>
  <c r="H293" i="5"/>
  <c r="C293" i="5"/>
  <c r="H292" i="5"/>
  <c r="C292" i="5"/>
  <c r="H291" i="5"/>
  <c r="C291" i="5"/>
  <c r="L290" i="5"/>
  <c r="K290" i="5"/>
  <c r="J290" i="5"/>
  <c r="I290" i="5"/>
  <c r="H290" i="5"/>
  <c r="G290" i="5"/>
  <c r="F290" i="5"/>
  <c r="E290" i="5"/>
  <c r="D290" i="5"/>
  <c r="C290" i="5" s="1"/>
  <c r="H289" i="5"/>
  <c r="C289" i="5"/>
  <c r="H288" i="5"/>
  <c r="C288" i="5"/>
  <c r="H287" i="5"/>
  <c r="C287" i="5"/>
  <c r="L286" i="5"/>
  <c r="K286" i="5"/>
  <c r="J286" i="5"/>
  <c r="I286" i="5"/>
  <c r="H286" i="5"/>
  <c r="G286" i="5"/>
  <c r="F286" i="5"/>
  <c r="E286" i="5"/>
  <c r="D286" i="5"/>
  <c r="C286" i="5" s="1"/>
  <c r="H285" i="5"/>
  <c r="C285" i="5"/>
  <c r="L284" i="5"/>
  <c r="K284" i="5"/>
  <c r="J284" i="5"/>
  <c r="I284" i="5"/>
  <c r="H284" i="5"/>
  <c r="G284" i="5"/>
  <c r="F284" i="5"/>
  <c r="E284" i="5"/>
  <c r="D284" i="5"/>
  <c r="C284" i="5"/>
  <c r="L283" i="5"/>
  <c r="K283" i="5"/>
  <c r="J283" i="5"/>
  <c r="I283" i="5"/>
  <c r="H283" i="5" s="1"/>
  <c r="G283" i="5"/>
  <c r="F283" i="5"/>
  <c r="E283" i="5"/>
  <c r="D283" i="5"/>
  <c r="C283" i="5" s="1"/>
  <c r="H282" i="5"/>
  <c r="C282" i="5"/>
  <c r="H281" i="5"/>
  <c r="C281" i="5"/>
  <c r="H280" i="5"/>
  <c r="C280" i="5"/>
  <c r="L279" i="5"/>
  <c r="K279" i="5"/>
  <c r="J279" i="5"/>
  <c r="I279" i="5"/>
  <c r="H279" i="5" s="1"/>
  <c r="G279" i="5"/>
  <c r="F279" i="5"/>
  <c r="E279" i="5"/>
  <c r="D279" i="5"/>
  <c r="C279" i="5"/>
  <c r="H278" i="5"/>
  <c r="C278" i="5"/>
  <c r="H277" i="5"/>
  <c r="C277" i="5"/>
  <c r="H276" i="5"/>
  <c r="C276" i="5"/>
  <c r="L275" i="5"/>
  <c r="K275" i="5"/>
  <c r="J275" i="5"/>
  <c r="I275" i="5"/>
  <c r="H275" i="5" s="1"/>
  <c r="G275" i="5"/>
  <c r="F275" i="5"/>
  <c r="E275" i="5"/>
  <c r="D275" i="5"/>
  <c r="C275" i="5"/>
  <c r="L274" i="5"/>
  <c r="K274" i="5"/>
  <c r="J274" i="5"/>
  <c r="I274" i="5"/>
  <c r="H274" i="5" s="1"/>
  <c r="G274" i="5"/>
  <c r="F274" i="5"/>
  <c r="E274" i="5"/>
  <c r="D274" i="5"/>
  <c r="C274" i="5" s="1"/>
  <c r="H273" i="5"/>
  <c r="C273" i="5"/>
  <c r="H272" i="5"/>
  <c r="C272" i="5"/>
  <c r="H271" i="5"/>
  <c r="C271" i="5"/>
  <c r="L270" i="5"/>
  <c r="K270" i="5"/>
  <c r="J270" i="5"/>
  <c r="I270" i="5"/>
  <c r="H270" i="5"/>
  <c r="G270" i="5"/>
  <c r="F270" i="5"/>
  <c r="E270" i="5"/>
  <c r="D270" i="5"/>
  <c r="C270" i="5" s="1"/>
  <c r="H269" i="5"/>
  <c r="C269" i="5"/>
  <c r="H268" i="5"/>
  <c r="C268" i="5"/>
  <c r="L267" i="5"/>
  <c r="K267" i="5"/>
  <c r="J267" i="5"/>
  <c r="I267" i="5"/>
  <c r="H267" i="5"/>
  <c r="G267" i="5"/>
  <c r="F267" i="5"/>
  <c r="E267" i="5"/>
  <c r="D267" i="5"/>
  <c r="C267" i="5" s="1"/>
  <c r="L266" i="5"/>
  <c r="K266" i="5"/>
  <c r="J266" i="5"/>
  <c r="I266" i="5"/>
  <c r="H266" i="5"/>
  <c r="G266" i="5"/>
  <c r="F266" i="5"/>
  <c r="E266" i="5"/>
  <c r="D266" i="5"/>
  <c r="C266" i="5" s="1"/>
  <c r="H265" i="5"/>
  <c r="C265" i="5"/>
  <c r="H264" i="5"/>
  <c r="C264" i="5"/>
  <c r="H263" i="5"/>
  <c r="C263" i="5"/>
  <c r="L262" i="5"/>
  <c r="K262" i="5"/>
  <c r="J262" i="5"/>
  <c r="I262" i="5"/>
  <c r="H262" i="5"/>
  <c r="G262" i="5"/>
  <c r="F262" i="5"/>
  <c r="E262" i="5"/>
  <c r="D262" i="5"/>
  <c r="C262" i="5" s="1"/>
  <c r="H261" i="5"/>
  <c r="C261" i="5"/>
  <c r="H260" i="5"/>
  <c r="C260" i="5"/>
  <c r="H259" i="5"/>
  <c r="C259" i="5"/>
  <c r="L258" i="5"/>
  <c r="K258" i="5"/>
  <c r="J258" i="5"/>
  <c r="I258" i="5"/>
  <c r="H258" i="5"/>
  <c r="G258" i="5"/>
  <c r="F258" i="5"/>
  <c r="E258" i="5"/>
  <c r="D258" i="5"/>
  <c r="C258" i="5" s="1"/>
  <c r="L257" i="5"/>
  <c r="K257" i="5"/>
  <c r="J257" i="5"/>
  <c r="I257" i="5"/>
  <c r="H257" i="5" s="1"/>
  <c r="G257" i="5"/>
  <c r="F257" i="5"/>
  <c r="E257" i="5"/>
  <c r="D257" i="5"/>
  <c r="C257" i="5"/>
  <c r="H256" i="5"/>
  <c r="C256" i="5"/>
  <c r="H255" i="5"/>
  <c r="C255" i="5"/>
  <c r="H254" i="5"/>
  <c r="C254" i="5"/>
  <c r="H253" i="5"/>
  <c r="C253" i="5"/>
  <c r="H252" i="5"/>
  <c r="C252" i="5"/>
  <c r="L251" i="5"/>
  <c r="K251" i="5"/>
  <c r="J251" i="5"/>
  <c r="I251" i="5"/>
  <c r="H251" i="5" s="1"/>
  <c r="G251" i="5"/>
  <c r="F251" i="5"/>
  <c r="E251" i="5"/>
  <c r="D251" i="5"/>
  <c r="C251" i="5"/>
  <c r="L250" i="5"/>
  <c r="K250" i="5"/>
  <c r="J250" i="5"/>
  <c r="I250" i="5"/>
  <c r="H250" i="5" s="1"/>
  <c r="G250" i="5"/>
  <c r="F250" i="5"/>
  <c r="E250" i="5"/>
  <c r="D250" i="5"/>
  <c r="C250" i="5"/>
  <c r="H249" i="5"/>
  <c r="C249" i="5"/>
  <c r="H248" i="5"/>
  <c r="C248" i="5"/>
  <c r="H247" i="5"/>
  <c r="C247" i="5"/>
  <c r="H246" i="5"/>
  <c r="C246" i="5"/>
  <c r="L245" i="5"/>
  <c r="K245" i="5"/>
  <c r="J245" i="5"/>
  <c r="I245" i="5"/>
  <c r="H245" i="5" s="1"/>
  <c r="G245" i="5"/>
  <c r="F245" i="5"/>
  <c r="E245" i="5"/>
  <c r="D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H238" i="5"/>
  <c r="C238" i="5"/>
  <c r="L237" i="5"/>
  <c r="K237" i="5"/>
  <c r="J237" i="5"/>
  <c r="I237" i="5"/>
  <c r="H237" i="5" s="1"/>
  <c r="G237" i="5"/>
  <c r="F237" i="5"/>
  <c r="E237" i="5"/>
  <c r="D237" i="5"/>
  <c r="C237" i="5"/>
  <c r="H236" i="5"/>
  <c r="C236" i="5"/>
  <c r="H235" i="5"/>
  <c r="C235" i="5"/>
  <c r="L234" i="5"/>
  <c r="K234" i="5"/>
  <c r="J234" i="5"/>
  <c r="I234" i="5"/>
  <c r="H234" i="5" s="1"/>
  <c r="G234" i="5"/>
  <c r="F234" i="5"/>
  <c r="E234" i="5"/>
  <c r="D234" i="5"/>
  <c r="C234" i="5"/>
  <c r="H233" i="5"/>
  <c r="C233" i="5"/>
  <c r="L232" i="5"/>
  <c r="K232" i="5"/>
  <c r="J232" i="5"/>
  <c r="I232" i="5"/>
  <c r="H232" i="5" s="1"/>
  <c r="G232" i="5"/>
  <c r="F232" i="5"/>
  <c r="E232" i="5"/>
  <c r="D232" i="5"/>
  <c r="C232" i="5" s="1"/>
  <c r="L231" i="5"/>
  <c r="K231" i="5"/>
  <c r="J231" i="5"/>
  <c r="I231" i="5"/>
  <c r="H231" i="5"/>
  <c r="G231" i="5"/>
  <c r="F231" i="5"/>
  <c r="E231" i="5"/>
  <c r="D231" i="5"/>
  <c r="C231" i="5" s="1"/>
  <c r="H230" i="5"/>
  <c r="C230" i="5"/>
  <c r="L229" i="5"/>
  <c r="K229" i="5"/>
  <c r="J229" i="5"/>
  <c r="I229" i="5"/>
  <c r="H229" i="5"/>
  <c r="G229" i="5"/>
  <c r="F229" i="5"/>
  <c r="E229" i="5"/>
  <c r="D229" i="5"/>
  <c r="C229" i="5" s="1"/>
  <c r="H228" i="5"/>
  <c r="C228" i="5"/>
  <c r="L227" i="5"/>
  <c r="K227" i="5"/>
  <c r="J227" i="5"/>
  <c r="I227" i="5"/>
  <c r="H227" i="5"/>
  <c r="G227" i="5"/>
  <c r="F227" i="5"/>
  <c r="E227" i="5"/>
  <c r="D227" i="5"/>
  <c r="C227" i="5" s="1"/>
  <c r="H226" i="5"/>
  <c r="C226" i="5"/>
  <c r="H225" i="5"/>
  <c r="C225" i="5"/>
  <c r="L224" i="5"/>
  <c r="K224" i="5"/>
  <c r="J224" i="5"/>
  <c r="I224" i="5"/>
  <c r="H224" i="5"/>
  <c r="G224" i="5"/>
  <c r="F224" i="5"/>
  <c r="E224" i="5"/>
  <c r="D224" i="5"/>
  <c r="C224" i="5" s="1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H216" i="5"/>
  <c r="C216" i="5"/>
  <c r="H215" i="5"/>
  <c r="C215" i="5"/>
  <c r="H214" i="5"/>
  <c r="C214" i="5"/>
  <c r="L213" i="5"/>
  <c r="K213" i="5"/>
  <c r="J213" i="5"/>
  <c r="I213" i="5"/>
  <c r="H213" i="5"/>
  <c r="G213" i="5"/>
  <c r="F213" i="5"/>
  <c r="E213" i="5"/>
  <c r="D213" i="5"/>
  <c r="C213" i="5" s="1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H205" i="5"/>
  <c r="C205" i="5"/>
  <c r="H204" i="5"/>
  <c r="C204" i="5"/>
  <c r="H203" i="5"/>
  <c r="C203" i="5"/>
  <c r="L202" i="5"/>
  <c r="K202" i="5"/>
  <c r="J202" i="5"/>
  <c r="I202" i="5"/>
  <c r="H202" i="5"/>
  <c r="G202" i="5"/>
  <c r="F202" i="5"/>
  <c r="E202" i="5"/>
  <c r="D202" i="5"/>
  <c r="C202" i="5" s="1"/>
  <c r="L201" i="5"/>
  <c r="K201" i="5"/>
  <c r="J201" i="5"/>
  <c r="I201" i="5"/>
  <c r="H201" i="5"/>
  <c r="G201" i="5"/>
  <c r="F201" i="5"/>
  <c r="E201" i="5"/>
  <c r="D201" i="5"/>
  <c r="C201" i="5"/>
  <c r="H200" i="5"/>
  <c r="C200" i="5"/>
  <c r="H199" i="5"/>
  <c r="C199" i="5"/>
  <c r="H198" i="5"/>
  <c r="C198" i="5"/>
  <c r="H197" i="5"/>
  <c r="C197" i="5"/>
  <c r="H196" i="5"/>
  <c r="C196" i="5"/>
  <c r="L195" i="5"/>
  <c r="K195" i="5"/>
  <c r="J195" i="5"/>
  <c r="I195" i="5"/>
  <c r="H195" i="5" s="1"/>
  <c r="G195" i="5"/>
  <c r="F195" i="5"/>
  <c r="E195" i="5"/>
  <c r="D195" i="5"/>
  <c r="C195" i="5"/>
  <c r="H194" i="5"/>
  <c r="C194" i="5"/>
  <c r="L193" i="5"/>
  <c r="K193" i="5"/>
  <c r="J193" i="5"/>
  <c r="I193" i="5"/>
  <c r="H193" i="5" s="1"/>
  <c r="G193" i="5"/>
  <c r="F193" i="5"/>
  <c r="E193" i="5"/>
  <c r="D193" i="5"/>
  <c r="C193" i="5"/>
  <c r="L192" i="5"/>
  <c r="K192" i="5"/>
  <c r="J192" i="5"/>
  <c r="I192" i="5"/>
  <c r="H192" i="5" s="1"/>
  <c r="G192" i="5"/>
  <c r="F192" i="5"/>
  <c r="E192" i="5"/>
  <c r="D192" i="5"/>
  <c r="C192" i="5"/>
  <c r="L191" i="5"/>
  <c r="K191" i="5"/>
  <c r="J191" i="5"/>
  <c r="I191" i="5"/>
  <c r="H191" i="5" s="1"/>
  <c r="G191" i="5"/>
  <c r="F191" i="5"/>
  <c r="E191" i="5"/>
  <c r="D191" i="5"/>
  <c r="C191" i="5"/>
  <c r="H190" i="5"/>
  <c r="C190" i="5"/>
  <c r="L189" i="5"/>
  <c r="K189" i="5"/>
  <c r="J189" i="5"/>
  <c r="I189" i="5"/>
  <c r="H189" i="5" s="1"/>
  <c r="G189" i="5"/>
  <c r="F189" i="5"/>
  <c r="E189" i="5"/>
  <c r="D189" i="5"/>
  <c r="C189" i="5"/>
  <c r="L188" i="5"/>
  <c r="K188" i="5"/>
  <c r="J188" i="5"/>
  <c r="I188" i="5"/>
  <c r="H188" i="5" s="1"/>
  <c r="G188" i="5"/>
  <c r="F188" i="5"/>
  <c r="E188" i="5"/>
  <c r="D188" i="5"/>
  <c r="C188" i="5"/>
  <c r="H187" i="5"/>
  <c r="C187" i="5"/>
  <c r="H186" i="5"/>
  <c r="C186" i="5"/>
  <c r="L185" i="5"/>
  <c r="K185" i="5"/>
  <c r="J185" i="5"/>
  <c r="I185" i="5"/>
  <c r="H185" i="5" s="1"/>
  <c r="G185" i="5"/>
  <c r="F185" i="5"/>
  <c r="E185" i="5"/>
  <c r="D185" i="5"/>
  <c r="C185" i="5"/>
  <c r="L184" i="5"/>
  <c r="K184" i="5"/>
  <c r="J184" i="5"/>
  <c r="I184" i="5"/>
  <c r="H184" i="5" s="1"/>
  <c r="G184" i="5"/>
  <c r="F184" i="5"/>
  <c r="E184" i="5"/>
  <c r="D184" i="5"/>
  <c r="C184" i="5" s="1"/>
  <c r="H183" i="5"/>
  <c r="C183" i="5"/>
  <c r="H182" i="5"/>
  <c r="C182" i="5"/>
  <c r="L181" i="5"/>
  <c r="K181" i="5"/>
  <c r="J181" i="5"/>
  <c r="I181" i="5"/>
  <c r="H181" i="5"/>
  <c r="G181" i="5"/>
  <c r="F181" i="5"/>
  <c r="E181" i="5"/>
  <c r="D181" i="5"/>
  <c r="C181" i="5" s="1"/>
  <c r="H180" i="5"/>
  <c r="C180" i="5"/>
  <c r="H179" i="5"/>
  <c r="C179" i="5"/>
  <c r="H178" i="5"/>
  <c r="C178" i="5"/>
  <c r="H177" i="5"/>
  <c r="C177" i="5"/>
  <c r="L176" i="5"/>
  <c r="L171" i="5" s="1"/>
  <c r="L170" i="5" s="1"/>
  <c r="L51" i="5" s="1"/>
  <c r="L50" i="5" s="1"/>
  <c r="L49" i="5" s="1"/>
  <c r="K176" i="5"/>
  <c r="J176" i="5"/>
  <c r="J171" i="5" s="1"/>
  <c r="J170" i="5" s="1"/>
  <c r="J51" i="5" s="1"/>
  <c r="J50" i="5" s="1"/>
  <c r="I176" i="5"/>
  <c r="H176" i="5"/>
  <c r="G176" i="5"/>
  <c r="F176" i="5"/>
  <c r="E176" i="5"/>
  <c r="D176" i="5"/>
  <c r="C176" i="5" s="1"/>
  <c r="H175" i="5"/>
  <c r="D175" i="5"/>
  <c r="C175" i="5" s="1"/>
  <c r="H174" i="5"/>
  <c r="C174" i="5"/>
  <c r="H173" i="5"/>
  <c r="C173" i="5"/>
  <c r="L172" i="5"/>
  <c r="K172" i="5"/>
  <c r="J172" i="5"/>
  <c r="G172" i="5"/>
  <c r="F172" i="5"/>
  <c r="E172" i="5"/>
  <c r="K171" i="5"/>
  <c r="G171" i="5"/>
  <c r="F171" i="5"/>
  <c r="E171" i="5"/>
  <c r="K170" i="5"/>
  <c r="G170" i="5"/>
  <c r="F170" i="5"/>
  <c r="E170" i="5"/>
  <c r="H169" i="5"/>
  <c r="C169" i="5"/>
  <c r="H168" i="5"/>
  <c r="C168" i="5"/>
  <c r="H167" i="5"/>
  <c r="C167" i="5"/>
  <c r="H166" i="5"/>
  <c r="C166" i="5"/>
  <c r="H165" i="5"/>
  <c r="C165" i="5"/>
  <c r="H164" i="5"/>
  <c r="C164" i="5"/>
  <c r="L163" i="5"/>
  <c r="K163" i="5"/>
  <c r="J163" i="5"/>
  <c r="I163" i="5"/>
  <c r="H163" i="5" s="1"/>
  <c r="G163" i="5"/>
  <c r="F163" i="5"/>
  <c r="E163" i="5"/>
  <c r="D163" i="5"/>
  <c r="C163" i="5" s="1"/>
  <c r="L162" i="5"/>
  <c r="K162" i="5"/>
  <c r="J162" i="5"/>
  <c r="G162" i="5"/>
  <c r="F162" i="5"/>
  <c r="E162" i="5"/>
  <c r="D162" i="5"/>
  <c r="C162" i="5" s="1"/>
  <c r="H161" i="5"/>
  <c r="C161" i="5"/>
  <c r="H160" i="5"/>
  <c r="C160" i="5"/>
  <c r="H159" i="5"/>
  <c r="C159" i="5"/>
  <c r="H158" i="5"/>
  <c r="C158" i="5"/>
  <c r="L157" i="5"/>
  <c r="K157" i="5"/>
  <c r="J157" i="5"/>
  <c r="I157" i="5"/>
  <c r="H157" i="5"/>
  <c r="G157" i="5"/>
  <c r="F157" i="5"/>
  <c r="E157" i="5"/>
  <c r="D157" i="5"/>
  <c r="C157" i="5" s="1"/>
  <c r="H156" i="5"/>
  <c r="C156" i="5"/>
  <c r="H155" i="5"/>
  <c r="C155" i="5"/>
  <c r="H154" i="5"/>
  <c r="C154" i="5"/>
  <c r="H153" i="5"/>
  <c r="C153" i="5"/>
  <c r="H152" i="5"/>
  <c r="C152" i="5"/>
  <c r="H151" i="5"/>
  <c r="C151" i="5"/>
  <c r="H150" i="5"/>
  <c r="C150" i="5"/>
  <c r="H149" i="5"/>
  <c r="C149" i="5"/>
  <c r="L148" i="5"/>
  <c r="K148" i="5"/>
  <c r="J148" i="5"/>
  <c r="I148" i="5"/>
  <c r="H148" i="5"/>
  <c r="G148" i="5"/>
  <c r="F148" i="5"/>
  <c r="E148" i="5"/>
  <c r="D148" i="5"/>
  <c r="C148" i="5" s="1"/>
  <c r="H147" i="5"/>
  <c r="C147" i="5"/>
  <c r="H146" i="5"/>
  <c r="C146" i="5"/>
  <c r="H145" i="5"/>
  <c r="C145" i="5"/>
  <c r="H144" i="5"/>
  <c r="C144" i="5"/>
  <c r="H143" i="5"/>
  <c r="C143" i="5"/>
  <c r="H142" i="5"/>
  <c r="C142" i="5"/>
  <c r="L141" i="5"/>
  <c r="K141" i="5"/>
  <c r="J141" i="5"/>
  <c r="G141" i="5"/>
  <c r="F141" i="5"/>
  <c r="E141" i="5"/>
  <c r="D141" i="5"/>
  <c r="C141" i="5"/>
  <c r="H140" i="5"/>
  <c r="C140" i="5"/>
  <c r="H139" i="5"/>
  <c r="C139" i="5"/>
  <c r="L138" i="5"/>
  <c r="K138" i="5"/>
  <c r="J138" i="5"/>
  <c r="I138" i="5"/>
  <c r="H138" i="5" s="1"/>
  <c r="G138" i="5"/>
  <c r="F138" i="5"/>
  <c r="E138" i="5"/>
  <c r="D138" i="5"/>
  <c r="C138" i="5" s="1"/>
  <c r="H137" i="5"/>
  <c r="C137" i="5"/>
  <c r="H136" i="5"/>
  <c r="C136" i="5"/>
  <c r="H135" i="5"/>
  <c r="C135" i="5"/>
  <c r="H134" i="5"/>
  <c r="C134" i="5"/>
  <c r="L133" i="5"/>
  <c r="K133" i="5"/>
  <c r="J133" i="5"/>
  <c r="G133" i="5"/>
  <c r="F133" i="5"/>
  <c r="E133" i="5"/>
  <c r="D133" i="5"/>
  <c r="C133" i="5"/>
  <c r="H132" i="5"/>
  <c r="C132" i="5"/>
  <c r="H131" i="5"/>
  <c r="C131" i="5"/>
  <c r="H130" i="5"/>
  <c r="C130" i="5"/>
  <c r="L129" i="5"/>
  <c r="K129" i="5"/>
  <c r="J129" i="5"/>
  <c r="G129" i="5"/>
  <c r="F129" i="5"/>
  <c r="E129" i="5"/>
  <c r="D129" i="5"/>
  <c r="C129" i="5"/>
  <c r="L128" i="5"/>
  <c r="K128" i="5"/>
  <c r="J128" i="5"/>
  <c r="G128" i="5"/>
  <c r="F128" i="5"/>
  <c r="E128" i="5"/>
  <c r="D128" i="5"/>
  <c r="C128" i="5"/>
  <c r="H127" i="5"/>
  <c r="C127" i="5"/>
  <c r="L126" i="5"/>
  <c r="K126" i="5"/>
  <c r="J126" i="5"/>
  <c r="I126" i="5"/>
  <c r="H126" i="5"/>
  <c r="G126" i="5"/>
  <c r="F126" i="5"/>
  <c r="E126" i="5"/>
  <c r="D126" i="5"/>
  <c r="C126" i="5"/>
  <c r="H125" i="5"/>
  <c r="C125" i="5"/>
  <c r="H124" i="5"/>
  <c r="C124" i="5"/>
  <c r="H123" i="5"/>
  <c r="C123" i="5"/>
  <c r="H122" i="5"/>
  <c r="C122" i="5"/>
  <c r="H121" i="5"/>
  <c r="C121" i="5"/>
  <c r="L120" i="5"/>
  <c r="K120" i="5"/>
  <c r="J120" i="5"/>
  <c r="I120" i="5"/>
  <c r="H120" i="5" s="1"/>
  <c r="G120" i="5"/>
  <c r="F120" i="5"/>
  <c r="E120" i="5"/>
  <c r="D120" i="5"/>
  <c r="C120" i="5"/>
  <c r="H119" i="5"/>
  <c r="C119" i="5"/>
  <c r="H118" i="5"/>
  <c r="C118" i="5"/>
  <c r="H117" i="5"/>
  <c r="C117" i="5"/>
  <c r="H116" i="5"/>
  <c r="C116" i="5"/>
  <c r="H115" i="5"/>
  <c r="C115" i="5"/>
  <c r="L114" i="5"/>
  <c r="K114" i="5"/>
  <c r="J114" i="5"/>
  <c r="I114" i="5"/>
  <c r="H114" i="5" s="1"/>
  <c r="G114" i="5"/>
  <c r="F114" i="5"/>
  <c r="E114" i="5"/>
  <c r="D114" i="5"/>
  <c r="C114" i="5"/>
  <c r="H113" i="5"/>
  <c r="C113" i="5"/>
  <c r="H112" i="5"/>
  <c r="C112" i="5"/>
  <c r="H111" i="5"/>
  <c r="C111" i="5"/>
  <c r="L110" i="5"/>
  <c r="K110" i="5"/>
  <c r="J110" i="5"/>
  <c r="I110" i="5"/>
  <c r="H110" i="5" s="1"/>
  <c r="G110" i="5"/>
  <c r="F110" i="5"/>
  <c r="E110" i="5"/>
  <c r="D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L101" i="5"/>
  <c r="K101" i="5"/>
  <c r="J101" i="5"/>
  <c r="G101" i="5"/>
  <c r="F101" i="5"/>
  <c r="E101" i="5"/>
  <c r="D101" i="5"/>
  <c r="C101" i="5" s="1"/>
  <c r="H100" i="5"/>
  <c r="C100" i="5"/>
  <c r="H99" i="5"/>
  <c r="C99" i="5"/>
  <c r="H98" i="5"/>
  <c r="C98" i="5"/>
  <c r="H97" i="5"/>
  <c r="C97" i="5"/>
  <c r="H96" i="5"/>
  <c r="C96" i="5"/>
  <c r="H95" i="5"/>
  <c r="C95" i="5"/>
  <c r="H94" i="5"/>
  <c r="C94" i="5"/>
  <c r="L93" i="5"/>
  <c r="K93" i="5"/>
  <c r="J93" i="5"/>
  <c r="I93" i="5"/>
  <c r="H93" i="5"/>
  <c r="G93" i="5"/>
  <c r="F93" i="5"/>
  <c r="E93" i="5"/>
  <c r="D93" i="5"/>
  <c r="C93" i="5" s="1"/>
  <c r="H92" i="5"/>
  <c r="C92" i="5"/>
  <c r="H91" i="5"/>
  <c r="C91" i="5"/>
  <c r="H90" i="5"/>
  <c r="C90" i="5"/>
  <c r="H89" i="5"/>
  <c r="C89" i="5"/>
  <c r="H88" i="5"/>
  <c r="C88" i="5"/>
  <c r="L87" i="5"/>
  <c r="K87" i="5"/>
  <c r="J87" i="5"/>
  <c r="I87" i="5"/>
  <c r="H87" i="5" s="1"/>
  <c r="G87" i="5"/>
  <c r="F87" i="5"/>
  <c r="E87" i="5"/>
  <c r="D87" i="5"/>
  <c r="C87" i="5"/>
  <c r="H86" i="5"/>
  <c r="C86" i="5"/>
  <c r="H85" i="5"/>
  <c r="C85" i="5"/>
  <c r="H84" i="5"/>
  <c r="C84" i="5"/>
  <c r="H83" i="5"/>
  <c r="C83" i="5"/>
  <c r="L82" i="5"/>
  <c r="K82" i="5"/>
  <c r="J82" i="5"/>
  <c r="G82" i="5"/>
  <c r="F82" i="5"/>
  <c r="E82" i="5"/>
  <c r="D82" i="5"/>
  <c r="C82" i="5" s="1"/>
  <c r="L81" i="5"/>
  <c r="K81" i="5"/>
  <c r="J81" i="5"/>
  <c r="G81" i="5"/>
  <c r="F81" i="5"/>
  <c r="E81" i="5"/>
  <c r="D81" i="5"/>
  <c r="C81" i="5"/>
  <c r="H80" i="5"/>
  <c r="C80" i="5"/>
  <c r="H79" i="5"/>
  <c r="C79" i="5"/>
  <c r="L78" i="5"/>
  <c r="K78" i="5"/>
  <c r="J78" i="5"/>
  <c r="I78" i="5"/>
  <c r="H78" i="5" s="1"/>
  <c r="G78" i="5"/>
  <c r="F78" i="5"/>
  <c r="E78" i="5"/>
  <c r="D78" i="5"/>
  <c r="C78" i="5"/>
  <c r="H77" i="5"/>
  <c r="C77" i="5"/>
  <c r="H76" i="5"/>
  <c r="C76" i="5"/>
  <c r="L75" i="5"/>
  <c r="K75" i="5"/>
  <c r="J75" i="5"/>
  <c r="I75" i="5"/>
  <c r="H75" i="5" s="1"/>
  <c r="G75" i="5"/>
  <c r="F75" i="5"/>
  <c r="E75" i="5"/>
  <c r="D75" i="5"/>
  <c r="C75" i="5"/>
  <c r="L74" i="5"/>
  <c r="K74" i="5"/>
  <c r="J74" i="5"/>
  <c r="I74" i="5"/>
  <c r="H74" i="5" s="1"/>
  <c r="G74" i="5"/>
  <c r="F74" i="5"/>
  <c r="E74" i="5"/>
  <c r="D74" i="5"/>
  <c r="C74" i="5"/>
  <c r="L73" i="5"/>
  <c r="K73" i="5"/>
  <c r="J73" i="5"/>
  <c r="G73" i="5"/>
  <c r="F73" i="5"/>
  <c r="E73" i="5"/>
  <c r="D73" i="5"/>
  <c r="C73" i="5"/>
  <c r="H72" i="5"/>
  <c r="C72" i="5"/>
  <c r="H71" i="5"/>
  <c r="C71" i="5"/>
  <c r="H70" i="5"/>
  <c r="C70" i="5"/>
  <c r="H69" i="5"/>
  <c r="C69" i="5"/>
  <c r="L68" i="5"/>
  <c r="K68" i="5"/>
  <c r="J68" i="5"/>
  <c r="I68" i="5"/>
  <c r="H68" i="5" s="1"/>
  <c r="G68" i="5"/>
  <c r="F68" i="5"/>
  <c r="E68" i="5"/>
  <c r="D68" i="5"/>
  <c r="C68" i="5"/>
  <c r="H67" i="5"/>
  <c r="D67" i="5"/>
  <c r="C67" i="5" s="1"/>
  <c r="L66" i="5"/>
  <c r="K66" i="5"/>
  <c r="J66" i="5"/>
  <c r="G66" i="5"/>
  <c r="F66" i="5"/>
  <c r="E66" i="5"/>
  <c r="D66" i="5"/>
  <c r="C66" i="5" s="1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L57" i="5"/>
  <c r="K57" i="5"/>
  <c r="J57" i="5"/>
  <c r="I57" i="5"/>
  <c r="H57" i="5" s="1"/>
  <c r="G57" i="5"/>
  <c r="F57" i="5"/>
  <c r="E57" i="5"/>
  <c r="D57" i="5"/>
  <c r="C57" i="5"/>
  <c r="H56" i="5"/>
  <c r="C56" i="5"/>
  <c r="H55" i="5"/>
  <c r="C55" i="5"/>
  <c r="L54" i="5"/>
  <c r="K54" i="5"/>
  <c r="J54" i="5"/>
  <c r="I54" i="5"/>
  <c r="H54" i="5" s="1"/>
  <c r="G54" i="5"/>
  <c r="F54" i="5"/>
  <c r="E54" i="5"/>
  <c r="D54" i="5"/>
  <c r="C54" i="5"/>
  <c r="L53" i="5"/>
  <c r="K53" i="5"/>
  <c r="J53" i="5"/>
  <c r="G53" i="5"/>
  <c r="F53" i="5"/>
  <c r="E53" i="5"/>
  <c r="D53" i="5"/>
  <c r="C53" i="5"/>
  <c r="L52" i="5"/>
  <c r="K52" i="5"/>
  <c r="J52" i="5"/>
  <c r="G52" i="5"/>
  <c r="F52" i="5"/>
  <c r="E52" i="5"/>
  <c r="D52" i="5"/>
  <c r="C52" i="5"/>
  <c r="K51" i="5"/>
  <c r="G51" i="5"/>
  <c r="F51" i="5"/>
  <c r="E51" i="5"/>
  <c r="K50" i="5"/>
  <c r="G50" i="5"/>
  <c r="F50" i="5"/>
  <c r="E50" i="5"/>
  <c r="E300" i="5" s="1"/>
  <c r="K49" i="5"/>
  <c r="G49" i="5"/>
  <c r="F49" i="5"/>
  <c r="E49" i="5"/>
  <c r="H46" i="5"/>
  <c r="C46" i="5"/>
  <c r="H45" i="5"/>
  <c r="C45" i="5"/>
  <c r="L44" i="5"/>
  <c r="H44" i="5"/>
  <c r="G44" i="5"/>
  <c r="C44" i="5"/>
  <c r="H43" i="5"/>
  <c r="C43" i="5"/>
  <c r="I42" i="5"/>
  <c r="H42" i="5"/>
  <c r="D42" i="5"/>
  <c r="C42" i="5"/>
  <c r="H41" i="5"/>
  <c r="C41" i="5"/>
  <c r="H40" i="5"/>
  <c r="C40" i="5"/>
  <c r="H39" i="5"/>
  <c r="C39" i="5"/>
  <c r="H38" i="5"/>
  <c r="C38" i="5"/>
  <c r="K37" i="5"/>
  <c r="H37" i="5"/>
  <c r="F37" i="5"/>
  <c r="C37" i="5"/>
  <c r="H36" i="5"/>
  <c r="C36" i="5"/>
  <c r="H35" i="5"/>
  <c r="C35" i="5"/>
  <c r="K34" i="5"/>
  <c r="H34" i="5"/>
  <c r="F34" i="5"/>
  <c r="C34" i="5"/>
  <c r="H33" i="5"/>
  <c r="C33" i="5"/>
  <c r="K32" i="5"/>
  <c r="H32" i="5"/>
  <c r="F32" i="5"/>
  <c r="C32" i="5"/>
  <c r="H31" i="5"/>
  <c r="C31" i="5"/>
  <c r="H30" i="5"/>
  <c r="C30" i="5"/>
  <c r="H29" i="5"/>
  <c r="C29" i="5"/>
  <c r="K28" i="5"/>
  <c r="H28" i="5"/>
  <c r="F28" i="5"/>
  <c r="C28" i="5"/>
  <c r="K27" i="5"/>
  <c r="K300" i="5" s="1"/>
  <c r="H27" i="5"/>
  <c r="F27" i="5"/>
  <c r="F300" i="5" s="1"/>
  <c r="C27" i="5"/>
  <c r="H26" i="5"/>
  <c r="C26" i="5"/>
  <c r="H24" i="5"/>
  <c r="C24" i="5"/>
  <c r="H23" i="5"/>
  <c r="C23" i="5"/>
  <c r="L22" i="5"/>
  <c r="L303" i="5" s="1"/>
  <c r="L302" i="5" s="1"/>
  <c r="K22" i="5"/>
  <c r="K303" i="5" s="1"/>
  <c r="K302" i="5" s="1"/>
  <c r="J22" i="5"/>
  <c r="J303" i="5" s="1"/>
  <c r="J302" i="5" s="1"/>
  <c r="I22" i="5"/>
  <c r="I303" i="5" s="1"/>
  <c r="I302" i="5" s="1"/>
  <c r="G22" i="5"/>
  <c r="G303" i="5" s="1"/>
  <c r="G302" i="5" s="1"/>
  <c r="F22" i="5"/>
  <c r="F303" i="5" s="1"/>
  <c r="F302" i="5" s="1"/>
  <c r="E22" i="5"/>
  <c r="E303" i="5" s="1"/>
  <c r="E302" i="5" s="1"/>
  <c r="D22" i="5"/>
  <c r="D303" i="5" s="1"/>
  <c r="D302" i="5" s="1"/>
  <c r="C22" i="5"/>
  <c r="L21" i="5"/>
  <c r="K21" i="5"/>
  <c r="J21" i="5"/>
  <c r="G21" i="5"/>
  <c r="F21" i="5"/>
  <c r="E21" i="5"/>
  <c r="H315" i="4"/>
  <c r="C315" i="4"/>
  <c r="H313" i="4"/>
  <c r="C313" i="4"/>
  <c r="H311" i="4"/>
  <c r="C311" i="4"/>
  <c r="H310" i="4"/>
  <c r="C310" i="4"/>
  <c r="H309" i="4"/>
  <c r="C309" i="4"/>
  <c r="H308" i="4"/>
  <c r="C308" i="4"/>
  <c r="H307" i="4"/>
  <c r="C307" i="4"/>
  <c r="H306" i="4"/>
  <c r="C306" i="4"/>
  <c r="L305" i="4"/>
  <c r="K305" i="4"/>
  <c r="J305" i="4"/>
  <c r="I305" i="4"/>
  <c r="H305" i="4"/>
  <c r="G305" i="4"/>
  <c r="F305" i="4"/>
  <c r="E305" i="4"/>
  <c r="D305" i="4"/>
  <c r="C305" i="4"/>
  <c r="H297" i="4"/>
  <c r="C297" i="4"/>
  <c r="H296" i="4"/>
  <c r="C296" i="4"/>
  <c r="L295" i="4"/>
  <c r="L298" i="4" s="1"/>
  <c r="K295" i="4"/>
  <c r="K298" i="4" s="1"/>
  <c r="J295" i="4"/>
  <c r="J298" i="4" s="1"/>
  <c r="I295" i="4"/>
  <c r="G295" i="4"/>
  <c r="G298" i="4" s="1"/>
  <c r="F295" i="4"/>
  <c r="F298" i="4" s="1"/>
  <c r="E295" i="4"/>
  <c r="E298" i="4" s="1"/>
  <c r="D295" i="4"/>
  <c r="D298" i="4" s="1"/>
  <c r="C295" i="4"/>
  <c r="H294" i="4"/>
  <c r="C294" i="4"/>
  <c r="H293" i="4"/>
  <c r="C293" i="4"/>
  <c r="H292" i="4"/>
  <c r="C292" i="4"/>
  <c r="H291" i="4"/>
  <c r="C291" i="4"/>
  <c r="L290" i="4"/>
  <c r="K290" i="4"/>
  <c r="J290" i="4"/>
  <c r="I290" i="4"/>
  <c r="H290" i="4" s="1"/>
  <c r="G290" i="4"/>
  <c r="F290" i="4"/>
  <c r="E290" i="4"/>
  <c r="D290" i="4"/>
  <c r="C290" i="4"/>
  <c r="H289" i="4"/>
  <c r="C289" i="4"/>
  <c r="H288" i="4"/>
  <c r="C288" i="4"/>
  <c r="H287" i="4"/>
  <c r="C287" i="4"/>
  <c r="L286" i="4"/>
  <c r="K286" i="4"/>
  <c r="J286" i="4"/>
  <c r="I286" i="4"/>
  <c r="H286" i="4" s="1"/>
  <c r="G286" i="4"/>
  <c r="F286" i="4"/>
  <c r="E286" i="4"/>
  <c r="D286" i="4"/>
  <c r="C286" i="4"/>
  <c r="H285" i="4"/>
  <c r="C285" i="4"/>
  <c r="L284" i="4"/>
  <c r="K284" i="4"/>
  <c r="J284" i="4"/>
  <c r="I284" i="4"/>
  <c r="H284" i="4" s="1"/>
  <c r="G284" i="4"/>
  <c r="F284" i="4"/>
  <c r="E284" i="4"/>
  <c r="D284" i="4"/>
  <c r="C284" i="4"/>
  <c r="L283" i="4"/>
  <c r="K283" i="4"/>
  <c r="J283" i="4"/>
  <c r="I283" i="4"/>
  <c r="H283" i="4" s="1"/>
  <c r="G283" i="4"/>
  <c r="F283" i="4"/>
  <c r="E283" i="4"/>
  <c r="D283" i="4"/>
  <c r="C283" i="4"/>
  <c r="H282" i="4"/>
  <c r="C282" i="4"/>
  <c r="H281" i="4"/>
  <c r="C281" i="4"/>
  <c r="H280" i="4"/>
  <c r="C280" i="4"/>
  <c r="L279" i="4"/>
  <c r="K279" i="4"/>
  <c r="J279" i="4"/>
  <c r="I279" i="4"/>
  <c r="H279" i="4" s="1"/>
  <c r="G279" i="4"/>
  <c r="F279" i="4"/>
  <c r="E279" i="4"/>
  <c r="D279" i="4"/>
  <c r="C279" i="4"/>
  <c r="H278" i="4"/>
  <c r="C278" i="4"/>
  <c r="H277" i="4"/>
  <c r="C277" i="4"/>
  <c r="H276" i="4"/>
  <c r="C276" i="4"/>
  <c r="L275" i="4"/>
  <c r="K275" i="4"/>
  <c r="J275" i="4"/>
  <c r="I275" i="4"/>
  <c r="H275" i="4" s="1"/>
  <c r="G275" i="4"/>
  <c r="F275" i="4"/>
  <c r="E275" i="4"/>
  <c r="D275" i="4"/>
  <c r="C275" i="4"/>
  <c r="L274" i="4"/>
  <c r="K274" i="4"/>
  <c r="J274" i="4"/>
  <c r="I274" i="4"/>
  <c r="H274" i="4" s="1"/>
  <c r="G274" i="4"/>
  <c r="F274" i="4"/>
  <c r="E274" i="4"/>
  <c r="D274" i="4"/>
  <c r="C274" i="4"/>
  <c r="H273" i="4"/>
  <c r="C273" i="4"/>
  <c r="H272" i="4"/>
  <c r="C272" i="4"/>
  <c r="H271" i="4"/>
  <c r="C271" i="4"/>
  <c r="L270" i="4"/>
  <c r="K270" i="4"/>
  <c r="J270" i="4"/>
  <c r="I270" i="4"/>
  <c r="H270" i="4" s="1"/>
  <c r="G270" i="4"/>
  <c r="F270" i="4"/>
  <c r="E270" i="4"/>
  <c r="D270" i="4"/>
  <c r="C270" i="4"/>
  <c r="H269" i="4"/>
  <c r="C269" i="4"/>
  <c r="H268" i="4"/>
  <c r="C268" i="4"/>
  <c r="L267" i="4"/>
  <c r="K267" i="4"/>
  <c r="J267" i="4"/>
  <c r="I267" i="4"/>
  <c r="H267" i="4" s="1"/>
  <c r="G267" i="4"/>
  <c r="F267" i="4"/>
  <c r="E267" i="4"/>
  <c r="D267" i="4"/>
  <c r="C267" i="4"/>
  <c r="L266" i="4"/>
  <c r="K266" i="4"/>
  <c r="J266" i="4"/>
  <c r="I266" i="4"/>
  <c r="H266" i="4" s="1"/>
  <c r="G266" i="4"/>
  <c r="F266" i="4"/>
  <c r="E266" i="4"/>
  <c r="D266" i="4"/>
  <c r="C266" i="4"/>
  <c r="H265" i="4"/>
  <c r="C265" i="4"/>
  <c r="H264" i="4"/>
  <c r="C264" i="4"/>
  <c r="H263" i="4"/>
  <c r="C263" i="4"/>
  <c r="L262" i="4"/>
  <c r="K262" i="4"/>
  <c r="J262" i="4"/>
  <c r="I262" i="4"/>
  <c r="H262" i="4" s="1"/>
  <c r="G262" i="4"/>
  <c r="F262" i="4"/>
  <c r="E262" i="4"/>
  <c r="D262" i="4"/>
  <c r="C262" i="4"/>
  <c r="H261" i="4"/>
  <c r="C261" i="4"/>
  <c r="H260" i="4"/>
  <c r="C260" i="4"/>
  <c r="H259" i="4"/>
  <c r="C259" i="4"/>
  <c r="L258" i="4"/>
  <c r="K258" i="4"/>
  <c r="J258" i="4"/>
  <c r="I258" i="4"/>
  <c r="H258" i="4" s="1"/>
  <c r="G258" i="4"/>
  <c r="F258" i="4"/>
  <c r="E258" i="4"/>
  <c r="D258" i="4"/>
  <c r="C258" i="4"/>
  <c r="L257" i="4"/>
  <c r="K257" i="4"/>
  <c r="J257" i="4"/>
  <c r="I257" i="4"/>
  <c r="H257" i="4" s="1"/>
  <c r="G257" i="4"/>
  <c r="F257" i="4"/>
  <c r="E257" i="4"/>
  <c r="D257" i="4"/>
  <c r="C257" i="4"/>
  <c r="H256" i="4"/>
  <c r="C256" i="4"/>
  <c r="H255" i="4"/>
  <c r="C255" i="4"/>
  <c r="H254" i="4"/>
  <c r="C254" i="4"/>
  <c r="H253" i="4"/>
  <c r="C253" i="4"/>
  <c r="H252" i="4"/>
  <c r="C252" i="4"/>
  <c r="L251" i="4"/>
  <c r="K251" i="4"/>
  <c r="J251" i="4"/>
  <c r="I251" i="4"/>
  <c r="H251" i="4" s="1"/>
  <c r="G251" i="4"/>
  <c r="F251" i="4"/>
  <c r="E251" i="4"/>
  <c r="D251" i="4"/>
  <c r="C251" i="4"/>
  <c r="L250" i="4"/>
  <c r="K250" i="4"/>
  <c r="J250" i="4"/>
  <c r="I250" i="4"/>
  <c r="H250" i="4" s="1"/>
  <c r="G250" i="4"/>
  <c r="F250" i="4"/>
  <c r="E250" i="4"/>
  <c r="D250" i="4"/>
  <c r="C250" i="4"/>
  <c r="H249" i="4"/>
  <c r="C249" i="4"/>
  <c r="H248" i="4"/>
  <c r="C248" i="4"/>
  <c r="H247" i="4"/>
  <c r="C247" i="4"/>
  <c r="H246" i="4"/>
  <c r="C246" i="4"/>
  <c r="L245" i="4"/>
  <c r="K245" i="4"/>
  <c r="J245" i="4"/>
  <c r="I245" i="4"/>
  <c r="H245" i="4" s="1"/>
  <c r="G245" i="4"/>
  <c r="F245" i="4"/>
  <c r="E245" i="4"/>
  <c r="D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H238" i="4"/>
  <c r="C238" i="4"/>
  <c r="L237" i="4"/>
  <c r="K237" i="4"/>
  <c r="J237" i="4"/>
  <c r="I237" i="4"/>
  <c r="H237" i="4" s="1"/>
  <c r="G237" i="4"/>
  <c r="F237" i="4"/>
  <c r="E237" i="4"/>
  <c r="D237" i="4"/>
  <c r="C237" i="4"/>
  <c r="H236" i="4"/>
  <c r="C236" i="4"/>
  <c r="H235" i="4"/>
  <c r="C235" i="4"/>
  <c r="L234" i="4"/>
  <c r="K234" i="4"/>
  <c r="J234" i="4"/>
  <c r="I234" i="4"/>
  <c r="H234" i="4" s="1"/>
  <c r="G234" i="4"/>
  <c r="F234" i="4"/>
  <c r="E234" i="4"/>
  <c r="D234" i="4"/>
  <c r="C234" i="4"/>
  <c r="H233" i="4"/>
  <c r="C233" i="4"/>
  <c r="L232" i="4"/>
  <c r="K232" i="4"/>
  <c r="J232" i="4"/>
  <c r="I232" i="4"/>
  <c r="H232" i="4"/>
  <c r="G232" i="4"/>
  <c r="F232" i="4"/>
  <c r="E232" i="4"/>
  <c r="D232" i="4"/>
  <c r="C232" i="4" s="1"/>
  <c r="L231" i="4"/>
  <c r="K231" i="4"/>
  <c r="J231" i="4"/>
  <c r="I231" i="4"/>
  <c r="H231" i="4"/>
  <c r="G231" i="4"/>
  <c r="F231" i="4"/>
  <c r="E231" i="4"/>
  <c r="D231" i="4"/>
  <c r="C231" i="4" s="1"/>
  <c r="H230" i="4"/>
  <c r="C230" i="4"/>
  <c r="L229" i="4"/>
  <c r="K229" i="4"/>
  <c r="J229" i="4"/>
  <c r="I229" i="4"/>
  <c r="H229" i="4"/>
  <c r="G229" i="4"/>
  <c r="F229" i="4"/>
  <c r="E229" i="4"/>
  <c r="D229" i="4"/>
  <c r="C229" i="4" s="1"/>
  <c r="H228" i="4"/>
  <c r="C228" i="4"/>
  <c r="L227" i="4"/>
  <c r="K227" i="4"/>
  <c r="J227" i="4"/>
  <c r="I227" i="4"/>
  <c r="H227" i="4"/>
  <c r="G227" i="4"/>
  <c r="F227" i="4"/>
  <c r="E227" i="4"/>
  <c r="D227" i="4"/>
  <c r="C227" i="4" s="1"/>
  <c r="H226" i="4"/>
  <c r="C226" i="4"/>
  <c r="H225" i="4"/>
  <c r="C225" i="4"/>
  <c r="L224" i="4"/>
  <c r="K224" i="4"/>
  <c r="J224" i="4"/>
  <c r="I224" i="4"/>
  <c r="H224" i="4"/>
  <c r="G224" i="4"/>
  <c r="F224" i="4"/>
  <c r="E224" i="4"/>
  <c r="D224" i="4"/>
  <c r="C224" i="4" s="1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H216" i="4"/>
  <c r="C216" i="4"/>
  <c r="H215" i="4"/>
  <c r="C215" i="4"/>
  <c r="H214" i="4"/>
  <c r="C214" i="4"/>
  <c r="L213" i="4"/>
  <c r="K213" i="4"/>
  <c r="J213" i="4"/>
  <c r="I213" i="4"/>
  <c r="H213" i="4"/>
  <c r="G213" i="4"/>
  <c r="F213" i="4"/>
  <c r="E213" i="4"/>
  <c r="D213" i="4"/>
  <c r="C213" i="4" s="1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H205" i="4"/>
  <c r="C205" i="4"/>
  <c r="H204" i="4"/>
  <c r="C204" i="4"/>
  <c r="H203" i="4"/>
  <c r="C203" i="4"/>
  <c r="L202" i="4"/>
  <c r="K202" i="4"/>
  <c r="J202" i="4"/>
  <c r="I202" i="4"/>
  <c r="H202" i="4"/>
  <c r="G202" i="4"/>
  <c r="F202" i="4"/>
  <c r="E202" i="4"/>
  <c r="D202" i="4"/>
  <c r="C202" i="4" s="1"/>
  <c r="L201" i="4"/>
  <c r="K201" i="4"/>
  <c r="J201" i="4"/>
  <c r="I201" i="4"/>
  <c r="H201" i="4"/>
  <c r="G201" i="4"/>
  <c r="F201" i="4"/>
  <c r="E201" i="4"/>
  <c r="D201" i="4"/>
  <c r="C201" i="4"/>
  <c r="H200" i="4"/>
  <c r="C200" i="4"/>
  <c r="H199" i="4"/>
  <c r="C199" i="4"/>
  <c r="H198" i="4"/>
  <c r="C198" i="4"/>
  <c r="H197" i="4"/>
  <c r="C197" i="4"/>
  <c r="H196" i="4"/>
  <c r="C196" i="4"/>
  <c r="L195" i="4"/>
  <c r="K195" i="4"/>
  <c r="J195" i="4"/>
  <c r="I195" i="4"/>
  <c r="H195" i="4" s="1"/>
  <c r="G195" i="4"/>
  <c r="F195" i="4"/>
  <c r="E195" i="4"/>
  <c r="D195" i="4"/>
  <c r="C195" i="4"/>
  <c r="H194" i="4"/>
  <c r="C194" i="4"/>
  <c r="L193" i="4"/>
  <c r="K193" i="4"/>
  <c r="J193" i="4"/>
  <c r="I193" i="4"/>
  <c r="H193" i="4" s="1"/>
  <c r="G193" i="4"/>
  <c r="F193" i="4"/>
  <c r="E193" i="4"/>
  <c r="D193" i="4"/>
  <c r="C193" i="4" s="1"/>
  <c r="L192" i="4"/>
  <c r="K192" i="4"/>
  <c r="J192" i="4"/>
  <c r="I192" i="4"/>
  <c r="H192" i="4"/>
  <c r="G192" i="4"/>
  <c r="F192" i="4"/>
  <c r="E192" i="4"/>
  <c r="D192" i="4"/>
  <c r="C192" i="4" s="1"/>
  <c r="L191" i="4"/>
  <c r="K191" i="4"/>
  <c r="J191" i="4"/>
  <c r="I191" i="4"/>
  <c r="H191" i="4"/>
  <c r="G191" i="4"/>
  <c r="F191" i="4"/>
  <c r="E191" i="4"/>
  <c r="D191" i="4"/>
  <c r="C191" i="4" s="1"/>
  <c r="H190" i="4"/>
  <c r="C190" i="4"/>
  <c r="L189" i="4"/>
  <c r="K189" i="4"/>
  <c r="J189" i="4"/>
  <c r="I189" i="4"/>
  <c r="H189" i="4"/>
  <c r="G189" i="4"/>
  <c r="F189" i="4"/>
  <c r="E189" i="4"/>
  <c r="D189" i="4"/>
  <c r="C189" i="4" s="1"/>
  <c r="L188" i="4"/>
  <c r="K188" i="4"/>
  <c r="J188" i="4"/>
  <c r="I188" i="4"/>
  <c r="H188" i="4"/>
  <c r="G188" i="4"/>
  <c r="F188" i="4"/>
  <c r="E188" i="4"/>
  <c r="D188" i="4"/>
  <c r="C188" i="4" s="1"/>
  <c r="H187" i="4"/>
  <c r="C187" i="4"/>
  <c r="H186" i="4"/>
  <c r="C186" i="4"/>
  <c r="L185" i="4"/>
  <c r="K185" i="4"/>
  <c r="J185" i="4"/>
  <c r="I185" i="4"/>
  <c r="H185" i="4"/>
  <c r="G185" i="4"/>
  <c r="F185" i="4"/>
  <c r="E185" i="4"/>
  <c r="D185" i="4"/>
  <c r="C185" i="4" s="1"/>
  <c r="L184" i="4"/>
  <c r="K184" i="4"/>
  <c r="J184" i="4"/>
  <c r="I184" i="4"/>
  <c r="H184" i="4"/>
  <c r="G184" i="4"/>
  <c r="F184" i="4"/>
  <c r="E184" i="4"/>
  <c r="D184" i="4"/>
  <c r="C184" i="4" s="1"/>
  <c r="H183" i="4"/>
  <c r="C183" i="4"/>
  <c r="H182" i="4"/>
  <c r="C182" i="4"/>
  <c r="L181" i="4"/>
  <c r="K181" i="4"/>
  <c r="J181" i="4"/>
  <c r="I181" i="4"/>
  <c r="H181" i="4"/>
  <c r="G181" i="4"/>
  <c r="F181" i="4"/>
  <c r="E181" i="4"/>
  <c r="D181" i="4"/>
  <c r="C181" i="4" s="1"/>
  <c r="H180" i="4"/>
  <c r="C180" i="4"/>
  <c r="H179" i="4"/>
  <c r="C179" i="4"/>
  <c r="H178" i="4"/>
  <c r="C178" i="4"/>
  <c r="H177" i="4"/>
  <c r="C177" i="4"/>
  <c r="L176" i="4"/>
  <c r="K176" i="4"/>
  <c r="J176" i="4"/>
  <c r="I176" i="4"/>
  <c r="H176" i="4"/>
  <c r="G176" i="4"/>
  <c r="F176" i="4"/>
  <c r="E176" i="4"/>
  <c r="D176" i="4"/>
  <c r="C176" i="4" s="1"/>
  <c r="H175" i="4"/>
  <c r="C175" i="4"/>
  <c r="H174" i="4"/>
  <c r="C174" i="4"/>
  <c r="H173" i="4"/>
  <c r="C173" i="4"/>
  <c r="L172" i="4"/>
  <c r="K172" i="4"/>
  <c r="J172" i="4"/>
  <c r="G172" i="4"/>
  <c r="F172" i="4"/>
  <c r="E172" i="4"/>
  <c r="D172" i="4"/>
  <c r="C172" i="4"/>
  <c r="L171" i="4"/>
  <c r="K171" i="4"/>
  <c r="J171" i="4"/>
  <c r="G171" i="4"/>
  <c r="F171" i="4"/>
  <c r="E171" i="4"/>
  <c r="D171" i="4"/>
  <c r="C171" i="4"/>
  <c r="L170" i="4"/>
  <c r="K170" i="4"/>
  <c r="J170" i="4"/>
  <c r="G170" i="4"/>
  <c r="F170" i="4"/>
  <c r="E170" i="4"/>
  <c r="D170" i="4"/>
  <c r="C170" i="4" s="1"/>
  <c r="H169" i="4"/>
  <c r="C169" i="4"/>
  <c r="H168" i="4"/>
  <c r="C168" i="4"/>
  <c r="H167" i="4"/>
  <c r="C167" i="4"/>
  <c r="H166" i="4"/>
  <c r="C166" i="4"/>
  <c r="H165" i="4"/>
  <c r="C165" i="4"/>
  <c r="H164" i="4"/>
  <c r="C164" i="4"/>
  <c r="L163" i="4"/>
  <c r="K163" i="4"/>
  <c r="J163" i="4"/>
  <c r="I163" i="4"/>
  <c r="H163" i="4"/>
  <c r="G163" i="4"/>
  <c r="F163" i="4"/>
  <c r="E163" i="4"/>
  <c r="D163" i="4"/>
  <c r="C163" i="4" s="1"/>
  <c r="L162" i="4"/>
  <c r="K162" i="4"/>
  <c r="J162" i="4"/>
  <c r="I162" i="4"/>
  <c r="H162" i="4"/>
  <c r="G162" i="4"/>
  <c r="F162" i="4"/>
  <c r="E162" i="4"/>
  <c r="D162" i="4"/>
  <c r="C162" i="4" s="1"/>
  <c r="H161" i="4"/>
  <c r="C161" i="4"/>
  <c r="H160" i="4"/>
  <c r="C160" i="4"/>
  <c r="H159" i="4"/>
  <c r="C159" i="4"/>
  <c r="H158" i="4"/>
  <c r="C158" i="4"/>
  <c r="L157" i="4"/>
  <c r="K157" i="4"/>
  <c r="J157" i="4"/>
  <c r="I157" i="4"/>
  <c r="H157" i="4"/>
  <c r="G157" i="4"/>
  <c r="F157" i="4"/>
  <c r="E157" i="4"/>
  <c r="D157" i="4"/>
  <c r="C157" i="4" s="1"/>
  <c r="H156" i="4"/>
  <c r="C156" i="4"/>
  <c r="H155" i="4"/>
  <c r="C155" i="4"/>
  <c r="H154" i="4"/>
  <c r="C154" i="4"/>
  <c r="H153" i="4"/>
  <c r="C153" i="4"/>
  <c r="H152" i="4"/>
  <c r="C152" i="4"/>
  <c r="H151" i="4"/>
  <c r="C151" i="4"/>
  <c r="H150" i="4"/>
  <c r="C150" i="4"/>
  <c r="H149" i="4"/>
  <c r="C149" i="4"/>
  <c r="L148" i="4"/>
  <c r="K148" i="4"/>
  <c r="J148" i="4"/>
  <c r="I148" i="4"/>
  <c r="H148" i="4"/>
  <c r="G148" i="4"/>
  <c r="F148" i="4"/>
  <c r="E148" i="4"/>
  <c r="D148" i="4"/>
  <c r="C148" i="4" s="1"/>
  <c r="H147" i="4"/>
  <c r="C147" i="4"/>
  <c r="H146" i="4"/>
  <c r="C146" i="4"/>
  <c r="H145" i="4"/>
  <c r="C145" i="4"/>
  <c r="H144" i="4"/>
  <c r="C144" i="4"/>
  <c r="H143" i="4"/>
  <c r="C143" i="4"/>
  <c r="H142" i="4"/>
  <c r="C142" i="4"/>
  <c r="L141" i="4"/>
  <c r="K141" i="4"/>
  <c r="J141" i="4"/>
  <c r="I141" i="4"/>
  <c r="H141" i="4"/>
  <c r="G141" i="4"/>
  <c r="F141" i="4"/>
  <c r="E141" i="4"/>
  <c r="D141" i="4"/>
  <c r="C141" i="4" s="1"/>
  <c r="H140" i="4"/>
  <c r="C140" i="4"/>
  <c r="H139" i="4"/>
  <c r="C139" i="4"/>
  <c r="L138" i="4"/>
  <c r="K138" i="4"/>
  <c r="J138" i="4"/>
  <c r="I138" i="4"/>
  <c r="H138" i="4"/>
  <c r="G138" i="4"/>
  <c r="F138" i="4"/>
  <c r="E138" i="4"/>
  <c r="D138" i="4"/>
  <c r="C138" i="4" s="1"/>
  <c r="H137" i="4"/>
  <c r="C137" i="4"/>
  <c r="H136" i="4"/>
  <c r="C136" i="4"/>
  <c r="H135" i="4"/>
  <c r="C135" i="4"/>
  <c r="H134" i="4"/>
  <c r="C134" i="4"/>
  <c r="L133" i="4"/>
  <c r="K133" i="4"/>
  <c r="J133" i="4"/>
  <c r="I133" i="4"/>
  <c r="H133" i="4"/>
  <c r="G133" i="4"/>
  <c r="F133" i="4"/>
  <c r="E133" i="4"/>
  <c r="D133" i="4"/>
  <c r="C133" i="4" s="1"/>
  <c r="H132" i="4"/>
  <c r="C132" i="4"/>
  <c r="H131" i="4"/>
  <c r="C131" i="4"/>
  <c r="H130" i="4"/>
  <c r="C130" i="4"/>
  <c r="L129" i="4"/>
  <c r="K129" i="4"/>
  <c r="J129" i="4"/>
  <c r="I129" i="4"/>
  <c r="H129" i="4"/>
  <c r="G129" i="4"/>
  <c r="F129" i="4"/>
  <c r="E129" i="4"/>
  <c r="D129" i="4"/>
  <c r="C129" i="4" s="1"/>
  <c r="L128" i="4"/>
  <c r="K128" i="4"/>
  <c r="J128" i="4"/>
  <c r="I128" i="4"/>
  <c r="H128" i="4"/>
  <c r="G128" i="4"/>
  <c r="F128" i="4"/>
  <c r="E128" i="4"/>
  <c r="D128" i="4"/>
  <c r="C128" i="4"/>
  <c r="H127" i="4"/>
  <c r="C127" i="4"/>
  <c r="L126" i="4"/>
  <c r="K126" i="4"/>
  <c r="J126" i="4"/>
  <c r="I126" i="4"/>
  <c r="H126" i="4"/>
  <c r="G126" i="4"/>
  <c r="F126" i="4"/>
  <c r="E126" i="4"/>
  <c r="D126" i="4"/>
  <c r="C126" i="4"/>
  <c r="H125" i="4"/>
  <c r="C125" i="4"/>
  <c r="H124" i="4"/>
  <c r="C124" i="4"/>
  <c r="H123" i="4"/>
  <c r="C123" i="4"/>
  <c r="H122" i="4"/>
  <c r="C122" i="4"/>
  <c r="H121" i="4"/>
  <c r="C121" i="4"/>
  <c r="L120" i="4"/>
  <c r="K120" i="4"/>
  <c r="J120" i="4"/>
  <c r="I120" i="4"/>
  <c r="H120" i="4" s="1"/>
  <c r="G120" i="4"/>
  <c r="F120" i="4"/>
  <c r="E120" i="4"/>
  <c r="D120" i="4"/>
  <c r="C120" i="4"/>
  <c r="H119" i="4"/>
  <c r="C119" i="4"/>
  <c r="H118" i="4"/>
  <c r="C118" i="4"/>
  <c r="H117" i="4"/>
  <c r="C117" i="4"/>
  <c r="H116" i="4"/>
  <c r="C116" i="4"/>
  <c r="H115" i="4"/>
  <c r="C115" i="4"/>
  <c r="L114" i="4"/>
  <c r="K114" i="4"/>
  <c r="J114" i="4"/>
  <c r="I114" i="4"/>
  <c r="H114" i="4" s="1"/>
  <c r="G114" i="4"/>
  <c r="F114" i="4"/>
  <c r="E114" i="4"/>
  <c r="D114" i="4"/>
  <c r="C114" i="4"/>
  <c r="H113" i="4"/>
  <c r="C113" i="4"/>
  <c r="H112" i="4"/>
  <c r="C112" i="4"/>
  <c r="H111" i="4"/>
  <c r="C111" i="4"/>
  <c r="L110" i="4"/>
  <c r="K110" i="4"/>
  <c r="J110" i="4"/>
  <c r="I110" i="4"/>
  <c r="H110" i="4" s="1"/>
  <c r="G110" i="4"/>
  <c r="F110" i="4"/>
  <c r="E110" i="4"/>
  <c r="D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H103" i="4"/>
  <c r="C103" i="4"/>
  <c r="H102" i="4"/>
  <c r="C102" i="4"/>
  <c r="L101" i="4"/>
  <c r="K101" i="4"/>
  <c r="J101" i="4"/>
  <c r="I101" i="4"/>
  <c r="H101" i="4" s="1"/>
  <c r="G101" i="4"/>
  <c r="F101" i="4"/>
  <c r="E101" i="4"/>
  <c r="D101" i="4"/>
  <c r="C101" i="4"/>
  <c r="H100" i="4"/>
  <c r="C100" i="4"/>
  <c r="H99" i="4"/>
  <c r="C99" i="4"/>
  <c r="H98" i="4"/>
  <c r="C98" i="4"/>
  <c r="H97" i="4"/>
  <c r="C97" i="4"/>
  <c r="H96" i="4"/>
  <c r="C96" i="4"/>
  <c r="H95" i="4"/>
  <c r="C95" i="4"/>
  <c r="H94" i="4"/>
  <c r="C94" i="4"/>
  <c r="L93" i="4"/>
  <c r="K93" i="4"/>
  <c r="J93" i="4"/>
  <c r="I93" i="4"/>
  <c r="H93" i="4"/>
  <c r="G93" i="4"/>
  <c r="F93" i="4"/>
  <c r="E93" i="4"/>
  <c r="D93" i="4"/>
  <c r="C93" i="4" s="1"/>
  <c r="H92" i="4"/>
  <c r="C92" i="4"/>
  <c r="H91" i="4"/>
  <c r="C91" i="4"/>
  <c r="H90" i="4"/>
  <c r="C90" i="4"/>
  <c r="H89" i="4"/>
  <c r="C89" i="4"/>
  <c r="H88" i="4"/>
  <c r="C88" i="4"/>
  <c r="L87" i="4"/>
  <c r="K87" i="4"/>
  <c r="J87" i="4"/>
  <c r="I87" i="4"/>
  <c r="H87" i="4"/>
  <c r="G87" i="4"/>
  <c r="F87" i="4"/>
  <c r="E87" i="4"/>
  <c r="D87" i="4"/>
  <c r="C87" i="4" s="1"/>
  <c r="H86" i="4"/>
  <c r="C86" i="4"/>
  <c r="H85" i="4"/>
  <c r="C85" i="4"/>
  <c r="H84" i="4"/>
  <c r="C84" i="4"/>
  <c r="H83" i="4"/>
  <c r="C83" i="4"/>
  <c r="L82" i="4"/>
  <c r="K82" i="4"/>
  <c r="J82" i="4"/>
  <c r="I82" i="4"/>
  <c r="H82" i="4"/>
  <c r="G82" i="4"/>
  <c r="F82" i="4"/>
  <c r="E82" i="4"/>
  <c r="D82" i="4"/>
  <c r="C82" i="4" s="1"/>
  <c r="L81" i="4"/>
  <c r="K81" i="4"/>
  <c r="J81" i="4"/>
  <c r="I81" i="4"/>
  <c r="H81" i="4" s="1"/>
  <c r="G81" i="4"/>
  <c r="F81" i="4"/>
  <c r="E81" i="4"/>
  <c r="D81" i="4"/>
  <c r="C81" i="4"/>
  <c r="H80" i="4"/>
  <c r="C80" i="4"/>
  <c r="H79" i="4"/>
  <c r="C79" i="4"/>
  <c r="L78" i="4"/>
  <c r="K78" i="4"/>
  <c r="J78" i="4"/>
  <c r="I78" i="4"/>
  <c r="H78" i="4" s="1"/>
  <c r="G78" i="4"/>
  <c r="F78" i="4"/>
  <c r="E78" i="4"/>
  <c r="D78" i="4"/>
  <c r="C78" i="4"/>
  <c r="H77" i="4"/>
  <c r="C77" i="4"/>
  <c r="H76" i="4"/>
  <c r="C76" i="4"/>
  <c r="L75" i="4"/>
  <c r="K75" i="4"/>
  <c r="J75" i="4"/>
  <c r="I75" i="4"/>
  <c r="H75" i="4" s="1"/>
  <c r="G75" i="4"/>
  <c r="F75" i="4"/>
  <c r="E75" i="4"/>
  <c r="D75" i="4"/>
  <c r="C75" i="4"/>
  <c r="L74" i="4"/>
  <c r="K74" i="4"/>
  <c r="J74" i="4"/>
  <c r="I74" i="4"/>
  <c r="H74" i="4" s="1"/>
  <c r="G74" i="4"/>
  <c r="F74" i="4"/>
  <c r="E74" i="4"/>
  <c r="D74" i="4"/>
  <c r="C74" i="4"/>
  <c r="L73" i="4"/>
  <c r="K73" i="4"/>
  <c r="J73" i="4"/>
  <c r="I73" i="4"/>
  <c r="H73" i="4" s="1"/>
  <c r="G73" i="4"/>
  <c r="F73" i="4"/>
  <c r="E73" i="4"/>
  <c r="D73" i="4"/>
  <c r="C73" i="4"/>
  <c r="H72" i="4"/>
  <c r="C72" i="4"/>
  <c r="H71" i="4"/>
  <c r="C71" i="4"/>
  <c r="H70" i="4"/>
  <c r="C70" i="4"/>
  <c r="H69" i="4"/>
  <c r="C69" i="4"/>
  <c r="L68" i="4"/>
  <c r="K68" i="4"/>
  <c r="J68" i="4"/>
  <c r="I68" i="4"/>
  <c r="H68" i="4" s="1"/>
  <c r="G68" i="4"/>
  <c r="F68" i="4"/>
  <c r="E68" i="4"/>
  <c r="D68" i="4"/>
  <c r="C68" i="4"/>
  <c r="H67" i="4"/>
  <c r="C67" i="4"/>
  <c r="L66" i="4"/>
  <c r="K66" i="4"/>
  <c r="J66" i="4"/>
  <c r="I66" i="4"/>
  <c r="H66" i="4" s="1"/>
  <c r="G66" i="4"/>
  <c r="F66" i="4"/>
  <c r="E66" i="4"/>
  <c r="D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H58" i="4"/>
  <c r="C58" i="4"/>
  <c r="L57" i="4"/>
  <c r="K57" i="4"/>
  <c r="J57" i="4"/>
  <c r="I57" i="4"/>
  <c r="H57" i="4" s="1"/>
  <c r="G57" i="4"/>
  <c r="F57" i="4"/>
  <c r="E57" i="4"/>
  <c r="D57" i="4"/>
  <c r="C57" i="4"/>
  <c r="H56" i="4"/>
  <c r="C56" i="4"/>
  <c r="H55" i="4"/>
  <c r="C55" i="4"/>
  <c r="L54" i="4"/>
  <c r="K54" i="4"/>
  <c r="J54" i="4"/>
  <c r="I54" i="4"/>
  <c r="H54" i="4" s="1"/>
  <c r="G54" i="4"/>
  <c r="F54" i="4"/>
  <c r="E54" i="4"/>
  <c r="D54" i="4"/>
  <c r="C54" i="4"/>
  <c r="L53" i="4"/>
  <c r="K53" i="4"/>
  <c r="J53" i="4"/>
  <c r="I53" i="4"/>
  <c r="H53" i="4" s="1"/>
  <c r="G53" i="4"/>
  <c r="F53" i="4"/>
  <c r="E53" i="4"/>
  <c r="D53" i="4"/>
  <c r="C53" i="4" s="1"/>
  <c r="L52" i="4"/>
  <c r="K52" i="4"/>
  <c r="J52" i="4"/>
  <c r="I52" i="4"/>
  <c r="H52" i="4"/>
  <c r="G52" i="4"/>
  <c r="F52" i="4"/>
  <c r="E52" i="4"/>
  <c r="D52" i="4"/>
  <c r="C52" i="4" s="1"/>
  <c r="L51" i="4"/>
  <c r="K51" i="4"/>
  <c r="J51" i="4"/>
  <c r="G51" i="4"/>
  <c r="F51" i="4"/>
  <c r="E51" i="4"/>
  <c r="D51" i="4"/>
  <c r="C51" i="4" s="1"/>
  <c r="L50" i="4"/>
  <c r="K50" i="4"/>
  <c r="J50" i="4"/>
  <c r="J300" i="4" s="1"/>
  <c r="G50" i="4"/>
  <c r="F50" i="4"/>
  <c r="E50" i="4"/>
  <c r="E300" i="4" s="1"/>
  <c r="D50" i="4"/>
  <c r="C50" i="4" s="1"/>
  <c r="L49" i="4"/>
  <c r="K49" i="4"/>
  <c r="J49" i="4"/>
  <c r="G49" i="4"/>
  <c r="F49" i="4"/>
  <c r="E49" i="4"/>
  <c r="D49" i="4"/>
  <c r="C49" i="4" s="1"/>
  <c r="H46" i="4"/>
  <c r="C46" i="4"/>
  <c r="H45" i="4"/>
  <c r="C45" i="4"/>
  <c r="L44" i="4"/>
  <c r="L300" i="4" s="1"/>
  <c r="H44" i="4"/>
  <c r="G44" i="4"/>
  <c r="G300" i="4" s="1"/>
  <c r="C44" i="4"/>
  <c r="H43" i="4"/>
  <c r="C43" i="4"/>
  <c r="I42" i="4"/>
  <c r="H42" i="4"/>
  <c r="D42" i="4"/>
  <c r="C42" i="4"/>
  <c r="H41" i="4"/>
  <c r="C41" i="4"/>
  <c r="H40" i="4"/>
  <c r="C40" i="4"/>
  <c r="H39" i="4"/>
  <c r="C39" i="4"/>
  <c r="H38" i="4"/>
  <c r="C38" i="4"/>
  <c r="K37" i="4"/>
  <c r="H37" i="4"/>
  <c r="F37" i="4"/>
  <c r="C37" i="4"/>
  <c r="H36" i="4"/>
  <c r="C36" i="4"/>
  <c r="H35" i="4"/>
  <c r="C35" i="4"/>
  <c r="K34" i="4"/>
  <c r="H34" i="4"/>
  <c r="F34" i="4"/>
  <c r="C34" i="4"/>
  <c r="H33" i="4"/>
  <c r="C33" i="4"/>
  <c r="K32" i="4"/>
  <c r="H32" i="4"/>
  <c r="F32" i="4"/>
  <c r="C32" i="4"/>
  <c r="H31" i="4"/>
  <c r="C31" i="4"/>
  <c r="H30" i="4"/>
  <c r="C30" i="4"/>
  <c r="H29" i="4"/>
  <c r="C29" i="4"/>
  <c r="K28" i="4"/>
  <c r="H28" i="4"/>
  <c r="F28" i="4"/>
  <c r="C28" i="4"/>
  <c r="K27" i="4"/>
  <c r="K300" i="4" s="1"/>
  <c r="H27" i="4"/>
  <c r="F27" i="4"/>
  <c r="C27" i="4" s="1"/>
  <c r="H26" i="4"/>
  <c r="C26" i="4"/>
  <c r="D25" i="4"/>
  <c r="C25" i="4" s="1"/>
  <c r="H24" i="4"/>
  <c r="C24" i="4"/>
  <c r="H23" i="4"/>
  <c r="C23" i="4"/>
  <c r="L22" i="4"/>
  <c r="L303" i="4" s="1"/>
  <c r="L302" i="4" s="1"/>
  <c r="K22" i="4"/>
  <c r="K303" i="4" s="1"/>
  <c r="K302" i="4" s="1"/>
  <c r="J22" i="4"/>
  <c r="J303" i="4" s="1"/>
  <c r="J302" i="4" s="1"/>
  <c r="I22" i="4"/>
  <c r="I303" i="4" s="1"/>
  <c r="I302" i="4" s="1"/>
  <c r="H22" i="4"/>
  <c r="G22" i="4"/>
  <c r="G303" i="4" s="1"/>
  <c r="G302" i="4" s="1"/>
  <c r="F22" i="4"/>
  <c r="F303" i="4" s="1"/>
  <c r="F302" i="4" s="1"/>
  <c r="E22" i="4"/>
  <c r="E303" i="4" s="1"/>
  <c r="E302" i="4" s="1"/>
  <c r="D22" i="4"/>
  <c r="C22" i="4" s="1"/>
  <c r="C303" i="4" s="1"/>
  <c r="C302" i="4" s="1"/>
  <c r="L21" i="4"/>
  <c r="K21" i="4"/>
  <c r="J21" i="4"/>
  <c r="G21" i="4"/>
  <c r="F21" i="4"/>
  <c r="E21" i="4"/>
  <c r="D21" i="4"/>
  <c r="C21" i="4" s="1"/>
  <c r="I66" i="5" l="1"/>
  <c r="H66" i="5" s="1"/>
  <c r="I82" i="5"/>
  <c r="H82" i="5" s="1"/>
  <c r="I101" i="5"/>
  <c r="H101" i="5" s="1"/>
  <c r="I141" i="5"/>
  <c r="H141" i="5" s="1"/>
  <c r="I172" i="5"/>
  <c r="H172" i="5" s="1"/>
  <c r="I275" i="6"/>
  <c r="D170" i="8"/>
  <c r="I172" i="4"/>
  <c r="I53" i="5"/>
  <c r="I81" i="5"/>
  <c r="I129" i="5"/>
  <c r="I133" i="5"/>
  <c r="H133" i="5" s="1"/>
  <c r="I162" i="5"/>
  <c r="H162" i="5" s="1"/>
  <c r="I171" i="5"/>
  <c r="I170" i="5" s="1"/>
  <c r="H170" i="5" s="1"/>
  <c r="I120" i="6"/>
  <c r="I172" i="6"/>
  <c r="C22" i="8"/>
  <c r="C27" i="8"/>
  <c r="H27" i="8"/>
  <c r="C44" i="8"/>
  <c r="H44" i="8"/>
  <c r="D298" i="8"/>
  <c r="F298" i="8"/>
  <c r="I172" i="8"/>
  <c r="C295" i="8"/>
  <c r="C298" i="4"/>
  <c r="H171" i="5"/>
  <c r="J300" i="5"/>
  <c r="J49" i="5"/>
  <c r="H295" i="4"/>
  <c r="D300" i="4"/>
  <c r="F300" i="4"/>
  <c r="D303" i="4"/>
  <c r="D302" i="4" s="1"/>
  <c r="H22" i="5"/>
  <c r="H303" i="5" s="1"/>
  <c r="H302" i="5" s="1"/>
  <c r="G300" i="5"/>
  <c r="L300" i="5"/>
  <c r="D172" i="5"/>
  <c r="E298" i="5"/>
  <c r="G298" i="5"/>
  <c r="K298" i="5"/>
  <c r="F298" i="5"/>
  <c r="J298" i="5"/>
  <c r="L298" i="5"/>
  <c r="C295" i="5"/>
  <c r="C22" i="6"/>
  <c r="C303" i="6" s="1"/>
  <c r="C302" i="6" s="1"/>
  <c r="C27" i="6"/>
  <c r="H27" i="6"/>
  <c r="D172" i="6"/>
  <c r="H295" i="6"/>
  <c r="L298" i="6"/>
  <c r="H303" i="6"/>
  <c r="H302" i="6" s="1"/>
  <c r="D66" i="7"/>
  <c r="C67" i="7"/>
  <c r="H298" i="7"/>
  <c r="C295" i="7"/>
  <c r="C303" i="7" s="1"/>
  <c r="C302" i="7" s="1"/>
  <c r="G300" i="7"/>
  <c r="K300" i="7"/>
  <c r="H300" i="7" s="1"/>
  <c r="I303" i="7"/>
  <c r="I302" i="7" s="1"/>
  <c r="C27" i="7"/>
  <c r="H44" i="7"/>
  <c r="H275" i="6" l="1"/>
  <c r="I274" i="6"/>
  <c r="C170" i="8"/>
  <c r="C298" i="8" s="1"/>
  <c r="D51" i="8"/>
  <c r="H120" i="6"/>
  <c r="I81" i="6"/>
  <c r="H129" i="5"/>
  <c r="I128" i="5"/>
  <c r="H128" i="5" s="1"/>
  <c r="H53" i="5"/>
  <c r="I52" i="5"/>
  <c r="H172" i="6"/>
  <c r="I171" i="6"/>
  <c r="H81" i="5"/>
  <c r="I73" i="5"/>
  <c r="H172" i="4"/>
  <c r="I171" i="4"/>
  <c r="H172" i="8"/>
  <c r="I171" i="8"/>
  <c r="C303" i="8"/>
  <c r="C302" i="8" s="1"/>
  <c r="C66" i="7"/>
  <c r="D52" i="7"/>
  <c r="C172" i="6"/>
  <c r="D171" i="6"/>
  <c r="C303" i="5"/>
  <c r="C302" i="5" s="1"/>
  <c r="C172" i="5"/>
  <c r="D171" i="5"/>
  <c r="C300" i="4"/>
  <c r="H303" i="4"/>
  <c r="H302" i="4" s="1"/>
  <c r="C51" i="8" l="1"/>
  <c r="D50" i="8"/>
  <c r="H274" i="6"/>
  <c r="I266" i="6"/>
  <c r="H73" i="5"/>
  <c r="I298" i="5"/>
  <c r="H171" i="6"/>
  <c r="I170" i="6"/>
  <c r="H52" i="5"/>
  <c r="I51" i="5"/>
  <c r="I73" i="6"/>
  <c r="H81" i="6"/>
  <c r="H171" i="4"/>
  <c r="I170" i="4"/>
  <c r="H171" i="8"/>
  <c r="I170" i="8"/>
  <c r="C171" i="6"/>
  <c r="D170" i="6"/>
  <c r="C52" i="7"/>
  <c r="C298" i="7" s="1"/>
  <c r="D51" i="7"/>
  <c r="D298" i="7"/>
  <c r="C171" i="5"/>
  <c r="D170" i="5"/>
  <c r="H266" i="6" l="1"/>
  <c r="I191" i="6"/>
  <c r="H191" i="6" s="1"/>
  <c r="C50" i="8"/>
  <c r="D49" i="8"/>
  <c r="H170" i="4"/>
  <c r="H298" i="4" s="1"/>
  <c r="I51" i="4"/>
  <c r="I298" i="4"/>
  <c r="H51" i="5"/>
  <c r="I50" i="5"/>
  <c r="H170" i="6"/>
  <c r="I298" i="6"/>
  <c r="H73" i="6"/>
  <c r="I51" i="6"/>
  <c r="H298" i="5"/>
  <c r="H170" i="8"/>
  <c r="H298" i="8" s="1"/>
  <c r="I51" i="8"/>
  <c r="I298" i="8"/>
  <c r="C51" i="7"/>
  <c r="D50" i="7"/>
  <c r="C170" i="6"/>
  <c r="C298" i="6" s="1"/>
  <c r="D51" i="6"/>
  <c r="D298" i="6"/>
  <c r="C170" i="5"/>
  <c r="C298" i="5" s="1"/>
  <c r="D51" i="5"/>
  <c r="D298" i="5"/>
  <c r="C49" i="8" l="1"/>
  <c r="D25" i="8"/>
  <c r="H51" i="6"/>
  <c r="I50" i="6"/>
  <c r="H51" i="4"/>
  <c r="I50" i="4"/>
  <c r="H298" i="6"/>
  <c r="H50" i="5"/>
  <c r="I49" i="5"/>
  <c r="H51" i="8"/>
  <c r="I50" i="8"/>
  <c r="D50" i="6"/>
  <c r="C51" i="6"/>
  <c r="D300" i="7"/>
  <c r="C300" i="7" s="1"/>
  <c r="C50" i="7"/>
  <c r="D49" i="7"/>
  <c r="C49" i="7" s="1"/>
  <c r="C51" i="5"/>
  <c r="D50" i="5"/>
  <c r="D21" i="8" l="1"/>
  <c r="C21" i="8" s="1"/>
  <c r="C25" i="8"/>
  <c r="D300" i="8"/>
  <c r="C300" i="8" s="1"/>
  <c r="I25" i="5"/>
  <c r="H49" i="5"/>
  <c r="H50" i="4"/>
  <c r="I49" i="4"/>
  <c r="I49" i="6"/>
  <c r="H50" i="6"/>
  <c r="H50" i="8"/>
  <c r="I49" i="8"/>
  <c r="C50" i="5"/>
  <c r="D49" i="5"/>
  <c r="D49" i="6"/>
  <c r="C50" i="6"/>
  <c r="H49" i="6" l="1"/>
  <c r="I25" i="6"/>
  <c r="H49" i="4"/>
  <c r="I25" i="4"/>
  <c r="H25" i="5"/>
  <c r="I21" i="5"/>
  <c r="H21" i="5" s="1"/>
  <c r="I300" i="5"/>
  <c r="H300" i="5" s="1"/>
  <c r="H49" i="8"/>
  <c r="I25" i="8"/>
  <c r="D25" i="6"/>
  <c r="C49" i="6"/>
  <c r="C49" i="5"/>
  <c r="D25" i="5"/>
  <c r="H25" i="4" l="1"/>
  <c r="I21" i="4"/>
  <c r="H21" i="4" s="1"/>
  <c r="I300" i="4"/>
  <c r="H300" i="4" s="1"/>
  <c r="H25" i="6"/>
  <c r="I21" i="6"/>
  <c r="H21" i="6" s="1"/>
  <c r="I300" i="6"/>
  <c r="H300" i="6" s="1"/>
  <c r="H25" i="8"/>
  <c r="I21" i="8"/>
  <c r="H21" i="8" s="1"/>
  <c r="I300" i="8"/>
  <c r="H300" i="8" s="1"/>
  <c r="C25" i="5"/>
  <c r="D21" i="5"/>
  <c r="C21" i="5" s="1"/>
  <c r="D300" i="5"/>
  <c r="C300" i="5" s="1"/>
  <c r="D21" i="6"/>
  <c r="C21" i="6" s="1"/>
  <c r="C25" i="6"/>
  <c r="D300" i="6"/>
  <c r="C300" i="6" s="1"/>
</calcChain>
</file>

<file path=xl/sharedStrings.xml><?xml version="1.0" encoding="utf-8"?>
<sst xmlns="http://schemas.openxmlformats.org/spreadsheetml/2006/main" count="2330" uniqueCount="341">
  <si>
    <t>IEŅĒMUMU UN IZDEVUMU TĀME 2013.GADAM</t>
  </si>
  <si>
    <t>Budžeta finansēta institūcija</t>
  </si>
  <si>
    <t>Jūrmalas pilsētas Labklājības pārvalde</t>
  </si>
  <si>
    <t>Adrese</t>
  </si>
  <si>
    <t>Mellužu pr. 83</t>
  </si>
  <si>
    <t>Funkcionālās klasifikācijas kods</t>
  </si>
  <si>
    <t>07.220</t>
  </si>
  <si>
    <t>Programma</t>
  </si>
  <si>
    <t>Pamatbudžets - Specializēto medicīnisko pakalpojumu līdzfinansējums</t>
  </si>
  <si>
    <t>Konta Nr.</t>
  </si>
  <si>
    <t>pamatbudžetam</t>
  </si>
  <si>
    <t>LV72PARX0002484572023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</si>
  <si>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</si>
  <si>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</si>
  <si>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</si>
  <si>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</si>
  <si>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</si>
  <si>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</si>
  <si>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2013.gadam</t>
  </si>
  <si>
    <t>Izdevumu tāme 2013.gadam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</si>
  <si>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</si>
  <si>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</si>
  <si>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</si>
  <si>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</si>
  <si>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</si>
  <si>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</si>
  <si>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</si>
  <si>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</si>
  <si>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</si>
  <si>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</si>
  <si>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</si>
  <si>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</si>
  <si>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</si>
  <si>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</si>
  <si>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</si>
  <si>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</si>
  <si>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</si>
  <si>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</si>
  <si>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</si>
  <si>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</si>
  <si>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</si>
  <si>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</si>
  <si>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</si>
  <si>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</si>
  <si>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</si>
  <si>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</si>
  <si>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</si>
  <si>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</si>
  <si>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</si>
  <si>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</si>
  <si>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</si>
  <si>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</si>
  <si>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</si>
  <si>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</si>
  <si>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</si>
  <si>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</si>
  <si>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</si>
  <si>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</si>
  <si>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</si>
  <si>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</si>
  <si>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</si>
  <si>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</si>
  <si>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</si>
  <si>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</si>
  <si>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</si>
  <si>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</si>
  <si>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</si>
  <si>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</si>
  <si>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</si>
  <si>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</si>
  <si>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</si>
  <si>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</si>
  <si>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</si>
  <si>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</si>
  <si>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</si>
  <si>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</si>
  <si>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</si>
  <si>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</si>
  <si>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</si>
  <si>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</si>
  <si>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</si>
  <si>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</si>
  <si>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</si>
  <si>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</si>
  <si>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</si>
  <si>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</si>
  <si>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</si>
  <si>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</si>
  <si>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</si>
  <si>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</si>
  <si>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</si>
  <si>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</si>
  <si>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</si>
  <si>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</si>
  <si>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</si>
  <si>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</si>
  <si>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</si>
  <si>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</si>
  <si>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</si>
  <si>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</si>
  <si>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</si>
  <si>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</si>
  <si>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</si>
  <si>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</si>
  <si>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</si>
  <si>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</si>
  <si>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</si>
  <si>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</si>
  <si>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</si>
  <si>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</si>
  <si>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</si>
  <si>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</si>
  <si>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</si>
  <si>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</si>
  <si>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</si>
  <si>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</si>
  <si>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</si>
  <si>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</si>
  <si>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</si>
  <si>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</si>
  <si>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</si>
  <si>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</si>
  <si>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</si>
  <si>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</si>
  <si>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</si>
  <si>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</si>
  <si>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</si>
  <si>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</si>
  <si>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</si>
  <si>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</si>
  <si>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</si>
  <si>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</si>
  <si>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</si>
  <si>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</si>
  <si>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</si>
  <si>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</si>
  <si>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</si>
  <si>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</si>
  <si>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</si>
  <si>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</si>
  <si>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</si>
  <si>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</si>
  <si>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</si>
  <si>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</si>
  <si>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</si>
  <si>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</si>
  <si>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</si>
  <si>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</si>
  <si>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</si>
  <si>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</si>
  <si>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</si>
  <si>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</si>
  <si>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</si>
  <si>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</si>
  <si>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</si>
  <si>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</si>
  <si>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</si>
  <si>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</si>
  <si>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</si>
  <si>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</si>
  <si>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</si>
  <si>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</si>
  <si>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</si>
  <si>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</si>
  <si>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</si>
  <si>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</si>
  <si>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</si>
  <si>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</si>
  <si>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</si>
  <si>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</si>
  <si>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</si>
  <si>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</si>
  <si>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</si>
  <si>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</si>
  <si>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</si>
  <si>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</si>
  <si>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</si>
  <si>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</si>
  <si>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</si>
  <si>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</si>
  <si>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</si>
  <si>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</si>
  <si>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</si>
  <si>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</si>
  <si>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</si>
  <si>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</si>
  <si>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</si>
  <si>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</si>
  <si>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</si>
  <si>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</si>
  <si>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</si>
  <si>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</si>
  <si>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</si>
  <si>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</si>
  <si>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</si>
  <si>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</si>
  <si>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</si>
  <si>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</si>
  <si>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</si>
  <si>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</si>
  <si>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</si>
  <si>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</si>
  <si>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</si>
  <si>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</si>
  <si>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</si>
  <si>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</si>
  <si>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</si>
  <si>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</si>
  <si>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</si>
  <si>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</si>
  <si>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</si>
  <si>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</si>
  <si>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</si>
  <si>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</si>
  <si>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</si>
  <si>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</si>
  <si>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</si>
  <si>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</si>
  <si>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</si>
  <si>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</si>
  <si>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</si>
  <si>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</si>
  <si>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</si>
  <si>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</si>
  <si>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</si>
  <si>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</si>
  <si>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</si>
  <si>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</si>
  <si>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</si>
  <si>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</si>
  <si>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</si>
  <si>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</si>
  <si>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</si>
  <si>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</si>
  <si>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</si>
  <si>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</si>
  <si>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</si>
  <si>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</si>
  <si>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</si>
  <si>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</si>
  <si>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</si>
  <si>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</si>
  <si>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</si>
  <si>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</si>
  <si>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</si>
  <si>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</si>
  <si>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</si>
  <si>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</si>
  <si>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</si>
  <si>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</si>
  <si>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</si>
  <si>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</si>
  <si>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</si>
  <si>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</si>
  <si>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</si>
  <si>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</si>
  <si>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</si>
  <si>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</si>
  <si>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</si>
  <si>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</si>
  <si>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</si>
  <si>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</si>
  <si>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</si>
  <si>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</si>
  <si>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</si>
  <si>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</si>
  <si>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</si>
  <si>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</si>
  <si>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</si>
  <si>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</si>
  <si>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</si>
  <si>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</si>
  <si>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</si>
  <si>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</si>
  <si>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</si>
  <si>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</si>
  <si>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</si>
  <si>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</si>
  <si>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</si>
  <si>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</si>
  <si>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</si>
  <si>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</si>
  <si>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</si>
  <si>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</si>
  <si>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</si>
  <si>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</si>
  <si>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</si>
  <si>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</si>
  <si>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</si>
  <si>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</si>
  <si>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</si>
  <si>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</si>
  <si>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</si>
  <si>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</si>
  <si>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</si>
  <si>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</si>
  <si>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</si>
  <si>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</si>
  <si>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</si>
  <si>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</si>
  <si>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</si>
  <si>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</si>
  <si>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</si>
  <si>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</si>
  <si>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</si>
  <si>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</si>
  <si>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</si>
  <si>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</si>
  <si>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</si>
  <si>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</si>
  <si>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</si>
  <si>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</si>
  <si>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</si>
  <si>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</si>
  <si>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</si>
  <si>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</si>
  <si>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</si>
  <si>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</si>
  <si>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</si>
  <si>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</si>
  <si>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</si>
  <si>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</si>
  <si>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</si>
  <si>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</si>
  <si>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</si>
  <si>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</si>
  <si>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07.410</t>
  </si>
  <si>
    <t>Pamatbudžets - Atkarību profilakses programmu finansējums</t>
  </si>
  <si>
    <t>07.620</t>
  </si>
  <si>
    <t>Pamatbudžets - Pārējie veselības aprūpes pakalpojumi</t>
  </si>
  <si>
    <t>PA "Jūrmalas sociālās aprūpes centrs"</t>
  </si>
  <si>
    <t>Raiņa ielā 62, 13,6 m2 (Kauguri)</t>
  </si>
  <si>
    <t>07.320</t>
  </si>
  <si>
    <t>Metadona farmakoterapija</t>
  </si>
  <si>
    <t>LV81PARX0002484572152</t>
  </si>
  <si>
    <t>PSIA "Kauguru veselības centrs"</t>
  </si>
  <si>
    <t>Raiņa iela 98, Jūrmala, LV-2016</t>
  </si>
  <si>
    <t>07.210</t>
  </si>
  <si>
    <t>Pamatkapitāla palielināšana</t>
  </si>
  <si>
    <t>pamatkapitāla palielināšanai</t>
  </si>
  <si>
    <t>LV11PARX0002484572054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</si>
</sst>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horizontal="left" vertical="center"/>
    </xf>
    <xf numFmtId="49" fontId="3" fillId="2" borderId="3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2" fillId="2" borderId="5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  <protection locked="0"/>
    </xf>
    <xf numFmtId="49" fontId="2" fillId="2" borderId="5" xfId="1" applyNumberFormat="1" applyFont="1" applyFill="1" applyBorder="1" applyAlignment="1" applyProtection="1">
      <alignment vertical="center"/>
      <protection locked="0"/>
    </xf>
    <xf numFmtId="49" fontId="2" fillId="2" borderId="9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</xf>
    <xf numFmtId="49" fontId="2" fillId="2" borderId="11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6" fillId="0" borderId="25" xfId="1" applyNumberFormat="1" applyFont="1" applyFill="1" applyBorder="1" applyAlignment="1" applyProtection="1">
      <alignment horizontal="center" vertical="center"/>
    </xf>
    <xf numFmtId="1" fontId="6" fillId="0" borderId="26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1" fontId="6" fillId="0" borderId="29" xfId="1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vertical="center" wrapText="1"/>
    </xf>
    <xf numFmtId="0" fontId="3" fillId="0" borderId="17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 wrapText="1"/>
    </xf>
    <xf numFmtId="0" fontId="3" fillId="0" borderId="30" xfId="1" applyFont="1" applyFill="1" applyBorder="1" applyAlignment="1" applyProtection="1">
      <alignment horizontal="left" vertical="center" wrapText="1"/>
    </xf>
    <xf numFmtId="3" fontId="3" fillId="0" borderId="31" xfId="1" applyNumberFormat="1" applyFont="1" applyFill="1" applyBorder="1" applyAlignment="1" applyProtection="1">
      <alignment horizontal="right" vertical="center"/>
    </xf>
    <xf numFmtId="3" fontId="3" fillId="0" borderId="32" xfId="1" applyNumberFormat="1" applyFont="1" applyFill="1" applyBorder="1" applyAlignment="1" applyProtection="1">
      <alignment horizontal="right" vertical="center"/>
    </xf>
    <xf numFmtId="3" fontId="3" fillId="0" borderId="33" xfId="1" applyNumberFormat="1" applyFont="1" applyFill="1" applyBorder="1" applyAlignment="1" applyProtection="1">
      <alignment horizontal="right" vertical="center"/>
    </xf>
    <xf numFmtId="3" fontId="3" fillId="0" borderId="34" xfId="1" applyNumberFormat="1" applyFont="1" applyFill="1" applyBorder="1" applyAlignment="1" applyProtection="1">
      <alignment horizontal="right" vertical="center"/>
    </xf>
    <xf numFmtId="0" fontId="2" fillId="0" borderId="25" xfId="1" applyFont="1" applyFill="1" applyBorder="1" applyAlignment="1" applyProtection="1">
      <alignment vertical="center" wrapText="1"/>
    </xf>
    <xf numFmtId="0" fontId="2" fillId="0" borderId="25" xfId="1" applyFont="1" applyFill="1" applyBorder="1" applyAlignment="1" applyProtection="1">
      <alignment horizontal="left" vertical="center" wrapText="1"/>
    </xf>
    <xf numFmtId="3" fontId="2" fillId="0" borderId="26" xfId="1" applyNumberFormat="1" applyFont="1" applyFill="1" applyBorder="1" applyAlignment="1" applyProtection="1">
      <alignment horizontal="right" vertical="center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0" fontId="2" fillId="0" borderId="17" xfId="1" applyFont="1" applyFill="1" applyBorder="1" applyAlignment="1" applyProtection="1">
      <alignment vertical="center" wrapText="1"/>
    </xf>
    <xf numFmtId="0" fontId="2" fillId="0" borderId="17" xfId="1" applyFont="1" applyFill="1" applyBorder="1" applyAlignment="1" applyProtection="1">
      <alignment horizontal="right" vertical="center" wrapText="1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35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 applyProtection="1">
      <alignment horizontal="right" vertical="center" wrapText="1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20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3" fontId="2" fillId="0" borderId="41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horizontal="center" vertical="center"/>
      <protection locked="0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left" vertical="center" wrapText="1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43" xfId="1" applyFont="1" applyFill="1" applyBorder="1" applyAlignment="1" applyProtection="1">
      <alignment horizontal="right" vertical="center" wrapText="1"/>
    </xf>
    <xf numFmtId="0" fontId="2" fillId="0" borderId="43" xfId="1" applyFont="1" applyFill="1" applyBorder="1" applyAlignment="1" applyProtection="1">
      <alignment horizontal="left" vertical="center" wrapText="1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0" fontId="2" fillId="0" borderId="43" xfId="1" applyFont="1" applyFill="1" applyBorder="1" applyAlignment="1" applyProtection="1">
      <alignment vertical="center" wrapText="1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horizontal="center" vertical="center"/>
      <protection locked="0"/>
    </xf>
    <xf numFmtId="0" fontId="3" fillId="0" borderId="46" xfId="1" applyFont="1" applyFill="1" applyBorder="1" applyAlignment="1" applyProtection="1">
      <alignment horizontal="center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0" fontId="2" fillId="0" borderId="50" xfId="1" applyFont="1" applyFill="1" applyBorder="1" applyAlignment="1" applyProtection="1">
      <alignment horizontal="right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horizontal="right" vertical="center"/>
      <protection locked="0"/>
    </xf>
    <xf numFmtId="3" fontId="2" fillId="0" borderId="55" xfId="1" applyNumberFormat="1" applyFont="1" applyFill="1" applyBorder="1" applyAlignment="1" applyProtection="1">
      <alignment horizontal="right" vertical="center"/>
    </xf>
    <xf numFmtId="0" fontId="2" fillId="0" borderId="50" xfId="1" applyFont="1" applyFill="1" applyBorder="1" applyAlignment="1" applyProtection="1">
      <alignment vertical="center" wrapText="1"/>
      <protection locked="0"/>
    </xf>
    <xf numFmtId="0" fontId="2" fillId="0" borderId="50" xfId="1" applyFont="1" applyFill="1" applyBorder="1" applyAlignment="1" applyProtection="1">
      <alignment horizontal="left" vertical="center" wrapText="1"/>
      <protection locked="0"/>
    </xf>
    <xf numFmtId="3" fontId="2" fillId="0" borderId="55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horizontal="center" vertical="center"/>
      <protection locked="0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0" fontId="3" fillId="0" borderId="17" xfId="1" applyFont="1" applyBorder="1" applyAlignment="1" applyProtection="1">
      <alignment vertical="center" wrapText="1"/>
    </xf>
    <xf numFmtId="0" fontId="3" fillId="0" borderId="17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21" xfId="1" applyNumberFormat="1" applyFont="1" applyBorder="1" applyAlignment="1" applyProtection="1">
      <alignment vertical="center"/>
    </xf>
    <xf numFmtId="3" fontId="3" fillId="0" borderId="19" xfId="1" applyNumberFormat="1" applyFont="1" applyBorder="1" applyAlignment="1" applyProtection="1">
      <alignment vertical="center"/>
    </xf>
    <xf numFmtId="3" fontId="3" fillId="0" borderId="5" xfId="1" applyNumberFormat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3" fontId="3" fillId="0" borderId="31" xfId="1" applyNumberFormat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33" xfId="1" applyNumberFormat="1" applyFont="1" applyFill="1" applyBorder="1" applyAlignment="1" applyProtection="1">
      <alignment vertical="center"/>
    </xf>
    <xf numFmtId="3" fontId="3" fillId="0" borderId="34" xfId="1" applyNumberFormat="1" applyFont="1" applyFill="1" applyBorder="1" applyAlignment="1" applyProtection="1">
      <alignment vertical="center"/>
    </xf>
    <xf numFmtId="0" fontId="3" fillId="0" borderId="56" xfId="1" applyFont="1" applyFill="1" applyBorder="1" applyAlignment="1" applyProtection="1">
      <alignment vertical="center"/>
    </xf>
    <xf numFmtId="0" fontId="3" fillId="0" borderId="56" xfId="1" applyFont="1" applyFill="1" applyBorder="1" applyAlignment="1" applyProtection="1">
      <alignment vertical="center" wrapText="1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0" fontId="3" fillId="3" borderId="61" xfId="1" applyFont="1" applyFill="1" applyBorder="1" applyAlignment="1" applyProtection="1">
      <alignment horizontal="left" vertical="center" wrapText="1"/>
    </xf>
    <xf numFmtId="3" fontId="3" fillId="3" borderId="62" xfId="1" applyNumberFormat="1" applyFont="1" applyFill="1" applyBorder="1" applyAlignment="1" applyProtection="1">
      <alignment vertical="center"/>
    </xf>
    <xf numFmtId="3" fontId="3" fillId="3" borderId="63" xfId="1" applyNumberFormat="1" applyFont="1" applyFill="1" applyBorder="1" applyAlignment="1" applyProtection="1">
      <alignment vertical="center"/>
    </xf>
    <xf numFmtId="3" fontId="3" fillId="3" borderId="64" xfId="1" applyNumberFormat="1" applyFont="1" applyFill="1" applyBorder="1" applyAlignment="1" applyProtection="1">
      <alignment vertical="center"/>
    </xf>
    <xf numFmtId="3" fontId="3" fillId="3" borderId="65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center"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35" xfId="1" applyFont="1" applyFill="1" applyBorder="1" applyAlignment="1" applyProtection="1">
      <alignment horizontal="center" vertical="center" wrapText="1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vertical="center"/>
    </xf>
    <xf numFmtId="0" fontId="2" fillId="0" borderId="17" xfId="1" applyFont="1" applyFill="1" applyBorder="1" applyAlignment="1" applyProtection="1">
      <alignment horizontal="center" vertical="center" wrapText="1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vertical="center"/>
      <protection locked="0"/>
    </xf>
    <xf numFmtId="3" fontId="2" fillId="0" borderId="7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61" xfId="1" applyFont="1" applyFill="1" applyBorder="1" applyAlignment="1" applyProtection="1">
      <alignment horizontal="left" vertical="center" wrapText="1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73" xfId="1" applyFont="1" applyFill="1" applyBorder="1" applyAlignment="1" applyProtection="1">
      <alignment horizontal="right" vertical="center" wrapText="1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  <protection locked="0"/>
    </xf>
    <xf numFmtId="0" fontId="3" fillId="0" borderId="61" xfId="1" applyFont="1" applyFill="1" applyBorder="1" applyAlignment="1" applyProtection="1">
      <alignment horizontal="left"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51" xfId="1" applyNumberFormat="1" applyFont="1" applyFill="1" applyBorder="1" applyAlignment="1" applyProtection="1">
      <alignment vertical="center"/>
    </xf>
    <xf numFmtId="1" fontId="3" fillId="3" borderId="61" xfId="1" applyNumberFormat="1" applyFont="1" applyFill="1" applyBorder="1" applyAlignment="1" applyProtection="1">
      <alignment horizontal="left" vertical="center" wrapText="1"/>
    </xf>
    <xf numFmtId="1" fontId="3" fillId="0" borderId="40" xfId="1" applyNumberFormat="1" applyFont="1" applyFill="1" applyBorder="1" applyAlignment="1" applyProtection="1">
      <alignment horizontal="left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3" fontId="3" fillId="0" borderId="49" xfId="1" applyNumberFormat="1" applyFont="1" applyFill="1" applyBorder="1" applyAlignment="1" applyProtection="1">
      <alignment vertical="center"/>
    </xf>
    <xf numFmtId="3" fontId="3" fillId="3" borderId="67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0" fontId="2" fillId="0" borderId="46" xfId="1" applyFont="1" applyFill="1" applyBorder="1" applyAlignment="1" applyProtection="1">
      <alignment horizontal="left" vertical="center" wrapText="1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78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  <protection locked="0"/>
    </xf>
    <xf numFmtId="3" fontId="3" fillId="3" borderId="79" xfId="1" applyNumberFormat="1" applyFont="1" applyFill="1" applyBorder="1" applyAlignment="1" applyProtection="1">
      <alignment vertical="center"/>
    </xf>
    <xf numFmtId="3" fontId="2" fillId="0" borderId="79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</xf>
    <xf numFmtId="0" fontId="2" fillId="0" borderId="73" xfId="1" applyFont="1" applyFill="1" applyBorder="1" applyAlignment="1" applyProtection="1">
      <alignment horizontal="center" vertical="center" wrapText="1"/>
    </xf>
    <xf numFmtId="0" fontId="2" fillId="0" borderId="73" xfId="1" applyFont="1" applyFill="1" applyBorder="1" applyAlignment="1" applyProtection="1">
      <alignment horizontal="left" vertical="center" wrapText="1"/>
    </xf>
    <xf numFmtId="3" fontId="2" fillId="0" borderId="87" xfId="1" applyNumberFormat="1" applyFont="1" applyFill="1" applyBorder="1" applyAlignment="1" applyProtection="1">
      <alignment vertical="center"/>
      <protection locked="0"/>
    </xf>
    <xf numFmtId="3" fontId="2" fillId="0" borderId="70" xfId="1" applyNumberFormat="1" applyFont="1" applyFill="1" applyBorder="1" applyAlignment="1" applyProtection="1">
      <alignment vertical="center"/>
      <protection locked="0"/>
    </xf>
    <xf numFmtId="0" fontId="2" fillId="0" borderId="35" xfId="1" applyFont="1" applyFill="1" applyBorder="1" applyAlignment="1" applyProtection="1">
      <alignment vertical="center"/>
    </xf>
    <xf numFmtId="0" fontId="3" fillId="3" borderId="40" xfId="1" applyFont="1" applyFill="1" applyBorder="1" applyAlignment="1" applyProtection="1">
      <alignment horizontal="left" vertical="center" wrapText="1"/>
    </xf>
    <xf numFmtId="3" fontId="3" fillId="3" borderId="10" xfId="1" applyNumberFormat="1" applyFont="1" applyFill="1" applyBorder="1" applyAlignment="1" applyProtection="1">
      <alignment vertical="center"/>
    </xf>
    <xf numFmtId="3" fontId="3" fillId="3" borderId="41" xfId="1" applyNumberFormat="1" applyFont="1" applyFill="1" applyBorder="1" applyAlignment="1" applyProtection="1">
      <alignment vertical="center"/>
    </xf>
    <xf numFmtId="3" fontId="3" fillId="3" borderId="9" xfId="1" applyNumberFormat="1" applyFont="1" applyFill="1" applyBorder="1" applyAlignment="1" applyProtection="1">
      <alignment vertical="center"/>
    </xf>
    <xf numFmtId="3" fontId="3" fillId="3" borderId="49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top" wrapText="1"/>
    </xf>
    <xf numFmtId="0" fontId="2" fillId="0" borderId="17" xfId="1" applyFont="1" applyFill="1" applyBorder="1" applyAlignment="1" applyProtection="1">
      <alignment horizontal="center" vertical="top" wrapText="1"/>
    </xf>
    <xf numFmtId="0" fontId="2" fillId="0" borderId="35" xfId="1" applyFont="1" applyFill="1" applyBorder="1" applyAlignment="1" applyProtection="1">
      <alignment horizontal="center" vertical="top" wrapText="1"/>
    </xf>
    <xf numFmtId="0" fontId="2" fillId="0" borderId="35" xfId="1" applyFont="1" applyFill="1" applyBorder="1" applyAlignment="1" applyProtection="1">
      <alignment horizontal="right" vertical="top" wrapText="1"/>
    </xf>
    <xf numFmtId="0" fontId="2" fillId="0" borderId="73" xfId="1" applyFont="1" applyFill="1" applyBorder="1" applyAlignment="1" applyProtection="1">
      <alignment horizontal="center" vertical="top" wrapText="1"/>
    </xf>
    <xf numFmtId="0" fontId="3" fillId="0" borderId="46" xfId="1" applyFont="1" applyFill="1" applyBorder="1" applyAlignment="1" applyProtection="1">
      <alignment horizontal="left" vertical="top" wrapText="1"/>
    </xf>
    <xf numFmtId="3" fontId="2" fillId="0" borderId="48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center" vertical="top" wrapText="1"/>
    </xf>
    <xf numFmtId="0" fontId="2" fillId="0" borderId="73" xfId="1" applyFont="1" applyFill="1" applyBorder="1" applyAlignment="1" applyProtection="1">
      <alignment horizontal="right" vertical="top" wrapText="1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0" fontId="2" fillId="0" borderId="46" xfId="1" applyFont="1" applyFill="1" applyBorder="1" applyAlignment="1" applyProtection="1">
      <alignment horizontal="center" vertical="top" wrapText="1"/>
    </xf>
    <xf numFmtId="0" fontId="2" fillId="0" borderId="46" xfId="1" applyFont="1" applyBorder="1"/>
    <xf numFmtId="3" fontId="2" fillId="0" borderId="77" xfId="1" applyNumberFormat="1" applyFont="1" applyFill="1" applyBorder="1" applyAlignment="1" applyProtection="1">
      <alignment vertical="center"/>
      <protection locked="0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0" fontId="3" fillId="4" borderId="61" xfId="1" applyFont="1" applyFill="1" applyBorder="1" applyAlignment="1" applyProtection="1">
      <alignment horizontal="left" vertical="top" wrapText="1"/>
    </xf>
    <xf numFmtId="0" fontId="3" fillId="4" borderId="61" xfId="1" applyFont="1" applyFill="1" applyBorder="1" applyAlignment="1" applyProtection="1">
      <alignment horizontal="left" vertical="center" wrapText="1"/>
    </xf>
    <xf numFmtId="3" fontId="3" fillId="4" borderId="90" xfId="1" applyNumberFormat="1" applyFont="1" applyFill="1" applyBorder="1" applyAlignment="1" applyProtection="1">
      <alignment vertical="center"/>
    </xf>
    <xf numFmtId="3" fontId="3" fillId="4" borderId="63" xfId="1" applyNumberFormat="1" applyFont="1" applyFill="1" applyBorder="1" applyAlignment="1" applyProtection="1">
      <alignment vertical="center"/>
      <protection locked="0"/>
    </xf>
    <xf numFmtId="3" fontId="3" fillId="4" borderId="67" xfId="1" applyNumberFormat="1" applyFont="1" applyFill="1" applyBorder="1" applyAlignment="1" applyProtection="1">
      <alignment vertical="center"/>
      <protection locked="0"/>
    </xf>
    <xf numFmtId="0" fontId="2" fillId="0" borderId="50" xfId="1" applyFont="1" applyFill="1" applyBorder="1" applyAlignment="1" applyProtection="1">
      <alignment horizontal="left" vertical="top" wrapText="1"/>
    </xf>
    <xf numFmtId="0" fontId="2" fillId="0" borderId="35" xfId="1" applyFont="1" applyFill="1" applyBorder="1" applyAlignment="1" applyProtection="1">
      <alignment horizontal="left" vertical="top" wrapText="1"/>
    </xf>
    <xf numFmtId="0" fontId="2" fillId="0" borderId="73" xfId="1" applyFont="1" applyFill="1" applyBorder="1" applyAlignment="1" applyProtection="1">
      <alignment horizontal="left" vertical="top" wrapText="1"/>
    </xf>
    <xf numFmtId="3" fontId="3" fillId="4" borderId="79" xfId="1" applyNumberFormat="1" applyFont="1" applyFill="1" applyBorder="1" applyAlignment="1" applyProtection="1">
      <alignment vertical="center"/>
    </xf>
    <xf numFmtId="3" fontId="3" fillId="4" borderId="62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horizontal="left" vertical="top" wrapText="1"/>
    </xf>
    <xf numFmtId="0" fontId="2" fillId="0" borderId="17" xfId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right" vertical="center" wrapText="1"/>
    </xf>
    <xf numFmtId="0" fontId="2" fillId="0" borderId="6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vertical="center"/>
    </xf>
    <xf numFmtId="3" fontId="2" fillId="0" borderId="9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horizontal="left" vertical="center"/>
    </xf>
    <xf numFmtId="3" fontId="3" fillId="0" borderId="94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3" fontId="3" fillId="0" borderId="64" xfId="1" applyNumberFormat="1" applyFont="1" applyFill="1" applyBorder="1" applyAlignment="1" applyProtection="1">
      <alignment vertical="center"/>
    </xf>
    <xf numFmtId="0" fontId="3" fillId="0" borderId="61" xfId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vertical="center" wrapText="1"/>
    </xf>
    <xf numFmtId="3" fontId="2" fillId="0" borderId="15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73" xfId="1" applyFont="1" applyFill="1" applyBorder="1" applyAlignment="1" applyProtection="1">
      <alignment vertical="center"/>
    </xf>
    <xf numFmtId="0" fontId="2" fillId="0" borderId="73" xfId="1" applyFont="1" applyFill="1" applyBorder="1" applyAlignment="1" applyProtection="1">
      <alignment vertical="center" wrapText="1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  <protection locked="0"/>
    </xf>
    <xf numFmtId="3" fontId="3" fillId="0" borderId="64" xfId="1" applyNumberFormat="1" applyFont="1" applyFill="1" applyBorder="1" applyAlignment="1" applyProtection="1">
      <alignment vertical="center"/>
      <protection locked="0"/>
    </xf>
    <xf numFmtId="3" fontId="3" fillId="0" borderId="65" xfId="1" applyNumberFormat="1" applyFont="1" applyFill="1" applyBorder="1" applyAlignment="1" applyProtection="1">
      <alignment vertical="center"/>
      <protection locked="0"/>
    </xf>
    <xf numFmtId="0" fontId="3" fillId="0" borderId="9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 wrapText="1"/>
    </xf>
    <xf numFmtId="3" fontId="3" fillId="0" borderId="9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</xf>
    <xf numFmtId="0" fontId="2" fillId="2" borderId="95" xfId="1" applyFont="1" applyFill="1" applyBorder="1" applyAlignment="1" applyProtection="1">
      <alignment vertical="center"/>
    </xf>
    <xf numFmtId="0" fontId="2" fillId="2" borderId="96" xfId="1" applyFont="1" applyFill="1" applyBorder="1" applyAlignment="1" applyProtection="1">
      <alignment vertical="center"/>
    </xf>
    <xf numFmtId="0" fontId="2" fillId="2" borderId="97" xfId="1" applyFont="1" applyFill="1" applyBorder="1" applyAlignment="1" applyProtection="1">
      <alignment vertical="center"/>
    </xf>
    <xf numFmtId="49" fontId="2" fillId="2" borderId="6" xfId="1" applyNumberFormat="1" applyFont="1" applyFill="1" applyBorder="1" applyAlignment="1" applyProtection="1">
      <alignment horizontal="left" vertical="center"/>
      <protection locked="0"/>
    </xf>
    <xf numFmtId="49" fontId="2" fillId="2" borderId="7" xfId="1" applyNumberFormat="1" applyFont="1" applyFill="1" applyBorder="1" applyAlignment="1" applyProtection="1">
      <alignment horizontal="left" vertical="center"/>
      <protection locked="0"/>
    </xf>
    <xf numFmtId="49" fontId="2" fillId="2" borderId="8" xfId="1" applyNumberFormat="1" applyFont="1" applyFill="1" applyBorder="1" applyAlignment="1" applyProtection="1">
      <alignment horizontal="left" vertical="center"/>
      <protection locked="0"/>
    </xf>
    <xf numFmtId="49" fontId="4" fillId="2" borderId="4" xfId="1" applyNumberFormat="1" applyFont="1" applyFill="1" applyBorder="1" applyAlignment="1" applyProtection="1">
      <alignment horizontal="center" vertical="center"/>
    </xf>
    <xf numFmtId="49" fontId="4" fillId="2" borderId="0" xfId="1" applyNumberFormat="1" applyFont="1" applyFill="1" applyBorder="1" applyAlignment="1" applyProtection="1">
      <alignment horizontal="center" vertical="center"/>
    </xf>
    <xf numFmtId="49" fontId="4" fillId="2" borderId="5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7" xfId="1" applyNumberFormat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textRotation="90"/>
    </xf>
    <xf numFmtId="0" fontId="2" fillId="0" borderId="18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textRotation="90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0" fontId="2" fillId="0" borderId="5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/>
    </xf>
    <xf numFmtId="0" fontId="2" fillId="0" borderId="22" xfId="1" applyFont="1" applyFill="1" applyBorder="1" applyAlignment="1" applyProtection="1">
      <alignment horizontal="center" vertical="center" textRotation="90"/>
    </xf>
    <xf numFmtId="0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0" borderId="22" xfId="1" applyNumberFormat="1" applyFont="1" applyFill="1" applyBorder="1" applyAlignment="1" applyProtection="1">
      <alignment horizontal="center" vertical="center" textRotation="90" wrapText="1"/>
    </xf>
    <xf numFmtId="0" fontId="3" fillId="0" borderId="90" xfId="1" applyFont="1" applyFill="1" applyBorder="1" applyAlignment="1" applyProtection="1">
      <alignment horizontal="left" vertical="center"/>
    </xf>
    <xf numFmtId="0" fontId="3" fillId="0" borderId="92" xfId="1" applyFont="1" applyFill="1" applyBorder="1" applyAlignment="1" applyProtection="1">
      <alignment horizontal="left" vertical="center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19" xfId="1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41"/>
  <sheetViews>
    <sheetView zoomScaleNormal="100" workbookViewId="0">
      <selection activeCell="O20" sqref="O20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297" t="s">
        <v>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0" t="s">
        <v>2</v>
      </c>
      <c r="D5" s="301"/>
      <c r="E5" s="301"/>
      <c r="F5" s="301"/>
      <c r="G5" s="301"/>
      <c r="H5" s="301"/>
      <c r="I5" s="301"/>
      <c r="J5" s="301"/>
      <c r="K5" s="301"/>
      <c r="L5" s="302"/>
    </row>
    <row r="6" spans="1:12" x14ac:dyDescent="0.25">
      <c r="A6" s="9" t="s">
        <v>3</v>
      </c>
      <c r="B6" s="10"/>
      <c r="C6" s="294" t="s">
        <v>4</v>
      </c>
      <c r="D6" s="295"/>
      <c r="E6" s="295"/>
      <c r="F6" s="295"/>
      <c r="G6" s="295"/>
      <c r="H6" s="295"/>
      <c r="I6" s="295"/>
      <c r="J6" s="295"/>
      <c r="K6" s="295"/>
      <c r="L6" s="296"/>
    </row>
    <row r="7" spans="1:12" x14ac:dyDescent="0.25">
      <c r="A7" s="9" t="s">
        <v>5</v>
      </c>
      <c r="B7" s="10"/>
      <c r="C7" s="294" t="s">
        <v>6</v>
      </c>
      <c r="D7" s="295"/>
      <c r="E7" s="295"/>
      <c r="F7" s="295"/>
      <c r="G7" s="295"/>
      <c r="H7" s="295"/>
      <c r="I7" s="295"/>
      <c r="J7" s="295"/>
      <c r="K7" s="295"/>
      <c r="L7" s="296"/>
    </row>
    <row r="8" spans="1:12" ht="24" customHeight="1" x14ac:dyDescent="0.25">
      <c r="A8" s="9" t="s">
        <v>7</v>
      </c>
      <c r="B8" s="10"/>
      <c r="C8" s="300" t="s">
        <v>8</v>
      </c>
      <c r="D8" s="301"/>
      <c r="E8" s="301"/>
      <c r="F8" s="301"/>
      <c r="G8" s="301"/>
      <c r="H8" s="301"/>
      <c r="I8" s="301"/>
      <c r="J8" s="301"/>
      <c r="K8" s="301"/>
      <c r="L8" s="302"/>
    </row>
    <row r="9" spans="1:12" x14ac:dyDescent="0.25">
      <c r="A9" s="14" t="s">
        <v>9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10</v>
      </c>
      <c r="C10" s="294" t="s">
        <v>11</v>
      </c>
      <c r="D10" s="295"/>
      <c r="E10" s="295"/>
      <c r="F10" s="295"/>
      <c r="G10" s="295"/>
      <c r="H10" s="295"/>
      <c r="I10" s="295"/>
      <c r="J10" s="295"/>
      <c r="K10" s="295"/>
      <c r="L10" s="296"/>
    </row>
    <row r="11" spans="1:12" x14ac:dyDescent="0.25">
      <c r="A11" s="9"/>
      <c r="B11" s="10" t="s">
        <v>12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6"/>
    </row>
    <row r="12" spans="1:12" x14ac:dyDescent="0.25">
      <c r="A12" s="9"/>
      <c r="B12" s="10" t="s">
        <v>13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6"/>
    </row>
    <row r="13" spans="1:12" x14ac:dyDescent="0.25">
      <c r="A13" s="9"/>
      <c r="B13" s="10" t="s">
        <v>14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6"/>
    </row>
    <row r="14" spans="1:12" ht="12.75" customHeight="1" x14ac:dyDescent="0.25">
      <c r="A14" s="9"/>
      <c r="B14" s="10" t="s">
        <v>15</v>
      </c>
      <c r="C14" s="294"/>
      <c r="D14" s="295"/>
      <c r="E14" s="295"/>
      <c r="F14" s="295"/>
      <c r="G14" s="295"/>
      <c r="H14" s="295"/>
      <c r="I14" s="295"/>
      <c r="J14" s="295"/>
      <c r="K14" s="295"/>
      <c r="L14" s="296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3" t="s">
        <v>16</v>
      </c>
      <c r="B16" s="306" t="s">
        <v>17</v>
      </c>
      <c r="C16" s="308" t="s">
        <v>18</v>
      </c>
      <c r="D16" s="309"/>
      <c r="E16" s="309"/>
      <c r="F16" s="309"/>
      <c r="G16" s="310"/>
      <c r="H16" s="308" t="s">
        <v>19</v>
      </c>
      <c r="I16" s="309"/>
      <c r="J16" s="309"/>
      <c r="K16" s="309"/>
      <c r="L16" s="311"/>
    </row>
    <row r="17" spans="1:14" s="20" customFormat="1" ht="12.75" customHeight="1" x14ac:dyDescent="0.25">
      <c r="A17" s="304"/>
      <c r="B17" s="307"/>
      <c r="C17" s="312" t="s">
        <v>20</v>
      </c>
      <c r="D17" s="313" t="s">
        <v>21</v>
      </c>
      <c r="E17" s="321" t="s">
        <v>22</v>
      </c>
      <c r="F17" s="315" t="s">
        <v>23</v>
      </c>
      <c r="G17" s="326" t="s">
        <v>24</v>
      </c>
      <c r="H17" s="312" t="s">
        <v>20</v>
      </c>
      <c r="I17" s="313" t="s">
        <v>21</v>
      </c>
      <c r="J17" s="321" t="s">
        <v>22</v>
      </c>
      <c r="K17" s="315" t="s">
        <v>23</v>
      </c>
      <c r="L17" s="317" t="s">
        <v>24</v>
      </c>
    </row>
    <row r="18" spans="1:14" s="21" customFormat="1" ht="61.5" customHeight="1" thickBot="1" x14ac:dyDescent="0.3">
      <c r="A18" s="305"/>
      <c r="B18" s="307"/>
      <c r="C18" s="312"/>
      <c r="D18" s="314"/>
      <c r="E18" s="325"/>
      <c r="F18" s="316"/>
      <c r="G18" s="326"/>
      <c r="H18" s="319"/>
      <c r="I18" s="320"/>
      <c r="J18" s="322"/>
      <c r="K18" s="316"/>
      <c r="L18" s="318"/>
    </row>
    <row r="19" spans="1:14" s="21" customFormat="1" ht="9.75" customHeight="1" thickTop="1" x14ac:dyDescent="0.25">
      <c r="A19" s="22" t="s">
        <v>25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26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27</v>
      </c>
      <c r="C21" s="36">
        <f t="shared" ref="C21:C46" si="0">SUM(D21:G21)</f>
        <v>30500</v>
      </c>
      <c r="D21" s="37">
        <f>SUM(D22,D25,D26,D42)</f>
        <v>30500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30500</v>
      </c>
      <c r="I21" s="37">
        <f>SUM(I22,I25,I26,I42)</f>
        <v>30500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28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29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30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31</v>
      </c>
      <c r="C25" s="59">
        <f t="shared" si="0"/>
        <v>30500</v>
      </c>
      <c r="D25" s="60">
        <f>D49</f>
        <v>30500</v>
      </c>
      <c r="E25" s="60"/>
      <c r="F25" s="61" t="s">
        <v>32</v>
      </c>
      <c r="G25" s="62" t="s">
        <v>32</v>
      </c>
      <c r="H25" s="59">
        <f t="shared" si="1"/>
        <v>30500</v>
      </c>
      <c r="I25" s="60">
        <f>I49</f>
        <v>30500</v>
      </c>
      <c r="J25" s="60"/>
      <c r="K25" s="61" t="s">
        <v>32</v>
      </c>
      <c r="L25" s="63" t="s">
        <v>32</v>
      </c>
    </row>
    <row r="26" spans="1:14" s="33" customFormat="1" ht="24.75" thickTop="1" x14ac:dyDescent="0.25">
      <c r="A26" s="64"/>
      <c r="B26" s="64" t="s">
        <v>33</v>
      </c>
      <c r="C26" s="65">
        <f t="shared" si="0"/>
        <v>0</v>
      </c>
      <c r="D26" s="66"/>
      <c r="E26" s="67" t="s">
        <v>32</v>
      </c>
      <c r="F26" s="67" t="s">
        <v>32</v>
      </c>
      <c r="G26" s="68" t="s">
        <v>32</v>
      </c>
      <c r="H26" s="65">
        <f t="shared" si="1"/>
        <v>0</v>
      </c>
      <c r="I26" s="69"/>
      <c r="J26" s="67" t="s">
        <v>32</v>
      </c>
      <c r="K26" s="67" t="s">
        <v>32</v>
      </c>
      <c r="L26" s="70" t="s">
        <v>32</v>
      </c>
    </row>
    <row r="27" spans="1:14" s="33" customFormat="1" ht="36" x14ac:dyDescent="0.25">
      <c r="A27" s="64">
        <v>21300</v>
      </c>
      <c r="B27" s="64" t="s">
        <v>34</v>
      </c>
      <c r="C27" s="65">
        <f t="shared" si="0"/>
        <v>0</v>
      </c>
      <c r="D27" s="67" t="s">
        <v>32</v>
      </c>
      <c r="E27" s="67" t="s">
        <v>32</v>
      </c>
      <c r="F27" s="71">
        <f>SUM(F28,F32,F34,F37)</f>
        <v>0</v>
      </c>
      <c r="G27" s="68" t="s">
        <v>32</v>
      </c>
      <c r="H27" s="65">
        <f t="shared" si="1"/>
        <v>0</v>
      </c>
      <c r="I27" s="67" t="s">
        <v>32</v>
      </c>
      <c r="J27" s="67" t="s">
        <v>32</v>
      </c>
      <c r="K27" s="71">
        <f>SUM(K28,K32,K34,K37)</f>
        <v>0</v>
      </c>
      <c r="L27" s="70" t="s">
        <v>32</v>
      </c>
    </row>
    <row r="28" spans="1:14" s="33" customFormat="1" ht="24" x14ac:dyDescent="0.25">
      <c r="A28" s="72">
        <v>21350</v>
      </c>
      <c r="B28" s="64" t="s">
        <v>35</v>
      </c>
      <c r="C28" s="65">
        <f t="shared" si="0"/>
        <v>0</v>
      </c>
      <c r="D28" s="67" t="s">
        <v>32</v>
      </c>
      <c r="E28" s="67" t="s">
        <v>32</v>
      </c>
      <c r="F28" s="71">
        <f>SUM(F29:F31)</f>
        <v>0</v>
      </c>
      <c r="G28" s="68" t="s">
        <v>32</v>
      </c>
      <c r="H28" s="65">
        <f t="shared" si="1"/>
        <v>0</v>
      </c>
      <c r="I28" s="67" t="s">
        <v>32</v>
      </c>
      <c r="J28" s="67" t="s">
        <v>32</v>
      </c>
      <c r="K28" s="71">
        <f>SUM(K29:K31)</f>
        <v>0</v>
      </c>
      <c r="L28" s="70" t="s">
        <v>32</v>
      </c>
    </row>
    <row r="29" spans="1:14" x14ac:dyDescent="0.25">
      <c r="A29" s="46">
        <v>21351</v>
      </c>
      <c r="B29" s="73" t="s">
        <v>36</v>
      </c>
      <c r="C29" s="74">
        <f t="shared" si="0"/>
        <v>0</v>
      </c>
      <c r="D29" s="75" t="s">
        <v>32</v>
      </c>
      <c r="E29" s="75" t="s">
        <v>32</v>
      </c>
      <c r="F29" s="76"/>
      <c r="G29" s="77" t="s">
        <v>32</v>
      </c>
      <c r="H29" s="74">
        <f t="shared" si="1"/>
        <v>0</v>
      </c>
      <c r="I29" s="75" t="s">
        <v>32</v>
      </c>
      <c r="J29" s="75" t="s">
        <v>32</v>
      </c>
      <c r="K29" s="76"/>
      <c r="L29" s="78" t="s">
        <v>32</v>
      </c>
    </row>
    <row r="30" spans="1:14" x14ac:dyDescent="0.25">
      <c r="A30" s="52">
        <v>21352</v>
      </c>
      <c r="B30" s="79" t="s">
        <v>37</v>
      </c>
      <c r="C30" s="80">
        <f t="shared" si="0"/>
        <v>0</v>
      </c>
      <c r="D30" s="81" t="s">
        <v>32</v>
      </c>
      <c r="E30" s="81" t="s">
        <v>32</v>
      </c>
      <c r="F30" s="82"/>
      <c r="G30" s="83" t="s">
        <v>32</v>
      </c>
      <c r="H30" s="80">
        <f t="shared" si="1"/>
        <v>0</v>
      </c>
      <c r="I30" s="81" t="s">
        <v>32</v>
      </c>
      <c r="J30" s="81" t="s">
        <v>32</v>
      </c>
      <c r="K30" s="82"/>
      <c r="L30" s="84" t="s">
        <v>32</v>
      </c>
    </row>
    <row r="31" spans="1:14" ht="24" x14ac:dyDescent="0.25">
      <c r="A31" s="52">
        <v>21359</v>
      </c>
      <c r="B31" s="79" t="s">
        <v>38</v>
      </c>
      <c r="C31" s="80">
        <f t="shared" si="0"/>
        <v>0</v>
      </c>
      <c r="D31" s="81" t="s">
        <v>32</v>
      </c>
      <c r="E31" s="81" t="s">
        <v>32</v>
      </c>
      <c r="F31" s="82"/>
      <c r="G31" s="83" t="s">
        <v>32</v>
      </c>
      <c r="H31" s="80">
        <f t="shared" si="1"/>
        <v>0</v>
      </c>
      <c r="I31" s="81" t="s">
        <v>32</v>
      </c>
      <c r="J31" s="81" t="s">
        <v>32</v>
      </c>
      <c r="K31" s="82"/>
      <c r="L31" s="84" t="s">
        <v>32</v>
      </c>
      <c r="N31" s="85"/>
    </row>
    <row r="32" spans="1:14" s="33" customFormat="1" ht="36" x14ac:dyDescent="0.25">
      <c r="A32" s="72">
        <v>21370</v>
      </c>
      <c r="B32" s="64" t="s">
        <v>39</v>
      </c>
      <c r="C32" s="65">
        <f t="shared" si="0"/>
        <v>0</v>
      </c>
      <c r="D32" s="67" t="s">
        <v>32</v>
      </c>
      <c r="E32" s="67" t="s">
        <v>32</v>
      </c>
      <c r="F32" s="71">
        <f>SUM(F33)</f>
        <v>0</v>
      </c>
      <c r="G32" s="68" t="s">
        <v>32</v>
      </c>
      <c r="H32" s="65">
        <f t="shared" si="1"/>
        <v>0</v>
      </c>
      <c r="I32" s="67" t="s">
        <v>32</v>
      </c>
      <c r="J32" s="67" t="s">
        <v>32</v>
      </c>
      <c r="K32" s="71">
        <f>SUM(K33)</f>
        <v>0</v>
      </c>
      <c r="L32" s="70" t="s">
        <v>32</v>
      </c>
    </row>
    <row r="33" spans="1:12" ht="36" x14ac:dyDescent="0.25">
      <c r="A33" s="86">
        <v>21379</v>
      </c>
      <c r="B33" s="87" t="s">
        <v>40</v>
      </c>
      <c r="C33" s="88">
        <f t="shared" si="0"/>
        <v>0</v>
      </c>
      <c r="D33" s="89" t="s">
        <v>32</v>
      </c>
      <c r="E33" s="89" t="s">
        <v>32</v>
      </c>
      <c r="F33" s="90"/>
      <c r="G33" s="91" t="s">
        <v>32</v>
      </c>
      <c r="H33" s="88">
        <f t="shared" si="1"/>
        <v>0</v>
      </c>
      <c r="I33" s="89" t="s">
        <v>32</v>
      </c>
      <c r="J33" s="89" t="s">
        <v>32</v>
      </c>
      <c r="K33" s="90"/>
      <c r="L33" s="92" t="s">
        <v>32</v>
      </c>
    </row>
    <row r="34" spans="1:12" s="33" customFormat="1" x14ac:dyDescent="0.25">
      <c r="A34" s="72">
        <v>21380</v>
      </c>
      <c r="B34" s="64" t="s">
        <v>41</v>
      </c>
      <c r="C34" s="65">
        <f t="shared" si="0"/>
        <v>0</v>
      </c>
      <c r="D34" s="67" t="s">
        <v>32</v>
      </c>
      <c r="E34" s="67" t="s">
        <v>32</v>
      </c>
      <c r="F34" s="71">
        <f>SUM(F35:F36)</f>
        <v>0</v>
      </c>
      <c r="G34" s="68" t="s">
        <v>32</v>
      </c>
      <c r="H34" s="65">
        <f t="shared" si="1"/>
        <v>0</v>
      </c>
      <c r="I34" s="67" t="s">
        <v>32</v>
      </c>
      <c r="J34" s="67" t="s">
        <v>32</v>
      </c>
      <c r="K34" s="71">
        <f>SUM(K35:K36)</f>
        <v>0</v>
      </c>
      <c r="L34" s="70" t="s">
        <v>32</v>
      </c>
    </row>
    <row r="35" spans="1:12" x14ac:dyDescent="0.25">
      <c r="A35" s="47">
        <v>21381</v>
      </c>
      <c r="B35" s="73" t="s">
        <v>42</v>
      </c>
      <c r="C35" s="74">
        <f t="shared" si="0"/>
        <v>0</v>
      </c>
      <c r="D35" s="75" t="s">
        <v>32</v>
      </c>
      <c r="E35" s="75" t="s">
        <v>32</v>
      </c>
      <c r="F35" s="76"/>
      <c r="G35" s="77" t="s">
        <v>32</v>
      </c>
      <c r="H35" s="74">
        <f t="shared" si="1"/>
        <v>0</v>
      </c>
      <c r="I35" s="75" t="s">
        <v>32</v>
      </c>
      <c r="J35" s="75" t="s">
        <v>32</v>
      </c>
      <c r="K35" s="76"/>
      <c r="L35" s="78" t="s">
        <v>32</v>
      </c>
    </row>
    <row r="36" spans="1:12" ht="24" x14ac:dyDescent="0.25">
      <c r="A36" s="53">
        <v>21383</v>
      </c>
      <c r="B36" s="79" t="s">
        <v>43</v>
      </c>
      <c r="C36" s="80">
        <f t="shared" si="0"/>
        <v>0</v>
      </c>
      <c r="D36" s="81" t="s">
        <v>32</v>
      </c>
      <c r="E36" s="81" t="s">
        <v>32</v>
      </c>
      <c r="F36" s="82"/>
      <c r="G36" s="83" t="s">
        <v>32</v>
      </c>
      <c r="H36" s="80">
        <f t="shared" si="1"/>
        <v>0</v>
      </c>
      <c r="I36" s="81" t="s">
        <v>32</v>
      </c>
      <c r="J36" s="81" t="s">
        <v>32</v>
      </c>
      <c r="K36" s="82"/>
      <c r="L36" s="84" t="s">
        <v>32</v>
      </c>
    </row>
    <row r="37" spans="1:12" s="33" customFormat="1" ht="24" x14ac:dyDescent="0.25">
      <c r="A37" s="72">
        <v>21390</v>
      </c>
      <c r="B37" s="64" t="s">
        <v>44</v>
      </c>
      <c r="C37" s="65">
        <f t="shared" si="0"/>
        <v>0</v>
      </c>
      <c r="D37" s="67" t="s">
        <v>32</v>
      </c>
      <c r="E37" s="67" t="s">
        <v>32</v>
      </c>
      <c r="F37" s="71">
        <f>SUM(F38:F41)</f>
        <v>0</v>
      </c>
      <c r="G37" s="68" t="s">
        <v>32</v>
      </c>
      <c r="H37" s="65">
        <f t="shared" si="1"/>
        <v>0</v>
      </c>
      <c r="I37" s="67" t="s">
        <v>32</v>
      </c>
      <c r="J37" s="67" t="s">
        <v>32</v>
      </c>
      <c r="K37" s="71">
        <f>SUM(K38:K41)</f>
        <v>0</v>
      </c>
      <c r="L37" s="70" t="s">
        <v>32</v>
      </c>
    </row>
    <row r="38" spans="1:12" ht="24" x14ac:dyDescent="0.25">
      <c r="A38" s="47">
        <v>21391</v>
      </c>
      <c r="B38" s="73" t="s">
        <v>45</v>
      </c>
      <c r="C38" s="74">
        <f t="shared" si="0"/>
        <v>0</v>
      </c>
      <c r="D38" s="75" t="s">
        <v>32</v>
      </c>
      <c r="E38" s="75" t="s">
        <v>32</v>
      </c>
      <c r="F38" s="76"/>
      <c r="G38" s="77" t="s">
        <v>32</v>
      </c>
      <c r="H38" s="74">
        <f t="shared" si="1"/>
        <v>0</v>
      </c>
      <c r="I38" s="75" t="s">
        <v>32</v>
      </c>
      <c r="J38" s="75" t="s">
        <v>32</v>
      </c>
      <c r="K38" s="76"/>
      <c r="L38" s="78" t="s">
        <v>32</v>
      </c>
    </row>
    <row r="39" spans="1:12" x14ac:dyDescent="0.25">
      <c r="A39" s="53">
        <v>21393</v>
      </c>
      <c r="B39" s="79" t="s">
        <v>46</v>
      </c>
      <c r="C39" s="80">
        <f t="shared" si="0"/>
        <v>0</v>
      </c>
      <c r="D39" s="81" t="s">
        <v>32</v>
      </c>
      <c r="E39" s="81" t="s">
        <v>32</v>
      </c>
      <c r="F39" s="82"/>
      <c r="G39" s="83" t="s">
        <v>32</v>
      </c>
      <c r="H39" s="80">
        <f t="shared" si="1"/>
        <v>0</v>
      </c>
      <c r="I39" s="81" t="s">
        <v>32</v>
      </c>
      <c r="J39" s="81" t="s">
        <v>32</v>
      </c>
      <c r="K39" s="82"/>
      <c r="L39" s="84" t="s">
        <v>32</v>
      </c>
    </row>
    <row r="40" spans="1:12" x14ac:dyDescent="0.25">
      <c r="A40" s="53">
        <v>21395</v>
      </c>
      <c r="B40" s="79" t="s">
        <v>47</v>
      </c>
      <c r="C40" s="80">
        <f t="shared" si="0"/>
        <v>0</v>
      </c>
      <c r="D40" s="81" t="s">
        <v>32</v>
      </c>
      <c r="E40" s="81" t="s">
        <v>32</v>
      </c>
      <c r="F40" s="82"/>
      <c r="G40" s="83" t="s">
        <v>32</v>
      </c>
      <c r="H40" s="80">
        <f t="shared" si="1"/>
        <v>0</v>
      </c>
      <c r="I40" s="81" t="s">
        <v>32</v>
      </c>
      <c r="J40" s="81" t="s">
        <v>32</v>
      </c>
      <c r="K40" s="82"/>
      <c r="L40" s="84" t="s">
        <v>32</v>
      </c>
    </row>
    <row r="41" spans="1:12" ht="24" x14ac:dyDescent="0.25">
      <c r="A41" s="53">
        <v>21399</v>
      </c>
      <c r="B41" s="79" t="s">
        <v>48</v>
      </c>
      <c r="C41" s="80">
        <f t="shared" si="0"/>
        <v>0</v>
      </c>
      <c r="D41" s="81" t="s">
        <v>32</v>
      </c>
      <c r="E41" s="81" t="s">
        <v>32</v>
      </c>
      <c r="F41" s="82"/>
      <c r="G41" s="83" t="s">
        <v>32</v>
      </c>
      <c r="H41" s="80">
        <f t="shared" si="1"/>
        <v>0</v>
      </c>
      <c r="I41" s="81" t="s">
        <v>32</v>
      </c>
      <c r="J41" s="81" t="s">
        <v>32</v>
      </c>
      <c r="K41" s="82"/>
      <c r="L41" s="84" t="s">
        <v>32</v>
      </c>
    </row>
    <row r="42" spans="1:12" s="33" customFormat="1" ht="24" x14ac:dyDescent="0.25">
      <c r="A42" s="72">
        <v>21420</v>
      </c>
      <c r="B42" s="64" t="s">
        <v>49</v>
      </c>
      <c r="C42" s="65">
        <f t="shared" si="0"/>
        <v>0</v>
      </c>
      <c r="D42" s="93">
        <f>SUM(D43)</f>
        <v>0</v>
      </c>
      <c r="E42" s="67" t="s">
        <v>32</v>
      </c>
      <c r="F42" s="67" t="s">
        <v>32</v>
      </c>
      <c r="G42" s="68" t="s">
        <v>32</v>
      </c>
      <c r="H42" s="94">
        <f t="shared" si="1"/>
        <v>0</v>
      </c>
      <c r="I42" s="93">
        <f>SUM(I43)</f>
        <v>0</v>
      </c>
      <c r="J42" s="67" t="s">
        <v>32</v>
      </c>
      <c r="K42" s="67" t="s">
        <v>32</v>
      </c>
      <c r="L42" s="70" t="s">
        <v>32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32</v>
      </c>
      <c r="F43" s="89" t="s">
        <v>32</v>
      </c>
      <c r="G43" s="91" t="s">
        <v>32</v>
      </c>
      <c r="H43" s="96">
        <f t="shared" si="1"/>
        <v>0</v>
      </c>
      <c r="I43" s="98"/>
      <c r="J43" s="89" t="s">
        <v>32</v>
      </c>
      <c r="K43" s="89" t="s">
        <v>32</v>
      </c>
      <c r="L43" s="92" t="s">
        <v>32</v>
      </c>
    </row>
    <row r="44" spans="1:12" ht="24" x14ac:dyDescent="0.25">
      <c r="A44" s="99">
        <v>23000</v>
      </c>
      <c r="B44" s="100" t="s">
        <v>50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 x14ac:dyDescent="0.25">
      <c r="A45" s="105">
        <v>23410</v>
      </c>
      <c r="B45" s="106" t="s">
        <v>51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 x14ac:dyDescent="0.25">
      <c r="A46" s="105">
        <v>23510</v>
      </c>
      <c r="B46" s="106" t="s">
        <v>52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53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54</v>
      </c>
      <c r="C49" s="124">
        <f t="shared" ref="C49:C111" si="2">SUM(D49:G49)</f>
        <v>30500</v>
      </c>
      <c r="D49" s="125">
        <f>SUM(D50,D295)</f>
        <v>30500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30500</v>
      </c>
      <c r="I49" s="125">
        <f>SUM(I50,I295)</f>
        <v>30500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55</v>
      </c>
      <c r="C50" s="130">
        <f t="shared" si="2"/>
        <v>30500</v>
      </c>
      <c r="D50" s="131">
        <f>SUM(D51,D191)</f>
        <v>30500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30500</v>
      </c>
      <c r="I50" s="131">
        <f>SUM(I51,I191)</f>
        <v>30500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56</v>
      </c>
      <c r="C51" s="135">
        <f t="shared" si="2"/>
        <v>30500</v>
      </c>
      <c r="D51" s="136">
        <f>SUM(D52,D73,D170,D184)</f>
        <v>30500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30500</v>
      </c>
      <c r="I51" s="136">
        <f>SUM(I52,I73,I170,I184)</f>
        <v>30500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57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58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59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60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61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62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63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64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65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66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67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68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69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70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71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72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73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74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75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76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77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78</v>
      </c>
      <c r="C73" s="140">
        <f t="shared" si="2"/>
        <v>500</v>
      </c>
      <c r="D73" s="141">
        <f>SUM(D74,D81,D128,D161,D162,D169)</f>
        <v>500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500</v>
      </c>
      <c r="I73" s="141">
        <f>SUM(I74,I81,I128,I161,I162,I169)</f>
        <v>500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79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80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81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82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83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81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82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84</v>
      </c>
      <c r="C81" s="65">
        <f t="shared" si="2"/>
        <v>500</v>
      </c>
      <c r="D81" s="71">
        <f>SUM(D82,D87,D93,D101,D110,D114,D120,D126)</f>
        <v>500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500</v>
      </c>
      <c r="I81" s="71">
        <f>SUM(I82,I87,I93,I101,I110,I114,I120,I126)</f>
        <v>500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85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86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87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88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89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90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91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92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93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94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95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96</v>
      </c>
      <c r="C93" s="80">
        <f t="shared" si="2"/>
        <v>500</v>
      </c>
      <c r="D93" s="157">
        <f>SUM(D94:D100)</f>
        <v>500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500</v>
      </c>
      <c r="I93" s="157">
        <f>SUM(I94:I100)</f>
        <v>500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97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98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99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100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101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102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103</v>
      </c>
      <c r="C100" s="80">
        <f t="shared" si="2"/>
        <v>500</v>
      </c>
      <c r="D100" s="82">
        <v>500</v>
      </c>
      <c r="E100" s="82"/>
      <c r="F100" s="82"/>
      <c r="G100" s="154"/>
      <c r="H100" s="80">
        <f t="shared" si="3"/>
        <v>500</v>
      </c>
      <c r="I100" s="82">
        <v>500</v>
      </c>
      <c r="J100" s="82"/>
      <c r="K100" s="82"/>
      <c r="L100" s="155"/>
    </row>
    <row r="101" spans="1:12" ht="36" x14ac:dyDescent="0.25">
      <c r="A101" s="156">
        <v>2240</v>
      </c>
      <c r="B101" s="79" t="s">
        <v>104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105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106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107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108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109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110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111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112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113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114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115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116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117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118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119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120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121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122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123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124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125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126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127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128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129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130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131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132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133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134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135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136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137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138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139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140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141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142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143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144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145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146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147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148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149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150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151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152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153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154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155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156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157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158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159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160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161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162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163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164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165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166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167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168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169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170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171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172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173</v>
      </c>
      <c r="C170" s="140">
        <f t="shared" si="4"/>
        <v>30000</v>
      </c>
      <c r="D170" s="141">
        <f>SUM(D171,D181)</f>
        <v>30000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30000</v>
      </c>
      <c r="I170" s="141">
        <f>SUM(I171,I181)</f>
        <v>30000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174</v>
      </c>
      <c r="C171" s="178">
        <f t="shared" si="4"/>
        <v>30000</v>
      </c>
      <c r="D171" s="71">
        <f>SUM(D172,D176)</f>
        <v>30000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30000</v>
      </c>
      <c r="I171" s="71">
        <f>SUM(I172,I176)</f>
        <v>30000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175</v>
      </c>
      <c r="C172" s="74">
        <f t="shared" si="4"/>
        <v>30000</v>
      </c>
      <c r="D172" s="166">
        <f>SUM(D173:D175)</f>
        <v>30000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30000</v>
      </c>
      <c r="I172" s="166">
        <f>SUM(I173:I175)</f>
        <v>30000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176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177</v>
      </c>
      <c r="C174" s="80">
        <f>SUM(D174:G174)</f>
        <v>30000</v>
      </c>
      <c r="D174" s="82">
        <v>30000</v>
      </c>
      <c r="E174" s="82"/>
      <c r="F174" s="82"/>
      <c r="G174" s="154"/>
      <c r="H174" s="80">
        <f>SUM(I174:L174)</f>
        <v>30000</v>
      </c>
      <c r="I174" s="82">
        <v>30000</v>
      </c>
      <c r="J174" s="82"/>
      <c r="K174" s="82"/>
      <c r="L174" s="155"/>
    </row>
    <row r="175" spans="1:12" ht="24" x14ac:dyDescent="0.25">
      <c r="A175" s="53">
        <v>3263</v>
      </c>
      <c r="B175" s="79" t="s">
        <v>178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179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180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181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182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183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184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185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186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187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188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189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190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191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192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193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194</v>
      </c>
      <c r="C191" s="135">
        <f t="shared" si="19"/>
        <v>0</v>
      </c>
      <c r="D191" s="136">
        <f>SUM(D192,D231,D266,D279,D283)</f>
        <v>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0</v>
      </c>
      <c r="I191" s="136">
        <f>SUM(I192,I231,I266,I279,I283)</f>
        <v>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195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196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197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198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199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200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201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202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203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204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205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206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207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208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209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210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211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212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213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214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215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216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217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218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219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220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221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222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223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224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225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226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227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228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229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230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231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232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233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234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235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236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237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238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239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240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241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242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243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244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245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246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247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248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249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250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251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252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253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254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255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256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257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258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259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260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261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262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263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264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265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266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267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268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269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270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271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272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273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274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275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276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277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278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279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280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281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282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283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284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285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286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287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288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289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290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291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292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293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294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295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296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297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298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29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30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299</v>
      </c>
      <c r="C298" s="257">
        <f>SUM(C295,C283,C279,C266,C231,C192,C184,C170,C73,C52)</f>
        <v>30500</v>
      </c>
      <c r="D298" s="257">
        <f>SUM(D295,D283,D279,D266,D231,D192,D184,D170,D73,D52)</f>
        <v>30500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30500</v>
      </c>
      <c r="I298" s="257">
        <f>SUM(I295,I283,I279,I266,I231,I192,I184,I170,I73,I52)</f>
        <v>30500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3" t="s">
        <v>300</v>
      </c>
      <c r="B300" s="324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3" t="s">
        <v>301</v>
      </c>
      <c r="B302" s="324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302</v>
      </c>
      <c r="B303" s="269" t="s">
        <v>303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304</v>
      </c>
      <c r="B305" s="271" t="s">
        <v>305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306</v>
      </c>
      <c r="B306" s="273" t="s">
        <v>307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308</v>
      </c>
      <c r="B307" s="52" t="s">
        <v>309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310</v>
      </c>
      <c r="B308" s="52" t="s">
        <v>311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312</v>
      </c>
      <c r="B309" s="52" t="s">
        <v>313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314</v>
      </c>
      <c r="B310" s="52" t="s">
        <v>315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316</v>
      </c>
      <c r="B311" s="277" t="s">
        <v>317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318</v>
      </c>
      <c r="B313" s="271" t="s">
        <v>319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320</v>
      </c>
      <c r="B315" s="287" t="s">
        <v>321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322</v>
      </c>
      <c r="C318" s="7" t="s">
        <v>323</v>
      </c>
      <c r="D318" s="7"/>
      <c r="E318" s="7"/>
      <c r="F318" s="7"/>
      <c r="G318" s="7"/>
      <c r="H318" s="7" t="s">
        <v>324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325</v>
      </c>
      <c r="C320" s="7" t="s">
        <v>323</v>
      </c>
      <c r="D320" s="7"/>
      <c r="E320" s="7"/>
      <c r="F320" s="7"/>
      <c r="G320" s="7"/>
      <c r="H320" s="7" t="s">
        <v>324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rintOptions gridLines="1"/>
  <pageMargins left="0.39370078740157483" right="0.39370078740157483" top="0.59055118110236227" bottom="0.39370078740157483" header="0.23622047244094491" footer="0.19685039370078741"/>
  <pageSetup paperSize="9" fitToHeight="50" orientation="portrait" r:id="rId1"/>
  <headerFooter alignWithMargins="0">
    <oddHeader xml:space="preserve">&amp;C                               &amp;R&amp;"Times New Roman,Regular"&amp;8 Tāme Nr.07.1.1.&amp;"Arial,Regular"&amp;10        </oddHeader>
    <oddFooter xml:space="preserve"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41"/>
  <sheetViews>
    <sheetView zoomScaleNormal="100" workbookViewId="0">
      <selection activeCell="O20" sqref="O20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297" t="s">
        <v>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0" t="s">
        <v>2</v>
      </c>
      <c r="D5" s="301"/>
      <c r="E5" s="301"/>
      <c r="F5" s="301"/>
      <c r="G5" s="301"/>
      <c r="H5" s="301"/>
      <c r="I5" s="301"/>
      <c r="J5" s="301"/>
      <c r="K5" s="301"/>
      <c r="L5" s="302"/>
    </row>
    <row r="6" spans="1:12" x14ac:dyDescent="0.25">
      <c r="A6" s="9" t="s">
        <v>3</v>
      </c>
      <c r="B6" s="10"/>
      <c r="C6" s="294" t="s">
        <v>4</v>
      </c>
      <c r="D6" s="295"/>
      <c r="E6" s="295"/>
      <c r="F6" s="295"/>
      <c r="G6" s="295"/>
      <c r="H6" s="295"/>
      <c r="I6" s="295"/>
      <c r="J6" s="295"/>
      <c r="K6" s="295"/>
      <c r="L6" s="296"/>
    </row>
    <row r="7" spans="1:12" x14ac:dyDescent="0.25">
      <c r="A7" s="9" t="s">
        <v>5</v>
      </c>
      <c r="B7" s="10"/>
      <c r="C7" s="294" t="s">
        <v>326</v>
      </c>
      <c r="D7" s="295"/>
      <c r="E7" s="295"/>
      <c r="F7" s="295"/>
      <c r="G7" s="295"/>
      <c r="H7" s="295"/>
      <c r="I7" s="295"/>
      <c r="J7" s="295"/>
      <c r="K7" s="295"/>
      <c r="L7" s="296"/>
    </row>
    <row r="8" spans="1:12" ht="24" customHeight="1" x14ac:dyDescent="0.25">
      <c r="A8" s="9" t="s">
        <v>7</v>
      </c>
      <c r="B8" s="10"/>
      <c r="C8" s="300" t="s">
        <v>327</v>
      </c>
      <c r="D8" s="301"/>
      <c r="E8" s="301"/>
      <c r="F8" s="301"/>
      <c r="G8" s="301"/>
      <c r="H8" s="301"/>
      <c r="I8" s="301"/>
      <c r="J8" s="301"/>
      <c r="K8" s="301"/>
      <c r="L8" s="302"/>
    </row>
    <row r="9" spans="1:12" x14ac:dyDescent="0.25">
      <c r="A9" s="14" t="s">
        <v>9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10</v>
      </c>
      <c r="C10" s="294" t="s">
        <v>11</v>
      </c>
      <c r="D10" s="295"/>
      <c r="E10" s="295"/>
      <c r="F10" s="295"/>
      <c r="G10" s="295"/>
      <c r="H10" s="295"/>
      <c r="I10" s="295"/>
      <c r="J10" s="295"/>
      <c r="K10" s="295"/>
      <c r="L10" s="296"/>
    </row>
    <row r="11" spans="1:12" x14ac:dyDescent="0.25">
      <c r="A11" s="9"/>
      <c r="B11" s="10" t="s">
        <v>12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6"/>
    </row>
    <row r="12" spans="1:12" x14ac:dyDescent="0.25">
      <c r="A12" s="9"/>
      <c r="B12" s="10" t="s">
        <v>13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6"/>
    </row>
    <row r="13" spans="1:12" x14ac:dyDescent="0.25">
      <c r="A13" s="9"/>
      <c r="B13" s="10" t="s">
        <v>14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6"/>
    </row>
    <row r="14" spans="1:12" ht="12.75" customHeight="1" x14ac:dyDescent="0.25">
      <c r="A14" s="9"/>
      <c r="B14" s="10" t="s">
        <v>15</v>
      </c>
      <c r="C14" s="294"/>
      <c r="D14" s="295"/>
      <c r="E14" s="295"/>
      <c r="F14" s="295"/>
      <c r="G14" s="295"/>
      <c r="H14" s="295"/>
      <c r="I14" s="295"/>
      <c r="J14" s="295"/>
      <c r="K14" s="295"/>
      <c r="L14" s="296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3" t="s">
        <v>16</v>
      </c>
      <c r="B16" s="306" t="s">
        <v>17</v>
      </c>
      <c r="C16" s="308" t="s">
        <v>18</v>
      </c>
      <c r="D16" s="309"/>
      <c r="E16" s="309"/>
      <c r="F16" s="309"/>
      <c r="G16" s="310"/>
      <c r="H16" s="308" t="s">
        <v>19</v>
      </c>
      <c r="I16" s="309"/>
      <c r="J16" s="309"/>
      <c r="K16" s="309"/>
      <c r="L16" s="311"/>
    </row>
    <row r="17" spans="1:14" s="20" customFormat="1" ht="12.75" customHeight="1" x14ac:dyDescent="0.25">
      <c r="A17" s="304"/>
      <c r="B17" s="307"/>
      <c r="C17" s="312" t="s">
        <v>20</v>
      </c>
      <c r="D17" s="313" t="s">
        <v>21</v>
      </c>
      <c r="E17" s="321" t="s">
        <v>22</v>
      </c>
      <c r="F17" s="315" t="s">
        <v>23</v>
      </c>
      <c r="G17" s="326" t="s">
        <v>24</v>
      </c>
      <c r="H17" s="312" t="s">
        <v>20</v>
      </c>
      <c r="I17" s="313" t="s">
        <v>21</v>
      </c>
      <c r="J17" s="321" t="s">
        <v>22</v>
      </c>
      <c r="K17" s="315" t="s">
        <v>23</v>
      </c>
      <c r="L17" s="317" t="s">
        <v>24</v>
      </c>
    </row>
    <row r="18" spans="1:14" s="21" customFormat="1" ht="61.5" customHeight="1" thickBot="1" x14ac:dyDescent="0.3">
      <c r="A18" s="305"/>
      <c r="B18" s="307"/>
      <c r="C18" s="312"/>
      <c r="D18" s="314"/>
      <c r="E18" s="325"/>
      <c r="F18" s="316"/>
      <c r="G18" s="326"/>
      <c r="H18" s="319"/>
      <c r="I18" s="320"/>
      <c r="J18" s="322"/>
      <c r="K18" s="316"/>
      <c r="L18" s="318"/>
    </row>
    <row r="19" spans="1:14" s="21" customFormat="1" ht="9.75" customHeight="1" thickTop="1" x14ac:dyDescent="0.25">
      <c r="A19" s="22" t="s">
        <v>25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26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27</v>
      </c>
      <c r="C21" s="36">
        <f t="shared" ref="C21:C46" si="0">SUM(D21:G21)</f>
        <v>16101</v>
      </c>
      <c r="D21" s="37">
        <f>SUM(D22,D25,D26,D42)</f>
        <v>16101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16031</v>
      </c>
      <c r="I21" s="37">
        <f>SUM(I22,I25,I26,I42)</f>
        <v>16031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28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29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30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31</v>
      </c>
      <c r="C25" s="59">
        <f t="shared" si="0"/>
        <v>16101</v>
      </c>
      <c r="D25" s="60">
        <f>D49</f>
        <v>16101</v>
      </c>
      <c r="E25" s="60"/>
      <c r="F25" s="61" t="s">
        <v>32</v>
      </c>
      <c r="G25" s="62" t="s">
        <v>32</v>
      </c>
      <c r="H25" s="59">
        <f t="shared" si="1"/>
        <v>16031</v>
      </c>
      <c r="I25" s="60">
        <f>I49</f>
        <v>16031</v>
      </c>
      <c r="J25" s="60"/>
      <c r="K25" s="61" t="s">
        <v>32</v>
      </c>
      <c r="L25" s="63" t="s">
        <v>32</v>
      </c>
    </row>
    <row r="26" spans="1:14" s="33" customFormat="1" ht="24.75" thickTop="1" x14ac:dyDescent="0.25">
      <c r="A26" s="64"/>
      <c r="B26" s="64" t="s">
        <v>33</v>
      </c>
      <c r="C26" s="65">
        <f t="shared" si="0"/>
        <v>0</v>
      </c>
      <c r="D26" s="66"/>
      <c r="E26" s="67" t="s">
        <v>32</v>
      </c>
      <c r="F26" s="67" t="s">
        <v>32</v>
      </c>
      <c r="G26" s="68" t="s">
        <v>32</v>
      </c>
      <c r="H26" s="65">
        <f t="shared" si="1"/>
        <v>0</v>
      </c>
      <c r="I26" s="69"/>
      <c r="J26" s="67" t="s">
        <v>32</v>
      </c>
      <c r="K26" s="67" t="s">
        <v>32</v>
      </c>
      <c r="L26" s="70" t="s">
        <v>32</v>
      </c>
    </row>
    <row r="27" spans="1:14" s="33" customFormat="1" ht="36" x14ac:dyDescent="0.25">
      <c r="A27" s="64">
        <v>21300</v>
      </c>
      <c r="B27" s="64" t="s">
        <v>34</v>
      </c>
      <c r="C27" s="65">
        <f t="shared" si="0"/>
        <v>0</v>
      </c>
      <c r="D27" s="67" t="s">
        <v>32</v>
      </c>
      <c r="E27" s="67" t="s">
        <v>32</v>
      </c>
      <c r="F27" s="71">
        <f>SUM(F28,F32,F34,F37)</f>
        <v>0</v>
      </c>
      <c r="G27" s="68" t="s">
        <v>32</v>
      </c>
      <c r="H27" s="65">
        <f t="shared" si="1"/>
        <v>0</v>
      </c>
      <c r="I27" s="67" t="s">
        <v>32</v>
      </c>
      <c r="J27" s="67" t="s">
        <v>32</v>
      </c>
      <c r="K27" s="71">
        <f>SUM(K28,K32,K34,K37)</f>
        <v>0</v>
      </c>
      <c r="L27" s="70" t="s">
        <v>32</v>
      </c>
    </row>
    <row r="28" spans="1:14" s="33" customFormat="1" ht="24" x14ac:dyDescent="0.25">
      <c r="A28" s="72">
        <v>21350</v>
      </c>
      <c r="B28" s="64" t="s">
        <v>35</v>
      </c>
      <c r="C28" s="65">
        <f t="shared" si="0"/>
        <v>0</v>
      </c>
      <c r="D28" s="67" t="s">
        <v>32</v>
      </c>
      <c r="E28" s="67" t="s">
        <v>32</v>
      </c>
      <c r="F28" s="71">
        <f>SUM(F29:F31)</f>
        <v>0</v>
      </c>
      <c r="G28" s="68" t="s">
        <v>32</v>
      </c>
      <c r="H28" s="65">
        <f t="shared" si="1"/>
        <v>0</v>
      </c>
      <c r="I28" s="67" t="s">
        <v>32</v>
      </c>
      <c r="J28" s="67" t="s">
        <v>32</v>
      </c>
      <c r="K28" s="71">
        <f>SUM(K29:K31)</f>
        <v>0</v>
      </c>
      <c r="L28" s="70" t="s">
        <v>32</v>
      </c>
    </row>
    <row r="29" spans="1:14" x14ac:dyDescent="0.25">
      <c r="A29" s="46">
        <v>21351</v>
      </c>
      <c r="B29" s="73" t="s">
        <v>36</v>
      </c>
      <c r="C29" s="74">
        <f t="shared" si="0"/>
        <v>0</v>
      </c>
      <c r="D29" s="75" t="s">
        <v>32</v>
      </c>
      <c r="E29" s="75" t="s">
        <v>32</v>
      </c>
      <c r="F29" s="76"/>
      <c r="G29" s="77" t="s">
        <v>32</v>
      </c>
      <c r="H29" s="74">
        <f t="shared" si="1"/>
        <v>0</v>
      </c>
      <c r="I29" s="75" t="s">
        <v>32</v>
      </c>
      <c r="J29" s="75" t="s">
        <v>32</v>
      </c>
      <c r="K29" s="76"/>
      <c r="L29" s="78" t="s">
        <v>32</v>
      </c>
    </row>
    <row r="30" spans="1:14" x14ac:dyDescent="0.25">
      <c r="A30" s="52">
        <v>21352</v>
      </c>
      <c r="B30" s="79" t="s">
        <v>37</v>
      </c>
      <c r="C30" s="80">
        <f t="shared" si="0"/>
        <v>0</v>
      </c>
      <c r="D30" s="81" t="s">
        <v>32</v>
      </c>
      <c r="E30" s="81" t="s">
        <v>32</v>
      </c>
      <c r="F30" s="82"/>
      <c r="G30" s="83" t="s">
        <v>32</v>
      </c>
      <c r="H30" s="80">
        <f t="shared" si="1"/>
        <v>0</v>
      </c>
      <c r="I30" s="81" t="s">
        <v>32</v>
      </c>
      <c r="J30" s="81" t="s">
        <v>32</v>
      </c>
      <c r="K30" s="82"/>
      <c r="L30" s="84" t="s">
        <v>32</v>
      </c>
    </row>
    <row r="31" spans="1:14" ht="24" x14ac:dyDescent="0.25">
      <c r="A31" s="52">
        <v>21359</v>
      </c>
      <c r="B31" s="79" t="s">
        <v>38</v>
      </c>
      <c r="C31" s="80">
        <f t="shared" si="0"/>
        <v>0</v>
      </c>
      <c r="D31" s="81" t="s">
        <v>32</v>
      </c>
      <c r="E31" s="81" t="s">
        <v>32</v>
      </c>
      <c r="F31" s="82"/>
      <c r="G31" s="83" t="s">
        <v>32</v>
      </c>
      <c r="H31" s="80">
        <f t="shared" si="1"/>
        <v>0</v>
      </c>
      <c r="I31" s="81" t="s">
        <v>32</v>
      </c>
      <c r="J31" s="81" t="s">
        <v>32</v>
      </c>
      <c r="K31" s="82"/>
      <c r="L31" s="84" t="s">
        <v>32</v>
      </c>
      <c r="N31" s="85"/>
    </row>
    <row r="32" spans="1:14" s="33" customFormat="1" ht="36" x14ac:dyDescent="0.25">
      <c r="A32" s="72">
        <v>21370</v>
      </c>
      <c r="B32" s="64" t="s">
        <v>39</v>
      </c>
      <c r="C32" s="65">
        <f t="shared" si="0"/>
        <v>0</v>
      </c>
      <c r="D32" s="67" t="s">
        <v>32</v>
      </c>
      <c r="E32" s="67" t="s">
        <v>32</v>
      </c>
      <c r="F32" s="71">
        <f>SUM(F33)</f>
        <v>0</v>
      </c>
      <c r="G32" s="68" t="s">
        <v>32</v>
      </c>
      <c r="H32" s="65">
        <f t="shared" si="1"/>
        <v>0</v>
      </c>
      <c r="I32" s="67" t="s">
        <v>32</v>
      </c>
      <c r="J32" s="67" t="s">
        <v>32</v>
      </c>
      <c r="K32" s="71">
        <f>SUM(K33)</f>
        <v>0</v>
      </c>
      <c r="L32" s="70" t="s">
        <v>32</v>
      </c>
    </row>
    <row r="33" spans="1:12" ht="36" x14ac:dyDescent="0.25">
      <c r="A33" s="86">
        <v>21379</v>
      </c>
      <c r="B33" s="87" t="s">
        <v>40</v>
      </c>
      <c r="C33" s="88">
        <f t="shared" si="0"/>
        <v>0</v>
      </c>
      <c r="D33" s="89" t="s">
        <v>32</v>
      </c>
      <c r="E33" s="89" t="s">
        <v>32</v>
      </c>
      <c r="F33" s="90"/>
      <c r="G33" s="91" t="s">
        <v>32</v>
      </c>
      <c r="H33" s="88">
        <f t="shared" si="1"/>
        <v>0</v>
      </c>
      <c r="I33" s="89" t="s">
        <v>32</v>
      </c>
      <c r="J33" s="89" t="s">
        <v>32</v>
      </c>
      <c r="K33" s="90"/>
      <c r="L33" s="92" t="s">
        <v>32</v>
      </c>
    </row>
    <row r="34" spans="1:12" s="33" customFormat="1" x14ac:dyDescent="0.25">
      <c r="A34" s="72">
        <v>21380</v>
      </c>
      <c r="B34" s="64" t="s">
        <v>41</v>
      </c>
      <c r="C34" s="65">
        <f t="shared" si="0"/>
        <v>0</v>
      </c>
      <c r="D34" s="67" t="s">
        <v>32</v>
      </c>
      <c r="E34" s="67" t="s">
        <v>32</v>
      </c>
      <c r="F34" s="71">
        <f>SUM(F35:F36)</f>
        <v>0</v>
      </c>
      <c r="G34" s="68" t="s">
        <v>32</v>
      </c>
      <c r="H34" s="65">
        <f t="shared" si="1"/>
        <v>0</v>
      </c>
      <c r="I34" s="67" t="s">
        <v>32</v>
      </c>
      <c r="J34" s="67" t="s">
        <v>32</v>
      </c>
      <c r="K34" s="71">
        <f>SUM(K35:K36)</f>
        <v>0</v>
      </c>
      <c r="L34" s="70" t="s">
        <v>32</v>
      </c>
    </row>
    <row r="35" spans="1:12" x14ac:dyDescent="0.25">
      <c r="A35" s="47">
        <v>21381</v>
      </c>
      <c r="B35" s="73" t="s">
        <v>42</v>
      </c>
      <c r="C35" s="74">
        <f t="shared" si="0"/>
        <v>0</v>
      </c>
      <c r="D35" s="75" t="s">
        <v>32</v>
      </c>
      <c r="E35" s="75" t="s">
        <v>32</v>
      </c>
      <c r="F35" s="76"/>
      <c r="G35" s="77" t="s">
        <v>32</v>
      </c>
      <c r="H35" s="74">
        <f t="shared" si="1"/>
        <v>0</v>
      </c>
      <c r="I35" s="75" t="s">
        <v>32</v>
      </c>
      <c r="J35" s="75" t="s">
        <v>32</v>
      </c>
      <c r="K35" s="76"/>
      <c r="L35" s="78" t="s">
        <v>32</v>
      </c>
    </row>
    <row r="36" spans="1:12" ht="24" x14ac:dyDescent="0.25">
      <c r="A36" s="53">
        <v>21383</v>
      </c>
      <c r="B36" s="79" t="s">
        <v>43</v>
      </c>
      <c r="C36" s="80">
        <f t="shared" si="0"/>
        <v>0</v>
      </c>
      <c r="D36" s="81" t="s">
        <v>32</v>
      </c>
      <c r="E36" s="81" t="s">
        <v>32</v>
      </c>
      <c r="F36" s="82"/>
      <c r="G36" s="83" t="s">
        <v>32</v>
      </c>
      <c r="H36" s="80">
        <f t="shared" si="1"/>
        <v>0</v>
      </c>
      <c r="I36" s="81" t="s">
        <v>32</v>
      </c>
      <c r="J36" s="81" t="s">
        <v>32</v>
      </c>
      <c r="K36" s="82"/>
      <c r="L36" s="84" t="s">
        <v>32</v>
      </c>
    </row>
    <row r="37" spans="1:12" s="33" customFormat="1" ht="24" x14ac:dyDescent="0.25">
      <c r="A37" s="72">
        <v>21390</v>
      </c>
      <c r="B37" s="64" t="s">
        <v>44</v>
      </c>
      <c r="C37" s="65">
        <f t="shared" si="0"/>
        <v>0</v>
      </c>
      <c r="D37" s="67" t="s">
        <v>32</v>
      </c>
      <c r="E37" s="67" t="s">
        <v>32</v>
      </c>
      <c r="F37" s="71">
        <f>SUM(F38:F41)</f>
        <v>0</v>
      </c>
      <c r="G37" s="68" t="s">
        <v>32</v>
      </c>
      <c r="H37" s="65">
        <f t="shared" si="1"/>
        <v>0</v>
      </c>
      <c r="I37" s="67" t="s">
        <v>32</v>
      </c>
      <c r="J37" s="67" t="s">
        <v>32</v>
      </c>
      <c r="K37" s="71">
        <f>SUM(K38:K41)</f>
        <v>0</v>
      </c>
      <c r="L37" s="70" t="s">
        <v>32</v>
      </c>
    </row>
    <row r="38" spans="1:12" ht="24" x14ac:dyDescent="0.25">
      <c r="A38" s="47">
        <v>21391</v>
      </c>
      <c r="B38" s="73" t="s">
        <v>45</v>
      </c>
      <c r="C38" s="74">
        <f t="shared" si="0"/>
        <v>0</v>
      </c>
      <c r="D38" s="75" t="s">
        <v>32</v>
      </c>
      <c r="E38" s="75" t="s">
        <v>32</v>
      </c>
      <c r="F38" s="76"/>
      <c r="G38" s="77" t="s">
        <v>32</v>
      </c>
      <c r="H38" s="74">
        <f t="shared" si="1"/>
        <v>0</v>
      </c>
      <c r="I38" s="75" t="s">
        <v>32</v>
      </c>
      <c r="J38" s="75" t="s">
        <v>32</v>
      </c>
      <c r="K38" s="76"/>
      <c r="L38" s="78" t="s">
        <v>32</v>
      </c>
    </row>
    <row r="39" spans="1:12" x14ac:dyDescent="0.25">
      <c r="A39" s="53">
        <v>21393</v>
      </c>
      <c r="B39" s="79" t="s">
        <v>46</v>
      </c>
      <c r="C39" s="80">
        <f t="shared" si="0"/>
        <v>0</v>
      </c>
      <c r="D39" s="81" t="s">
        <v>32</v>
      </c>
      <c r="E39" s="81" t="s">
        <v>32</v>
      </c>
      <c r="F39" s="82"/>
      <c r="G39" s="83" t="s">
        <v>32</v>
      </c>
      <c r="H39" s="80">
        <f t="shared" si="1"/>
        <v>0</v>
      </c>
      <c r="I39" s="81" t="s">
        <v>32</v>
      </c>
      <c r="J39" s="81" t="s">
        <v>32</v>
      </c>
      <c r="K39" s="82"/>
      <c r="L39" s="84" t="s">
        <v>32</v>
      </c>
    </row>
    <row r="40" spans="1:12" x14ac:dyDescent="0.25">
      <c r="A40" s="53">
        <v>21395</v>
      </c>
      <c r="B40" s="79" t="s">
        <v>47</v>
      </c>
      <c r="C40" s="80">
        <f t="shared" si="0"/>
        <v>0</v>
      </c>
      <c r="D40" s="81" t="s">
        <v>32</v>
      </c>
      <c r="E40" s="81" t="s">
        <v>32</v>
      </c>
      <c r="F40" s="82"/>
      <c r="G40" s="83" t="s">
        <v>32</v>
      </c>
      <c r="H40" s="80">
        <f t="shared" si="1"/>
        <v>0</v>
      </c>
      <c r="I40" s="81" t="s">
        <v>32</v>
      </c>
      <c r="J40" s="81" t="s">
        <v>32</v>
      </c>
      <c r="K40" s="82"/>
      <c r="L40" s="84" t="s">
        <v>32</v>
      </c>
    </row>
    <row r="41" spans="1:12" ht="24" x14ac:dyDescent="0.25">
      <c r="A41" s="53">
        <v>21399</v>
      </c>
      <c r="B41" s="79" t="s">
        <v>48</v>
      </c>
      <c r="C41" s="80">
        <f t="shared" si="0"/>
        <v>0</v>
      </c>
      <c r="D41" s="81" t="s">
        <v>32</v>
      </c>
      <c r="E41" s="81" t="s">
        <v>32</v>
      </c>
      <c r="F41" s="82"/>
      <c r="G41" s="83" t="s">
        <v>32</v>
      </c>
      <c r="H41" s="80">
        <f t="shared" si="1"/>
        <v>0</v>
      </c>
      <c r="I41" s="81" t="s">
        <v>32</v>
      </c>
      <c r="J41" s="81" t="s">
        <v>32</v>
      </c>
      <c r="K41" s="82"/>
      <c r="L41" s="84" t="s">
        <v>32</v>
      </c>
    </row>
    <row r="42" spans="1:12" s="33" customFormat="1" ht="24" x14ac:dyDescent="0.25">
      <c r="A42" s="72">
        <v>21420</v>
      </c>
      <c r="B42" s="64" t="s">
        <v>49</v>
      </c>
      <c r="C42" s="65">
        <f t="shared" si="0"/>
        <v>0</v>
      </c>
      <c r="D42" s="93">
        <f>SUM(D43)</f>
        <v>0</v>
      </c>
      <c r="E42" s="67" t="s">
        <v>32</v>
      </c>
      <c r="F42" s="67" t="s">
        <v>32</v>
      </c>
      <c r="G42" s="68" t="s">
        <v>32</v>
      </c>
      <c r="H42" s="94">
        <f t="shared" si="1"/>
        <v>0</v>
      </c>
      <c r="I42" s="93">
        <f>SUM(I43)</f>
        <v>0</v>
      </c>
      <c r="J42" s="67" t="s">
        <v>32</v>
      </c>
      <c r="K42" s="67" t="s">
        <v>32</v>
      </c>
      <c r="L42" s="70" t="s">
        <v>32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32</v>
      </c>
      <c r="F43" s="89" t="s">
        <v>32</v>
      </c>
      <c r="G43" s="91" t="s">
        <v>32</v>
      </c>
      <c r="H43" s="96">
        <f t="shared" si="1"/>
        <v>0</v>
      </c>
      <c r="I43" s="98"/>
      <c r="J43" s="89" t="s">
        <v>32</v>
      </c>
      <c r="K43" s="89" t="s">
        <v>32</v>
      </c>
      <c r="L43" s="92" t="s">
        <v>32</v>
      </c>
    </row>
    <row r="44" spans="1:12" ht="24" x14ac:dyDescent="0.25">
      <c r="A44" s="99">
        <v>23000</v>
      </c>
      <c r="B44" s="100" t="s">
        <v>50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 x14ac:dyDescent="0.25">
      <c r="A45" s="105">
        <v>23410</v>
      </c>
      <c r="B45" s="106" t="s">
        <v>51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 x14ac:dyDescent="0.25">
      <c r="A46" s="105">
        <v>23510</v>
      </c>
      <c r="B46" s="106" t="s">
        <v>52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53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54</v>
      </c>
      <c r="C49" s="124">
        <f t="shared" ref="C49:C111" si="2">SUM(D49:G49)</f>
        <v>16101</v>
      </c>
      <c r="D49" s="125">
        <f>SUM(D50,D295)</f>
        <v>16101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16031</v>
      </c>
      <c r="I49" s="125">
        <f>SUM(I50,I295)</f>
        <v>16031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55</v>
      </c>
      <c r="C50" s="130">
        <f t="shared" si="2"/>
        <v>16101</v>
      </c>
      <c r="D50" s="131">
        <f>SUM(D51,D191)</f>
        <v>16101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16031</v>
      </c>
      <c r="I50" s="131">
        <f>SUM(I51,I191)</f>
        <v>16031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56</v>
      </c>
      <c r="C51" s="135">
        <f t="shared" si="2"/>
        <v>16101</v>
      </c>
      <c r="D51" s="136">
        <f>SUM(D52,D73,D170,D184)</f>
        <v>16101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16031</v>
      </c>
      <c r="I51" s="136">
        <f>SUM(I52,I73,I170,I184)</f>
        <v>16031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57</v>
      </c>
      <c r="C52" s="140">
        <f t="shared" si="2"/>
        <v>2383</v>
      </c>
      <c r="D52" s="141">
        <f>SUM(D53,D66)</f>
        <v>2383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2383</v>
      </c>
      <c r="I52" s="141">
        <f>SUM(I53,I66)</f>
        <v>2383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58</v>
      </c>
      <c r="C53" s="65">
        <f t="shared" si="2"/>
        <v>1920</v>
      </c>
      <c r="D53" s="71">
        <f>SUM(D54,D57,D65)</f>
        <v>1920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1920</v>
      </c>
      <c r="I53" s="71">
        <f>SUM(I54,I57,I65)</f>
        <v>1920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59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60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61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62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63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64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65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66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67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68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69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70</v>
      </c>
      <c r="C65" s="148">
        <f t="shared" si="2"/>
        <v>1920</v>
      </c>
      <c r="D65" s="160">
        <v>1920</v>
      </c>
      <c r="E65" s="160"/>
      <c r="F65" s="160"/>
      <c r="G65" s="161"/>
      <c r="H65" s="148">
        <f t="shared" si="3"/>
        <v>1920</v>
      </c>
      <c r="I65" s="160">
        <v>1920</v>
      </c>
      <c r="J65" s="160"/>
      <c r="K65" s="160"/>
      <c r="L65" s="162"/>
    </row>
    <row r="66" spans="1:12" ht="36" x14ac:dyDescent="0.25">
      <c r="A66" s="64">
        <v>1200</v>
      </c>
      <c r="B66" s="144" t="s">
        <v>71</v>
      </c>
      <c r="C66" s="65">
        <f t="shared" si="2"/>
        <v>463</v>
      </c>
      <c r="D66" s="71">
        <f>SUM(D67:D68)</f>
        <v>463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463</v>
      </c>
      <c r="I66" s="71">
        <f>SUM(I67:I68)</f>
        <v>463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72</v>
      </c>
      <c r="C67" s="74">
        <f t="shared" si="2"/>
        <v>463</v>
      </c>
      <c r="D67" s="76">
        <f>ROUND((D65*24.09%),0)</f>
        <v>463</v>
      </c>
      <c r="E67" s="76"/>
      <c r="F67" s="76"/>
      <c r="G67" s="152"/>
      <c r="H67" s="74">
        <f t="shared" si="3"/>
        <v>463</v>
      </c>
      <c r="I67" s="76">
        <v>463</v>
      </c>
      <c r="J67" s="76"/>
      <c r="K67" s="76"/>
      <c r="L67" s="153"/>
    </row>
    <row r="68" spans="1:12" ht="24" x14ac:dyDescent="0.25">
      <c r="A68" s="156">
        <v>1220</v>
      </c>
      <c r="B68" s="79" t="s">
        <v>73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74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75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76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77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78</v>
      </c>
      <c r="C73" s="140">
        <f t="shared" si="2"/>
        <v>3881</v>
      </c>
      <c r="D73" s="141">
        <f>SUM(D74,D81,D128,D161,D162,D169)</f>
        <v>3881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3811</v>
      </c>
      <c r="I73" s="141">
        <f>SUM(I74,I81,I128,I161,I162,I169)</f>
        <v>3811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79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80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81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82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83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81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82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84</v>
      </c>
      <c r="C81" s="65">
        <f t="shared" si="2"/>
        <v>1799</v>
      </c>
      <c r="D81" s="71">
        <f>SUM(D82,D87,D93,D101,D110,D114,D120,D126)</f>
        <v>1799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1799</v>
      </c>
      <c r="I81" s="71">
        <f>SUM(I82,I87,I93,I101,I110,I114,I120,I126)</f>
        <v>1799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85</v>
      </c>
      <c r="C82" s="148">
        <f t="shared" si="2"/>
        <v>360</v>
      </c>
      <c r="D82" s="149">
        <f>SUM(D83:D86)</f>
        <v>360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360</v>
      </c>
      <c r="I82" s="149">
        <f>SUM(I83:I86)</f>
        <v>360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86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87</v>
      </c>
      <c r="C84" s="80">
        <f t="shared" si="2"/>
        <v>360</v>
      </c>
      <c r="D84" s="82">
        <v>360</v>
      </c>
      <c r="E84" s="82"/>
      <c r="F84" s="82"/>
      <c r="G84" s="154"/>
      <c r="H84" s="80">
        <f t="shared" si="3"/>
        <v>360</v>
      </c>
      <c r="I84" s="82">
        <v>360</v>
      </c>
      <c r="J84" s="82"/>
      <c r="K84" s="82"/>
      <c r="L84" s="155"/>
    </row>
    <row r="85" spans="1:12" ht="24" x14ac:dyDescent="0.25">
      <c r="A85" s="53">
        <v>2214</v>
      </c>
      <c r="B85" s="79" t="s">
        <v>88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89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90</v>
      </c>
      <c r="C87" s="80">
        <f t="shared" si="2"/>
        <v>145</v>
      </c>
      <c r="D87" s="157">
        <f>SUM(D88:D92)</f>
        <v>145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145</v>
      </c>
      <c r="I87" s="157">
        <f>SUM(I88:I92)</f>
        <v>145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91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92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93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94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95</v>
      </c>
      <c r="C92" s="80">
        <f t="shared" si="2"/>
        <v>145</v>
      </c>
      <c r="D92" s="82">
        <v>145</v>
      </c>
      <c r="E92" s="82"/>
      <c r="F92" s="82"/>
      <c r="G92" s="154"/>
      <c r="H92" s="80">
        <f t="shared" si="3"/>
        <v>145</v>
      </c>
      <c r="I92" s="82">
        <v>145</v>
      </c>
      <c r="J92" s="82"/>
      <c r="K92" s="82"/>
      <c r="L92" s="155"/>
    </row>
    <row r="93" spans="1:12" ht="36" x14ac:dyDescent="0.25">
      <c r="A93" s="156">
        <v>2230</v>
      </c>
      <c r="B93" s="79" t="s">
        <v>96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97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98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99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100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101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102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103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104</v>
      </c>
      <c r="C101" s="80">
        <f t="shared" si="2"/>
        <v>1294</v>
      </c>
      <c r="D101" s="157">
        <f>SUM(D102:D109)</f>
        <v>1294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1294</v>
      </c>
      <c r="I101" s="157">
        <f>SUM(I102:I109)</f>
        <v>1294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105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106</v>
      </c>
      <c r="C103" s="80">
        <f t="shared" si="2"/>
        <v>804</v>
      </c>
      <c r="D103" s="82">
        <v>804</v>
      </c>
      <c r="E103" s="82"/>
      <c r="F103" s="82"/>
      <c r="G103" s="154"/>
      <c r="H103" s="80">
        <f t="shared" si="3"/>
        <v>804</v>
      </c>
      <c r="I103" s="82">
        <v>804</v>
      </c>
      <c r="J103" s="82"/>
      <c r="K103" s="82"/>
      <c r="L103" s="155"/>
    </row>
    <row r="104" spans="1:12" ht="24" x14ac:dyDescent="0.25">
      <c r="A104" s="53">
        <v>2243</v>
      </c>
      <c r="B104" s="79" t="s">
        <v>107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108</v>
      </c>
      <c r="C105" s="80">
        <f t="shared" si="2"/>
        <v>440</v>
      </c>
      <c r="D105" s="82">
        <v>440</v>
      </c>
      <c r="E105" s="82"/>
      <c r="F105" s="82"/>
      <c r="G105" s="154"/>
      <c r="H105" s="80">
        <f t="shared" si="3"/>
        <v>440</v>
      </c>
      <c r="I105" s="82">
        <v>440</v>
      </c>
      <c r="J105" s="82"/>
      <c r="K105" s="82"/>
      <c r="L105" s="155"/>
    </row>
    <row r="106" spans="1:12" ht="24" x14ac:dyDescent="0.25">
      <c r="A106" s="53">
        <v>2246</v>
      </c>
      <c r="B106" s="79" t="s">
        <v>109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110</v>
      </c>
      <c r="C107" s="80">
        <f t="shared" si="2"/>
        <v>50</v>
      </c>
      <c r="D107" s="82">
        <v>50</v>
      </c>
      <c r="E107" s="82"/>
      <c r="F107" s="82"/>
      <c r="G107" s="154"/>
      <c r="H107" s="80">
        <f t="shared" si="3"/>
        <v>50</v>
      </c>
      <c r="I107" s="82">
        <v>50</v>
      </c>
      <c r="J107" s="82"/>
      <c r="K107" s="82"/>
      <c r="L107" s="155"/>
    </row>
    <row r="108" spans="1:12" ht="24" x14ac:dyDescent="0.25">
      <c r="A108" s="53">
        <v>2248</v>
      </c>
      <c r="B108" s="79" t="s">
        <v>111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112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113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114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115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116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117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118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119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120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121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122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123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124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125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126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127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128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129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130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131</v>
      </c>
      <c r="C128" s="65">
        <f t="shared" si="4"/>
        <v>1962</v>
      </c>
      <c r="D128" s="71">
        <f>SUM(D129,D133,D137,D138,D141,D148,D156,D157,D160)</f>
        <v>1962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1892</v>
      </c>
      <c r="I128" s="71">
        <f>SUM(I129,I133,I137,I138,I141,I148,I156,I157,I160)</f>
        <v>1892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132</v>
      </c>
      <c r="C129" s="74">
        <f t="shared" si="4"/>
        <v>542</v>
      </c>
      <c r="D129" s="166">
        <f>SUM(D130:D132)</f>
        <v>542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532</v>
      </c>
      <c r="I129" s="166">
        <f>SUM(I130:I132)</f>
        <v>532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133</v>
      </c>
      <c r="C130" s="80">
        <f t="shared" si="4"/>
        <v>210</v>
      </c>
      <c r="D130" s="82">
        <v>210</v>
      </c>
      <c r="E130" s="82"/>
      <c r="F130" s="82"/>
      <c r="G130" s="154"/>
      <c r="H130" s="80">
        <f t="shared" si="5"/>
        <v>200</v>
      </c>
      <c r="I130" s="82">
        <v>200</v>
      </c>
      <c r="J130" s="82"/>
      <c r="K130" s="82"/>
      <c r="L130" s="155"/>
    </row>
    <row r="131" spans="1:12" x14ac:dyDescent="0.25">
      <c r="A131" s="53">
        <v>2312</v>
      </c>
      <c r="B131" s="79" t="s">
        <v>134</v>
      </c>
      <c r="C131" s="80">
        <f t="shared" si="4"/>
        <v>332</v>
      </c>
      <c r="D131" s="82">
        <v>332</v>
      </c>
      <c r="E131" s="82"/>
      <c r="F131" s="82"/>
      <c r="G131" s="154"/>
      <c r="H131" s="80">
        <f t="shared" si="5"/>
        <v>332</v>
      </c>
      <c r="I131" s="82">
        <v>332</v>
      </c>
      <c r="J131" s="82"/>
      <c r="K131" s="82"/>
      <c r="L131" s="155"/>
    </row>
    <row r="132" spans="1:12" x14ac:dyDescent="0.25">
      <c r="A132" s="53">
        <v>2313</v>
      </c>
      <c r="B132" s="79" t="s">
        <v>135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136</v>
      </c>
      <c r="C133" s="80">
        <f t="shared" si="4"/>
        <v>480</v>
      </c>
      <c r="D133" s="157">
        <f>SUM(D134:D136)</f>
        <v>480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480</v>
      </c>
      <c r="I133" s="157">
        <f>SUM(I134:I136)</f>
        <v>480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137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138</v>
      </c>
      <c r="C135" s="80">
        <f t="shared" si="4"/>
        <v>480</v>
      </c>
      <c r="D135" s="82">
        <v>480</v>
      </c>
      <c r="E135" s="82"/>
      <c r="F135" s="82"/>
      <c r="G135" s="154"/>
      <c r="H135" s="80">
        <f t="shared" si="5"/>
        <v>480</v>
      </c>
      <c r="I135" s="82">
        <v>480</v>
      </c>
      <c r="J135" s="82"/>
      <c r="K135" s="82"/>
      <c r="L135" s="155"/>
    </row>
    <row r="136" spans="1:12" ht="10.5" customHeight="1" x14ac:dyDescent="0.25">
      <c r="A136" s="53">
        <v>2329</v>
      </c>
      <c r="B136" s="79" t="s">
        <v>139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140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141</v>
      </c>
      <c r="C138" s="80">
        <f t="shared" si="4"/>
        <v>600</v>
      </c>
      <c r="D138" s="157">
        <f>SUM(D139:D140)</f>
        <v>600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600</v>
      </c>
      <c r="I138" s="157">
        <f>SUM(I139:I140)</f>
        <v>600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142</v>
      </c>
      <c r="C139" s="80">
        <f t="shared" si="4"/>
        <v>600</v>
      </c>
      <c r="D139" s="82">
        <v>600</v>
      </c>
      <c r="E139" s="82"/>
      <c r="F139" s="82"/>
      <c r="G139" s="154"/>
      <c r="H139" s="80">
        <f t="shared" si="5"/>
        <v>600</v>
      </c>
      <c r="I139" s="82">
        <v>600</v>
      </c>
      <c r="J139" s="82"/>
      <c r="K139" s="82"/>
      <c r="L139" s="155"/>
    </row>
    <row r="140" spans="1:12" ht="24" x14ac:dyDescent="0.25">
      <c r="A140" s="53">
        <v>2344</v>
      </c>
      <c r="B140" s="79" t="s">
        <v>143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144</v>
      </c>
      <c r="C141" s="148">
        <f t="shared" si="4"/>
        <v>340</v>
      </c>
      <c r="D141" s="149">
        <f>SUM(D142:D147)</f>
        <v>340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280</v>
      </c>
      <c r="I141" s="149">
        <f>SUM(I142:I147)</f>
        <v>280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145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146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147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148</v>
      </c>
      <c r="C145" s="80">
        <f t="shared" si="4"/>
        <v>340</v>
      </c>
      <c r="D145" s="82">
        <v>340</v>
      </c>
      <c r="E145" s="82"/>
      <c r="F145" s="82"/>
      <c r="G145" s="154"/>
      <c r="H145" s="80">
        <f t="shared" si="5"/>
        <v>280</v>
      </c>
      <c r="I145" s="82">
        <v>280</v>
      </c>
      <c r="J145" s="82"/>
      <c r="K145" s="82"/>
      <c r="L145" s="155"/>
    </row>
    <row r="146" spans="1:12" ht="24" x14ac:dyDescent="0.25">
      <c r="A146" s="53">
        <v>2355</v>
      </c>
      <c r="B146" s="79" t="s">
        <v>149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150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151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152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153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154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155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156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157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158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159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160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161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162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163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164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165</v>
      </c>
      <c r="C162" s="65">
        <f t="shared" si="4"/>
        <v>120</v>
      </c>
      <c r="D162" s="71">
        <f>SUM(D163,D168)</f>
        <v>120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120</v>
      </c>
      <c r="I162" s="71">
        <f>SUM(I163,I168)</f>
        <v>120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166</v>
      </c>
      <c r="C163" s="74">
        <f t="shared" si="4"/>
        <v>120</v>
      </c>
      <c r="D163" s="166">
        <f>SUM(D164:D167)</f>
        <v>120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120</v>
      </c>
      <c r="I163" s="166">
        <f>SUM(I164:I167)</f>
        <v>120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167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168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169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170</v>
      </c>
      <c r="C167" s="80">
        <f t="shared" si="4"/>
        <v>120</v>
      </c>
      <c r="D167" s="82">
        <v>120</v>
      </c>
      <c r="E167" s="82"/>
      <c r="F167" s="82"/>
      <c r="G167" s="154"/>
      <c r="H167" s="80">
        <f t="shared" si="5"/>
        <v>120</v>
      </c>
      <c r="I167" s="82">
        <v>120</v>
      </c>
      <c r="J167" s="82"/>
      <c r="K167" s="82"/>
      <c r="L167" s="155"/>
    </row>
    <row r="168" spans="1:12" ht="24" x14ac:dyDescent="0.25">
      <c r="A168" s="156">
        <v>2520</v>
      </c>
      <c r="B168" s="79" t="s">
        <v>171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172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173</v>
      </c>
      <c r="C170" s="140">
        <f t="shared" si="4"/>
        <v>9837</v>
      </c>
      <c r="D170" s="141">
        <f>SUM(D171,D181)</f>
        <v>9837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9837</v>
      </c>
      <c r="I170" s="141">
        <f>SUM(I171,I181)</f>
        <v>9837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174</v>
      </c>
      <c r="C171" s="178">
        <f t="shared" si="4"/>
        <v>9837</v>
      </c>
      <c r="D171" s="71">
        <f>SUM(D172,D176)</f>
        <v>9837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9837</v>
      </c>
      <c r="I171" s="71">
        <f>SUM(I172,I176)</f>
        <v>9837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175</v>
      </c>
      <c r="C172" s="74">
        <f t="shared" si="4"/>
        <v>9837</v>
      </c>
      <c r="D172" s="166">
        <f>SUM(D173:D175)</f>
        <v>9837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9837</v>
      </c>
      <c r="I172" s="166">
        <f>SUM(I173:I175)</f>
        <v>9837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176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177</v>
      </c>
      <c r="C174" s="80">
        <f>SUM(D174:G174)</f>
        <v>220</v>
      </c>
      <c r="D174" s="82">
        <v>220</v>
      </c>
      <c r="E174" s="82"/>
      <c r="F174" s="82"/>
      <c r="G174" s="154"/>
      <c r="H174" s="80">
        <f>SUM(I174:L174)</f>
        <v>220</v>
      </c>
      <c r="I174" s="82">
        <v>220</v>
      </c>
      <c r="J174" s="82"/>
      <c r="K174" s="82"/>
      <c r="L174" s="155"/>
    </row>
    <row r="175" spans="1:12" ht="24" x14ac:dyDescent="0.25">
      <c r="A175" s="53">
        <v>3263</v>
      </c>
      <c r="B175" s="79" t="s">
        <v>178</v>
      </c>
      <c r="C175" s="80">
        <f>SUM(D175:G175)</f>
        <v>9617</v>
      </c>
      <c r="D175" s="82">
        <f>8817+800</f>
        <v>9617</v>
      </c>
      <c r="E175" s="82"/>
      <c r="F175" s="82"/>
      <c r="G175" s="154"/>
      <c r="H175" s="80">
        <f>SUM(I175:L175)</f>
        <v>9617</v>
      </c>
      <c r="I175" s="82">
        <v>9617</v>
      </c>
      <c r="J175" s="82"/>
      <c r="K175" s="82"/>
      <c r="L175" s="155"/>
    </row>
    <row r="176" spans="1:12" ht="72" x14ac:dyDescent="0.25">
      <c r="A176" s="165">
        <v>3290</v>
      </c>
      <c r="B176" s="73" t="s">
        <v>179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180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181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182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183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184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185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186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187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188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189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190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191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192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193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194</v>
      </c>
      <c r="C191" s="135">
        <f t="shared" si="19"/>
        <v>0</v>
      </c>
      <c r="D191" s="136">
        <f>SUM(D192,D231,D266,D279,D283)</f>
        <v>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0</v>
      </c>
      <c r="I191" s="136">
        <f>SUM(I192,I231,I266,I279,I283)</f>
        <v>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195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196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197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198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199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200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201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202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203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204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205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206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207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208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209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210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211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212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213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214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215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216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217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218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219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220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221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222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223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224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225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226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227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228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229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230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231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232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233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234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235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236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237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238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239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240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241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242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243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244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245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246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247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248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249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250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251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252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253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254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255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256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257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258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259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260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261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262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263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264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265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266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267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268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269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270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271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272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273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274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275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276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277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278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279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280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281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282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283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284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285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286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287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288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289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290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291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292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293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294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295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296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297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298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29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30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299</v>
      </c>
      <c r="C298" s="257">
        <f>SUM(C295,C283,C279,C266,C231,C192,C184,C170,C73,C52)</f>
        <v>16101</v>
      </c>
      <c r="D298" s="257">
        <f>SUM(D295,D283,D279,D266,D231,D192,D184,D170,D73,D52)</f>
        <v>16101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16031</v>
      </c>
      <c r="I298" s="257">
        <f>SUM(I295,I283,I279,I266,I231,I192,I184,I170,I73,I52)</f>
        <v>16031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3" t="s">
        <v>300</v>
      </c>
      <c r="B300" s="324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3" t="s">
        <v>301</v>
      </c>
      <c r="B302" s="324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302</v>
      </c>
      <c r="B303" s="269" t="s">
        <v>303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304</v>
      </c>
      <c r="B305" s="271" t="s">
        <v>305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306</v>
      </c>
      <c r="B306" s="273" t="s">
        <v>307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308</v>
      </c>
      <c r="B307" s="52" t="s">
        <v>309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310</v>
      </c>
      <c r="B308" s="52" t="s">
        <v>311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312</v>
      </c>
      <c r="B309" s="52" t="s">
        <v>313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314</v>
      </c>
      <c r="B310" s="52" t="s">
        <v>315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316</v>
      </c>
      <c r="B311" s="277" t="s">
        <v>317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318</v>
      </c>
      <c r="B313" s="271" t="s">
        <v>319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320</v>
      </c>
      <c r="B315" s="287" t="s">
        <v>321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322</v>
      </c>
      <c r="C318" s="7" t="s">
        <v>323</v>
      </c>
      <c r="D318" s="7"/>
      <c r="E318" s="7"/>
      <c r="F318" s="7"/>
      <c r="G318" s="7"/>
      <c r="H318" s="7" t="s">
        <v>324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325</v>
      </c>
      <c r="C320" s="7" t="s">
        <v>323</v>
      </c>
      <c r="D320" s="7"/>
      <c r="E320" s="7"/>
      <c r="F320" s="7"/>
      <c r="G320" s="7"/>
      <c r="H320" s="7" t="s">
        <v>324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rintOptions gridLines="1"/>
  <pageMargins left="0.39370078740157483" right="0.39370078740157483" top="0.59055118110236227" bottom="0.39370078740157483" header="0.23622047244094491" footer="0.19685039370078741"/>
  <pageSetup paperSize="9" fitToHeight="50" orientation="portrait" r:id="rId1"/>
  <headerFooter alignWithMargins="0">
    <oddHeader xml:space="preserve">&amp;C                               &amp;R&amp;"Times New Roman,Regular"&amp;8 Tāme Nr.07.1.2.&amp;"Arial,Regular"&amp;10        </oddHeader>
    <oddFooter xml:space="preserve"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41"/>
  <sheetViews>
    <sheetView zoomScaleNormal="100" workbookViewId="0">
      <selection activeCell="O20" sqref="O20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297" t="s">
        <v>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0" t="s">
        <v>2</v>
      </c>
      <c r="D5" s="301"/>
      <c r="E5" s="301"/>
      <c r="F5" s="301"/>
      <c r="G5" s="301"/>
      <c r="H5" s="301"/>
      <c r="I5" s="301"/>
      <c r="J5" s="301"/>
      <c r="K5" s="301"/>
      <c r="L5" s="302"/>
    </row>
    <row r="6" spans="1:12" x14ac:dyDescent="0.25">
      <c r="A6" s="9" t="s">
        <v>3</v>
      </c>
      <c r="B6" s="10"/>
      <c r="C6" s="294" t="s">
        <v>4</v>
      </c>
      <c r="D6" s="295"/>
      <c r="E6" s="295"/>
      <c r="F6" s="295"/>
      <c r="G6" s="295"/>
      <c r="H6" s="295"/>
      <c r="I6" s="295"/>
      <c r="J6" s="295"/>
      <c r="K6" s="295"/>
      <c r="L6" s="296"/>
    </row>
    <row r="7" spans="1:12" x14ac:dyDescent="0.25">
      <c r="A7" s="9" t="s">
        <v>5</v>
      </c>
      <c r="B7" s="10"/>
      <c r="C7" s="294" t="s">
        <v>328</v>
      </c>
      <c r="D7" s="295"/>
      <c r="E7" s="295"/>
      <c r="F7" s="295"/>
      <c r="G7" s="295"/>
      <c r="H7" s="295"/>
      <c r="I7" s="295"/>
      <c r="J7" s="295"/>
      <c r="K7" s="295"/>
      <c r="L7" s="296"/>
    </row>
    <row r="8" spans="1:12" ht="24" customHeight="1" x14ac:dyDescent="0.25">
      <c r="A8" s="9" t="s">
        <v>7</v>
      </c>
      <c r="B8" s="10"/>
      <c r="C8" s="300" t="s">
        <v>329</v>
      </c>
      <c r="D8" s="301"/>
      <c r="E8" s="301"/>
      <c r="F8" s="301"/>
      <c r="G8" s="301"/>
      <c r="H8" s="301"/>
      <c r="I8" s="301"/>
      <c r="J8" s="301"/>
      <c r="K8" s="301"/>
      <c r="L8" s="302"/>
    </row>
    <row r="9" spans="1:12" x14ac:dyDescent="0.25">
      <c r="A9" s="14" t="s">
        <v>9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10</v>
      </c>
      <c r="C10" s="294" t="s">
        <v>11</v>
      </c>
      <c r="D10" s="295"/>
      <c r="E10" s="295"/>
      <c r="F10" s="295"/>
      <c r="G10" s="295"/>
      <c r="H10" s="295"/>
      <c r="I10" s="295"/>
      <c r="J10" s="295"/>
      <c r="K10" s="295"/>
      <c r="L10" s="296"/>
    </row>
    <row r="11" spans="1:12" x14ac:dyDescent="0.25">
      <c r="A11" s="9"/>
      <c r="B11" s="10" t="s">
        <v>12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6"/>
    </row>
    <row r="12" spans="1:12" x14ac:dyDescent="0.25">
      <c r="A12" s="9"/>
      <c r="B12" s="10" t="s">
        <v>13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6"/>
    </row>
    <row r="13" spans="1:12" x14ac:dyDescent="0.25">
      <c r="A13" s="9"/>
      <c r="B13" s="10" t="s">
        <v>14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6"/>
    </row>
    <row r="14" spans="1:12" ht="12.75" customHeight="1" x14ac:dyDescent="0.25">
      <c r="A14" s="9"/>
      <c r="B14" s="10" t="s">
        <v>15</v>
      </c>
      <c r="C14" s="294"/>
      <c r="D14" s="295"/>
      <c r="E14" s="295"/>
      <c r="F14" s="295"/>
      <c r="G14" s="295"/>
      <c r="H14" s="295"/>
      <c r="I14" s="295"/>
      <c r="J14" s="295"/>
      <c r="K14" s="295"/>
      <c r="L14" s="296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3" t="s">
        <v>16</v>
      </c>
      <c r="B16" s="306" t="s">
        <v>17</v>
      </c>
      <c r="C16" s="308" t="s">
        <v>18</v>
      </c>
      <c r="D16" s="309"/>
      <c r="E16" s="309"/>
      <c r="F16" s="309"/>
      <c r="G16" s="310"/>
      <c r="H16" s="308" t="s">
        <v>19</v>
      </c>
      <c r="I16" s="309"/>
      <c r="J16" s="309"/>
      <c r="K16" s="309"/>
      <c r="L16" s="311"/>
    </row>
    <row r="17" spans="1:14" s="20" customFormat="1" ht="12.75" customHeight="1" x14ac:dyDescent="0.25">
      <c r="A17" s="304"/>
      <c r="B17" s="307"/>
      <c r="C17" s="312" t="s">
        <v>20</v>
      </c>
      <c r="D17" s="313" t="s">
        <v>21</v>
      </c>
      <c r="E17" s="321" t="s">
        <v>22</v>
      </c>
      <c r="F17" s="315" t="s">
        <v>23</v>
      </c>
      <c r="G17" s="326" t="s">
        <v>24</v>
      </c>
      <c r="H17" s="312" t="s">
        <v>20</v>
      </c>
      <c r="I17" s="313" t="s">
        <v>21</v>
      </c>
      <c r="J17" s="321" t="s">
        <v>22</v>
      </c>
      <c r="K17" s="315" t="s">
        <v>23</v>
      </c>
      <c r="L17" s="317" t="s">
        <v>24</v>
      </c>
    </row>
    <row r="18" spans="1:14" s="21" customFormat="1" ht="61.5" customHeight="1" thickBot="1" x14ac:dyDescent="0.3">
      <c r="A18" s="305"/>
      <c r="B18" s="307"/>
      <c r="C18" s="312"/>
      <c r="D18" s="314"/>
      <c r="E18" s="325"/>
      <c r="F18" s="316"/>
      <c r="G18" s="326"/>
      <c r="H18" s="319"/>
      <c r="I18" s="320"/>
      <c r="J18" s="322"/>
      <c r="K18" s="316"/>
      <c r="L18" s="318"/>
    </row>
    <row r="19" spans="1:14" s="21" customFormat="1" ht="9.75" customHeight="1" thickTop="1" x14ac:dyDescent="0.25">
      <c r="A19" s="22" t="s">
        <v>25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26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27</v>
      </c>
      <c r="C21" s="36">
        <f t="shared" ref="C21:C46" si="0">SUM(D21:G21)</f>
        <v>78900</v>
      </c>
      <c r="D21" s="37">
        <f>SUM(D22,D25,D26,D42)</f>
        <v>78900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58000</v>
      </c>
      <c r="I21" s="37">
        <f>SUM(I22,I25,I26,I42)</f>
        <v>58000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28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29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30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31</v>
      </c>
      <c r="C25" s="59">
        <f t="shared" si="0"/>
        <v>78900</v>
      </c>
      <c r="D25" s="60">
        <f>D49</f>
        <v>78900</v>
      </c>
      <c r="E25" s="60"/>
      <c r="F25" s="61" t="s">
        <v>32</v>
      </c>
      <c r="G25" s="62" t="s">
        <v>32</v>
      </c>
      <c r="H25" s="59">
        <f t="shared" si="1"/>
        <v>58000</v>
      </c>
      <c r="I25" s="60">
        <f>I49</f>
        <v>58000</v>
      </c>
      <c r="J25" s="60"/>
      <c r="K25" s="61" t="s">
        <v>32</v>
      </c>
      <c r="L25" s="63" t="s">
        <v>32</v>
      </c>
    </row>
    <row r="26" spans="1:14" s="33" customFormat="1" ht="24.75" thickTop="1" x14ac:dyDescent="0.25">
      <c r="A26" s="64"/>
      <c r="B26" s="64" t="s">
        <v>33</v>
      </c>
      <c r="C26" s="65">
        <f t="shared" si="0"/>
        <v>0</v>
      </c>
      <c r="D26" s="66"/>
      <c r="E26" s="67" t="s">
        <v>32</v>
      </c>
      <c r="F26" s="67" t="s">
        <v>32</v>
      </c>
      <c r="G26" s="68" t="s">
        <v>32</v>
      </c>
      <c r="H26" s="65">
        <f t="shared" si="1"/>
        <v>0</v>
      </c>
      <c r="I26" s="69"/>
      <c r="J26" s="67" t="s">
        <v>32</v>
      </c>
      <c r="K26" s="67" t="s">
        <v>32</v>
      </c>
      <c r="L26" s="70" t="s">
        <v>32</v>
      </c>
    </row>
    <row r="27" spans="1:14" s="33" customFormat="1" ht="36" x14ac:dyDescent="0.25">
      <c r="A27" s="64">
        <v>21300</v>
      </c>
      <c r="B27" s="64" t="s">
        <v>34</v>
      </c>
      <c r="C27" s="65">
        <f t="shared" si="0"/>
        <v>0</v>
      </c>
      <c r="D27" s="67" t="s">
        <v>32</v>
      </c>
      <c r="E27" s="67" t="s">
        <v>32</v>
      </c>
      <c r="F27" s="71">
        <f>SUM(F28,F32,F34,F37)</f>
        <v>0</v>
      </c>
      <c r="G27" s="68" t="s">
        <v>32</v>
      </c>
      <c r="H27" s="65">
        <f t="shared" si="1"/>
        <v>0</v>
      </c>
      <c r="I27" s="67" t="s">
        <v>32</v>
      </c>
      <c r="J27" s="67" t="s">
        <v>32</v>
      </c>
      <c r="K27" s="71">
        <f>SUM(K28,K32,K34,K37)</f>
        <v>0</v>
      </c>
      <c r="L27" s="70" t="s">
        <v>32</v>
      </c>
    </row>
    <row r="28" spans="1:14" s="33" customFormat="1" ht="24" x14ac:dyDescent="0.25">
      <c r="A28" s="72">
        <v>21350</v>
      </c>
      <c r="B28" s="64" t="s">
        <v>35</v>
      </c>
      <c r="C28" s="65">
        <f t="shared" si="0"/>
        <v>0</v>
      </c>
      <c r="D28" s="67" t="s">
        <v>32</v>
      </c>
      <c r="E28" s="67" t="s">
        <v>32</v>
      </c>
      <c r="F28" s="71">
        <f>SUM(F29:F31)</f>
        <v>0</v>
      </c>
      <c r="G28" s="68" t="s">
        <v>32</v>
      </c>
      <c r="H28" s="65">
        <f t="shared" si="1"/>
        <v>0</v>
      </c>
      <c r="I28" s="67" t="s">
        <v>32</v>
      </c>
      <c r="J28" s="67" t="s">
        <v>32</v>
      </c>
      <c r="K28" s="71">
        <f>SUM(K29:K31)</f>
        <v>0</v>
      </c>
      <c r="L28" s="70" t="s">
        <v>32</v>
      </c>
    </row>
    <row r="29" spans="1:14" x14ac:dyDescent="0.25">
      <c r="A29" s="46">
        <v>21351</v>
      </c>
      <c r="B29" s="73" t="s">
        <v>36</v>
      </c>
      <c r="C29" s="74">
        <f t="shared" si="0"/>
        <v>0</v>
      </c>
      <c r="D29" s="75" t="s">
        <v>32</v>
      </c>
      <c r="E29" s="75" t="s">
        <v>32</v>
      </c>
      <c r="F29" s="76"/>
      <c r="G29" s="77" t="s">
        <v>32</v>
      </c>
      <c r="H29" s="74">
        <f t="shared" si="1"/>
        <v>0</v>
      </c>
      <c r="I29" s="75" t="s">
        <v>32</v>
      </c>
      <c r="J29" s="75" t="s">
        <v>32</v>
      </c>
      <c r="K29" s="76"/>
      <c r="L29" s="78" t="s">
        <v>32</v>
      </c>
    </row>
    <row r="30" spans="1:14" x14ac:dyDescent="0.25">
      <c r="A30" s="52">
        <v>21352</v>
      </c>
      <c r="B30" s="79" t="s">
        <v>37</v>
      </c>
      <c r="C30" s="80">
        <f t="shared" si="0"/>
        <v>0</v>
      </c>
      <c r="D30" s="81" t="s">
        <v>32</v>
      </c>
      <c r="E30" s="81" t="s">
        <v>32</v>
      </c>
      <c r="F30" s="82"/>
      <c r="G30" s="83" t="s">
        <v>32</v>
      </c>
      <c r="H30" s="80">
        <f t="shared" si="1"/>
        <v>0</v>
      </c>
      <c r="I30" s="81" t="s">
        <v>32</v>
      </c>
      <c r="J30" s="81" t="s">
        <v>32</v>
      </c>
      <c r="K30" s="82"/>
      <c r="L30" s="84" t="s">
        <v>32</v>
      </c>
    </row>
    <row r="31" spans="1:14" ht="24" x14ac:dyDescent="0.25">
      <c r="A31" s="52">
        <v>21359</v>
      </c>
      <c r="B31" s="79" t="s">
        <v>38</v>
      </c>
      <c r="C31" s="80">
        <f t="shared" si="0"/>
        <v>0</v>
      </c>
      <c r="D31" s="81" t="s">
        <v>32</v>
      </c>
      <c r="E31" s="81" t="s">
        <v>32</v>
      </c>
      <c r="F31" s="82"/>
      <c r="G31" s="83" t="s">
        <v>32</v>
      </c>
      <c r="H31" s="80">
        <f t="shared" si="1"/>
        <v>0</v>
      </c>
      <c r="I31" s="81" t="s">
        <v>32</v>
      </c>
      <c r="J31" s="81" t="s">
        <v>32</v>
      </c>
      <c r="K31" s="82"/>
      <c r="L31" s="84" t="s">
        <v>32</v>
      </c>
      <c r="N31" s="85"/>
    </row>
    <row r="32" spans="1:14" s="33" customFormat="1" ht="36" x14ac:dyDescent="0.25">
      <c r="A32" s="72">
        <v>21370</v>
      </c>
      <c r="B32" s="64" t="s">
        <v>39</v>
      </c>
      <c r="C32" s="65">
        <f t="shared" si="0"/>
        <v>0</v>
      </c>
      <c r="D32" s="67" t="s">
        <v>32</v>
      </c>
      <c r="E32" s="67" t="s">
        <v>32</v>
      </c>
      <c r="F32" s="71">
        <f>SUM(F33)</f>
        <v>0</v>
      </c>
      <c r="G32" s="68" t="s">
        <v>32</v>
      </c>
      <c r="H32" s="65">
        <f t="shared" si="1"/>
        <v>0</v>
      </c>
      <c r="I32" s="67" t="s">
        <v>32</v>
      </c>
      <c r="J32" s="67" t="s">
        <v>32</v>
      </c>
      <c r="K32" s="71">
        <f>SUM(K33)</f>
        <v>0</v>
      </c>
      <c r="L32" s="70" t="s">
        <v>32</v>
      </c>
    </row>
    <row r="33" spans="1:12" ht="36" x14ac:dyDescent="0.25">
      <c r="A33" s="86">
        <v>21379</v>
      </c>
      <c r="B33" s="87" t="s">
        <v>40</v>
      </c>
      <c r="C33" s="88">
        <f t="shared" si="0"/>
        <v>0</v>
      </c>
      <c r="D33" s="89" t="s">
        <v>32</v>
      </c>
      <c r="E33" s="89" t="s">
        <v>32</v>
      </c>
      <c r="F33" s="90"/>
      <c r="G33" s="91" t="s">
        <v>32</v>
      </c>
      <c r="H33" s="88">
        <f t="shared" si="1"/>
        <v>0</v>
      </c>
      <c r="I33" s="89" t="s">
        <v>32</v>
      </c>
      <c r="J33" s="89" t="s">
        <v>32</v>
      </c>
      <c r="K33" s="90"/>
      <c r="L33" s="92" t="s">
        <v>32</v>
      </c>
    </row>
    <row r="34" spans="1:12" s="33" customFormat="1" x14ac:dyDescent="0.25">
      <c r="A34" s="72">
        <v>21380</v>
      </c>
      <c r="B34" s="64" t="s">
        <v>41</v>
      </c>
      <c r="C34" s="65">
        <f t="shared" si="0"/>
        <v>0</v>
      </c>
      <c r="D34" s="67" t="s">
        <v>32</v>
      </c>
      <c r="E34" s="67" t="s">
        <v>32</v>
      </c>
      <c r="F34" s="71">
        <f>SUM(F35:F36)</f>
        <v>0</v>
      </c>
      <c r="G34" s="68" t="s">
        <v>32</v>
      </c>
      <c r="H34" s="65">
        <f t="shared" si="1"/>
        <v>0</v>
      </c>
      <c r="I34" s="67" t="s">
        <v>32</v>
      </c>
      <c r="J34" s="67" t="s">
        <v>32</v>
      </c>
      <c r="K34" s="71">
        <f>SUM(K35:K36)</f>
        <v>0</v>
      </c>
      <c r="L34" s="70" t="s">
        <v>32</v>
      </c>
    </row>
    <row r="35" spans="1:12" x14ac:dyDescent="0.25">
      <c r="A35" s="47">
        <v>21381</v>
      </c>
      <c r="B35" s="73" t="s">
        <v>42</v>
      </c>
      <c r="C35" s="74">
        <f t="shared" si="0"/>
        <v>0</v>
      </c>
      <c r="D35" s="75" t="s">
        <v>32</v>
      </c>
      <c r="E35" s="75" t="s">
        <v>32</v>
      </c>
      <c r="F35" s="76"/>
      <c r="G35" s="77" t="s">
        <v>32</v>
      </c>
      <c r="H35" s="74">
        <f t="shared" si="1"/>
        <v>0</v>
      </c>
      <c r="I35" s="75" t="s">
        <v>32</v>
      </c>
      <c r="J35" s="75" t="s">
        <v>32</v>
      </c>
      <c r="K35" s="76"/>
      <c r="L35" s="78" t="s">
        <v>32</v>
      </c>
    </row>
    <row r="36" spans="1:12" ht="24" x14ac:dyDescent="0.25">
      <c r="A36" s="53">
        <v>21383</v>
      </c>
      <c r="B36" s="79" t="s">
        <v>43</v>
      </c>
      <c r="C36" s="80">
        <f t="shared" si="0"/>
        <v>0</v>
      </c>
      <c r="D36" s="81" t="s">
        <v>32</v>
      </c>
      <c r="E36" s="81" t="s">
        <v>32</v>
      </c>
      <c r="F36" s="82"/>
      <c r="G36" s="83" t="s">
        <v>32</v>
      </c>
      <c r="H36" s="80">
        <f t="shared" si="1"/>
        <v>0</v>
      </c>
      <c r="I36" s="81" t="s">
        <v>32</v>
      </c>
      <c r="J36" s="81" t="s">
        <v>32</v>
      </c>
      <c r="K36" s="82"/>
      <c r="L36" s="84" t="s">
        <v>32</v>
      </c>
    </row>
    <row r="37" spans="1:12" s="33" customFormat="1" ht="24" x14ac:dyDescent="0.25">
      <c r="A37" s="72">
        <v>21390</v>
      </c>
      <c r="B37" s="64" t="s">
        <v>44</v>
      </c>
      <c r="C37" s="65">
        <f t="shared" si="0"/>
        <v>0</v>
      </c>
      <c r="D37" s="67" t="s">
        <v>32</v>
      </c>
      <c r="E37" s="67" t="s">
        <v>32</v>
      </c>
      <c r="F37" s="71">
        <f>SUM(F38:F41)</f>
        <v>0</v>
      </c>
      <c r="G37" s="68" t="s">
        <v>32</v>
      </c>
      <c r="H37" s="65">
        <f t="shared" si="1"/>
        <v>0</v>
      </c>
      <c r="I37" s="67" t="s">
        <v>32</v>
      </c>
      <c r="J37" s="67" t="s">
        <v>32</v>
      </c>
      <c r="K37" s="71">
        <f>SUM(K38:K41)</f>
        <v>0</v>
      </c>
      <c r="L37" s="70" t="s">
        <v>32</v>
      </c>
    </row>
    <row r="38" spans="1:12" ht="24" x14ac:dyDescent="0.25">
      <c r="A38" s="47">
        <v>21391</v>
      </c>
      <c r="B38" s="73" t="s">
        <v>45</v>
      </c>
      <c r="C38" s="74">
        <f t="shared" si="0"/>
        <v>0</v>
      </c>
      <c r="D38" s="75" t="s">
        <v>32</v>
      </c>
      <c r="E38" s="75" t="s">
        <v>32</v>
      </c>
      <c r="F38" s="76"/>
      <c r="G38" s="77" t="s">
        <v>32</v>
      </c>
      <c r="H38" s="74">
        <f t="shared" si="1"/>
        <v>0</v>
      </c>
      <c r="I38" s="75" t="s">
        <v>32</v>
      </c>
      <c r="J38" s="75" t="s">
        <v>32</v>
      </c>
      <c r="K38" s="76"/>
      <c r="L38" s="78" t="s">
        <v>32</v>
      </c>
    </row>
    <row r="39" spans="1:12" x14ac:dyDescent="0.25">
      <c r="A39" s="53">
        <v>21393</v>
      </c>
      <c r="B39" s="79" t="s">
        <v>46</v>
      </c>
      <c r="C39" s="80">
        <f t="shared" si="0"/>
        <v>0</v>
      </c>
      <c r="D39" s="81" t="s">
        <v>32</v>
      </c>
      <c r="E39" s="81" t="s">
        <v>32</v>
      </c>
      <c r="F39" s="82"/>
      <c r="G39" s="83" t="s">
        <v>32</v>
      </c>
      <c r="H39" s="80">
        <f t="shared" si="1"/>
        <v>0</v>
      </c>
      <c r="I39" s="81" t="s">
        <v>32</v>
      </c>
      <c r="J39" s="81" t="s">
        <v>32</v>
      </c>
      <c r="K39" s="82"/>
      <c r="L39" s="84" t="s">
        <v>32</v>
      </c>
    </row>
    <row r="40" spans="1:12" x14ac:dyDescent="0.25">
      <c r="A40" s="53">
        <v>21395</v>
      </c>
      <c r="B40" s="79" t="s">
        <v>47</v>
      </c>
      <c r="C40" s="80">
        <f t="shared" si="0"/>
        <v>0</v>
      </c>
      <c r="D40" s="81" t="s">
        <v>32</v>
      </c>
      <c r="E40" s="81" t="s">
        <v>32</v>
      </c>
      <c r="F40" s="82"/>
      <c r="G40" s="83" t="s">
        <v>32</v>
      </c>
      <c r="H40" s="80">
        <f t="shared" si="1"/>
        <v>0</v>
      </c>
      <c r="I40" s="81" t="s">
        <v>32</v>
      </c>
      <c r="J40" s="81" t="s">
        <v>32</v>
      </c>
      <c r="K40" s="82"/>
      <c r="L40" s="84" t="s">
        <v>32</v>
      </c>
    </row>
    <row r="41" spans="1:12" ht="24" x14ac:dyDescent="0.25">
      <c r="A41" s="53">
        <v>21399</v>
      </c>
      <c r="B41" s="79" t="s">
        <v>48</v>
      </c>
      <c r="C41" s="80">
        <f t="shared" si="0"/>
        <v>0</v>
      </c>
      <c r="D41" s="81" t="s">
        <v>32</v>
      </c>
      <c r="E41" s="81" t="s">
        <v>32</v>
      </c>
      <c r="F41" s="82"/>
      <c r="G41" s="83" t="s">
        <v>32</v>
      </c>
      <c r="H41" s="80">
        <f t="shared" si="1"/>
        <v>0</v>
      </c>
      <c r="I41" s="81" t="s">
        <v>32</v>
      </c>
      <c r="J41" s="81" t="s">
        <v>32</v>
      </c>
      <c r="K41" s="82"/>
      <c r="L41" s="84" t="s">
        <v>32</v>
      </c>
    </row>
    <row r="42" spans="1:12" s="33" customFormat="1" ht="24" x14ac:dyDescent="0.25">
      <c r="A42" s="72">
        <v>21420</v>
      </c>
      <c r="B42" s="64" t="s">
        <v>49</v>
      </c>
      <c r="C42" s="65">
        <f t="shared" si="0"/>
        <v>0</v>
      </c>
      <c r="D42" s="93">
        <f>SUM(D43)</f>
        <v>0</v>
      </c>
      <c r="E42" s="67" t="s">
        <v>32</v>
      </c>
      <c r="F42" s="67" t="s">
        <v>32</v>
      </c>
      <c r="G42" s="68" t="s">
        <v>32</v>
      </c>
      <c r="H42" s="94">
        <f t="shared" si="1"/>
        <v>0</v>
      </c>
      <c r="I42" s="93">
        <f>SUM(I43)</f>
        <v>0</v>
      </c>
      <c r="J42" s="67" t="s">
        <v>32</v>
      </c>
      <c r="K42" s="67" t="s">
        <v>32</v>
      </c>
      <c r="L42" s="70" t="s">
        <v>32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32</v>
      </c>
      <c r="F43" s="89" t="s">
        <v>32</v>
      </c>
      <c r="G43" s="91" t="s">
        <v>32</v>
      </c>
      <c r="H43" s="96">
        <f t="shared" si="1"/>
        <v>0</v>
      </c>
      <c r="I43" s="98"/>
      <c r="J43" s="89" t="s">
        <v>32</v>
      </c>
      <c r="K43" s="89" t="s">
        <v>32</v>
      </c>
      <c r="L43" s="92" t="s">
        <v>32</v>
      </c>
    </row>
    <row r="44" spans="1:12" ht="24" x14ac:dyDescent="0.25">
      <c r="A44" s="99">
        <v>23000</v>
      </c>
      <c r="B44" s="100" t="s">
        <v>50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 x14ac:dyDescent="0.25">
      <c r="A45" s="105">
        <v>23410</v>
      </c>
      <c r="B45" s="106" t="s">
        <v>51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 x14ac:dyDescent="0.25">
      <c r="A46" s="105">
        <v>23510</v>
      </c>
      <c r="B46" s="106" t="s">
        <v>52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53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54</v>
      </c>
      <c r="C49" s="124">
        <f t="shared" ref="C49:C111" si="2">SUM(D49:G49)</f>
        <v>78900</v>
      </c>
      <c r="D49" s="125">
        <f>SUM(D50,D295)</f>
        <v>78900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58000</v>
      </c>
      <c r="I49" s="125">
        <f>SUM(I50,I295)</f>
        <v>58000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55</v>
      </c>
      <c r="C50" s="130">
        <f t="shared" si="2"/>
        <v>78900</v>
      </c>
      <c r="D50" s="131">
        <f>SUM(D51,D191)</f>
        <v>78900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58000</v>
      </c>
      <c r="I50" s="131">
        <f>SUM(I51,I191)</f>
        <v>58000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56</v>
      </c>
      <c r="C51" s="135">
        <f t="shared" si="2"/>
        <v>75600</v>
      </c>
      <c r="D51" s="136">
        <f>SUM(D52,D73,D170,D184)</f>
        <v>75600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54700</v>
      </c>
      <c r="I51" s="136">
        <f>SUM(I52,I73,I170,I184)</f>
        <v>54700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57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58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59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60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61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62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63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64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65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66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67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68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69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70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71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72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73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74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75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76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77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78</v>
      </c>
      <c r="C73" s="140">
        <f t="shared" si="2"/>
        <v>70000</v>
      </c>
      <c r="D73" s="141">
        <f>SUM(D74,D81,D128,D161,D162,D169)</f>
        <v>70000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50000</v>
      </c>
      <c r="I73" s="141">
        <f>SUM(I74,I81,I128,I161,I162,I169)</f>
        <v>50000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79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80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81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82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83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81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82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84</v>
      </c>
      <c r="C81" s="65">
        <f t="shared" si="2"/>
        <v>70000</v>
      </c>
      <c r="D81" s="71">
        <f>SUM(D82,D87,D93,D101,D110,D114,D120,D126)</f>
        <v>70000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50000</v>
      </c>
      <c r="I81" s="71">
        <f>SUM(I82,I87,I93,I101,I110,I114,I120,I126)</f>
        <v>50000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85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86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87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88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89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90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91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92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93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94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95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96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97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98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99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100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101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102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103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104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105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106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107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108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109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110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111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112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113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114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115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116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117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118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119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120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121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122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123</v>
      </c>
      <c r="C120" s="80">
        <f t="shared" si="4"/>
        <v>70000</v>
      </c>
      <c r="D120" s="157">
        <f>SUM(D121:D125)</f>
        <v>70000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50000</v>
      </c>
      <c r="I120" s="157">
        <f>SUM(I121:I125)</f>
        <v>50000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124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125</v>
      </c>
      <c r="C122" s="80">
        <f t="shared" si="4"/>
        <v>70000</v>
      </c>
      <c r="D122" s="82">
        <v>70000</v>
      </c>
      <c r="E122" s="82"/>
      <c r="F122" s="82"/>
      <c r="G122" s="154"/>
      <c r="H122" s="80">
        <f t="shared" si="5"/>
        <v>50000</v>
      </c>
      <c r="I122" s="82">
        <v>50000</v>
      </c>
      <c r="J122" s="82"/>
      <c r="K122" s="82"/>
      <c r="L122" s="155"/>
    </row>
    <row r="123" spans="1:12" ht="36" x14ac:dyDescent="0.25">
      <c r="A123" s="53">
        <v>2276</v>
      </c>
      <c r="B123" s="79" t="s">
        <v>126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127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128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129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130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131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132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133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134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135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136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137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138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139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140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141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142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143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144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145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146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147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148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149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150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151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152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153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154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155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156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157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158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159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160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161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162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163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164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165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166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167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168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169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170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171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172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173</v>
      </c>
      <c r="C170" s="140">
        <f t="shared" si="4"/>
        <v>5600</v>
      </c>
      <c r="D170" s="141">
        <f>SUM(D171,D181)</f>
        <v>5600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4700</v>
      </c>
      <c r="I170" s="141">
        <f>SUM(I171,I181)</f>
        <v>4700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174</v>
      </c>
      <c r="C171" s="178">
        <f t="shared" si="4"/>
        <v>5600</v>
      </c>
      <c r="D171" s="71">
        <f>SUM(D172,D176)</f>
        <v>5600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4700</v>
      </c>
      <c r="I171" s="71">
        <f>SUM(I172,I176)</f>
        <v>4700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175</v>
      </c>
      <c r="C172" s="74">
        <f t="shared" si="4"/>
        <v>5600</v>
      </c>
      <c r="D172" s="166">
        <f>SUM(D173:D175)</f>
        <v>5600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4700</v>
      </c>
      <c r="I172" s="166">
        <f>SUM(I173:I175)</f>
        <v>4700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176</v>
      </c>
      <c r="C173" s="80">
        <f>SUM(D173:G173)</f>
        <v>1900</v>
      </c>
      <c r="D173" s="82">
        <v>1900</v>
      </c>
      <c r="E173" s="82"/>
      <c r="F173" s="82"/>
      <c r="G173" s="154"/>
      <c r="H173" s="80">
        <f>SUM(I173:L173)</f>
        <v>1700</v>
      </c>
      <c r="I173" s="82">
        <v>1700</v>
      </c>
      <c r="J173" s="82"/>
      <c r="K173" s="82"/>
      <c r="L173" s="155"/>
    </row>
    <row r="174" spans="1:12" ht="24" x14ac:dyDescent="0.25">
      <c r="A174" s="53">
        <v>3262</v>
      </c>
      <c r="B174" s="79" t="s">
        <v>177</v>
      </c>
      <c r="C174" s="80">
        <f>SUM(D174:G174)</f>
        <v>3700</v>
      </c>
      <c r="D174" s="82">
        <f>2200+1500</f>
        <v>3700</v>
      </c>
      <c r="E174" s="82"/>
      <c r="F174" s="82"/>
      <c r="G174" s="154"/>
      <c r="H174" s="80">
        <f>SUM(I174:L174)</f>
        <v>3000</v>
      </c>
      <c r="I174" s="82">
        <v>3000</v>
      </c>
      <c r="J174" s="82"/>
      <c r="K174" s="82"/>
      <c r="L174" s="155"/>
    </row>
    <row r="175" spans="1:12" ht="24" x14ac:dyDescent="0.25">
      <c r="A175" s="53">
        <v>3263</v>
      </c>
      <c r="B175" s="79" t="s">
        <v>178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179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180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181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182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183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184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185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186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187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188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189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190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191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192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193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194</v>
      </c>
      <c r="C191" s="135">
        <f t="shared" si="19"/>
        <v>3300</v>
      </c>
      <c r="D191" s="136">
        <f>SUM(D192,D231,D266,D279,D283)</f>
        <v>3300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3300</v>
      </c>
      <c r="I191" s="136">
        <f>SUM(I192,I231,I266,I279,I283)</f>
        <v>3300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195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196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197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198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199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200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201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202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203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204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205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206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207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208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209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210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211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212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213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214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215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216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217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218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219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220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221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222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223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224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225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226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227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228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229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230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231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232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233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234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235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236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237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238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239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240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241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242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243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244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245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246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247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248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249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250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251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252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253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254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255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256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257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258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259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260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261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262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263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264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265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266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267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268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269</v>
      </c>
      <c r="C266" s="224">
        <f t="shared" si="43"/>
        <v>3300</v>
      </c>
      <c r="D266" s="225">
        <f>SUM(D267,D274)</f>
        <v>3300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3300</v>
      </c>
      <c r="I266" s="225">
        <f>SUM(I267,I274)</f>
        <v>3300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270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271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272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273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274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275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276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277</v>
      </c>
      <c r="C274" s="199">
        <f t="shared" si="43"/>
        <v>3300</v>
      </c>
      <c r="D274" s="234">
        <f>SUM(D275,D278)</f>
        <v>3300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3300</v>
      </c>
      <c r="I274" s="234">
        <f>SUM(I275,I278)</f>
        <v>3300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278</v>
      </c>
      <c r="C275" s="197">
        <f t="shared" si="43"/>
        <v>3300</v>
      </c>
      <c r="D275" s="149">
        <f>SUM(D276:D277)</f>
        <v>3300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3300</v>
      </c>
      <c r="I275" s="149">
        <f>SUM(I276:I277)</f>
        <v>3300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279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280</v>
      </c>
      <c r="C277" s="211">
        <f t="shared" si="43"/>
        <v>3300</v>
      </c>
      <c r="D277" s="183">
        <v>3300</v>
      </c>
      <c r="E277" s="183"/>
      <c r="F277" s="183"/>
      <c r="G277" s="237"/>
      <c r="H277" s="179">
        <f t="shared" si="44"/>
        <v>3300</v>
      </c>
      <c r="I277" s="183">
        <v>3300</v>
      </c>
      <c r="J277" s="183"/>
      <c r="K277" s="183"/>
      <c r="L277" s="185"/>
    </row>
    <row r="278" spans="1:12" x14ac:dyDescent="0.2">
      <c r="A278" s="238">
        <v>7720</v>
      </c>
      <c r="B278" s="239" t="s">
        <v>281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282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283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284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285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286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287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288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289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290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291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292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293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294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295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296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297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298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29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30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299</v>
      </c>
      <c r="C298" s="257">
        <f>SUM(C295,C283,C279,C266,C231,C192,C184,C170,C73,C52)</f>
        <v>78900</v>
      </c>
      <c r="D298" s="257">
        <f>SUM(D295,D283,D279,D266,D231,D192,D184,D170,D73,D52)</f>
        <v>78900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58000</v>
      </c>
      <c r="I298" s="257">
        <f>SUM(I295,I283,I279,I266,I231,I192,I184,I170,I73,I52)</f>
        <v>58000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3" t="s">
        <v>300</v>
      </c>
      <c r="B300" s="324"/>
      <c r="C300" s="262">
        <f>SUM(D300:G300)</f>
        <v>0</v>
      </c>
      <c r="D300" s="263">
        <f>SUM(D25,D26,D42)-D50</f>
        <v>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3" t="s">
        <v>301</v>
      </c>
      <c r="B302" s="324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302</v>
      </c>
      <c r="B303" s="269" t="s">
        <v>303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304</v>
      </c>
      <c r="B305" s="271" t="s">
        <v>305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306</v>
      </c>
      <c r="B306" s="273" t="s">
        <v>307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308</v>
      </c>
      <c r="B307" s="52" t="s">
        <v>309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310</v>
      </c>
      <c r="B308" s="52" t="s">
        <v>311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312</v>
      </c>
      <c r="B309" s="52" t="s">
        <v>313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314</v>
      </c>
      <c r="B310" s="52" t="s">
        <v>315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316</v>
      </c>
      <c r="B311" s="277" t="s">
        <v>317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318</v>
      </c>
      <c r="B313" s="271" t="s">
        <v>319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320</v>
      </c>
      <c r="B315" s="287" t="s">
        <v>321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322</v>
      </c>
      <c r="C318" s="7" t="s">
        <v>323</v>
      </c>
      <c r="D318" s="7"/>
      <c r="E318" s="7"/>
      <c r="F318" s="7"/>
      <c r="G318" s="7"/>
      <c r="H318" s="7" t="s">
        <v>324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325</v>
      </c>
      <c r="C320" s="7" t="s">
        <v>323</v>
      </c>
      <c r="D320" s="7"/>
      <c r="E320" s="7"/>
      <c r="F320" s="7"/>
      <c r="G320" s="7"/>
      <c r="H320" s="7" t="s">
        <v>324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rintOptions gridLines="1"/>
  <pageMargins left="0.39370078740157483" right="0.39370078740157483" top="0.59055118110236227" bottom="0.39370078740157483" header="0.23622047244094491" footer="0.19685039370078741"/>
  <pageSetup paperSize="9" fitToHeight="50" orientation="portrait" r:id="rId1"/>
  <headerFooter alignWithMargins="0">
    <oddHeader xml:space="preserve">&amp;C                               &amp;R&amp;"Times New Roman,Regular"&amp;8 Tāme Nr.07.1.3.&amp;"Arial,Regular"&amp;10        </oddHeader>
    <oddFooter xml:space="preserve"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41"/>
  <sheetViews>
    <sheetView zoomScaleNormal="100" workbookViewId="0">
      <selection activeCell="O20" sqref="O20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297" t="s">
        <v>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0" t="s">
        <v>330</v>
      </c>
      <c r="D5" s="301"/>
      <c r="E5" s="301"/>
      <c r="F5" s="301"/>
      <c r="G5" s="301"/>
      <c r="H5" s="301"/>
      <c r="I5" s="301"/>
      <c r="J5" s="301"/>
      <c r="K5" s="301"/>
      <c r="L5" s="302"/>
    </row>
    <row r="6" spans="1:12" ht="15" customHeight="1" x14ac:dyDescent="0.25">
      <c r="A6" s="9" t="s">
        <v>3</v>
      </c>
      <c r="B6" s="10"/>
      <c r="C6" s="294" t="s">
        <v>331</v>
      </c>
      <c r="D6" s="295"/>
      <c r="E6" s="295"/>
      <c r="F6" s="295"/>
      <c r="G6" s="295"/>
      <c r="H6" s="295"/>
      <c r="I6" s="295"/>
      <c r="J6" s="295"/>
      <c r="K6" s="295"/>
      <c r="L6" s="296"/>
    </row>
    <row r="7" spans="1:12" ht="15" customHeight="1" x14ac:dyDescent="0.25">
      <c r="A7" s="9" t="s">
        <v>5</v>
      </c>
      <c r="B7" s="10"/>
      <c r="C7" s="294" t="s">
        <v>332</v>
      </c>
      <c r="D7" s="295"/>
      <c r="E7" s="295"/>
      <c r="F7" s="295"/>
      <c r="G7" s="295"/>
      <c r="H7" s="295"/>
      <c r="I7" s="295"/>
      <c r="J7" s="295"/>
      <c r="K7" s="295"/>
      <c r="L7" s="296"/>
    </row>
    <row r="8" spans="1:12" ht="24" customHeight="1" x14ac:dyDescent="0.25">
      <c r="A8" s="9" t="s">
        <v>7</v>
      </c>
      <c r="B8" s="10"/>
      <c r="C8" s="300" t="s">
        <v>333</v>
      </c>
      <c r="D8" s="301"/>
      <c r="E8" s="301"/>
      <c r="F8" s="301"/>
      <c r="G8" s="301"/>
      <c r="H8" s="301"/>
      <c r="I8" s="301"/>
      <c r="J8" s="301"/>
      <c r="K8" s="301"/>
      <c r="L8" s="302"/>
    </row>
    <row r="9" spans="1:12" x14ac:dyDescent="0.25">
      <c r="A9" s="14" t="s">
        <v>9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15" customHeight="1" x14ac:dyDescent="0.25">
      <c r="A10" s="9"/>
      <c r="B10" s="10" t="s">
        <v>10</v>
      </c>
      <c r="C10" s="294" t="s">
        <v>334</v>
      </c>
      <c r="D10" s="295"/>
      <c r="E10" s="295"/>
      <c r="F10" s="295"/>
      <c r="G10" s="295"/>
      <c r="H10" s="295"/>
      <c r="I10" s="295"/>
      <c r="J10" s="295"/>
      <c r="K10" s="295"/>
      <c r="L10" s="296"/>
    </row>
    <row r="11" spans="1:12" x14ac:dyDescent="0.25">
      <c r="A11" s="9"/>
      <c r="B11" s="10" t="s">
        <v>12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6"/>
    </row>
    <row r="12" spans="1:12" x14ac:dyDescent="0.25">
      <c r="A12" s="9"/>
      <c r="B12" s="10" t="s">
        <v>13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6"/>
    </row>
    <row r="13" spans="1:12" x14ac:dyDescent="0.25">
      <c r="A13" s="9"/>
      <c r="B13" s="10" t="s">
        <v>14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6"/>
    </row>
    <row r="14" spans="1:12" ht="12.75" customHeight="1" x14ac:dyDescent="0.25">
      <c r="A14" s="9"/>
      <c r="B14" s="10" t="s">
        <v>15</v>
      </c>
      <c r="C14" s="294"/>
      <c r="D14" s="295"/>
      <c r="E14" s="295"/>
      <c r="F14" s="295"/>
      <c r="G14" s="295"/>
      <c r="H14" s="295"/>
      <c r="I14" s="295"/>
      <c r="J14" s="295"/>
      <c r="K14" s="295"/>
      <c r="L14" s="296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3" t="s">
        <v>16</v>
      </c>
      <c r="B16" s="306" t="s">
        <v>17</v>
      </c>
      <c r="C16" s="308" t="s">
        <v>18</v>
      </c>
      <c r="D16" s="309"/>
      <c r="E16" s="309"/>
      <c r="F16" s="309"/>
      <c r="G16" s="310"/>
      <c r="H16" s="308" t="s">
        <v>19</v>
      </c>
      <c r="I16" s="309"/>
      <c r="J16" s="309"/>
      <c r="K16" s="309"/>
      <c r="L16" s="311"/>
    </row>
    <row r="17" spans="1:14" s="20" customFormat="1" ht="12.75" customHeight="1" x14ac:dyDescent="0.25">
      <c r="A17" s="304"/>
      <c r="B17" s="307"/>
      <c r="C17" s="312" t="s">
        <v>20</v>
      </c>
      <c r="D17" s="313" t="s">
        <v>21</v>
      </c>
      <c r="E17" s="321" t="s">
        <v>22</v>
      </c>
      <c r="F17" s="315" t="s">
        <v>23</v>
      </c>
      <c r="G17" s="326" t="s">
        <v>24</v>
      </c>
      <c r="H17" s="312" t="s">
        <v>20</v>
      </c>
      <c r="I17" s="313" t="s">
        <v>21</v>
      </c>
      <c r="J17" s="321" t="s">
        <v>22</v>
      </c>
      <c r="K17" s="315" t="s">
        <v>23</v>
      </c>
      <c r="L17" s="317" t="s">
        <v>24</v>
      </c>
    </row>
    <row r="18" spans="1:14" s="21" customFormat="1" ht="61.5" customHeight="1" thickBot="1" x14ac:dyDescent="0.3">
      <c r="A18" s="305"/>
      <c r="B18" s="307"/>
      <c r="C18" s="312"/>
      <c r="D18" s="314"/>
      <c r="E18" s="325"/>
      <c r="F18" s="316"/>
      <c r="G18" s="326"/>
      <c r="H18" s="319"/>
      <c r="I18" s="320"/>
      <c r="J18" s="322"/>
      <c r="K18" s="316"/>
      <c r="L18" s="318"/>
    </row>
    <row r="19" spans="1:14" s="21" customFormat="1" ht="9.75" customHeight="1" thickTop="1" x14ac:dyDescent="0.25">
      <c r="A19" s="22" t="s">
        <v>25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26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27</v>
      </c>
      <c r="C21" s="36">
        <f t="shared" ref="C21:C46" si="0">SUM(D21:G21)</f>
        <v>5283</v>
      </c>
      <c r="D21" s="37">
        <f>SUM(D22,D25,D26,D42)</f>
        <v>5283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5168</v>
      </c>
      <c r="I21" s="37">
        <f>SUM(I22,I25,I26,I42)</f>
        <v>5168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28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29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30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31</v>
      </c>
      <c r="C25" s="59">
        <f t="shared" si="0"/>
        <v>5283</v>
      </c>
      <c r="D25" s="60">
        <v>5283</v>
      </c>
      <c r="E25" s="60"/>
      <c r="F25" s="61" t="s">
        <v>32</v>
      </c>
      <c r="G25" s="62" t="s">
        <v>32</v>
      </c>
      <c r="H25" s="59">
        <f t="shared" si="1"/>
        <v>5168</v>
      </c>
      <c r="I25" s="60">
        <f>I49</f>
        <v>5168</v>
      </c>
      <c r="J25" s="60"/>
      <c r="K25" s="61" t="s">
        <v>32</v>
      </c>
      <c r="L25" s="63" t="s">
        <v>32</v>
      </c>
    </row>
    <row r="26" spans="1:14" s="33" customFormat="1" ht="24.75" thickTop="1" x14ac:dyDescent="0.25">
      <c r="A26" s="64"/>
      <c r="B26" s="64" t="s">
        <v>33</v>
      </c>
      <c r="C26" s="65">
        <f t="shared" si="0"/>
        <v>0</v>
      </c>
      <c r="D26" s="66"/>
      <c r="E26" s="67" t="s">
        <v>32</v>
      </c>
      <c r="F26" s="67" t="s">
        <v>32</v>
      </c>
      <c r="G26" s="68" t="s">
        <v>32</v>
      </c>
      <c r="H26" s="65">
        <f t="shared" si="1"/>
        <v>0</v>
      </c>
      <c r="I26" s="69"/>
      <c r="J26" s="67" t="s">
        <v>32</v>
      </c>
      <c r="K26" s="67" t="s">
        <v>32</v>
      </c>
      <c r="L26" s="70" t="s">
        <v>32</v>
      </c>
    </row>
    <row r="27" spans="1:14" s="33" customFormat="1" ht="36" x14ac:dyDescent="0.25">
      <c r="A27" s="64">
        <v>21300</v>
      </c>
      <c r="B27" s="64" t="s">
        <v>34</v>
      </c>
      <c r="C27" s="65">
        <f t="shared" si="0"/>
        <v>0</v>
      </c>
      <c r="D27" s="67" t="s">
        <v>32</v>
      </c>
      <c r="E27" s="67" t="s">
        <v>32</v>
      </c>
      <c r="F27" s="71">
        <f>SUM(F28,F32,F34,F37)</f>
        <v>0</v>
      </c>
      <c r="G27" s="68" t="s">
        <v>32</v>
      </c>
      <c r="H27" s="65">
        <f t="shared" si="1"/>
        <v>0</v>
      </c>
      <c r="I27" s="67" t="s">
        <v>32</v>
      </c>
      <c r="J27" s="67" t="s">
        <v>32</v>
      </c>
      <c r="K27" s="71">
        <f>SUM(K28,K32,K34,K37)</f>
        <v>0</v>
      </c>
      <c r="L27" s="70" t="s">
        <v>32</v>
      </c>
    </row>
    <row r="28" spans="1:14" s="33" customFormat="1" ht="24" x14ac:dyDescent="0.25">
      <c r="A28" s="72">
        <v>21350</v>
      </c>
      <c r="B28" s="64" t="s">
        <v>35</v>
      </c>
      <c r="C28" s="65">
        <f t="shared" si="0"/>
        <v>0</v>
      </c>
      <c r="D28" s="67" t="s">
        <v>32</v>
      </c>
      <c r="E28" s="67" t="s">
        <v>32</v>
      </c>
      <c r="F28" s="71">
        <f>SUM(F29:F31)</f>
        <v>0</v>
      </c>
      <c r="G28" s="68" t="s">
        <v>32</v>
      </c>
      <c r="H28" s="65">
        <f t="shared" si="1"/>
        <v>0</v>
      </c>
      <c r="I28" s="67" t="s">
        <v>32</v>
      </c>
      <c r="J28" s="67" t="s">
        <v>32</v>
      </c>
      <c r="K28" s="71">
        <f>SUM(K29:K31)</f>
        <v>0</v>
      </c>
      <c r="L28" s="70" t="s">
        <v>32</v>
      </c>
    </row>
    <row r="29" spans="1:14" x14ac:dyDescent="0.25">
      <c r="A29" s="46">
        <v>21351</v>
      </c>
      <c r="B29" s="73" t="s">
        <v>36</v>
      </c>
      <c r="C29" s="74">
        <f t="shared" si="0"/>
        <v>0</v>
      </c>
      <c r="D29" s="75" t="s">
        <v>32</v>
      </c>
      <c r="E29" s="75" t="s">
        <v>32</v>
      </c>
      <c r="F29" s="76"/>
      <c r="G29" s="77" t="s">
        <v>32</v>
      </c>
      <c r="H29" s="74">
        <f t="shared" si="1"/>
        <v>0</v>
      </c>
      <c r="I29" s="75" t="s">
        <v>32</v>
      </c>
      <c r="J29" s="75" t="s">
        <v>32</v>
      </c>
      <c r="K29" s="76"/>
      <c r="L29" s="78" t="s">
        <v>32</v>
      </c>
    </row>
    <row r="30" spans="1:14" x14ac:dyDescent="0.25">
      <c r="A30" s="52">
        <v>21352</v>
      </c>
      <c r="B30" s="79" t="s">
        <v>37</v>
      </c>
      <c r="C30" s="80">
        <f t="shared" si="0"/>
        <v>0</v>
      </c>
      <c r="D30" s="81" t="s">
        <v>32</v>
      </c>
      <c r="E30" s="81" t="s">
        <v>32</v>
      </c>
      <c r="F30" s="82"/>
      <c r="G30" s="83" t="s">
        <v>32</v>
      </c>
      <c r="H30" s="80">
        <f t="shared" si="1"/>
        <v>0</v>
      </c>
      <c r="I30" s="81" t="s">
        <v>32</v>
      </c>
      <c r="J30" s="81" t="s">
        <v>32</v>
      </c>
      <c r="K30" s="82"/>
      <c r="L30" s="84" t="s">
        <v>32</v>
      </c>
    </row>
    <row r="31" spans="1:14" ht="24" x14ac:dyDescent="0.25">
      <c r="A31" s="52">
        <v>21359</v>
      </c>
      <c r="B31" s="79" t="s">
        <v>38</v>
      </c>
      <c r="C31" s="80">
        <f t="shared" si="0"/>
        <v>0</v>
      </c>
      <c r="D31" s="81" t="s">
        <v>32</v>
      </c>
      <c r="E31" s="81" t="s">
        <v>32</v>
      </c>
      <c r="F31" s="82"/>
      <c r="G31" s="83" t="s">
        <v>32</v>
      </c>
      <c r="H31" s="80">
        <f t="shared" si="1"/>
        <v>0</v>
      </c>
      <c r="I31" s="81" t="s">
        <v>32</v>
      </c>
      <c r="J31" s="81" t="s">
        <v>32</v>
      </c>
      <c r="K31" s="82"/>
      <c r="L31" s="84" t="s">
        <v>32</v>
      </c>
      <c r="N31" s="85"/>
    </row>
    <row r="32" spans="1:14" s="33" customFormat="1" ht="36" x14ac:dyDescent="0.25">
      <c r="A32" s="72">
        <v>21370</v>
      </c>
      <c r="B32" s="64" t="s">
        <v>39</v>
      </c>
      <c r="C32" s="65">
        <f t="shared" si="0"/>
        <v>0</v>
      </c>
      <c r="D32" s="67" t="s">
        <v>32</v>
      </c>
      <c r="E32" s="67" t="s">
        <v>32</v>
      </c>
      <c r="F32" s="71">
        <f>SUM(F33)</f>
        <v>0</v>
      </c>
      <c r="G32" s="68" t="s">
        <v>32</v>
      </c>
      <c r="H32" s="65">
        <f t="shared" si="1"/>
        <v>0</v>
      </c>
      <c r="I32" s="67" t="s">
        <v>32</v>
      </c>
      <c r="J32" s="67" t="s">
        <v>32</v>
      </c>
      <c r="K32" s="71">
        <f>SUM(K33)</f>
        <v>0</v>
      </c>
      <c r="L32" s="70" t="s">
        <v>32</v>
      </c>
    </row>
    <row r="33" spans="1:12" ht="36" x14ac:dyDescent="0.25">
      <c r="A33" s="86">
        <v>21379</v>
      </c>
      <c r="B33" s="87" t="s">
        <v>40</v>
      </c>
      <c r="C33" s="88">
        <f t="shared" si="0"/>
        <v>0</v>
      </c>
      <c r="D33" s="89" t="s">
        <v>32</v>
      </c>
      <c r="E33" s="89" t="s">
        <v>32</v>
      </c>
      <c r="F33" s="90"/>
      <c r="G33" s="91" t="s">
        <v>32</v>
      </c>
      <c r="H33" s="88">
        <f t="shared" si="1"/>
        <v>0</v>
      </c>
      <c r="I33" s="89" t="s">
        <v>32</v>
      </c>
      <c r="J33" s="89" t="s">
        <v>32</v>
      </c>
      <c r="K33" s="90"/>
      <c r="L33" s="92" t="s">
        <v>32</v>
      </c>
    </row>
    <row r="34" spans="1:12" s="33" customFormat="1" x14ac:dyDescent="0.25">
      <c r="A34" s="72">
        <v>21380</v>
      </c>
      <c r="B34" s="64" t="s">
        <v>41</v>
      </c>
      <c r="C34" s="65">
        <f t="shared" si="0"/>
        <v>0</v>
      </c>
      <c r="D34" s="67" t="s">
        <v>32</v>
      </c>
      <c r="E34" s="67" t="s">
        <v>32</v>
      </c>
      <c r="F34" s="71">
        <f>SUM(F35:F36)</f>
        <v>0</v>
      </c>
      <c r="G34" s="68" t="s">
        <v>32</v>
      </c>
      <c r="H34" s="65">
        <f t="shared" si="1"/>
        <v>0</v>
      </c>
      <c r="I34" s="67" t="s">
        <v>32</v>
      </c>
      <c r="J34" s="67" t="s">
        <v>32</v>
      </c>
      <c r="K34" s="71">
        <f>SUM(K35:K36)</f>
        <v>0</v>
      </c>
      <c r="L34" s="70" t="s">
        <v>32</v>
      </c>
    </row>
    <row r="35" spans="1:12" x14ac:dyDescent="0.25">
      <c r="A35" s="47">
        <v>21381</v>
      </c>
      <c r="B35" s="73" t="s">
        <v>42</v>
      </c>
      <c r="C35" s="74">
        <f t="shared" si="0"/>
        <v>0</v>
      </c>
      <c r="D35" s="75" t="s">
        <v>32</v>
      </c>
      <c r="E35" s="75" t="s">
        <v>32</v>
      </c>
      <c r="F35" s="76"/>
      <c r="G35" s="77" t="s">
        <v>32</v>
      </c>
      <c r="H35" s="74">
        <f t="shared" si="1"/>
        <v>0</v>
      </c>
      <c r="I35" s="75" t="s">
        <v>32</v>
      </c>
      <c r="J35" s="75" t="s">
        <v>32</v>
      </c>
      <c r="K35" s="76"/>
      <c r="L35" s="78" t="s">
        <v>32</v>
      </c>
    </row>
    <row r="36" spans="1:12" ht="24" x14ac:dyDescent="0.25">
      <c r="A36" s="53">
        <v>21383</v>
      </c>
      <c r="B36" s="79" t="s">
        <v>43</v>
      </c>
      <c r="C36" s="80">
        <f t="shared" si="0"/>
        <v>0</v>
      </c>
      <c r="D36" s="81" t="s">
        <v>32</v>
      </c>
      <c r="E36" s="81" t="s">
        <v>32</v>
      </c>
      <c r="F36" s="82"/>
      <c r="G36" s="83" t="s">
        <v>32</v>
      </c>
      <c r="H36" s="80">
        <f t="shared" si="1"/>
        <v>0</v>
      </c>
      <c r="I36" s="81" t="s">
        <v>32</v>
      </c>
      <c r="J36" s="81" t="s">
        <v>32</v>
      </c>
      <c r="K36" s="82"/>
      <c r="L36" s="84" t="s">
        <v>32</v>
      </c>
    </row>
    <row r="37" spans="1:12" s="33" customFormat="1" ht="24" x14ac:dyDescent="0.25">
      <c r="A37" s="72">
        <v>21390</v>
      </c>
      <c r="B37" s="64" t="s">
        <v>44</v>
      </c>
      <c r="C37" s="65">
        <f t="shared" si="0"/>
        <v>0</v>
      </c>
      <c r="D37" s="67" t="s">
        <v>32</v>
      </c>
      <c r="E37" s="67" t="s">
        <v>32</v>
      </c>
      <c r="F37" s="71">
        <f>SUM(F38:F41)</f>
        <v>0</v>
      </c>
      <c r="G37" s="68" t="s">
        <v>32</v>
      </c>
      <c r="H37" s="65">
        <f t="shared" si="1"/>
        <v>0</v>
      </c>
      <c r="I37" s="67" t="s">
        <v>32</v>
      </c>
      <c r="J37" s="67" t="s">
        <v>32</v>
      </c>
      <c r="K37" s="71">
        <f>SUM(K38:K41)</f>
        <v>0</v>
      </c>
      <c r="L37" s="70" t="s">
        <v>32</v>
      </c>
    </row>
    <row r="38" spans="1:12" ht="24" x14ac:dyDescent="0.25">
      <c r="A38" s="47">
        <v>21391</v>
      </c>
      <c r="B38" s="73" t="s">
        <v>45</v>
      </c>
      <c r="C38" s="74">
        <f t="shared" si="0"/>
        <v>0</v>
      </c>
      <c r="D38" s="75" t="s">
        <v>32</v>
      </c>
      <c r="E38" s="75" t="s">
        <v>32</v>
      </c>
      <c r="F38" s="76"/>
      <c r="G38" s="77" t="s">
        <v>32</v>
      </c>
      <c r="H38" s="74">
        <f t="shared" si="1"/>
        <v>0</v>
      </c>
      <c r="I38" s="75" t="s">
        <v>32</v>
      </c>
      <c r="J38" s="75" t="s">
        <v>32</v>
      </c>
      <c r="K38" s="76"/>
      <c r="L38" s="78" t="s">
        <v>32</v>
      </c>
    </row>
    <row r="39" spans="1:12" x14ac:dyDescent="0.25">
      <c r="A39" s="53">
        <v>21393</v>
      </c>
      <c r="B39" s="79" t="s">
        <v>46</v>
      </c>
      <c r="C39" s="80">
        <f t="shared" si="0"/>
        <v>0</v>
      </c>
      <c r="D39" s="81" t="s">
        <v>32</v>
      </c>
      <c r="E39" s="81" t="s">
        <v>32</v>
      </c>
      <c r="F39" s="82"/>
      <c r="G39" s="83" t="s">
        <v>32</v>
      </c>
      <c r="H39" s="80">
        <f t="shared" si="1"/>
        <v>0</v>
      </c>
      <c r="I39" s="81" t="s">
        <v>32</v>
      </c>
      <c r="J39" s="81" t="s">
        <v>32</v>
      </c>
      <c r="K39" s="82"/>
      <c r="L39" s="84" t="s">
        <v>32</v>
      </c>
    </row>
    <row r="40" spans="1:12" x14ac:dyDescent="0.25">
      <c r="A40" s="53">
        <v>21395</v>
      </c>
      <c r="B40" s="79" t="s">
        <v>47</v>
      </c>
      <c r="C40" s="80">
        <f t="shared" si="0"/>
        <v>0</v>
      </c>
      <c r="D40" s="81" t="s">
        <v>32</v>
      </c>
      <c r="E40" s="81" t="s">
        <v>32</v>
      </c>
      <c r="F40" s="82"/>
      <c r="G40" s="83" t="s">
        <v>32</v>
      </c>
      <c r="H40" s="80">
        <f t="shared" si="1"/>
        <v>0</v>
      </c>
      <c r="I40" s="81" t="s">
        <v>32</v>
      </c>
      <c r="J40" s="81" t="s">
        <v>32</v>
      </c>
      <c r="K40" s="82"/>
      <c r="L40" s="84" t="s">
        <v>32</v>
      </c>
    </row>
    <row r="41" spans="1:12" ht="24" x14ac:dyDescent="0.25">
      <c r="A41" s="53">
        <v>21399</v>
      </c>
      <c r="B41" s="79" t="s">
        <v>48</v>
      </c>
      <c r="C41" s="80">
        <f t="shared" si="0"/>
        <v>0</v>
      </c>
      <c r="D41" s="81" t="s">
        <v>32</v>
      </c>
      <c r="E41" s="81" t="s">
        <v>32</v>
      </c>
      <c r="F41" s="82"/>
      <c r="G41" s="83" t="s">
        <v>32</v>
      </c>
      <c r="H41" s="80">
        <f t="shared" si="1"/>
        <v>0</v>
      </c>
      <c r="I41" s="81" t="s">
        <v>32</v>
      </c>
      <c r="J41" s="81" t="s">
        <v>32</v>
      </c>
      <c r="K41" s="82"/>
      <c r="L41" s="84" t="s">
        <v>32</v>
      </c>
    </row>
    <row r="42" spans="1:12" s="33" customFormat="1" ht="24" x14ac:dyDescent="0.25">
      <c r="A42" s="72">
        <v>21420</v>
      </c>
      <c r="B42" s="64" t="s">
        <v>49</v>
      </c>
      <c r="C42" s="65">
        <f t="shared" si="0"/>
        <v>0</v>
      </c>
      <c r="D42" s="93">
        <f>SUM(D43)</f>
        <v>0</v>
      </c>
      <c r="E42" s="67" t="s">
        <v>32</v>
      </c>
      <c r="F42" s="67" t="s">
        <v>32</v>
      </c>
      <c r="G42" s="68" t="s">
        <v>32</v>
      </c>
      <c r="H42" s="94">
        <f t="shared" si="1"/>
        <v>0</v>
      </c>
      <c r="I42" s="93">
        <f>SUM(I43)</f>
        <v>0</v>
      </c>
      <c r="J42" s="67" t="s">
        <v>32</v>
      </c>
      <c r="K42" s="67" t="s">
        <v>32</v>
      </c>
      <c r="L42" s="70" t="s">
        <v>32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32</v>
      </c>
      <c r="F43" s="89" t="s">
        <v>32</v>
      </c>
      <c r="G43" s="91" t="s">
        <v>32</v>
      </c>
      <c r="H43" s="96">
        <f t="shared" si="1"/>
        <v>0</v>
      </c>
      <c r="I43" s="98"/>
      <c r="J43" s="89" t="s">
        <v>32</v>
      </c>
      <c r="K43" s="89" t="s">
        <v>32</v>
      </c>
      <c r="L43" s="92" t="s">
        <v>32</v>
      </c>
    </row>
    <row r="44" spans="1:12" ht="24" x14ac:dyDescent="0.25">
      <c r="A44" s="99">
        <v>23000</v>
      </c>
      <c r="B44" s="100" t="s">
        <v>50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 x14ac:dyDescent="0.25">
      <c r="A45" s="105">
        <v>23410</v>
      </c>
      <c r="B45" s="106" t="s">
        <v>51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 x14ac:dyDescent="0.25">
      <c r="A46" s="105">
        <v>23510</v>
      </c>
      <c r="B46" s="106" t="s">
        <v>52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53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54</v>
      </c>
      <c r="C49" s="124">
        <f t="shared" ref="C49:C111" si="2">SUM(D49:G49)</f>
        <v>5282.9895999999999</v>
      </c>
      <c r="D49" s="125">
        <f>SUM(D50,D295)</f>
        <v>5282.9895999999999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5168</v>
      </c>
      <c r="I49" s="125">
        <f>SUM(I50,I295)</f>
        <v>5168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55</v>
      </c>
      <c r="C50" s="130">
        <f t="shared" si="2"/>
        <v>5282.9895999999999</v>
      </c>
      <c r="D50" s="131">
        <f>SUM(D51,D191)</f>
        <v>5282.9895999999999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5168</v>
      </c>
      <c r="I50" s="131">
        <f>SUM(I51,I191)</f>
        <v>5168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56</v>
      </c>
      <c r="C51" s="135">
        <f t="shared" si="2"/>
        <v>5282.9895999999999</v>
      </c>
      <c r="D51" s="136">
        <f>SUM(D52,D73,D170,D184)</f>
        <v>5282.9895999999999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5168</v>
      </c>
      <c r="I51" s="136">
        <f>SUM(I52,I73,I170,I184)</f>
        <v>5168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57</v>
      </c>
      <c r="C52" s="140">
        <f t="shared" si="2"/>
        <v>3752.4816000000001</v>
      </c>
      <c r="D52" s="141">
        <f>SUM(D53,D66)</f>
        <v>3752.4816000000001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3752</v>
      </c>
      <c r="I52" s="141">
        <f>SUM(I53,I66)</f>
        <v>3752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58</v>
      </c>
      <c r="C53" s="65">
        <f t="shared" si="2"/>
        <v>3024</v>
      </c>
      <c r="D53" s="71">
        <f>SUM(D54,D57,D65)</f>
        <v>3024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3024</v>
      </c>
      <c r="I53" s="71">
        <f>SUM(I54,I57,I65)</f>
        <v>3024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59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60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61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62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63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64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65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66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67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68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69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70</v>
      </c>
      <c r="C65" s="148">
        <f t="shared" si="2"/>
        <v>3024</v>
      </c>
      <c r="D65" s="160">
        <f>SUM(50*2*12)+(30*12)+(30*12)+(92*12)</f>
        <v>3024</v>
      </c>
      <c r="E65" s="160"/>
      <c r="F65" s="160"/>
      <c r="G65" s="161"/>
      <c r="H65" s="148">
        <f t="shared" si="3"/>
        <v>3024</v>
      </c>
      <c r="I65" s="160">
        <v>3024</v>
      </c>
      <c r="J65" s="160"/>
      <c r="K65" s="160"/>
      <c r="L65" s="162"/>
    </row>
    <row r="66" spans="1:12" ht="36" x14ac:dyDescent="0.25">
      <c r="A66" s="64">
        <v>1200</v>
      </c>
      <c r="B66" s="144" t="s">
        <v>71</v>
      </c>
      <c r="C66" s="65">
        <f t="shared" si="2"/>
        <v>728.48159999999996</v>
      </c>
      <c r="D66" s="71">
        <f>SUM(D67:D68)</f>
        <v>728.48159999999996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728</v>
      </c>
      <c r="I66" s="71">
        <f>SUM(I67:I68)</f>
        <v>728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72</v>
      </c>
      <c r="C67" s="74">
        <f t="shared" si="2"/>
        <v>728.48159999999996</v>
      </c>
      <c r="D67" s="76">
        <f>D65*0.2409</f>
        <v>728.48159999999996</v>
      </c>
      <c r="E67" s="76"/>
      <c r="F67" s="76"/>
      <c r="G67" s="152"/>
      <c r="H67" s="74">
        <f t="shared" si="3"/>
        <v>728</v>
      </c>
      <c r="I67" s="76">
        <v>728</v>
      </c>
      <c r="J67" s="76"/>
      <c r="K67" s="76"/>
      <c r="L67" s="153"/>
    </row>
    <row r="68" spans="1:12" ht="24" x14ac:dyDescent="0.25">
      <c r="A68" s="156">
        <v>1220</v>
      </c>
      <c r="B68" s="79" t="s">
        <v>73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74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75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76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77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78</v>
      </c>
      <c r="C73" s="140">
        <f t="shared" si="2"/>
        <v>1530.508</v>
      </c>
      <c r="D73" s="141">
        <f>SUM(D74,D81,D128,D161,D162,D169)</f>
        <v>1530.508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1416</v>
      </c>
      <c r="I73" s="141">
        <f>SUM(I74,I81,I128,I161,I162,I169)</f>
        <v>1416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79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80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81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82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83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81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82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84</v>
      </c>
      <c r="C81" s="65">
        <f t="shared" si="2"/>
        <v>531.50800000000004</v>
      </c>
      <c r="D81" s="71">
        <f>SUM(D82,D87,D93,D101,D110,D114,D120,D126)</f>
        <v>531.50800000000004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532</v>
      </c>
      <c r="I81" s="71">
        <f>SUM(I82,I87,I93,I101,I110,I114,I120,I126)</f>
        <v>532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85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86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87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88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89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90</v>
      </c>
      <c r="C87" s="80">
        <f t="shared" si="2"/>
        <v>233.82</v>
      </c>
      <c r="D87" s="157">
        <f>SUM(D88:D92)</f>
        <v>233.82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234</v>
      </c>
      <c r="I87" s="157">
        <f>SUM(I88:I92)</f>
        <v>234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91</v>
      </c>
      <c r="C88" s="80">
        <f t="shared" si="2"/>
        <v>159.89999999999998</v>
      </c>
      <c r="D88" s="82">
        <f>13.6*1.45*7.5+12</f>
        <v>159.89999999999998</v>
      </c>
      <c r="E88" s="82"/>
      <c r="F88" s="82"/>
      <c r="G88" s="154"/>
      <c r="H88" s="80">
        <f t="shared" si="3"/>
        <v>160</v>
      </c>
      <c r="I88" s="82">
        <v>160</v>
      </c>
      <c r="J88" s="82"/>
      <c r="K88" s="82"/>
      <c r="L88" s="155"/>
    </row>
    <row r="89" spans="1:12" x14ac:dyDescent="0.25">
      <c r="A89" s="53">
        <v>2222</v>
      </c>
      <c r="B89" s="79" t="s">
        <v>92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93</v>
      </c>
      <c r="C90" s="80">
        <f t="shared" si="2"/>
        <v>73.92</v>
      </c>
      <c r="D90" s="82">
        <f xml:space="preserve"> 6.16*12</f>
        <v>73.92</v>
      </c>
      <c r="E90" s="82"/>
      <c r="F90" s="82"/>
      <c r="G90" s="154"/>
      <c r="H90" s="80">
        <f t="shared" si="3"/>
        <v>74</v>
      </c>
      <c r="I90" s="82">
        <v>74</v>
      </c>
      <c r="J90" s="82"/>
      <c r="K90" s="82"/>
      <c r="L90" s="155"/>
    </row>
    <row r="91" spans="1:12" ht="11.25" customHeight="1" x14ac:dyDescent="0.25">
      <c r="A91" s="53">
        <v>2224</v>
      </c>
      <c r="B91" s="79" t="s">
        <v>94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95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96</v>
      </c>
      <c r="C93" s="80">
        <f t="shared" si="2"/>
        <v>42.28</v>
      </c>
      <c r="D93" s="157">
        <f>SUM(D94:D100)</f>
        <v>42.28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42</v>
      </c>
      <c r="I93" s="157">
        <f>SUM(I94:I100)</f>
        <v>42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97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98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99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100</v>
      </c>
      <c r="C97" s="80">
        <f t="shared" si="2"/>
        <v>28</v>
      </c>
      <c r="D97" s="82">
        <f>2*14</f>
        <v>28</v>
      </c>
      <c r="E97" s="82"/>
      <c r="F97" s="82"/>
      <c r="G97" s="154"/>
      <c r="H97" s="80">
        <f t="shared" si="3"/>
        <v>28</v>
      </c>
      <c r="I97" s="82">
        <v>28</v>
      </c>
      <c r="J97" s="82"/>
      <c r="K97" s="82"/>
      <c r="L97" s="155"/>
    </row>
    <row r="98" spans="1:12" ht="24" x14ac:dyDescent="0.25">
      <c r="A98" s="53">
        <v>2235</v>
      </c>
      <c r="B98" s="79" t="s">
        <v>101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102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103</v>
      </c>
      <c r="C100" s="80">
        <f t="shared" si="2"/>
        <v>14.28</v>
      </c>
      <c r="D100" s="82">
        <f>1.19*12</f>
        <v>14.28</v>
      </c>
      <c r="E100" s="82"/>
      <c r="F100" s="82"/>
      <c r="G100" s="154"/>
      <c r="H100" s="80">
        <f t="shared" si="3"/>
        <v>14</v>
      </c>
      <c r="I100" s="82">
        <v>14</v>
      </c>
      <c r="J100" s="82"/>
      <c r="K100" s="82"/>
      <c r="L100" s="155"/>
    </row>
    <row r="101" spans="1:12" ht="36" x14ac:dyDescent="0.25">
      <c r="A101" s="156">
        <v>2240</v>
      </c>
      <c r="B101" s="79" t="s">
        <v>104</v>
      </c>
      <c r="C101" s="80">
        <f t="shared" si="2"/>
        <v>180.88799999999998</v>
      </c>
      <c r="D101" s="157">
        <f>SUM(D102:D109)</f>
        <v>180.88799999999998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181</v>
      </c>
      <c r="I101" s="157">
        <f>SUM(I102:I109)</f>
        <v>181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105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106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107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108</v>
      </c>
      <c r="C105" s="80">
        <f t="shared" si="2"/>
        <v>180.88799999999998</v>
      </c>
      <c r="D105" s="82">
        <f>SUM(12.1*12)+(0.76*12)+(2.214*1*12)</f>
        <v>180.88799999999998</v>
      </c>
      <c r="E105" s="82"/>
      <c r="F105" s="82"/>
      <c r="G105" s="154"/>
      <c r="H105" s="80">
        <f t="shared" si="3"/>
        <v>181</v>
      </c>
      <c r="I105" s="82">
        <v>181</v>
      </c>
      <c r="J105" s="82"/>
      <c r="K105" s="82"/>
      <c r="L105" s="155"/>
    </row>
    <row r="106" spans="1:12" ht="24" x14ac:dyDescent="0.25">
      <c r="A106" s="53">
        <v>2246</v>
      </c>
      <c r="B106" s="79" t="s">
        <v>109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110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111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112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113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114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115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116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117</v>
      </c>
      <c r="C114" s="80">
        <f t="shared" ref="C114:C184" si="4">SUM(D114:G114)</f>
        <v>74.52000000000001</v>
      </c>
      <c r="D114" s="157">
        <f>SUM(D115:D119)</f>
        <v>74.52000000000001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75</v>
      </c>
      <c r="I114" s="157">
        <f>SUM(I115:I119)</f>
        <v>75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118</v>
      </c>
      <c r="C115" s="80">
        <f t="shared" si="4"/>
        <v>74.52000000000001</v>
      </c>
      <c r="D115" s="82">
        <f>13.8*0.45*12</f>
        <v>74.52000000000001</v>
      </c>
      <c r="E115" s="82"/>
      <c r="F115" s="82"/>
      <c r="G115" s="154"/>
      <c r="H115" s="80">
        <f t="shared" si="5"/>
        <v>75</v>
      </c>
      <c r="I115" s="82">
        <v>75</v>
      </c>
      <c r="J115" s="82"/>
      <c r="K115" s="82"/>
      <c r="L115" s="155"/>
    </row>
    <row r="116" spans="1:12" x14ac:dyDescent="0.25">
      <c r="A116" s="53">
        <v>2262</v>
      </c>
      <c r="B116" s="79" t="s">
        <v>119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120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121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122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123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79" t="s">
        <v>124</v>
      </c>
      <c r="C121" s="80">
        <f t="shared" si="4"/>
        <v>0</v>
      </c>
      <c r="D121" s="157"/>
      <c r="E121" s="157"/>
      <c r="F121" s="157"/>
      <c r="G121" s="158"/>
      <c r="H121" s="80">
        <f t="shared" si="5"/>
        <v>0</v>
      </c>
      <c r="I121" s="157"/>
      <c r="J121" s="157"/>
      <c r="K121" s="157"/>
      <c r="L121" s="159"/>
    </row>
    <row r="122" spans="1:12" ht="24" x14ac:dyDescent="0.25">
      <c r="A122" s="53">
        <v>2275</v>
      </c>
      <c r="B122" s="79" t="s">
        <v>125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126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127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128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129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130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131</v>
      </c>
      <c r="C128" s="65">
        <f t="shared" si="4"/>
        <v>999</v>
      </c>
      <c r="D128" s="71">
        <f>SUM(D129,D133,D137,D138,D141,D148,D156,D157,D160)</f>
        <v>999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884</v>
      </c>
      <c r="I128" s="71">
        <f>SUM(I129,I133,I137,I138,I141,I148,I156,I157,I160)</f>
        <v>884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132</v>
      </c>
      <c r="C129" s="74">
        <f t="shared" si="4"/>
        <v>235</v>
      </c>
      <c r="D129" s="166">
        <f>SUM(D130:D132)</f>
        <v>235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120</v>
      </c>
      <c r="I129" s="166">
        <f>SUM(I130:I132)</f>
        <v>120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133</v>
      </c>
      <c r="C130" s="80">
        <f t="shared" si="4"/>
        <v>20</v>
      </c>
      <c r="D130" s="82">
        <v>20</v>
      </c>
      <c r="E130" s="82"/>
      <c r="F130" s="82"/>
      <c r="G130" s="154"/>
      <c r="H130" s="80">
        <f t="shared" si="5"/>
        <v>20</v>
      </c>
      <c r="I130" s="82">
        <v>20</v>
      </c>
      <c r="J130" s="82"/>
      <c r="K130" s="82"/>
      <c r="L130" s="155"/>
    </row>
    <row r="131" spans="1:12" x14ac:dyDescent="0.25">
      <c r="A131" s="53">
        <v>2312</v>
      </c>
      <c r="B131" s="79" t="s">
        <v>134</v>
      </c>
      <c r="C131" s="80">
        <f t="shared" si="4"/>
        <v>140</v>
      </c>
      <c r="D131" s="82">
        <v>140</v>
      </c>
      <c r="E131" s="82"/>
      <c r="F131" s="82"/>
      <c r="G131" s="154"/>
      <c r="H131" s="80">
        <f t="shared" si="5"/>
        <v>70</v>
      </c>
      <c r="I131" s="82">
        <v>70</v>
      </c>
      <c r="J131" s="82"/>
      <c r="K131" s="82"/>
      <c r="L131" s="155"/>
    </row>
    <row r="132" spans="1:12" x14ac:dyDescent="0.25">
      <c r="A132" s="53">
        <v>2313</v>
      </c>
      <c r="B132" s="79" t="s">
        <v>135</v>
      </c>
      <c r="C132" s="80">
        <f t="shared" si="4"/>
        <v>75</v>
      </c>
      <c r="D132" s="82">
        <f>25*3</f>
        <v>75</v>
      </c>
      <c r="E132" s="82"/>
      <c r="F132" s="82"/>
      <c r="G132" s="154"/>
      <c r="H132" s="80">
        <f t="shared" si="5"/>
        <v>30</v>
      </c>
      <c r="I132" s="82">
        <v>30</v>
      </c>
      <c r="J132" s="82"/>
      <c r="K132" s="82"/>
      <c r="L132" s="155"/>
    </row>
    <row r="133" spans="1:12" x14ac:dyDescent="0.25">
      <c r="A133" s="156">
        <v>2320</v>
      </c>
      <c r="B133" s="79" t="s">
        <v>136</v>
      </c>
      <c r="C133" s="80">
        <f t="shared" si="4"/>
        <v>444</v>
      </c>
      <c r="D133" s="157">
        <f>SUM(D134:D136)</f>
        <v>444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444</v>
      </c>
      <c r="I133" s="157">
        <f>SUM(I134:I136)</f>
        <v>444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137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138</v>
      </c>
      <c r="C135" s="80">
        <f t="shared" si="4"/>
        <v>444</v>
      </c>
      <c r="D135" s="82">
        <v>444</v>
      </c>
      <c r="E135" s="82"/>
      <c r="F135" s="82"/>
      <c r="G135" s="154"/>
      <c r="H135" s="80">
        <f t="shared" si="5"/>
        <v>444</v>
      </c>
      <c r="I135" s="82">
        <v>444</v>
      </c>
      <c r="J135" s="82"/>
      <c r="K135" s="82"/>
      <c r="L135" s="155"/>
    </row>
    <row r="136" spans="1:12" ht="10.5" customHeight="1" x14ac:dyDescent="0.25">
      <c r="A136" s="53">
        <v>2329</v>
      </c>
      <c r="B136" s="79" t="s">
        <v>139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140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141</v>
      </c>
      <c r="C138" s="80">
        <f t="shared" si="4"/>
        <v>260</v>
      </c>
      <c r="D138" s="157">
        <f>SUM(D139:D140)</f>
        <v>260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260</v>
      </c>
      <c r="I138" s="157">
        <f>SUM(I139:I140)</f>
        <v>260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142</v>
      </c>
      <c r="C139" s="80">
        <f t="shared" si="4"/>
        <v>260</v>
      </c>
      <c r="D139" s="82">
        <v>260</v>
      </c>
      <c r="E139" s="82"/>
      <c r="F139" s="82"/>
      <c r="G139" s="154"/>
      <c r="H139" s="80">
        <f t="shared" si="5"/>
        <v>260</v>
      </c>
      <c r="I139" s="82">
        <v>260</v>
      </c>
      <c r="J139" s="82"/>
      <c r="K139" s="82"/>
      <c r="L139" s="155"/>
    </row>
    <row r="140" spans="1:12" ht="24" x14ac:dyDescent="0.25">
      <c r="A140" s="53">
        <v>2344</v>
      </c>
      <c r="B140" s="79" t="s">
        <v>143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144</v>
      </c>
      <c r="C141" s="148">
        <f t="shared" si="4"/>
        <v>60</v>
      </c>
      <c r="D141" s="149">
        <f>SUM(D142:D147)</f>
        <v>60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60</v>
      </c>
      <c r="I141" s="149">
        <f>SUM(I142:I147)</f>
        <v>60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145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146</v>
      </c>
      <c r="C143" s="80">
        <f t="shared" si="4"/>
        <v>60</v>
      </c>
      <c r="D143" s="82">
        <v>60</v>
      </c>
      <c r="E143" s="82"/>
      <c r="F143" s="82"/>
      <c r="G143" s="154"/>
      <c r="H143" s="80">
        <f t="shared" si="5"/>
        <v>60</v>
      </c>
      <c r="I143" s="82">
        <v>60</v>
      </c>
      <c r="J143" s="82"/>
      <c r="K143" s="82"/>
      <c r="L143" s="155"/>
    </row>
    <row r="144" spans="1:12" ht="24" x14ac:dyDescent="0.25">
      <c r="A144" s="53">
        <v>2353</v>
      </c>
      <c r="B144" s="79" t="s">
        <v>147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148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149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150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151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152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153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154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155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156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157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158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159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160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161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162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163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164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165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166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167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168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169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170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171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172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173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174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175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176</v>
      </c>
      <c r="C173" s="80">
        <f>SUM(D173:G173)</f>
        <v>0</v>
      </c>
      <c r="D173" s="82"/>
      <c r="E173" s="82"/>
      <c r="F173" s="82"/>
      <c r="G173" s="154"/>
      <c r="H173" s="80">
        <f>SUM(I173:L173)</f>
        <v>0</v>
      </c>
      <c r="I173" s="82"/>
      <c r="J173" s="82"/>
      <c r="K173" s="82"/>
      <c r="L173" s="155"/>
    </row>
    <row r="174" spans="1:12" ht="24" x14ac:dyDescent="0.25">
      <c r="A174" s="53">
        <v>3262</v>
      </c>
      <c r="B174" s="79" t="s">
        <v>177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178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179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180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181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182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183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184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185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186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187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188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189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190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191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192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193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194</v>
      </c>
      <c r="C191" s="135">
        <f t="shared" si="19"/>
        <v>0</v>
      </c>
      <c r="D191" s="136">
        <f>SUM(D192,D231,D266,D279,D283)</f>
        <v>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0</v>
      </c>
      <c r="I191" s="136">
        <f>SUM(I192,I231,I266,I279,I283)</f>
        <v>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195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196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197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198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199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200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201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202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203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204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205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206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207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208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209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210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211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212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213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214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215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216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217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218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219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220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221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222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223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224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225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226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227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228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229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230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231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232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233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234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235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236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237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238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239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240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241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242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243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244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245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246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247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248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249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250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251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252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253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254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255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256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257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258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259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260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261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262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263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264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265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266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267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268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269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270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271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272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273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274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275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276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277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278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279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280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281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282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283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284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285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286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287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288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289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290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291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292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293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294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295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296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297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298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29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30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299</v>
      </c>
      <c r="C298" s="257">
        <f>SUM(C295,C283,C279,C266,C231,C192,C184,C170,C73,C52)</f>
        <v>5282.9895999999999</v>
      </c>
      <c r="D298" s="257">
        <f>SUM(D295,D283,D279,D266,D231,D192,D184,D170,D73,D52)</f>
        <v>5282.9895999999999</v>
      </c>
      <c r="E298" s="257">
        <f t="shared" ref="E298:G298" si="61">SUM(E295,E283,E279,E266,E231,E192,E184,E170,E73,E52)</f>
        <v>0</v>
      </c>
      <c r="F298" s="257">
        <f t="shared" si="61"/>
        <v>0</v>
      </c>
      <c r="G298" s="258">
        <f t="shared" si="61"/>
        <v>0</v>
      </c>
      <c r="H298" s="259">
        <f>SUM(H295,H283,H279,H266,H231,H192,H184,H170,H73,H52)</f>
        <v>5168</v>
      </c>
      <c r="I298" s="257">
        <f>SUM(I295,I283,I279,I266,I231,I192,I184,I170,I73,I52)</f>
        <v>5168</v>
      </c>
      <c r="J298" s="257">
        <f t="shared" ref="J298:L298" si="62">SUM(J295,J283,J279,J266,J231,J192,J184,J170,J73,J52)</f>
        <v>0</v>
      </c>
      <c r="K298" s="257">
        <f t="shared" si="62"/>
        <v>0</v>
      </c>
      <c r="L298" s="146">
        <f t="shared" si="62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3" t="s">
        <v>300</v>
      </c>
      <c r="B300" s="324"/>
      <c r="C300" s="262">
        <f>SUM(D300:G300)</f>
        <v>1.0400000000117871E-2</v>
      </c>
      <c r="D300" s="263">
        <f>SUM(D25,D26,D42)-D50</f>
        <v>1.0400000000117871E-2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0</v>
      </c>
      <c r="I300" s="263">
        <f>SUM(I25,I26,I42)-I50</f>
        <v>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3" t="s">
        <v>301</v>
      </c>
      <c r="B302" s="324"/>
      <c r="C302" s="262">
        <f t="shared" ref="C302:L302" si="63">SUM(C303,C305)-C313+C315</f>
        <v>0</v>
      </c>
      <c r="D302" s="263">
        <f t="shared" si="63"/>
        <v>0</v>
      </c>
      <c r="E302" s="263">
        <f t="shared" si="63"/>
        <v>0</v>
      </c>
      <c r="F302" s="263">
        <f t="shared" si="63"/>
        <v>0</v>
      </c>
      <c r="G302" s="264">
        <f t="shared" si="63"/>
        <v>0</v>
      </c>
      <c r="H302" s="267">
        <f t="shared" si="63"/>
        <v>0</v>
      </c>
      <c r="I302" s="263">
        <f t="shared" si="63"/>
        <v>0</v>
      </c>
      <c r="J302" s="263">
        <f t="shared" si="63"/>
        <v>0</v>
      </c>
      <c r="K302" s="263">
        <f t="shared" si="63"/>
        <v>0</v>
      </c>
      <c r="L302" s="268">
        <f t="shared" si="63"/>
        <v>0</v>
      </c>
    </row>
    <row r="303" spans="1:12" s="33" customFormat="1" x14ac:dyDescent="0.25">
      <c r="A303" s="269" t="s">
        <v>302</v>
      </c>
      <c r="B303" s="269" t="s">
        <v>303</v>
      </c>
      <c r="C303" s="262">
        <f t="shared" ref="C303:L303" si="64">C22-C295</f>
        <v>0</v>
      </c>
      <c r="D303" s="263">
        <f t="shared" si="64"/>
        <v>0</v>
      </c>
      <c r="E303" s="263">
        <f t="shared" si="64"/>
        <v>0</v>
      </c>
      <c r="F303" s="263">
        <f t="shared" si="64"/>
        <v>0</v>
      </c>
      <c r="G303" s="270">
        <f t="shared" si="64"/>
        <v>0</v>
      </c>
      <c r="H303" s="267">
        <f t="shared" si="64"/>
        <v>0</v>
      </c>
      <c r="I303" s="263">
        <f t="shared" si="64"/>
        <v>0</v>
      </c>
      <c r="J303" s="263">
        <f t="shared" si="64"/>
        <v>0</v>
      </c>
      <c r="K303" s="263">
        <f t="shared" si="64"/>
        <v>0</v>
      </c>
      <c r="L303" s="268">
        <f t="shared" si="64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304</v>
      </c>
      <c r="B305" s="271" t="s">
        <v>305</v>
      </c>
      <c r="C305" s="262">
        <f t="shared" ref="C305:L305" si="65">SUM(C306,C308,C310)-SUM(C307,C309,C311)</f>
        <v>0</v>
      </c>
      <c r="D305" s="263">
        <f t="shared" si="65"/>
        <v>0</v>
      </c>
      <c r="E305" s="263">
        <f t="shared" si="65"/>
        <v>0</v>
      </c>
      <c r="F305" s="263">
        <f t="shared" si="65"/>
        <v>0</v>
      </c>
      <c r="G305" s="270">
        <f t="shared" si="65"/>
        <v>0</v>
      </c>
      <c r="H305" s="267">
        <f t="shared" si="65"/>
        <v>0</v>
      </c>
      <c r="I305" s="263">
        <f t="shared" si="65"/>
        <v>0</v>
      </c>
      <c r="J305" s="263">
        <f t="shared" si="65"/>
        <v>0</v>
      </c>
      <c r="K305" s="263">
        <f t="shared" si="65"/>
        <v>0</v>
      </c>
      <c r="L305" s="268">
        <f t="shared" si="65"/>
        <v>0</v>
      </c>
    </row>
    <row r="306" spans="1:12" x14ac:dyDescent="0.25">
      <c r="A306" s="272" t="s">
        <v>306</v>
      </c>
      <c r="B306" s="273" t="s">
        <v>307</v>
      </c>
      <c r="C306" s="88">
        <f t="shared" ref="C306:C311" si="66">SUM(D306:G306)</f>
        <v>0</v>
      </c>
      <c r="D306" s="90"/>
      <c r="E306" s="90"/>
      <c r="F306" s="90"/>
      <c r="G306" s="274"/>
      <c r="H306" s="88">
        <f t="shared" ref="H306:H311" si="67">SUM(I306:L306)</f>
        <v>0</v>
      </c>
      <c r="I306" s="90"/>
      <c r="J306" s="90"/>
      <c r="K306" s="90"/>
      <c r="L306" s="275"/>
    </row>
    <row r="307" spans="1:12" ht="24" x14ac:dyDescent="0.25">
      <c r="A307" s="222" t="s">
        <v>308</v>
      </c>
      <c r="B307" s="52" t="s">
        <v>309</v>
      </c>
      <c r="C307" s="80">
        <f t="shared" si="66"/>
        <v>0</v>
      </c>
      <c r="D307" s="82"/>
      <c r="E307" s="82"/>
      <c r="F307" s="82"/>
      <c r="G307" s="154"/>
      <c r="H307" s="80">
        <f t="shared" si="67"/>
        <v>0</v>
      </c>
      <c r="I307" s="82"/>
      <c r="J307" s="82"/>
      <c r="K307" s="82"/>
      <c r="L307" s="155"/>
    </row>
    <row r="308" spans="1:12" x14ac:dyDescent="0.25">
      <c r="A308" s="222" t="s">
        <v>310</v>
      </c>
      <c r="B308" s="52" t="s">
        <v>311</v>
      </c>
      <c r="C308" s="80">
        <f t="shared" si="66"/>
        <v>0</v>
      </c>
      <c r="D308" s="82"/>
      <c r="E308" s="82"/>
      <c r="F308" s="82"/>
      <c r="G308" s="154"/>
      <c r="H308" s="80">
        <f t="shared" si="67"/>
        <v>0</v>
      </c>
      <c r="I308" s="82"/>
      <c r="J308" s="82"/>
      <c r="K308" s="82"/>
      <c r="L308" s="155"/>
    </row>
    <row r="309" spans="1:12" ht="24" x14ac:dyDescent="0.25">
      <c r="A309" s="222" t="s">
        <v>312</v>
      </c>
      <c r="B309" s="52" t="s">
        <v>313</v>
      </c>
      <c r="C309" s="80">
        <f t="shared" si="66"/>
        <v>0</v>
      </c>
      <c r="D309" s="82"/>
      <c r="E309" s="82"/>
      <c r="F309" s="82"/>
      <c r="G309" s="154"/>
      <c r="H309" s="80">
        <f t="shared" si="67"/>
        <v>0</v>
      </c>
      <c r="I309" s="82"/>
      <c r="J309" s="82"/>
      <c r="K309" s="82"/>
      <c r="L309" s="155"/>
    </row>
    <row r="310" spans="1:12" x14ac:dyDescent="0.25">
      <c r="A310" s="222" t="s">
        <v>314</v>
      </c>
      <c r="B310" s="52" t="s">
        <v>315</v>
      </c>
      <c r="C310" s="80">
        <f t="shared" si="66"/>
        <v>0</v>
      </c>
      <c r="D310" s="82"/>
      <c r="E310" s="82"/>
      <c r="F310" s="82"/>
      <c r="G310" s="154"/>
      <c r="H310" s="80">
        <f t="shared" si="67"/>
        <v>0</v>
      </c>
      <c r="I310" s="82"/>
      <c r="J310" s="82"/>
      <c r="K310" s="82"/>
      <c r="L310" s="155"/>
    </row>
    <row r="311" spans="1:12" ht="24" x14ac:dyDescent="0.25">
      <c r="A311" s="276" t="s">
        <v>316</v>
      </c>
      <c r="B311" s="277" t="s">
        <v>317</v>
      </c>
      <c r="C311" s="179">
        <f t="shared" si="66"/>
        <v>0</v>
      </c>
      <c r="D311" s="183"/>
      <c r="E311" s="183"/>
      <c r="F311" s="183"/>
      <c r="G311" s="237"/>
      <c r="H311" s="179">
        <f t="shared" si="67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318</v>
      </c>
      <c r="B313" s="271" t="s">
        <v>319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320</v>
      </c>
      <c r="B315" s="287" t="s">
        <v>321</v>
      </c>
      <c r="C315" s="288">
        <f>SUM(D315:G315)</f>
        <v>0</v>
      </c>
      <c r="D315" s="172"/>
      <c r="E315" s="172"/>
      <c r="F315" s="172"/>
      <c r="G315" s="173"/>
      <c r="H315" s="288">
        <f>SUM(I315:L315)</f>
        <v>0</v>
      </c>
      <c r="I315" s="172"/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322</v>
      </c>
      <c r="C318" s="7" t="s">
        <v>323</v>
      </c>
      <c r="D318" s="7"/>
      <c r="E318" s="7"/>
      <c r="F318" s="7"/>
      <c r="G318" s="7"/>
      <c r="H318" s="7" t="s">
        <v>324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325</v>
      </c>
      <c r="C320" s="7" t="s">
        <v>323</v>
      </c>
      <c r="D320" s="7"/>
      <c r="E320" s="7"/>
      <c r="F320" s="7"/>
      <c r="G320" s="7"/>
      <c r="H320" s="7" t="s">
        <v>324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2:B302"/>
    <mergeCell ref="H17:H18"/>
    <mergeCell ref="I17:I18"/>
    <mergeCell ref="J17:J18"/>
    <mergeCell ref="K17:K18"/>
    <mergeCell ref="L17:L18"/>
    <mergeCell ref="A300:B30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C13:L13"/>
    <mergeCell ref="A3:L3"/>
    <mergeCell ref="C5:L5"/>
    <mergeCell ref="C8:L8"/>
    <mergeCell ref="C11:L11"/>
    <mergeCell ref="C12:L12"/>
    <mergeCell ref="C6:L6"/>
    <mergeCell ref="C7:L7"/>
    <mergeCell ref="C10:L10"/>
  </mergeCells>
  <printOptions gridLines="1"/>
  <pageMargins left="0.39370078740157483" right="0.39370078740157483" top="0.59055118110236227" bottom="0.39370078740157483" header="0.23622047244094491" footer="0.19685039370078741"/>
  <pageSetup paperSize="9" fitToHeight="50" orientation="portrait" r:id="rId1"/>
  <headerFooter alignWithMargins="0">
    <oddHeader xml:space="preserve">&amp;C                               &amp;R&amp;"Times New Roman,Regular"&amp;8 Tāme Nr.07.2.1.&amp;"Arial,Regular"&amp;10        </oddHeader>
    <oddFooter xml:space="preserve">&amp;L&amp;"Times New Roman,Regular"&amp;8&amp;D; &amp;T&amp;R&amp;"Times New Roman,Regular"&amp;8&amp;P (&amp;N)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41"/>
  <sheetViews>
    <sheetView tabSelected="1" zoomScaleNormal="100" workbookViewId="0">
      <selection activeCell="O20" sqref="O20"/>
    </sheetView>
  </sheetViews>
  <sheetFormatPr defaultRowHeight="12" x14ac:dyDescent="0.25"/>
  <cols>
    <col min="1" max="1" width="10.85546875" style="290" customWidth="1"/>
    <col min="2" max="2" width="28" style="290" customWidth="1"/>
    <col min="3" max="3" width="8.7109375" style="290" hidden="1" customWidth="1"/>
    <col min="4" max="4" width="9.5703125" style="290" hidden="1" customWidth="1"/>
    <col min="5" max="6" width="8.7109375" style="290" hidden="1" customWidth="1"/>
    <col min="7" max="7" width="8.28515625" style="290" hidden="1" customWidth="1"/>
    <col min="8" max="11" width="8.7109375" style="290" customWidth="1"/>
    <col min="12" max="12" width="7.5703125" style="290" customWidth="1"/>
    <col min="13" max="16384" width="9.140625" style="5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" customHeight="1" x14ac:dyDescent="0.25">
      <c r="A3" s="297" t="s">
        <v>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9"/>
    </row>
    <row r="4" spans="1:12" x14ac:dyDescent="0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2"/>
    </row>
    <row r="5" spans="1:12" x14ac:dyDescent="0.25">
      <c r="A5" s="9" t="s">
        <v>1</v>
      </c>
      <c r="B5" s="13"/>
      <c r="C5" s="300" t="s">
        <v>335</v>
      </c>
      <c r="D5" s="301"/>
      <c r="E5" s="301"/>
      <c r="F5" s="301"/>
      <c r="G5" s="301"/>
      <c r="H5" s="301"/>
      <c r="I5" s="301"/>
      <c r="J5" s="301"/>
      <c r="K5" s="301"/>
      <c r="L5" s="302"/>
    </row>
    <row r="6" spans="1:12" x14ac:dyDescent="0.25">
      <c r="A6" s="9" t="s">
        <v>3</v>
      </c>
      <c r="B6" s="10"/>
      <c r="C6" s="294" t="s">
        <v>336</v>
      </c>
      <c r="D6" s="295"/>
      <c r="E6" s="295"/>
      <c r="F6" s="295"/>
      <c r="G6" s="295"/>
      <c r="H6" s="295"/>
      <c r="I6" s="295"/>
      <c r="J6" s="295"/>
      <c r="K6" s="295"/>
      <c r="L6" s="296"/>
    </row>
    <row r="7" spans="1:12" x14ac:dyDescent="0.25">
      <c r="A7" s="9" t="s">
        <v>5</v>
      </c>
      <c r="B7" s="10"/>
      <c r="C7" s="294" t="s">
        <v>337</v>
      </c>
      <c r="D7" s="295"/>
      <c r="E7" s="295"/>
      <c r="F7" s="295"/>
      <c r="G7" s="295"/>
      <c r="H7" s="295"/>
      <c r="I7" s="295"/>
      <c r="J7" s="295"/>
      <c r="K7" s="295"/>
      <c r="L7" s="296"/>
    </row>
    <row r="8" spans="1:12" ht="24" customHeight="1" x14ac:dyDescent="0.25">
      <c r="A8" s="9" t="s">
        <v>7</v>
      </c>
      <c r="B8" s="10"/>
      <c r="C8" s="300" t="s">
        <v>338</v>
      </c>
      <c r="D8" s="301"/>
      <c r="E8" s="301"/>
      <c r="F8" s="301"/>
      <c r="G8" s="301"/>
      <c r="H8" s="301"/>
      <c r="I8" s="301"/>
      <c r="J8" s="301"/>
      <c r="K8" s="301"/>
      <c r="L8" s="302"/>
    </row>
    <row r="9" spans="1:12" x14ac:dyDescent="0.25">
      <c r="A9" s="14" t="s">
        <v>9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x14ac:dyDescent="0.25">
      <c r="A10" s="9"/>
      <c r="B10" s="10" t="s">
        <v>10</v>
      </c>
      <c r="C10" s="294"/>
      <c r="D10" s="295"/>
      <c r="E10" s="295"/>
      <c r="F10" s="295"/>
      <c r="G10" s="295"/>
      <c r="H10" s="295"/>
      <c r="I10" s="295"/>
      <c r="J10" s="295"/>
      <c r="K10" s="295"/>
      <c r="L10" s="296"/>
    </row>
    <row r="11" spans="1:12" x14ac:dyDescent="0.25">
      <c r="A11" s="9"/>
      <c r="B11" s="10" t="s">
        <v>12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6"/>
    </row>
    <row r="12" spans="1:12" x14ac:dyDescent="0.25">
      <c r="A12" s="9"/>
      <c r="B12" s="10" t="s">
        <v>13</v>
      </c>
      <c r="C12" s="294"/>
      <c r="D12" s="295"/>
      <c r="E12" s="295"/>
      <c r="F12" s="295"/>
      <c r="G12" s="295"/>
      <c r="H12" s="295"/>
      <c r="I12" s="295"/>
      <c r="J12" s="295"/>
      <c r="K12" s="295"/>
      <c r="L12" s="296"/>
    </row>
    <row r="13" spans="1:12" x14ac:dyDescent="0.25">
      <c r="A13" s="9"/>
      <c r="B13" s="10" t="s">
        <v>14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6"/>
    </row>
    <row r="14" spans="1:12" ht="12.75" customHeight="1" x14ac:dyDescent="0.25">
      <c r="A14" s="9"/>
      <c r="B14" s="10" t="s">
        <v>339</v>
      </c>
      <c r="C14" s="294" t="s">
        <v>340</v>
      </c>
      <c r="D14" s="295"/>
      <c r="E14" s="295"/>
      <c r="F14" s="295"/>
      <c r="G14" s="295"/>
      <c r="H14" s="295"/>
      <c r="I14" s="295"/>
      <c r="J14" s="295"/>
      <c r="K14" s="295"/>
      <c r="L14" s="296"/>
    </row>
    <row r="15" spans="1:1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s="20" customFormat="1" ht="12.75" customHeight="1" x14ac:dyDescent="0.25">
      <c r="A16" s="303" t="s">
        <v>16</v>
      </c>
      <c r="B16" s="306" t="s">
        <v>17</v>
      </c>
      <c r="C16" s="308" t="s">
        <v>18</v>
      </c>
      <c r="D16" s="309"/>
      <c r="E16" s="309"/>
      <c r="F16" s="309"/>
      <c r="G16" s="310"/>
      <c r="H16" s="308" t="s">
        <v>19</v>
      </c>
      <c r="I16" s="309"/>
      <c r="J16" s="309"/>
      <c r="K16" s="309"/>
      <c r="L16" s="311"/>
    </row>
    <row r="17" spans="1:14" s="20" customFormat="1" ht="12.75" customHeight="1" x14ac:dyDescent="0.25">
      <c r="A17" s="304"/>
      <c r="B17" s="307"/>
      <c r="C17" s="312" t="s">
        <v>20</v>
      </c>
      <c r="D17" s="313" t="s">
        <v>21</v>
      </c>
      <c r="E17" s="321" t="s">
        <v>22</v>
      </c>
      <c r="F17" s="315" t="s">
        <v>23</v>
      </c>
      <c r="G17" s="326" t="s">
        <v>24</v>
      </c>
      <c r="H17" s="312" t="s">
        <v>20</v>
      </c>
      <c r="I17" s="313" t="s">
        <v>21</v>
      </c>
      <c r="J17" s="321" t="s">
        <v>22</v>
      </c>
      <c r="K17" s="315" t="s">
        <v>23</v>
      </c>
      <c r="L17" s="317" t="s">
        <v>24</v>
      </c>
    </row>
    <row r="18" spans="1:14" s="21" customFormat="1" ht="61.5" customHeight="1" thickBot="1" x14ac:dyDescent="0.3">
      <c r="A18" s="305"/>
      <c r="B18" s="307"/>
      <c r="C18" s="312"/>
      <c r="D18" s="314"/>
      <c r="E18" s="325"/>
      <c r="F18" s="316"/>
      <c r="G18" s="326"/>
      <c r="H18" s="319"/>
      <c r="I18" s="320"/>
      <c r="J18" s="322"/>
      <c r="K18" s="316"/>
      <c r="L18" s="318"/>
    </row>
    <row r="19" spans="1:14" s="21" customFormat="1" ht="9.75" customHeight="1" thickTop="1" x14ac:dyDescent="0.25">
      <c r="A19" s="22" t="s">
        <v>25</v>
      </c>
      <c r="B19" s="22">
        <v>2</v>
      </c>
      <c r="C19" s="23">
        <v>3</v>
      </c>
      <c r="D19" s="24">
        <v>4</v>
      </c>
      <c r="E19" s="24">
        <v>5</v>
      </c>
      <c r="F19" s="24">
        <v>6</v>
      </c>
      <c r="G19" s="25">
        <v>7</v>
      </c>
      <c r="H19" s="23">
        <v>8</v>
      </c>
      <c r="I19" s="24">
        <v>9</v>
      </c>
      <c r="J19" s="24">
        <v>10</v>
      </c>
      <c r="K19" s="24">
        <v>11</v>
      </c>
      <c r="L19" s="26">
        <v>12</v>
      </c>
    </row>
    <row r="20" spans="1:14" s="33" customFormat="1" x14ac:dyDescent="0.25">
      <c r="A20" s="27"/>
      <c r="B20" s="28" t="s">
        <v>26</v>
      </c>
      <c r="C20" s="29"/>
      <c r="D20" s="30"/>
      <c r="E20" s="30"/>
      <c r="F20" s="30"/>
      <c r="G20" s="31"/>
      <c r="H20" s="29"/>
      <c r="I20" s="30"/>
      <c r="J20" s="30"/>
      <c r="K20" s="30"/>
      <c r="L20" s="32"/>
    </row>
    <row r="21" spans="1:14" s="33" customFormat="1" ht="32.25" customHeight="1" thickBot="1" x14ac:dyDescent="0.3">
      <c r="A21" s="34"/>
      <c r="B21" s="35" t="s">
        <v>27</v>
      </c>
      <c r="C21" s="36">
        <f t="shared" ref="C21:C46" si="0">SUM(D21:G21)</f>
        <v>169000</v>
      </c>
      <c r="D21" s="37">
        <f>SUM(D22,D25,D26,D42)</f>
        <v>169000</v>
      </c>
      <c r="E21" s="37">
        <f>SUM(E22,E25)</f>
        <v>0</v>
      </c>
      <c r="F21" s="37">
        <f>SUM(F22,F27)</f>
        <v>0</v>
      </c>
      <c r="G21" s="38">
        <f>SUM(G22,G44)</f>
        <v>0</v>
      </c>
      <c r="H21" s="36">
        <f t="shared" ref="H21:H46" si="1">SUM(I21:L21)</f>
        <v>169000</v>
      </c>
      <c r="I21" s="37">
        <f>SUM(I22,I25,I26,I42)</f>
        <v>169000</v>
      </c>
      <c r="J21" s="37">
        <f>SUM(J22,J25)</f>
        <v>0</v>
      </c>
      <c r="K21" s="37">
        <f>SUM(K22,K27)</f>
        <v>0</v>
      </c>
      <c r="L21" s="39">
        <f>SUM(L22,L44)</f>
        <v>0</v>
      </c>
    </row>
    <row r="22" spans="1:14" ht="21.75" customHeight="1" thickTop="1" x14ac:dyDescent="0.25">
      <c r="A22" s="40"/>
      <c r="B22" s="41" t="s">
        <v>28</v>
      </c>
      <c r="C22" s="42">
        <f t="shared" si="0"/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44">
        <f>SUM(G23:G24)</f>
        <v>0</v>
      </c>
      <c r="H22" s="42">
        <f t="shared" si="1"/>
        <v>0</v>
      </c>
      <c r="I22" s="43">
        <f>SUM(I23:I24)</f>
        <v>0</v>
      </c>
      <c r="J22" s="43">
        <f>SUM(J23:J24)</f>
        <v>0</v>
      </c>
      <c r="K22" s="43">
        <f>SUM(K23:K24)</f>
        <v>0</v>
      </c>
      <c r="L22" s="45">
        <f>SUM(L23:L24)</f>
        <v>0</v>
      </c>
    </row>
    <row r="23" spans="1:14" x14ac:dyDescent="0.25">
      <c r="A23" s="46"/>
      <c r="B23" s="47" t="s">
        <v>29</v>
      </c>
      <c r="C23" s="48">
        <f t="shared" si="0"/>
        <v>0</v>
      </c>
      <c r="D23" s="49"/>
      <c r="E23" s="49"/>
      <c r="F23" s="49"/>
      <c r="G23" s="50"/>
      <c r="H23" s="48">
        <f t="shared" si="1"/>
        <v>0</v>
      </c>
      <c r="I23" s="49"/>
      <c r="J23" s="49"/>
      <c r="K23" s="49"/>
      <c r="L23" s="51"/>
    </row>
    <row r="24" spans="1:14" x14ac:dyDescent="0.25">
      <c r="A24" s="52"/>
      <c r="B24" s="53" t="s">
        <v>30</v>
      </c>
      <c r="C24" s="54">
        <f t="shared" si="0"/>
        <v>0</v>
      </c>
      <c r="D24" s="55"/>
      <c r="E24" s="55"/>
      <c r="F24" s="55"/>
      <c r="G24" s="56"/>
      <c r="H24" s="54">
        <f t="shared" si="1"/>
        <v>0</v>
      </c>
      <c r="I24" s="55"/>
      <c r="J24" s="55"/>
      <c r="K24" s="55"/>
      <c r="L24" s="57"/>
    </row>
    <row r="25" spans="1:14" s="33" customFormat="1" ht="24.75" thickBot="1" x14ac:dyDescent="0.3">
      <c r="A25" s="58">
        <v>21700</v>
      </c>
      <c r="B25" s="58" t="s">
        <v>31</v>
      </c>
      <c r="C25" s="59">
        <f t="shared" si="0"/>
        <v>169000</v>
      </c>
      <c r="D25" s="60">
        <f>D49+169000</f>
        <v>169000</v>
      </c>
      <c r="E25" s="60"/>
      <c r="F25" s="61" t="s">
        <v>32</v>
      </c>
      <c r="G25" s="62" t="s">
        <v>32</v>
      </c>
      <c r="H25" s="59">
        <f t="shared" si="1"/>
        <v>169000</v>
      </c>
      <c r="I25" s="60">
        <f>I49+169000</f>
        <v>169000</v>
      </c>
      <c r="J25" s="60"/>
      <c r="K25" s="61" t="s">
        <v>32</v>
      </c>
      <c r="L25" s="63" t="s">
        <v>32</v>
      </c>
    </row>
    <row r="26" spans="1:14" s="33" customFormat="1" ht="24.75" thickTop="1" x14ac:dyDescent="0.25">
      <c r="A26" s="64"/>
      <c r="B26" s="64" t="s">
        <v>33</v>
      </c>
      <c r="C26" s="65">
        <f t="shared" si="0"/>
        <v>0</v>
      </c>
      <c r="D26" s="66"/>
      <c r="E26" s="67" t="s">
        <v>32</v>
      </c>
      <c r="F26" s="67" t="s">
        <v>32</v>
      </c>
      <c r="G26" s="68" t="s">
        <v>32</v>
      </c>
      <c r="H26" s="65">
        <f t="shared" si="1"/>
        <v>0</v>
      </c>
      <c r="I26" s="69"/>
      <c r="J26" s="67" t="s">
        <v>32</v>
      </c>
      <c r="K26" s="67" t="s">
        <v>32</v>
      </c>
      <c r="L26" s="70" t="s">
        <v>32</v>
      </c>
    </row>
    <row r="27" spans="1:14" s="33" customFormat="1" ht="36" x14ac:dyDescent="0.25">
      <c r="A27" s="64">
        <v>21300</v>
      </c>
      <c r="B27" s="64" t="s">
        <v>34</v>
      </c>
      <c r="C27" s="65">
        <f t="shared" si="0"/>
        <v>0</v>
      </c>
      <c r="D27" s="67" t="s">
        <v>32</v>
      </c>
      <c r="E27" s="67" t="s">
        <v>32</v>
      </c>
      <c r="F27" s="71">
        <f>SUM(F28,F32,F34,F37)</f>
        <v>0</v>
      </c>
      <c r="G27" s="68" t="s">
        <v>32</v>
      </c>
      <c r="H27" s="65">
        <f t="shared" si="1"/>
        <v>0</v>
      </c>
      <c r="I27" s="67" t="s">
        <v>32</v>
      </c>
      <c r="J27" s="67" t="s">
        <v>32</v>
      </c>
      <c r="K27" s="71">
        <f>SUM(K28,K32,K34,K37)</f>
        <v>0</v>
      </c>
      <c r="L27" s="70" t="s">
        <v>32</v>
      </c>
    </row>
    <row r="28" spans="1:14" s="33" customFormat="1" ht="24" x14ac:dyDescent="0.25">
      <c r="A28" s="72">
        <v>21350</v>
      </c>
      <c r="B28" s="64" t="s">
        <v>35</v>
      </c>
      <c r="C28" s="65">
        <f t="shared" si="0"/>
        <v>0</v>
      </c>
      <c r="D28" s="67" t="s">
        <v>32</v>
      </c>
      <c r="E28" s="67" t="s">
        <v>32</v>
      </c>
      <c r="F28" s="71">
        <f>SUM(F29:F31)</f>
        <v>0</v>
      </c>
      <c r="G28" s="68" t="s">
        <v>32</v>
      </c>
      <c r="H28" s="65">
        <f t="shared" si="1"/>
        <v>0</v>
      </c>
      <c r="I28" s="67" t="s">
        <v>32</v>
      </c>
      <c r="J28" s="67" t="s">
        <v>32</v>
      </c>
      <c r="K28" s="71">
        <f>SUM(K29:K31)</f>
        <v>0</v>
      </c>
      <c r="L28" s="70" t="s">
        <v>32</v>
      </c>
    </row>
    <row r="29" spans="1:14" x14ac:dyDescent="0.25">
      <c r="A29" s="46">
        <v>21351</v>
      </c>
      <c r="B29" s="73" t="s">
        <v>36</v>
      </c>
      <c r="C29" s="74">
        <f t="shared" si="0"/>
        <v>0</v>
      </c>
      <c r="D29" s="75" t="s">
        <v>32</v>
      </c>
      <c r="E29" s="75" t="s">
        <v>32</v>
      </c>
      <c r="F29" s="76"/>
      <c r="G29" s="77" t="s">
        <v>32</v>
      </c>
      <c r="H29" s="74">
        <f t="shared" si="1"/>
        <v>0</v>
      </c>
      <c r="I29" s="75" t="s">
        <v>32</v>
      </c>
      <c r="J29" s="75" t="s">
        <v>32</v>
      </c>
      <c r="K29" s="76"/>
      <c r="L29" s="78" t="s">
        <v>32</v>
      </c>
    </row>
    <row r="30" spans="1:14" x14ac:dyDescent="0.25">
      <c r="A30" s="52">
        <v>21352</v>
      </c>
      <c r="B30" s="79" t="s">
        <v>37</v>
      </c>
      <c r="C30" s="80">
        <f t="shared" si="0"/>
        <v>0</v>
      </c>
      <c r="D30" s="81" t="s">
        <v>32</v>
      </c>
      <c r="E30" s="81" t="s">
        <v>32</v>
      </c>
      <c r="F30" s="82"/>
      <c r="G30" s="83" t="s">
        <v>32</v>
      </c>
      <c r="H30" s="80">
        <f t="shared" si="1"/>
        <v>0</v>
      </c>
      <c r="I30" s="81" t="s">
        <v>32</v>
      </c>
      <c r="J30" s="81" t="s">
        <v>32</v>
      </c>
      <c r="K30" s="82"/>
      <c r="L30" s="84" t="s">
        <v>32</v>
      </c>
    </row>
    <row r="31" spans="1:14" ht="24" x14ac:dyDescent="0.25">
      <c r="A31" s="52">
        <v>21359</v>
      </c>
      <c r="B31" s="79" t="s">
        <v>38</v>
      </c>
      <c r="C31" s="80">
        <f t="shared" si="0"/>
        <v>0</v>
      </c>
      <c r="D31" s="81" t="s">
        <v>32</v>
      </c>
      <c r="E31" s="81" t="s">
        <v>32</v>
      </c>
      <c r="F31" s="82"/>
      <c r="G31" s="83" t="s">
        <v>32</v>
      </c>
      <c r="H31" s="80">
        <f t="shared" si="1"/>
        <v>0</v>
      </c>
      <c r="I31" s="81" t="s">
        <v>32</v>
      </c>
      <c r="J31" s="81" t="s">
        <v>32</v>
      </c>
      <c r="K31" s="82"/>
      <c r="L31" s="84" t="s">
        <v>32</v>
      </c>
      <c r="N31" s="85"/>
    </row>
    <row r="32" spans="1:14" s="33" customFormat="1" ht="36" x14ac:dyDescent="0.25">
      <c r="A32" s="72">
        <v>21370</v>
      </c>
      <c r="B32" s="64" t="s">
        <v>39</v>
      </c>
      <c r="C32" s="65">
        <f t="shared" si="0"/>
        <v>0</v>
      </c>
      <c r="D32" s="67" t="s">
        <v>32</v>
      </c>
      <c r="E32" s="67" t="s">
        <v>32</v>
      </c>
      <c r="F32" s="71">
        <f>SUM(F33)</f>
        <v>0</v>
      </c>
      <c r="G32" s="68" t="s">
        <v>32</v>
      </c>
      <c r="H32" s="65">
        <f t="shared" si="1"/>
        <v>0</v>
      </c>
      <c r="I32" s="67" t="s">
        <v>32</v>
      </c>
      <c r="J32" s="67" t="s">
        <v>32</v>
      </c>
      <c r="K32" s="71">
        <f>SUM(K33)</f>
        <v>0</v>
      </c>
      <c r="L32" s="70" t="s">
        <v>32</v>
      </c>
    </row>
    <row r="33" spans="1:12" ht="36" x14ac:dyDescent="0.25">
      <c r="A33" s="86">
        <v>21379</v>
      </c>
      <c r="B33" s="87" t="s">
        <v>40</v>
      </c>
      <c r="C33" s="88">
        <f t="shared" si="0"/>
        <v>0</v>
      </c>
      <c r="D33" s="89" t="s">
        <v>32</v>
      </c>
      <c r="E33" s="89" t="s">
        <v>32</v>
      </c>
      <c r="F33" s="90"/>
      <c r="G33" s="91" t="s">
        <v>32</v>
      </c>
      <c r="H33" s="88">
        <f t="shared" si="1"/>
        <v>0</v>
      </c>
      <c r="I33" s="89" t="s">
        <v>32</v>
      </c>
      <c r="J33" s="89" t="s">
        <v>32</v>
      </c>
      <c r="K33" s="90"/>
      <c r="L33" s="92" t="s">
        <v>32</v>
      </c>
    </row>
    <row r="34" spans="1:12" s="33" customFormat="1" x14ac:dyDescent="0.25">
      <c r="A34" s="72">
        <v>21380</v>
      </c>
      <c r="B34" s="64" t="s">
        <v>41</v>
      </c>
      <c r="C34" s="65">
        <f t="shared" si="0"/>
        <v>0</v>
      </c>
      <c r="D34" s="67" t="s">
        <v>32</v>
      </c>
      <c r="E34" s="67" t="s">
        <v>32</v>
      </c>
      <c r="F34" s="71">
        <f>SUM(F35:F36)</f>
        <v>0</v>
      </c>
      <c r="G34" s="68" t="s">
        <v>32</v>
      </c>
      <c r="H34" s="65">
        <f t="shared" si="1"/>
        <v>0</v>
      </c>
      <c r="I34" s="67" t="s">
        <v>32</v>
      </c>
      <c r="J34" s="67" t="s">
        <v>32</v>
      </c>
      <c r="K34" s="71">
        <f>SUM(K35:K36)</f>
        <v>0</v>
      </c>
      <c r="L34" s="70" t="s">
        <v>32</v>
      </c>
    </row>
    <row r="35" spans="1:12" x14ac:dyDescent="0.25">
      <c r="A35" s="47">
        <v>21381</v>
      </c>
      <c r="B35" s="73" t="s">
        <v>42</v>
      </c>
      <c r="C35" s="74">
        <f t="shared" si="0"/>
        <v>0</v>
      </c>
      <c r="D35" s="75" t="s">
        <v>32</v>
      </c>
      <c r="E35" s="75" t="s">
        <v>32</v>
      </c>
      <c r="F35" s="76"/>
      <c r="G35" s="77" t="s">
        <v>32</v>
      </c>
      <c r="H35" s="74">
        <f t="shared" si="1"/>
        <v>0</v>
      </c>
      <c r="I35" s="75" t="s">
        <v>32</v>
      </c>
      <c r="J35" s="75" t="s">
        <v>32</v>
      </c>
      <c r="K35" s="76"/>
      <c r="L35" s="78" t="s">
        <v>32</v>
      </c>
    </row>
    <row r="36" spans="1:12" ht="24" x14ac:dyDescent="0.25">
      <c r="A36" s="53">
        <v>21383</v>
      </c>
      <c r="B36" s="79" t="s">
        <v>43</v>
      </c>
      <c r="C36" s="80">
        <f t="shared" si="0"/>
        <v>0</v>
      </c>
      <c r="D36" s="81" t="s">
        <v>32</v>
      </c>
      <c r="E36" s="81" t="s">
        <v>32</v>
      </c>
      <c r="F36" s="82"/>
      <c r="G36" s="83" t="s">
        <v>32</v>
      </c>
      <c r="H36" s="80">
        <f t="shared" si="1"/>
        <v>0</v>
      </c>
      <c r="I36" s="81" t="s">
        <v>32</v>
      </c>
      <c r="J36" s="81" t="s">
        <v>32</v>
      </c>
      <c r="K36" s="82"/>
      <c r="L36" s="84" t="s">
        <v>32</v>
      </c>
    </row>
    <row r="37" spans="1:12" s="33" customFormat="1" ht="24" x14ac:dyDescent="0.25">
      <c r="A37" s="72">
        <v>21390</v>
      </c>
      <c r="B37" s="64" t="s">
        <v>44</v>
      </c>
      <c r="C37" s="65">
        <f t="shared" si="0"/>
        <v>0</v>
      </c>
      <c r="D37" s="67" t="s">
        <v>32</v>
      </c>
      <c r="E37" s="67" t="s">
        <v>32</v>
      </c>
      <c r="F37" s="71">
        <f>SUM(F38:F41)</f>
        <v>0</v>
      </c>
      <c r="G37" s="68" t="s">
        <v>32</v>
      </c>
      <c r="H37" s="65">
        <f t="shared" si="1"/>
        <v>0</v>
      </c>
      <c r="I37" s="67" t="s">
        <v>32</v>
      </c>
      <c r="J37" s="67" t="s">
        <v>32</v>
      </c>
      <c r="K37" s="71">
        <f>SUM(K38:K41)</f>
        <v>0</v>
      </c>
      <c r="L37" s="70" t="s">
        <v>32</v>
      </c>
    </row>
    <row r="38" spans="1:12" ht="24" x14ac:dyDescent="0.25">
      <c r="A38" s="47">
        <v>21391</v>
      </c>
      <c r="B38" s="73" t="s">
        <v>45</v>
      </c>
      <c r="C38" s="74">
        <f t="shared" si="0"/>
        <v>0</v>
      </c>
      <c r="D38" s="75" t="s">
        <v>32</v>
      </c>
      <c r="E38" s="75" t="s">
        <v>32</v>
      </c>
      <c r="F38" s="76"/>
      <c r="G38" s="77" t="s">
        <v>32</v>
      </c>
      <c r="H38" s="74">
        <f t="shared" si="1"/>
        <v>0</v>
      </c>
      <c r="I38" s="75" t="s">
        <v>32</v>
      </c>
      <c r="J38" s="75" t="s">
        <v>32</v>
      </c>
      <c r="K38" s="76"/>
      <c r="L38" s="78" t="s">
        <v>32</v>
      </c>
    </row>
    <row r="39" spans="1:12" x14ac:dyDescent="0.25">
      <c r="A39" s="53">
        <v>21393</v>
      </c>
      <c r="B39" s="79" t="s">
        <v>46</v>
      </c>
      <c r="C39" s="80">
        <f t="shared" si="0"/>
        <v>0</v>
      </c>
      <c r="D39" s="81" t="s">
        <v>32</v>
      </c>
      <c r="E39" s="81" t="s">
        <v>32</v>
      </c>
      <c r="F39" s="82"/>
      <c r="G39" s="83" t="s">
        <v>32</v>
      </c>
      <c r="H39" s="80">
        <f t="shared" si="1"/>
        <v>0</v>
      </c>
      <c r="I39" s="81" t="s">
        <v>32</v>
      </c>
      <c r="J39" s="81" t="s">
        <v>32</v>
      </c>
      <c r="K39" s="82"/>
      <c r="L39" s="84" t="s">
        <v>32</v>
      </c>
    </row>
    <row r="40" spans="1:12" x14ac:dyDescent="0.25">
      <c r="A40" s="53">
        <v>21395</v>
      </c>
      <c r="B40" s="79" t="s">
        <v>47</v>
      </c>
      <c r="C40" s="80">
        <f t="shared" si="0"/>
        <v>0</v>
      </c>
      <c r="D40" s="81" t="s">
        <v>32</v>
      </c>
      <c r="E40" s="81" t="s">
        <v>32</v>
      </c>
      <c r="F40" s="82"/>
      <c r="G40" s="83" t="s">
        <v>32</v>
      </c>
      <c r="H40" s="80">
        <f t="shared" si="1"/>
        <v>0</v>
      </c>
      <c r="I40" s="81" t="s">
        <v>32</v>
      </c>
      <c r="J40" s="81" t="s">
        <v>32</v>
      </c>
      <c r="K40" s="82"/>
      <c r="L40" s="84" t="s">
        <v>32</v>
      </c>
    </row>
    <row r="41" spans="1:12" ht="24" x14ac:dyDescent="0.25">
      <c r="A41" s="53">
        <v>21399</v>
      </c>
      <c r="B41" s="79" t="s">
        <v>48</v>
      </c>
      <c r="C41" s="80">
        <f t="shared" si="0"/>
        <v>0</v>
      </c>
      <c r="D41" s="81" t="s">
        <v>32</v>
      </c>
      <c r="E41" s="81" t="s">
        <v>32</v>
      </c>
      <c r="F41" s="82"/>
      <c r="G41" s="83" t="s">
        <v>32</v>
      </c>
      <c r="H41" s="80">
        <f t="shared" si="1"/>
        <v>0</v>
      </c>
      <c r="I41" s="81" t="s">
        <v>32</v>
      </c>
      <c r="J41" s="81" t="s">
        <v>32</v>
      </c>
      <c r="K41" s="82"/>
      <c r="L41" s="84" t="s">
        <v>32</v>
      </c>
    </row>
    <row r="42" spans="1:12" s="33" customFormat="1" ht="24" x14ac:dyDescent="0.25">
      <c r="A42" s="72">
        <v>21420</v>
      </c>
      <c r="B42" s="64" t="s">
        <v>49</v>
      </c>
      <c r="C42" s="65">
        <f t="shared" si="0"/>
        <v>0</v>
      </c>
      <c r="D42" s="93">
        <f>SUM(D43)</f>
        <v>0</v>
      </c>
      <c r="E42" s="67" t="s">
        <v>32</v>
      </c>
      <c r="F42" s="67" t="s">
        <v>32</v>
      </c>
      <c r="G42" s="68" t="s">
        <v>32</v>
      </c>
      <c r="H42" s="94">
        <f t="shared" si="1"/>
        <v>0</v>
      </c>
      <c r="I42" s="93">
        <f>SUM(I43)</f>
        <v>0</v>
      </c>
      <c r="J42" s="67" t="s">
        <v>32</v>
      </c>
      <c r="K42" s="67" t="s">
        <v>32</v>
      </c>
      <c r="L42" s="70" t="s">
        <v>32</v>
      </c>
    </row>
    <row r="43" spans="1:12" x14ac:dyDescent="0.25">
      <c r="A43" s="95"/>
      <c r="B43" s="87"/>
      <c r="C43" s="96">
        <f t="shared" si="0"/>
        <v>0</v>
      </c>
      <c r="D43" s="97"/>
      <c r="E43" s="89" t="s">
        <v>32</v>
      </c>
      <c r="F43" s="89" t="s">
        <v>32</v>
      </c>
      <c r="G43" s="91" t="s">
        <v>32</v>
      </c>
      <c r="H43" s="96">
        <f t="shared" si="1"/>
        <v>0</v>
      </c>
      <c r="I43" s="98"/>
      <c r="J43" s="89" t="s">
        <v>32</v>
      </c>
      <c r="K43" s="89" t="s">
        <v>32</v>
      </c>
      <c r="L43" s="92" t="s">
        <v>32</v>
      </c>
    </row>
    <row r="44" spans="1:12" ht="24" x14ac:dyDescent="0.25">
      <c r="A44" s="99">
        <v>23000</v>
      </c>
      <c r="B44" s="100" t="s">
        <v>50</v>
      </c>
      <c r="C44" s="101">
        <f t="shared" si="0"/>
        <v>0</v>
      </c>
      <c r="D44" s="102" t="s">
        <v>32</v>
      </c>
      <c r="E44" s="102" t="s">
        <v>32</v>
      </c>
      <c r="F44" s="102" t="s">
        <v>32</v>
      </c>
      <c r="G44" s="103">
        <f>SUM(G45:G46)</f>
        <v>0</v>
      </c>
      <c r="H44" s="101">
        <f t="shared" si="1"/>
        <v>0</v>
      </c>
      <c r="I44" s="102" t="s">
        <v>32</v>
      </c>
      <c r="J44" s="102" t="s">
        <v>32</v>
      </c>
      <c r="K44" s="102" t="s">
        <v>32</v>
      </c>
      <c r="L44" s="104">
        <f>SUM(L45:L46)</f>
        <v>0</v>
      </c>
    </row>
    <row r="45" spans="1:12" ht="24" x14ac:dyDescent="0.25">
      <c r="A45" s="105">
        <v>23410</v>
      </c>
      <c r="B45" s="106" t="s">
        <v>51</v>
      </c>
      <c r="C45" s="107">
        <f t="shared" si="0"/>
        <v>0</v>
      </c>
      <c r="D45" s="108" t="s">
        <v>32</v>
      </c>
      <c r="E45" s="108" t="s">
        <v>32</v>
      </c>
      <c r="F45" s="108" t="s">
        <v>32</v>
      </c>
      <c r="G45" s="109"/>
      <c r="H45" s="107">
        <f t="shared" si="1"/>
        <v>0</v>
      </c>
      <c r="I45" s="108" t="s">
        <v>32</v>
      </c>
      <c r="J45" s="108" t="s">
        <v>32</v>
      </c>
      <c r="K45" s="108" t="s">
        <v>32</v>
      </c>
      <c r="L45" s="110"/>
    </row>
    <row r="46" spans="1:12" ht="24" x14ac:dyDescent="0.25">
      <c r="A46" s="105">
        <v>23510</v>
      </c>
      <c r="B46" s="106" t="s">
        <v>52</v>
      </c>
      <c r="C46" s="111">
        <f t="shared" si="0"/>
        <v>0</v>
      </c>
      <c r="D46" s="108" t="s">
        <v>32</v>
      </c>
      <c r="E46" s="108" t="s">
        <v>32</v>
      </c>
      <c r="F46" s="108" t="s">
        <v>32</v>
      </c>
      <c r="G46" s="109"/>
      <c r="H46" s="111">
        <f t="shared" si="1"/>
        <v>0</v>
      </c>
      <c r="I46" s="108" t="s">
        <v>32</v>
      </c>
      <c r="J46" s="108" t="s">
        <v>32</v>
      </c>
      <c r="K46" s="108" t="s">
        <v>32</v>
      </c>
      <c r="L46" s="110"/>
    </row>
    <row r="47" spans="1:12" x14ac:dyDescent="0.25">
      <c r="A47" s="112"/>
      <c r="B47" s="113"/>
      <c r="C47" s="114"/>
      <c r="D47" s="115"/>
      <c r="E47" s="115"/>
      <c r="F47" s="116"/>
      <c r="G47" s="109"/>
      <c r="H47" s="114"/>
      <c r="I47" s="115"/>
      <c r="J47" s="115"/>
      <c r="K47" s="116"/>
      <c r="L47" s="110"/>
    </row>
    <row r="48" spans="1:12" s="33" customFormat="1" x14ac:dyDescent="0.25">
      <c r="A48" s="117"/>
      <c r="B48" s="118" t="s">
        <v>53</v>
      </c>
      <c r="C48" s="119"/>
      <c r="D48" s="120"/>
      <c r="E48" s="120"/>
      <c r="F48" s="120"/>
      <c r="G48" s="121"/>
      <c r="H48" s="119"/>
      <c r="I48" s="120"/>
      <c r="J48" s="120"/>
      <c r="K48" s="120"/>
      <c r="L48" s="122"/>
    </row>
    <row r="49" spans="1:12" s="33" customFormat="1" ht="12.75" thickBot="1" x14ac:dyDescent="0.3">
      <c r="A49" s="123"/>
      <c r="B49" s="34" t="s">
        <v>54</v>
      </c>
      <c r="C49" s="124">
        <f t="shared" ref="C49:C111" si="2">SUM(D49:G49)</f>
        <v>0</v>
      </c>
      <c r="D49" s="125">
        <f>SUM(D50,D295)</f>
        <v>0</v>
      </c>
      <c r="E49" s="125">
        <f>SUM(E50,E295)</f>
        <v>0</v>
      </c>
      <c r="F49" s="125">
        <f>SUM(F50,F295)</f>
        <v>0</v>
      </c>
      <c r="G49" s="126">
        <f>SUM(G50,G295)</f>
        <v>0</v>
      </c>
      <c r="H49" s="124">
        <f t="shared" ref="H49:H111" si="3">SUM(I49:L49)</f>
        <v>0</v>
      </c>
      <c r="I49" s="125">
        <f>SUM(I50,I295)</f>
        <v>0</v>
      </c>
      <c r="J49" s="125">
        <f>SUM(J50,J295)</f>
        <v>0</v>
      </c>
      <c r="K49" s="125">
        <f>SUM(K50,K295)</f>
        <v>0</v>
      </c>
      <c r="L49" s="127">
        <f>SUM(L50,L295)</f>
        <v>0</v>
      </c>
    </row>
    <row r="50" spans="1:12" s="33" customFormat="1" ht="36.75" thickTop="1" x14ac:dyDescent="0.25">
      <c r="A50" s="128"/>
      <c r="B50" s="129" t="s">
        <v>55</v>
      </c>
      <c r="C50" s="130">
        <f t="shared" si="2"/>
        <v>0</v>
      </c>
      <c r="D50" s="131">
        <f>SUM(D51,D191)</f>
        <v>0</v>
      </c>
      <c r="E50" s="131">
        <f>SUM(E51,E191)</f>
        <v>0</v>
      </c>
      <c r="F50" s="131">
        <f>SUM(F51,F191)</f>
        <v>0</v>
      </c>
      <c r="G50" s="132">
        <f>SUM(G51,G191)</f>
        <v>0</v>
      </c>
      <c r="H50" s="130">
        <f t="shared" si="3"/>
        <v>0</v>
      </c>
      <c r="I50" s="131">
        <f>SUM(I51,I191)</f>
        <v>0</v>
      </c>
      <c r="J50" s="131">
        <f>SUM(J51,J191)</f>
        <v>0</v>
      </c>
      <c r="K50" s="131">
        <f>SUM(K51,K191)</f>
        <v>0</v>
      </c>
      <c r="L50" s="133">
        <f>SUM(L51,L191)</f>
        <v>0</v>
      </c>
    </row>
    <row r="51" spans="1:12" s="33" customFormat="1" ht="24" x14ac:dyDescent="0.25">
      <c r="A51" s="134"/>
      <c r="B51" s="27" t="s">
        <v>56</v>
      </c>
      <c r="C51" s="135">
        <f t="shared" si="2"/>
        <v>0</v>
      </c>
      <c r="D51" s="136">
        <f>SUM(D52,D73,D170,D184)</f>
        <v>0</v>
      </c>
      <c r="E51" s="136">
        <f>SUM(E52,E73,E170,E184)</f>
        <v>0</v>
      </c>
      <c r="F51" s="136">
        <f>SUM(F52,F73,F170,F184)</f>
        <v>0</v>
      </c>
      <c r="G51" s="137">
        <f>SUM(G52,G73,G170,G184)</f>
        <v>0</v>
      </c>
      <c r="H51" s="135">
        <f t="shared" si="3"/>
        <v>0</v>
      </c>
      <c r="I51" s="136">
        <f>SUM(I52,I73,I170,I184)</f>
        <v>0</v>
      </c>
      <c r="J51" s="136">
        <f>SUM(J52,J73,J170,J184)</f>
        <v>0</v>
      </c>
      <c r="K51" s="136">
        <f>SUM(K52,K73,K170,K184)</f>
        <v>0</v>
      </c>
      <c r="L51" s="138">
        <f>SUM(L52,L73,L170,L184)</f>
        <v>0</v>
      </c>
    </row>
    <row r="52" spans="1:12" s="33" customFormat="1" x14ac:dyDescent="0.25">
      <c r="A52" s="139">
        <v>1000</v>
      </c>
      <c r="B52" s="139" t="s">
        <v>57</v>
      </c>
      <c r="C52" s="140">
        <f t="shared" si="2"/>
        <v>0</v>
      </c>
      <c r="D52" s="141">
        <f>SUM(D53,D66)</f>
        <v>0</v>
      </c>
      <c r="E52" s="141">
        <f>SUM(E53,E66)</f>
        <v>0</v>
      </c>
      <c r="F52" s="141">
        <f>SUM(F53,F66)</f>
        <v>0</v>
      </c>
      <c r="G52" s="142">
        <f>SUM(G53,G66)</f>
        <v>0</v>
      </c>
      <c r="H52" s="140">
        <f t="shared" si="3"/>
        <v>0</v>
      </c>
      <c r="I52" s="141">
        <f>SUM(I53,I66)</f>
        <v>0</v>
      </c>
      <c r="J52" s="141">
        <f>SUM(J53,J66)</f>
        <v>0</v>
      </c>
      <c r="K52" s="141">
        <f>SUM(K53,K66)</f>
        <v>0</v>
      </c>
      <c r="L52" s="143">
        <f>SUM(L53,L66)</f>
        <v>0</v>
      </c>
    </row>
    <row r="53" spans="1:12" x14ac:dyDescent="0.25">
      <c r="A53" s="64">
        <v>1100</v>
      </c>
      <c r="B53" s="144" t="s">
        <v>58</v>
      </c>
      <c r="C53" s="65">
        <f t="shared" si="2"/>
        <v>0</v>
      </c>
      <c r="D53" s="71">
        <f>SUM(D54,D57,D65)</f>
        <v>0</v>
      </c>
      <c r="E53" s="71">
        <f>SUM(E54,E57,E65)</f>
        <v>0</v>
      </c>
      <c r="F53" s="71">
        <f>SUM(F54,F57,F65)</f>
        <v>0</v>
      </c>
      <c r="G53" s="145">
        <f>SUM(G54,G57,G65)</f>
        <v>0</v>
      </c>
      <c r="H53" s="65">
        <f t="shared" si="3"/>
        <v>0</v>
      </c>
      <c r="I53" s="71">
        <f>SUM(I54,I57,I65)</f>
        <v>0</v>
      </c>
      <c r="J53" s="71">
        <f>SUM(J54,J57,J65)</f>
        <v>0</v>
      </c>
      <c r="K53" s="71">
        <f>SUM(K54,K57,K65)</f>
        <v>0</v>
      </c>
      <c r="L53" s="146">
        <f>SUM(L54,L57,L65)</f>
        <v>0</v>
      </c>
    </row>
    <row r="54" spans="1:12" x14ac:dyDescent="0.25">
      <c r="A54" s="147">
        <v>1110</v>
      </c>
      <c r="B54" s="106" t="s">
        <v>59</v>
      </c>
      <c r="C54" s="148">
        <f t="shared" si="2"/>
        <v>0</v>
      </c>
      <c r="D54" s="149">
        <f>SUM(D55:D56)</f>
        <v>0</v>
      </c>
      <c r="E54" s="149">
        <f>SUM(E55:E56)</f>
        <v>0</v>
      </c>
      <c r="F54" s="149">
        <f>SUM(F55:F56)</f>
        <v>0</v>
      </c>
      <c r="G54" s="150">
        <f>SUM(G55:G56)</f>
        <v>0</v>
      </c>
      <c r="H54" s="148">
        <f t="shared" si="3"/>
        <v>0</v>
      </c>
      <c r="I54" s="149">
        <f>SUM(I55:I56)</f>
        <v>0</v>
      </c>
      <c r="J54" s="149">
        <f>SUM(J55:J56)</f>
        <v>0</v>
      </c>
      <c r="K54" s="149">
        <f>SUM(K55:K56)</f>
        <v>0</v>
      </c>
      <c r="L54" s="151">
        <f>SUM(L55:L56)</f>
        <v>0</v>
      </c>
    </row>
    <row r="55" spans="1:12" x14ac:dyDescent="0.25">
      <c r="A55" s="47">
        <v>1111</v>
      </c>
      <c r="B55" s="73" t="s">
        <v>60</v>
      </c>
      <c r="C55" s="74">
        <f t="shared" si="2"/>
        <v>0</v>
      </c>
      <c r="D55" s="76"/>
      <c r="E55" s="76"/>
      <c r="F55" s="76"/>
      <c r="G55" s="152"/>
      <c r="H55" s="74">
        <f t="shared" si="3"/>
        <v>0</v>
      </c>
      <c r="I55" s="76"/>
      <c r="J55" s="76"/>
      <c r="K55" s="76"/>
      <c r="L55" s="153"/>
    </row>
    <row r="56" spans="1:12" ht="24" customHeight="1" x14ac:dyDescent="0.25">
      <c r="A56" s="53">
        <v>1119</v>
      </c>
      <c r="B56" s="79" t="s">
        <v>61</v>
      </c>
      <c r="C56" s="80">
        <f t="shared" si="2"/>
        <v>0</v>
      </c>
      <c r="D56" s="82"/>
      <c r="E56" s="82"/>
      <c r="F56" s="82"/>
      <c r="G56" s="154"/>
      <c r="H56" s="80">
        <f t="shared" si="3"/>
        <v>0</v>
      </c>
      <c r="I56" s="82"/>
      <c r="J56" s="82"/>
      <c r="K56" s="82"/>
      <c r="L56" s="155"/>
    </row>
    <row r="57" spans="1:12" ht="23.25" customHeight="1" x14ac:dyDescent="0.25">
      <c r="A57" s="156">
        <v>1140</v>
      </c>
      <c r="B57" s="79" t="s">
        <v>62</v>
      </c>
      <c r="C57" s="80">
        <f t="shared" si="2"/>
        <v>0</v>
      </c>
      <c r="D57" s="157">
        <f>SUM(D58:D64)</f>
        <v>0</v>
      </c>
      <c r="E57" s="157">
        <f>SUM(E58:E64)</f>
        <v>0</v>
      </c>
      <c r="F57" s="157">
        <f>SUM(F58:F64)</f>
        <v>0</v>
      </c>
      <c r="G57" s="158">
        <f>SUM(G58:G64)</f>
        <v>0</v>
      </c>
      <c r="H57" s="80">
        <f t="shared" si="3"/>
        <v>0</v>
      </c>
      <c r="I57" s="157">
        <f>SUM(I58:I64)</f>
        <v>0</v>
      </c>
      <c r="J57" s="157">
        <f>SUM(J58:J64)</f>
        <v>0</v>
      </c>
      <c r="K57" s="157">
        <f>SUM(K58:K64)</f>
        <v>0</v>
      </c>
      <c r="L57" s="159">
        <f>SUM(L58:L64)</f>
        <v>0</v>
      </c>
    </row>
    <row r="58" spans="1:12" x14ac:dyDescent="0.25">
      <c r="A58" s="53">
        <v>1141</v>
      </c>
      <c r="B58" s="79" t="s">
        <v>63</v>
      </c>
      <c r="C58" s="80">
        <f t="shared" si="2"/>
        <v>0</v>
      </c>
      <c r="D58" s="82"/>
      <c r="E58" s="82"/>
      <c r="F58" s="82"/>
      <c r="G58" s="154"/>
      <c r="H58" s="80">
        <f t="shared" si="3"/>
        <v>0</v>
      </c>
      <c r="I58" s="82"/>
      <c r="J58" s="82"/>
      <c r="K58" s="82"/>
      <c r="L58" s="155"/>
    </row>
    <row r="59" spans="1:12" ht="24.75" customHeight="1" x14ac:dyDescent="0.25">
      <c r="A59" s="53">
        <v>1142</v>
      </c>
      <c r="B59" s="79" t="s">
        <v>64</v>
      </c>
      <c r="C59" s="80">
        <f t="shared" si="2"/>
        <v>0</v>
      </c>
      <c r="D59" s="82"/>
      <c r="E59" s="82"/>
      <c r="F59" s="82"/>
      <c r="G59" s="154"/>
      <c r="H59" s="80">
        <f t="shared" si="3"/>
        <v>0</v>
      </c>
      <c r="I59" s="82"/>
      <c r="J59" s="82"/>
      <c r="K59" s="82"/>
      <c r="L59" s="155"/>
    </row>
    <row r="60" spans="1:12" ht="24" x14ac:dyDescent="0.25">
      <c r="A60" s="53">
        <v>1145</v>
      </c>
      <c r="B60" s="79" t="s">
        <v>65</v>
      </c>
      <c r="C60" s="80">
        <f t="shared" si="2"/>
        <v>0</v>
      </c>
      <c r="D60" s="82"/>
      <c r="E60" s="82"/>
      <c r="F60" s="82"/>
      <c r="G60" s="154"/>
      <c r="H60" s="80">
        <f t="shared" si="3"/>
        <v>0</v>
      </c>
      <c r="I60" s="82"/>
      <c r="J60" s="82"/>
      <c r="K60" s="82"/>
      <c r="L60" s="155"/>
    </row>
    <row r="61" spans="1:12" ht="27.75" customHeight="1" x14ac:dyDescent="0.25">
      <c r="A61" s="53">
        <v>1146</v>
      </c>
      <c r="B61" s="79" t="s">
        <v>66</v>
      </c>
      <c r="C61" s="80">
        <f t="shared" si="2"/>
        <v>0</v>
      </c>
      <c r="D61" s="82"/>
      <c r="E61" s="82"/>
      <c r="F61" s="82"/>
      <c r="G61" s="154"/>
      <c r="H61" s="80">
        <f t="shared" si="3"/>
        <v>0</v>
      </c>
      <c r="I61" s="82"/>
      <c r="J61" s="82"/>
      <c r="K61" s="82"/>
      <c r="L61" s="155"/>
    </row>
    <row r="62" spans="1:12" x14ac:dyDescent="0.25">
      <c r="A62" s="53">
        <v>1147</v>
      </c>
      <c r="B62" s="79" t="s">
        <v>67</v>
      </c>
      <c r="C62" s="80">
        <f t="shared" si="2"/>
        <v>0</v>
      </c>
      <c r="D62" s="82"/>
      <c r="E62" s="82"/>
      <c r="F62" s="82"/>
      <c r="G62" s="154"/>
      <c r="H62" s="80">
        <f t="shared" si="3"/>
        <v>0</v>
      </c>
      <c r="I62" s="82"/>
      <c r="J62" s="82"/>
      <c r="K62" s="82"/>
      <c r="L62" s="155"/>
    </row>
    <row r="63" spans="1:12" ht="24" x14ac:dyDescent="0.25">
      <c r="A63" s="53">
        <v>1148</v>
      </c>
      <c r="B63" s="79" t="s">
        <v>68</v>
      </c>
      <c r="C63" s="80">
        <f t="shared" si="2"/>
        <v>0</v>
      </c>
      <c r="D63" s="82"/>
      <c r="E63" s="82"/>
      <c r="F63" s="82"/>
      <c r="G63" s="154"/>
      <c r="H63" s="80">
        <f t="shared" si="3"/>
        <v>0</v>
      </c>
      <c r="I63" s="82"/>
      <c r="J63" s="82"/>
      <c r="K63" s="82"/>
      <c r="L63" s="155"/>
    </row>
    <row r="64" spans="1:12" ht="29.25" customHeight="1" x14ac:dyDescent="0.25">
      <c r="A64" s="53">
        <v>1149</v>
      </c>
      <c r="B64" s="79" t="s">
        <v>69</v>
      </c>
      <c r="C64" s="80">
        <f t="shared" si="2"/>
        <v>0</v>
      </c>
      <c r="D64" s="82"/>
      <c r="E64" s="82"/>
      <c r="F64" s="82"/>
      <c r="G64" s="154"/>
      <c r="H64" s="80">
        <f t="shared" si="3"/>
        <v>0</v>
      </c>
      <c r="I64" s="82"/>
      <c r="J64" s="82"/>
      <c r="K64" s="82"/>
      <c r="L64" s="155"/>
    </row>
    <row r="65" spans="1:12" ht="36" x14ac:dyDescent="0.25">
      <c r="A65" s="147">
        <v>1150</v>
      </c>
      <c r="B65" s="106" t="s">
        <v>70</v>
      </c>
      <c r="C65" s="148">
        <f t="shared" si="2"/>
        <v>0</v>
      </c>
      <c r="D65" s="160"/>
      <c r="E65" s="160"/>
      <c r="F65" s="160"/>
      <c r="G65" s="161"/>
      <c r="H65" s="148">
        <f t="shared" si="3"/>
        <v>0</v>
      </c>
      <c r="I65" s="160"/>
      <c r="J65" s="160"/>
      <c r="K65" s="160"/>
      <c r="L65" s="162"/>
    </row>
    <row r="66" spans="1:12" ht="36" x14ac:dyDescent="0.25">
      <c r="A66" s="64">
        <v>1200</v>
      </c>
      <c r="B66" s="144" t="s">
        <v>71</v>
      </c>
      <c r="C66" s="65">
        <f t="shared" si="2"/>
        <v>0</v>
      </c>
      <c r="D66" s="71">
        <f>SUM(D67:D68)</f>
        <v>0</v>
      </c>
      <c r="E66" s="71">
        <f>SUM(E67:E68)</f>
        <v>0</v>
      </c>
      <c r="F66" s="71">
        <f>SUM(F67:F68)</f>
        <v>0</v>
      </c>
      <c r="G66" s="163">
        <f>SUM(G67:G68)</f>
        <v>0</v>
      </c>
      <c r="H66" s="65">
        <f t="shared" si="3"/>
        <v>0</v>
      </c>
      <c r="I66" s="71">
        <f>SUM(I67:I68)</f>
        <v>0</v>
      </c>
      <c r="J66" s="71">
        <f>SUM(J67:J68)</f>
        <v>0</v>
      </c>
      <c r="K66" s="71">
        <f>SUM(K67:K68)</f>
        <v>0</v>
      </c>
      <c r="L66" s="164">
        <f>SUM(L67:L68)</f>
        <v>0</v>
      </c>
    </row>
    <row r="67" spans="1:12" ht="24" x14ac:dyDescent="0.25">
      <c r="A67" s="165">
        <v>1210</v>
      </c>
      <c r="B67" s="73" t="s">
        <v>72</v>
      </c>
      <c r="C67" s="74">
        <f t="shared" si="2"/>
        <v>0</v>
      </c>
      <c r="D67" s="76"/>
      <c r="E67" s="76"/>
      <c r="F67" s="76"/>
      <c r="G67" s="152"/>
      <c r="H67" s="74">
        <f t="shared" si="3"/>
        <v>0</v>
      </c>
      <c r="I67" s="76"/>
      <c r="J67" s="76"/>
      <c r="K67" s="76"/>
      <c r="L67" s="153"/>
    </row>
    <row r="68" spans="1:12" ht="24" x14ac:dyDescent="0.25">
      <c r="A68" s="156">
        <v>1220</v>
      </c>
      <c r="B68" s="79" t="s">
        <v>73</v>
      </c>
      <c r="C68" s="80">
        <f t="shared" si="2"/>
        <v>0</v>
      </c>
      <c r="D68" s="157">
        <f>SUM(D69:D72)</f>
        <v>0</v>
      </c>
      <c r="E68" s="157">
        <f>SUM(E69:E72)</f>
        <v>0</v>
      </c>
      <c r="F68" s="157">
        <f>SUM(F69:F72)</f>
        <v>0</v>
      </c>
      <c r="G68" s="158">
        <f>SUM(G69:G72)</f>
        <v>0</v>
      </c>
      <c r="H68" s="80">
        <f t="shared" si="3"/>
        <v>0</v>
      </c>
      <c r="I68" s="157">
        <f>SUM(I69:I72)</f>
        <v>0</v>
      </c>
      <c r="J68" s="157">
        <f>SUM(J69:J72)</f>
        <v>0</v>
      </c>
      <c r="K68" s="157">
        <f>SUM(K69:K72)</f>
        <v>0</v>
      </c>
      <c r="L68" s="159">
        <f>SUM(L69:L72)</f>
        <v>0</v>
      </c>
    </row>
    <row r="69" spans="1:12" ht="48" x14ac:dyDescent="0.25">
      <c r="A69" s="53">
        <v>1221</v>
      </c>
      <c r="B69" s="79" t="s">
        <v>74</v>
      </c>
      <c r="C69" s="80">
        <f t="shared" si="2"/>
        <v>0</v>
      </c>
      <c r="D69" s="82"/>
      <c r="E69" s="82"/>
      <c r="F69" s="82"/>
      <c r="G69" s="154"/>
      <c r="H69" s="80">
        <f t="shared" si="3"/>
        <v>0</v>
      </c>
      <c r="I69" s="82"/>
      <c r="J69" s="82"/>
      <c r="K69" s="82"/>
      <c r="L69" s="155"/>
    </row>
    <row r="70" spans="1:12" x14ac:dyDescent="0.25">
      <c r="A70" s="53">
        <v>1223</v>
      </c>
      <c r="B70" s="79" t="s">
        <v>75</v>
      </c>
      <c r="C70" s="80">
        <f t="shared" si="2"/>
        <v>0</v>
      </c>
      <c r="D70" s="82"/>
      <c r="E70" s="82"/>
      <c r="F70" s="82"/>
      <c r="G70" s="154"/>
      <c r="H70" s="80">
        <f t="shared" si="3"/>
        <v>0</v>
      </c>
      <c r="I70" s="82"/>
      <c r="J70" s="82"/>
      <c r="K70" s="82"/>
      <c r="L70" s="155"/>
    </row>
    <row r="71" spans="1:12" ht="36" x14ac:dyDescent="0.25">
      <c r="A71" s="53">
        <v>1227</v>
      </c>
      <c r="B71" s="79" t="s">
        <v>76</v>
      </c>
      <c r="C71" s="80">
        <f t="shared" si="2"/>
        <v>0</v>
      </c>
      <c r="D71" s="82"/>
      <c r="E71" s="82"/>
      <c r="F71" s="82"/>
      <c r="G71" s="154"/>
      <c r="H71" s="80">
        <f t="shared" si="3"/>
        <v>0</v>
      </c>
      <c r="I71" s="82"/>
      <c r="J71" s="82"/>
      <c r="K71" s="82"/>
      <c r="L71" s="155"/>
    </row>
    <row r="72" spans="1:12" ht="48" x14ac:dyDescent="0.25">
      <c r="A72" s="53">
        <v>1228</v>
      </c>
      <c r="B72" s="79" t="s">
        <v>77</v>
      </c>
      <c r="C72" s="80">
        <f t="shared" si="2"/>
        <v>0</v>
      </c>
      <c r="D72" s="82"/>
      <c r="E72" s="82"/>
      <c r="F72" s="82"/>
      <c r="G72" s="154"/>
      <c r="H72" s="80">
        <f t="shared" si="3"/>
        <v>0</v>
      </c>
      <c r="I72" s="82"/>
      <c r="J72" s="82"/>
      <c r="K72" s="82"/>
      <c r="L72" s="155"/>
    </row>
    <row r="73" spans="1:12" ht="15" customHeight="1" x14ac:dyDescent="0.25">
      <c r="A73" s="139">
        <v>2000</v>
      </c>
      <c r="B73" s="139" t="s">
        <v>78</v>
      </c>
      <c r="C73" s="140">
        <f t="shared" si="2"/>
        <v>0</v>
      </c>
      <c r="D73" s="141">
        <f>SUM(D74,D81,D128,D161,D162,D169)</f>
        <v>0</v>
      </c>
      <c r="E73" s="141">
        <f>SUM(E74,E81,E128,E161,E162,E169)</f>
        <v>0</v>
      </c>
      <c r="F73" s="141">
        <f>SUM(F74,F81,F128,F161,F162,F169)</f>
        <v>0</v>
      </c>
      <c r="G73" s="142">
        <f>SUM(G74,G81,G128,G161,G162,G169)</f>
        <v>0</v>
      </c>
      <c r="H73" s="140">
        <f t="shared" si="3"/>
        <v>0</v>
      </c>
      <c r="I73" s="141">
        <f>SUM(I74,I81,I128,I161,I162,I169)</f>
        <v>0</v>
      </c>
      <c r="J73" s="141">
        <f>SUM(J74,J81,J128,J161,J162,J169)</f>
        <v>0</v>
      </c>
      <c r="K73" s="141">
        <f>SUM(K74,K81,K128,K161,K162,K169)</f>
        <v>0</v>
      </c>
      <c r="L73" s="143">
        <f>SUM(L74,L81,L128,L161,L162,L169)</f>
        <v>0</v>
      </c>
    </row>
    <row r="74" spans="1:12" ht="29.25" customHeight="1" x14ac:dyDescent="0.25">
      <c r="A74" s="64">
        <v>2100</v>
      </c>
      <c r="B74" s="144" t="s">
        <v>79</v>
      </c>
      <c r="C74" s="65">
        <f t="shared" si="2"/>
        <v>0</v>
      </c>
      <c r="D74" s="71">
        <f>SUM(D75,D78)</f>
        <v>0</v>
      </c>
      <c r="E74" s="71">
        <f>SUM(E75,E78)</f>
        <v>0</v>
      </c>
      <c r="F74" s="71">
        <f>SUM(F75,F78)</f>
        <v>0</v>
      </c>
      <c r="G74" s="163">
        <f>SUM(G75,G78)</f>
        <v>0</v>
      </c>
      <c r="H74" s="65">
        <f t="shared" si="3"/>
        <v>0</v>
      </c>
      <c r="I74" s="71">
        <f>SUM(I75,I78)</f>
        <v>0</v>
      </c>
      <c r="J74" s="71">
        <f>SUM(J75,J78)</f>
        <v>0</v>
      </c>
      <c r="K74" s="71">
        <f>SUM(K75,K78)</f>
        <v>0</v>
      </c>
      <c r="L74" s="164">
        <f>SUM(L75,L78)</f>
        <v>0</v>
      </c>
    </row>
    <row r="75" spans="1:12" ht="30" customHeight="1" x14ac:dyDescent="0.25">
      <c r="A75" s="165">
        <v>2110</v>
      </c>
      <c r="B75" s="73" t="s">
        <v>80</v>
      </c>
      <c r="C75" s="74">
        <f t="shared" si="2"/>
        <v>0</v>
      </c>
      <c r="D75" s="166">
        <f>SUM(D76:D77)</f>
        <v>0</v>
      </c>
      <c r="E75" s="166">
        <f>SUM(E76:E77)</f>
        <v>0</v>
      </c>
      <c r="F75" s="166">
        <f>SUM(F76:F77)</f>
        <v>0</v>
      </c>
      <c r="G75" s="167">
        <f>SUM(G76:G77)</f>
        <v>0</v>
      </c>
      <c r="H75" s="74">
        <f t="shared" si="3"/>
        <v>0</v>
      </c>
      <c r="I75" s="166">
        <f>SUM(I76:I77)</f>
        <v>0</v>
      </c>
      <c r="J75" s="166">
        <f>SUM(J76:J77)</f>
        <v>0</v>
      </c>
      <c r="K75" s="166">
        <f>SUM(K76:K77)</f>
        <v>0</v>
      </c>
      <c r="L75" s="168">
        <f>SUM(L76:L77)</f>
        <v>0</v>
      </c>
    </row>
    <row r="76" spans="1:12" x14ac:dyDescent="0.25">
      <c r="A76" s="53">
        <v>2111</v>
      </c>
      <c r="B76" s="79" t="s">
        <v>81</v>
      </c>
      <c r="C76" s="80">
        <f t="shared" si="2"/>
        <v>0</v>
      </c>
      <c r="D76" s="82"/>
      <c r="E76" s="82"/>
      <c r="F76" s="82"/>
      <c r="G76" s="154"/>
      <c r="H76" s="80">
        <f t="shared" si="3"/>
        <v>0</v>
      </c>
      <c r="I76" s="82"/>
      <c r="J76" s="82"/>
      <c r="K76" s="82"/>
      <c r="L76" s="155"/>
    </row>
    <row r="77" spans="1:12" ht="24" x14ac:dyDescent="0.25">
      <c r="A77" s="53">
        <v>2112</v>
      </c>
      <c r="B77" s="79" t="s">
        <v>82</v>
      </c>
      <c r="C77" s="80">
        <f t="shared" si="2"/>
        <v>0</v>
      </c>
      <c r="D77" s="82"/>
      <c r="E77" s="82"/>
      <c r="F77" s="82"/>
      <c r="G77" s="154"/>
      <c r="H77" s="80">
        <f t="shared" si="3"/>
        <v>0</v>
      </c>
      <c r="I77" s="82"/>
      <c r="J77" s="82"/>
      <c r="K77" s="82"/>
      <c r="L77" s="155"/>
    </row>
    <row r="78" spans="1:12" ht="29.25" customHeight="1" x14ac:dyDescent="0.25">
      <c r="A78" s="156">
        <v>2120</v>
      </c>
      <c r="B78" s="79" t="s">
        <v>83</v>
      </c>
      <c r="C78" s="80">
        <f t="shared" si="2"/>
        <v>0</v>
      </c>
      <c r="D78" s="157">
        <f>SUM(D79:D80)</f>
        <v>0</v>
      </c>
      <c r="E78" s="157">
        <f>SUM(E79:E80)</f>
        <v>0</v>
      </c>
      <c r="F78" s="157">
        <f>SUM(F79:F80)</f>
        <v>0</v>
      </c>
      <c r="G78" s="158">
        <f>SUM(G79:G80)</f>
        <v>0</v>
      </c>
      <c r="H78" s="80">
        <f t="shared" si="3"/>
        <v>0</v>
      </c>
      <c r="I78" s="157">
        <f>SUM(I79:I80)</f>
        <v>0</v>
      </c>
      <c r="J78" s="157">
        <f>SUM(J79:J80)</f>
        <v>0</v>
      </c>
      <c r="K78" s="157">
        <f>SUM(K79:K80)</f>
        <v>0</v>
      </c>
      <c r="L78" s="159">
        <f>SUM(L79:L80)</f>
        <v>0</v>
      </c>
    </row>
    <row r="79" spans="1:12" x14ac:dyDescent="0.25">
      <c r="A79" s="53">
        <v>2121</v>
      </c>
      <c r="B79" s="79" t="s">
        <v>81</v>
      </c>
      <c r="C79" s="80">
        <f t="shared" si="2"/>
        <v>0</v>
      </c>
      <c r="D79" s="82"/>
      <c r="E79" s="82"/>
      <c r="F79" s="82"/>
      <c r="G79" s="154"/>
      <c r="H79" s="80">
        <f t="shared" si="3"/>
        <v>0</v>
      </c>
      <c r="I79" s="82"/>
      <c r="J79" s="82"/>
      <c r="K79" s="82"/>
      <c r="L79" s="155"/>
    </row>
    <row r="80" spans="1:12" ht="24" x14ac:dyDescent="0.25">
      <c r="A80" s="53">
        <v>2122</v>
      </c>
      <c r="B80" s="79" t="s">
        <v>82</v>
      </c>
      <c r="C80" s="80">
        <f t="shared" si="2"/>
        <v>0</v>
      </c>
      <c r="D80" s="82"/>
      <c r="E80" s="82"/>
      <c r="F80" s="82"/>
      <c r="G80" s="154"/>
      <c r="H80" s="80">
        <f t="shared" si="3"/>
        <v>0</v>
      </c>
      <c r="I80" s="82"/>
      <c r="J80" s="82"/>
      <c r="K80" s="82"/>
      <c r="L80" s="155"/>
    </row>
    <row r="81" spans="1:12" x14ac:dyDescent="0.25">
      <c r="A81" s="64">
        <v>2200</v>
      </c>
      <c r="B81" s="144" t="s">
        <v>84</v>
      </c>
      <c r="C81" s="65">
        <f t="shared" si="2"/>
        <v>0</v>
      </c>
      <c r="D81" s="71">
        <f>SUM(D82,D87,D93,D101,D110,D114,D120,D126)</f>
        <v>0</v>
      </c>
      <c r="E81" s="71">
        <f>SUM(E82,E87,E93,E101,E110,E114,E120,E126)</f>
        <v>0</v>
      </c>
      <c r="F81" s="71">
        <f>SUM(F82,F87,F93,F101,F110,F114,F120,F126)</f>
        <v>0</v>
      </c>
      <c r="G81" s="163">
        <f>SUM(G82,G87,G93,G101,G110,G114,G120,G126)</f>
        <v>0</v>
      </c>
      <c r="H81" s="65">
        <f t="shared" si="3"/>
        <v>0</v>
      </c>
      <c r="I81" s="71">
        <f>SUM(I82,I87,I93,I101,I110,I114,I120,I126)</f>
        <v>0</v>
      </c>
      <c r="J81" s="71">
        <f>SUM(J82,J87,J93,J101,J110,J114,J120,J126)</f>
        <v>0</v>
      </c>
      <c r="K81" s="71">
        <f>SUM(K82,K87,K93,K101,K110,K114,K120,K126)</f>
        <v>0</v>
      </c>
      <c r="L81" s="169">
        <f>SUM(L82,L87,L93,L101,L110,L114,L120,L126)</f>
        <v>0</v>
      </c>
    </row>
    <row r="82" spans="1:12" ht="24" x14ac:dyDescent="0.25">
      <c r="A82" s="147">
        <v>2210</v>
      </c>
      <c r="B82" s="106" t="s">
        <v>85</v>
      </c>
      <c r="C82" s="148">
        <f t="shared" si="2"/>
        <v>0</v>
      </c>
      <c r="D82" s="149">
        <f>SUM(D83:D86)</f>
        <v>0</v>
      </c>
      <c r="E82" s="149">
        <f>SUM(E83:E86)</f>
        <v>0</v>
      </c>
      <c r="F82" s="149">
        <f>SUM(F83:F86)</f>
        <v>0</v>
      </c>
      <c r="G82" s="149">
        <f>SUM(G83:G86)</f>
        <v>0</v>
      </c>
      <c r="H82" s="148">
        <f t="shared" si="3"/>
        <v>0</v>
      </c>
      <c r="I82" s="149">
        <f>SUM(I83:I86)</f>
        <v>0</v>
      </c>
      <c r="J82" s="149">
        <f>SUM(J83:J86)</f>
        <v>0</v>
      </c>
      <c r="K82" s="149">
        <f>SUM(K83:K86)</f>
        <v>0</v>
      </c>
      <c r="L82" s="151">
        <f>SUM(L83:L86)</f>
        <v>0</v>
      </c>
    </row>
    <row r="83" spans="1:12" ht="24" x14ac:dyDescent="0.25">
      <c r="A83" s="47">
        <v>2211</v>
      </c>
      <c r="B83" s="73" t="s">
        <v>86</v>
      </c>
      <c r="C83" s="74">
        <f t="shared" si="2"/>
        <v>0</v>
      </c>
      <c r="D83" s="76"/>
      <c r="E83" s="76"/>
      <c r="F83" s="76"/>
      <c r="G83" s="152"/>
      <c r="H83" s="74">
        <f t="shared" si="3"/>
        <v>0</v>
      </c>
      <c r="I83" s="76"/>
      <c r="J83" s="76"/>
      <c r="K83" s="76"/>
      <c r="L83" s="153"/>
    </row>
    <row r="84" spans="1:12" ht="36" x14ac:dyDescent="0.25">
      <c r="A84" s="53">
        <v>2212</v>
      </c>
      <c r="B84" s="79" t="s">
        <v>87</v>
      </c>
      <c r="C84" s="80">
        <f t="shared" si="2"/>
        <v>0</v>
      </c>
      <c r="D84" s="82"/>
      <c r="E84" s="82"/>
      <c r="F84" s="82"/>
      <c r="G84" s="154"/>
      <c r="H84" s="80">
        <f t="shared" si="3"/>
        <v>0</v>
      </c>
      <c r="I84" s="82"/>
      <c r="J84" s="82"/>
      <c r="K84" s="82"/>
      <c r="L84" s="155"/>
    </row>
    <row r="85" spans="1:12" ht="24" x14ac:dyDescent="0.25">
      <c r="A85" s="53">
        <v>2214</v>
      </c>
      <c r="B85" s="79" t="s">
        <v>88</v>
      </c>
      <c r="C85" s="80">
        <f t="shared" si="2"/>
        <v>0</v>
      </c>
      <c r="D85" s="82"/>
      <c r="E85" s="82"/>
      <c r="F85" s="82"/>
      <c r="G85" s="154"/>
      <c r="H85" s="80">
        <f t="shared" si="3"/>
        <v>0</v>
      </c>
      <c r="I85" s="82"/>
      <c r="J85" s="82"/>
      <c r="K85" s="82"/>
      <c r="L85" s="155"/>
    </row>
    <row r="86" spans="1:12" x14ac:dyDescent="0.25">
      <c r="A86" s="53">
        <v>2219</v>
      </c>
      <c r="B86" s="79" t="s">
        <v>89</v>
      </c>
      <c r="C86" s="80">
        <f t="shared" si="2"/>
        <v>0</v>
      </c>
      <c r="D86" s="82"/>
      <c r="E86" s="82"/>
      <c r="F86" s="82"/>
      <c r="G86" s="154"/>
      <c r="H86" s="80">
        <f t="shared" si="3"/>
        <v>0</v>
      </c>
      <c r="I86" s="82"/>
      <c r="J86" s="82"/>
      <c r="K86" s="82"/>
      <c r="L86" s="155"/>
    </row>
    <row r="87" spans="1:12" ht="24" x14ac:dyDescent="0.25">
      <c r="A87" s="156">
        <v>2220</v>
      </c>
      <c r="B87" s="79" t="s">
        <v>90</v>
      </c>
      <c r="C87" s="80">
        <f t="shared" si="2"/>
        <v>0</v>
      </c>
      <c r="D87" s="157">
        <f>SUM(D88:D92)</f>
        <v>0</v>
      </c>
      <c r="E87" s="157">
        <f>SUM(E88:E92)</f>
        <v>0</v>
      </c>
      <c r="F87" s="157">
        <f>SUM(F88:F92)</f>
        <v>0</v>
      </c>
      <c r="G87" s="158">
        <f>SUM(G88:G92)</f>
        <v>0</v>
      </c>
      <c r="H87" s="80">
        <f t="shared" si="3"/>
        <v>0</v>
      </c>
      <c r="I87" s="157">
        <f>SUM(I88:I92)</f>
        <v>0</v>
      </c>
      <c r="J87" s="157">
        <f>SUM(J88:J92)</f>
        <v>0</v>
      </c>
      <c r="K87" s="157">
        <f>SUM(K88:K92)</f>
        <v>0</v>
      </c>
      <c r="L87" s="159">
        <f>SUM(L88:L92)</f>
        <v>0</v>
      </c>
    </row>
    <row r="88" spans="1:12" x14ac:dyDescent="0.25">
      <c r="A88" s="53">
        <v>2221</v>
      </c>
      <c r="B88" s="79" t="s">
        <v>91</v>
      </c>
      <c r="C88" s="80">
        <f t="shared" si="2"/>
        <v>0</v>
      </c>
      <c r="D88" s="82"/>
      <c r="E88" s="82"/>
      <c r="F88" s="82"/>
      <c r="G88" s="154"/>
      <c r="H88" s="80">
        <f t="shared" si="3"/>
        <v>0</v>
      </c>
      <c r="I88" s="82"/>
      <c r="J88" s="82"/>
      <c r="K88" s="82"/>
      <c r="L88" s="155"/>
    </row>
    <row r="89" spans="1:12" x14ac:dyDescent="0.25">
      <c r="A89" s="53">
        <v>2222</v>
      </c>
      <c r="B89" s="79" t="s">
        <v>92</v>
      </c>
      <c r="C89" s="80">
        <f t="shared" si="2"/>
        <v>0</v>
      </c>
      <c r="D89" s="82"/>
      <c r="E89" s="82"/>
      <c r="F89" s="82"/>
      <c r="G89" s="154"/>
      <c r="H89" s="80">
        <f t="shared" si="3"/>
        <v>0</v>
      </c>
      <c r="I89" s="82"/>
      <c r="J89" s="82"/>
      <c r="K89" s="82"/>
      <c r="L89" s="155"/>
    </row>
    <row r="90" spans="1:12" x14ac:dyDescent="0.25">
      <c r="A90" s="53">
        <v>2223</v>
      </c>
      <c r="B90" s="79" t="s">
        <v>93</v>
      </c>
      <c r="C90" s="80">
        <f t="shared" si="2"/>
        <v>0</v>
      </c>
      <c r="D90" s="82"/>
      <c r="E90" s="82"/>
      <c r="F90" s="82"/>
      <c r="G90" s="154"/>
      <c r="H90" s="80">
        <f t="shared" si="3"/>
        <v>0</v>
      </c>
      <c r="I90" s="82"/>
      <c r="J90" s="82"/>
      <c r="K90" s="82"/>
      <c r="L90" s="155"/>
    </row>
    <row r="91" spans="1:12" ht="11.25" customHeight="1" x14ac:dyDescent="0.25">
      <c r="A91" s="53">
        <v>2224</v>
      </c>
      <c r="B91" s="79" t="s">
        <v>94</v>
      </c>
      <c r="C91" s="80">
        <f t="shared" si="2"/>
        <v>0</v>
      </c>
      <c r="D91" s="82"/>
      <c r="E91" s="82"/>
      <c r="F91" s="82"/>
      <c r="G91" s="154"/>
      <c r="H91" s="80">
        <f t="shared" si="3"/>
        <v>0</v>
      </c>
      <c r="I91" s="82"/>
      <c r="J91" s="82"/>
      <c r="K91" s="82"/>
      <c r="L91" s="155"/>
    </row>
    <row r="92" spans="1:12" ht="24" x14ac:dyDescent="0.25">
      <c r="A92" s="53">
        <v>2229</v>
      </c>
      <c r="B92" s="79" t="s">
        <v>95</v>
      </c>
      <c r="C92" s="80">
        <f t="shared" si="2"/>
        <v>0</v>
      </c>
      <c r="D92" s="82"/>
      <c r="E92" s="82"/>
      <c r="F92" s="82"/>
      <c r="G92" s="154"/>
      <c r="H92" s="80">
        <f t="shared" si="3"/>
        <v>0</v>
      </c>
      <c r="I92" s="82"/>
      <c r="J92" s="82"/>
      <c r="K92" s="82"/>
      <c r="L92" s="155"/>
    </row>
    <row r="93" spans="1:12" ht="36" x14ac:dyDescent="0.25">
      <c r="A93" s="156">
        <v>2230</v>
      </c>
      <c r="B93" s="79" t="s">
        <v>96</v>
      </c>
      <c r="C93" s="80">
        <f t="shared" si="2"/>
        <v>0</v>
      </c>
      <c r="D93" s="157">
        <f>SUM(D94:D100)</f>
        <v>0</v>
      </c>
      <c r="E93" s="157">
        <f>SUM(E94:E100)</f>
        <v>0</v>
      </c>
      <c r="F93" s="157">
        <f>SUM(F94:F100)</f>
        <v>0</v>
      </c>
      <c r="G93" s="158">
        <f>SUM(G94:G100)</f>
        <v>0</v>
      </c>
      <c r="H93" s="80">
        <f t="shared" si="3"/>
        <v>0</v>
      </c>
      <c r="I93" s="157">
        <f>SUM(I94:I100)</f>
        <v>0</v>
      </c>
      <c r="J93" s="157">
        <f>SUM(J94:J100)</f>
        <v>0</v>
      </c>
      <c r="K93" s="157">
        <f>SUM(K94:K100)</f>
        <v>0</v>
      </c>
      <c r="L93" s="159">
        <f>SUM(L94:L100)</f>
        <v>0</v>
      </c>
    </row>
    <row r="94" spans="1:12" ht="36" x14ac:dyDescent="0.25">
      <c r="A94" s="53">
        <v>2231</v>
      </c>
      <c r="B94" s="79" t="s">
        <v>97</v>
      </c>
      <c r="C94" s="80">
        <f t="shared" si="2"/>
        <v>0</v>
      </c>
      <c r="D94" s="82"/>
      <c r="E94" s="82"/>
      <c r="F94" s="82"/>
      <c r="G94" s="154"/>
      <c r="H94" s="80">
        <f t="shared" si="3"/>
        <v>0</v>
      </c>
      <c r="I94" s="82"/>
      <c r="J94" s="82"/>
      <c r="K94" s="82"/>
      <c r="L94" s="155"/>
    </row>
    <row r="95" spans="1:12" ht="36" x14ac:dyDescent="0.25">
      <c r="A95" s="53">
        <v>2232</v>
      </c>
      <c r="B95" s="79" t="s">
        <v>98</v>
      </c>
      <c r="C95" s="80">
        <f t="shared" si="2"/>
        <v>0</v>
      </c>
      <c r="D95" s="82"/>
      <c r="E95" s="82"/>
      <c r="F95" s="82"/>
      <c r="G95" s="154"/>
      <c r="H95" s="80">
        <f t="shared" si="3"/>
        <v>0</v>
      </c>
      <c r="I95" s="82"/>
      <c r="J95" s="82"/>
      <c r="K95" s="82"/>
      <c r="L95" s="155"/>
    </row>
    <row r="96" spans="1:12" ht="24" x14ac:dyDescent="0.25">
      <c r="A96" s="47">
        <v>2233</v>
      </c>
      <c r="B96" s="73" t="s">
        <v>99</v>
      </c>
      <c r="C96" s="74">
        <f t="shared" si="2"/>
        <v>0</v>
      </c>
      <c r="D96" s="76"/>
      <c r="E96" s="76"/>
      <c r="F96" s="76"/>
      <c r="G96" s="152"/>
      <c r="H96" s="74">
        <f t="shared" si="3"/>
        <v>0</v>
      </c>
      <c r="I96" s="76"/>
      <c r="J96" s="76"/>
      <c r="K96" s="76"/>
      <c r="L96" s="153"/>
    </row>
    <row r="97" spans="1:12" ht="36" x14ac:dyDescent="0.25">
      <c r="A97" s="53">
        <v>2234</v>
      </c>
      <c r="B97" s="79" t="s">
        <v>100</v>
      </c>
      <c r="C97" s="80">
        <f t="shared" si="2"/>
        <v>0</v>
      </c>
      <c r="D97" s="82"/>
      <c r="E97" s="82"/>
      <c r="F97" s="82"/>
      <c r="G97" s="154"/>
      <c r="H97" s="80">
        <f t="shared" si="3"/>
        <v>0</v>
      </c>
      <c r="I97" s="82"/>
      <c r="J97" s="82"/>
      <c r="K97" s="82"/>
      <c r="L97" s="155"/>
    </row>
    <row r="98" spans="1:12" ht="24" x14ac:dyDescent="0.25">
      <c r="A98" s="53">
        <v>2235</v>
      </c>
      <c r="B98" s="79" t="s">
        <v>101</v>
      </c>
      <c r="C98" s="80">
        <f t="shared" si="2"/>
        <v>0</v>
      </c>
      <c r="D98" s="82"/>
      <c r="E98" s="82"/>
      <c r="F98" s="82"/>
      <c r="G98" s="154"/>
      <c r="H98" s="80">
        <f t="shared" si="3"/>
        <v>0</v>
      </c>
      <c r="I98" s="82"/>
      <c r="J98" s="82"/>
      <c r="K98" s="82"/>
      <c r="L98" s="155"/>
    </row>
    <row r="99" spans="1:12" x14ac:dyDescent="0.25">
      <c r="A99" s="53">
        <v>2236</v>
      </c>
      <c r="B99" s="79" t="s">
        <v>102</v>
      </c>
      <c r="C99" s="80">
        <f t="shared" si="2"/>
        <v>0</v>
      </c>
      <c r="D99" s="82"/>
      <c r="E99" s="82"/>
      <c r="F99" s="82"/>
      <c r="G99" s="154"/>
      <c r="H99" s="80">
        <f t="shared" si="3"/>
        <v>0</v>
      </c>
      <c r="I99" s="82"/>
      <c r="J99" s="82"/>
      <c r="K99" s="82"/>
      <c r="L99" s="155"/>
    </row>
    <row r="100" spans="1:12" ht="24" x14ac:dyDescent="0.25">
      <c r="A100" s="53">
        <v>2239</v>
      </c>
      <c r="B100" s="79" t="s">
        <v>103</v>
      </c>
      <c r="C100" s="80">
        <f t="shared" si="2"/>
        <v>0</v>
      </c>
      <c r="D100" s="82"/>
      <c r="E100" s="82"/>
      <c r="F100" s="82"/>
      <c r="G100" s="154"/>
      <c r="H100" s="80">
        <f t="shared" si="3"/>
        <v>0</v>
      </c>
      <c r="I100" s="82"/>
      <c r="J100" s="82"/>
      <c r="K100" s="82"/>
      <c r="L100" s="155"/>
    </row>
    <row r="101" spans="1:12" ht="36" x14ac:dyDescent="0.25">
      <c r="A101" s="156">
        <v>2240</v>
      </c>
      <c r="B101" s="79" t="s">
        <v>104</v>
      </c>
      <c r="C101" s="80">
        <f t="shared" si="2"/>
        <v>0</v>
      </c>
      <c r="D101" s="157">
        <f>SUM(D102:D109)</f>
        <v>0</v>
      </c>
      <c r="E101" s="157">
        <f>SUM(E102:E109)</f>
        <v>0</v>
      </c>
      <c r="F101" s="157">
        <f>SUM(F102:F109)</f>
        <v>0</v>
      </c>
      <c r="G101" s="158">
        <f>SUM(G102:G109)</f>
        <v>0</v>
      </c>
      <c r="H101" s="80">
        <f t="shared" si="3"/>
        <v>0</v>
      </c>
      <c r="I101" s="157">
        <f>SUM(I102:I109)</f>
        <v>0</v>
      </c>
      <c r="J101" s="157">
        <f>SUM(J102:J109)</f>
        <v>0</v>
      </c>
      <c r="K101" s="157">
        <f>SUM(K102:K109)</f>
        <v>0</v>
      </c>
      <c r="L101" s="159">
        <f>SUM(L102:L109)</f>
        <v>0</v>
      </c>
    </row>
    <row r="102" spans="1:12" x14ac:dyDescent="0.25">
      <c r="A102" s="53">
        <v>2241</v>
      </c>
      <c r="B102" s="79" t="s">
        <v>105</v>
      </c>
      <c r="C102" s="80">
        <f t="shared" si="2"/>
        <v>0</v>
      </c>
      <c r="D102" s="82"/>
      <c r="E102" s="82"/>
      <c r="F102" s="82"/>
      <c r="G102" s="154"/>
      <c r="H102" s="80">
        <f t="shared" si="3"/>
        <v>0</v>
      </c>
      <c r="I102" s="82"/>
      <c r="J102" s="82"/>
      <c r="K102" s="82"/>
      <c r="L102" s="155"/>
    </row>
    <row r="103" spans="1:12" ht="24" x14ac:dyDescent="0.25">
      <c r="A103" s="53">
        <v>2242</v>
      </c>
      <c r="B103" s="79" t="s">
        <v>106</v>
      </c>
      <c r="C103" s="80">
        <f t="shared" si="2"/>
        <v>0</v>
      </c>
      <c r="D103" s="82"/>
      <c r="E103" s="82"/>
      <c r="F103" s="82"/>
      <c r="G103" s="154"/>
      <c r="H103" s="80">
        <f t="shared" si="3"/>
        <v>0</v>
      </c>
      <c r="I103" s="82"/>
      <c r="J103" s="82"/>
      <c r="K103" s="82"/>
      <c r="L103" s="155"/>
    </row>
    <row r="104" spans="1:12" ht="24" x14ac:dyDescent="0.25">
      <c r="A104" s="53">
        <v>2243</v>
      </c>
      <c r="B104" s="79" t="s">
        <v>107</v>
      </c>
      <c r="C104" s="80">
        <f t="shared" si="2"/>
        <v>0</v>
      </c>
      <c r="D104" s="82"/>
      <c r="E104" s="82"/>
      <c r="F104" s="82"/>
      <c r="G104" s="154"/>
      <c r="H104" s="80">
        <f t="shared" si="3"/>
        <v>0</v>
      </c>
      <c r="I104" s="82"/>
      <c r="J104" s="82"/>
      <c r="K104" s="82"/>
      <c r="L104" s="155"/>
    </row>
    <row r="105" spans="1:12" x14ac:dyDescent="0.25">
      <c r="A105" s="53">
        <v>2244</v>
      </c>
      <c r="B105" s="79" t="s">
        <v>108</v>
      </c>
      <c r="C105" s="80">
        <f t="shared" si="2"/>
        <v>0</v>
      </c>
      <c r="D105" s="82"/>
      <c r="E105" s="82"/>
      <c r="F105" s="82"/>
      <c r="G105" s="154"/>
      <c r="H105" s="80">
        <f t="shared" si="3"/>
        <v>0</v>
      </c>
      <c r="I105" s="82"/>
      <c r="J105" s="82"/>
      <c r="K105" s="82"/>
      <c r="L105" s="155"/>
    </row>
    <row r="106" spans="1:12" ht="24" x14ac:dyDescent="0.25">
      <c r="A106" s="53">
        <v>2246</v>
      </c>
      <c r="B106" s="79" t="s">
        <v>109</v>
      </c>
      <c r="C106" s="80">
        <f t="shared" si="2"/>
        <v>0</v>
      </c>
      <c r="D106" s="82"/>
      <c r="E106" s="82"/>
      <c r="F106" s="82"/>
      <c r="G106" s="154"/>
      <c r="H106" s="80">
        <f t="shared" si="3"/>
        <v>0</v>
      </c>
      <c r="I106" s="82"/>
      <c r="J106" s="82"/>
      <c r="K106" s="82"/>
      <c r="L106" s="155"/>
    </row>
    <row r="107" spans="1:12" x14ac:dyDescent="0.25">
      <c r="A107" s="53">
        <v>2247</v>
      </c>
      <c r="B107" s="79" t="s">
        <v>110</v>
      </c>
      <c r="C107" s="80">
        <f t="shared" si="2"/>
        <v>0</v>
      </c>
      <c r="D107" s="82"/>
      <c r="E107" s="82"/>
      <c r="F107" s="82"/>
      <c r="G107" s="154"/>
      <c r="H107" s="80">
        <f t="shared" si="3"/>
        <v>0</v>
      </c>
      <c r="I107" s="82"/>
      <c r="J107" s="82"/>
      <c r="K107" s="82"/>
      <c r="L107" s="155"/>
    </row>
    <row r="108" spans="1:12" ht="24" x14ac:dyDescent="0.25">
      <c r="A108" s="53">
        <v>2248</v>
      </c>
      <c r="B108" s="79" t="s">
        <v>111</v>
      </c>
      <c r="C108" s="80">
        <f t="shared" si="2"/>
        <v>0</v>
      </c>
      <c r="D108" s="82"/>
      <c r="E108" s="82"/>
      <c r="F108" s="82"/>
      <c r="G108" s="154"/>
      <c r="H108" s="80">
        <f t="shared" si="3"/>
        <v>0</v>
      </c>
      <c r="I108" s="82"/>
      <c r="J108" s="82"/>
      <c r="K108" s="82"/>
      <c r="L108" s="155"/>
    </row>
    <row r="109" spans="1:12" ht="24" x14ac:dyDescent="0.25">
      <c r="A109" s="53">
        <v>2249</v>
      </c>
      <c r="B109" s="79" t="s">
        <v>112</v>
      </c>
      <c r="C109" s="80">
        <f t="shared" si="2"/>
        <v>0</v>
      </c>
      <c r="D109" s="82"/>
      <c r="E109" s="82"/>
      <c r="F109" s="82"/>
      <c r="G109" s="154"/>
      <c r="H109" s="80">
        <f t="shared" si="3"/>
        <v>0</v>
      </c>
      <c r="I109" s="82"/>
      <c r="J109" s="82"/>
      <c r="K109" s="82"/>
      <c r="L109" s="155"/>
    </row>
    <row r="110" spans="1:12" x14ac:dyDescent="0.25">
      <c r="A110" s="156">
        <v>2250</v>
      </c>
      <c r="B110" s="79" t="s">
        <v>113</v>
      </c>
      <c r="C110" s="80">
        <f t="shared" si="2"/>
        <v>0</v>
      </c>
      <c r="D110" s="157">
        <f>SUM(D111:D113)</f>
        <v>0</v>
      </c>
      <c r="E110" s="157">
        <f>SUM(E111:E113)</f>
        <v>0</v>
      </c>
      <c r="F110" s="157">
        <f>SUM(F111:F113)</f>
        <v>0</v>
      </c>
      <c r="G110" s="170">
        <f>SUM(G111:G113)</f>
        <v>0</v>
      </c>
      <c r="H110" s="80">
        <f t="shared" si="3"/>
        <v>0</v>
      </c>
      <c r="I110" s="157">
        <f>SUM(I111:I113)</f>
        <v>0</v>
      </c>
      <c r="J110" s="157">
        <f>SUM(J111:J113)</f>
        <v>0</v>
      </c>
      <c r="K110" s="157">
        <f>SUM(K111:K113)</f>
        <v>0</v>
      </c>
      <c r="L110" s="159">
        <f>SUM(L111:L113)</f>
        <v>0</v>
      </c>
    </row>
    <row r="111" spans="1:12" x14ac:dyDescent="0.25">
      <c r="A111" s="53">
        <v>2251</v>
      </c>
      <c r="B111" s="79" t="s">
        <v>114</v>
      </c>
      <c r="C111" s="80">
        <f t="shared" si="2"/>
        <v>0</v>
      </c>
      <c r="D111" s="82"/>
      <c r="E111" s="82"/>
      <c r="F111" s="82"/>
      <c r="G111" s="154"/>
      <c r="H111" s="80">
        <f t="shared" si="3"/>
        <v>0</v>
      </c>
      <c r="I111" s="82"/>
      <c r="J111" s="82"/>
      <c r="K111" s="82"/>
      <c r="L111" s="155"/>
    </row>
    <row r="112" spans="1:12" ht="24" x14ac:dyDescent="0.25">
      <c r="A112" s="53">
        <v>2252</v>
      </c>
      <c r="B112" s="79" t="s">
        <v>115</v>
      </c>
      <c r="C112" s="80">
        <f>SUM(D112:G112)</f>
        <v>0</v>
      </c>
      <c r="D112" s="82"/>
      <c r="E112" s="82"/>
      <c r="F112" s="82"/>
      <c r="G112" s="154"/>
      <c r="H112" s="80">
        <f>SUM(I112:L112)</f>
        <v>0</v>
      </c>
      <c r="I112" s="82"/>
      <c r="J112" s="82"/>
      <c r="K112" s="82"/>
      <c r="L112" s="155"/>
    </row>
    <row r="113" spans="1:12" ht="24" x14ac:dyDescent="0.25">
      <c r="A113" s="53">
        <v>2259</v>
      </c>
      <c r="B113" s="79" t="s">
        <v>116</v>
      </c>
      <c r="C113" s="80">
        <f>SUM(D113:G113)</f>
        <v>0</v>
      </c>
      <c r="D113" s="82"/>
      <c r="E113" s="82"/>
      <c r="F113" s="82"/>
      <c r="G113" s="154"/>
      <c r="H113" s="80">
        <f>SUM(I113:L113)</f>
        <v>0</v>
      </c>
      <c r="I113" s="82"/>
      <c r="J113" s="82"/>
      <c r="K113" s="82"/>
      <c r="L113" s="155"/>
    </row>
    <row r="114" spans="1:12" x14ac:dyDescent="0.25">
      <c r="A114" s="156">
        <v>2260</v>
      </c>
      <c r="B114" s="79" t="s">
        <v>117</v>
      </c>
      <c r="C114" s="80">
        <f t="shared" ref="C114:C184" si="4">SUM(D114:G114)</f>
        <v>0</v>
      </c>
      <c r="D114" s="157">
        <f>SUM(D115:D119)</f>
        <v>0</v>
      </c>
      <c r="E114" s="157">
        <f>SUM(E115:E119)</f>
        <v>0</v>
      </c>
      <c r="F114" s="157">
        <f>SUM(F115:F119)</f>
        <v>0</v>
      </c>
      <c r="G114" s="158">
        <f>SUM(G115:G119)</f>
        <v>0</v>
      </c>
      <c r="H114" s="80">
        <f t="shared" ref="H114:H185" si="5">SUM(I114:L114)</f>
        <v>0</v>
      </c>
      <c r="I114" s="157">
        <f>SUM(I115:I119)</f>
        <v>0</v>
      </c>
      <c r="J114" s="157">
        <f>SUM(J115:J119)</f>
        <v>0</v>
      </c>
      <c r="K114" s="157">
        <f>SUM(K115:K119)</f>
        <v>0</v>
      </c>
      <c r="L114" s="159">
        <f>SUM(L115:L119)</f>
        <v>0</v>
      </c>
    </row>
    <row r="115" spans="1:12" x14ac:dyDescent="0.25">
      <c r="A115" s="53">
        <v>2261</v>
      </c>
      <c r="B115" s="79" t="s">
        <v>118</v>
      </c>
      <c r="C115" s="80">
        <f t="shared" si="4"/>
        <v>0</v>
      </c>
      <c r="D115" s="82"/>
      <c r="E115" s="82"/>
      <c r="F115" s="82"/>
      <c r="G115" s="154"/>
      <c r="H115" s="80">
        <f t="shared" si="5"/>
        <v>0</v>
      </c>
      <c r="I115" s="82"/>
      <c r="J115" s="82"/>
      <c r="K115" s="82"/>
      <c r="L115" s="155"/>
    </row>
    <row r="116" spans="1:12" x14ac:dyDescent="0.25">
      <c r="A116" s="53">
        <v>2262</v>
      </c>
      <c r="B116" s="79" t="s">
        <v>119</v>
      </c>
      <c r="C116" s="80">
        <f t="shared" si="4"/>
        <v>0</v>
      </c>
      <c r="D116" s="82"/>
      <c r="E116" s="82"/>
      <c r="F116" s="82"/>
      <c r="G116" s="154"/>
      <c r="H116" s="80">
        <f t="shared" si="5"/>
        <v>0</v>
      </c>
      <c r="I116" s="82"/>
      <c r="J116" s="82"/>
      <c r="K116" s="82"/>
      <c r="L116" s="155"/>
    </row>
    <row r="117" spans="1:12" x14ac:dyDescent="0.25">
      <c r="A117" s="53">
        <v>2263</v>
      </c>
      <c r="B117" s="79" t="s">
        <v>120</v>
      </c>
      <c r="C117" s="80">
        <f t="shared" si="4"/>
        <v>0</v>
      </c>
      <c r="D117" s="82"/>
      <c r="E117" s="82"/>
      <c r="F117" s="82"/>
      <c r="G117" s="154"/>
      <c r="H117" s="80">
        <f t="shared" si="5"/>
        <v>0</v>
      </c>
      <c r="I117" s="82"/>
      <c r="J117" s="82"/>
      <c r="K117" s="82"/>
      <c r="L117" s="155"/>
    </row>
    <row r="118" spans="1:12" x14ac:dyDescent="0.25">
      <c r="A118" s="53">
        <v>2264</v>
      </c>
      <c r="B118" s="79" t="s">
        <v>121</v>
      </c>
      <c r="C118" s="80">
        <f t="shared" si="4"/>
        <v>0</v>
      </c>
      <c r="D118" s="82"/>
      <c r="E118" s="82"/>
      <c r="F118" s="82"/>
      <c r="G118" s="154"/>
      <c r="H118" s="80">
        <f t="shared" si="5"/>
        <v>0</v>
      </c>
      <c r="I118" s="82"/>
      <c r="J118" s="82"/>
      <c r="K118" s="82"/>
      <c r="L118" s="155"/>
    </row>
    <row r="119" spans="1:12" x14ac:dyDescent="0.25">
      <c r="A119" s="53">
        <v>2269</v>
      </c>
      <c r="B119" s="79" t="s">
        <v>122</v>
      </c>
      <c r="C119" s="80">
        <f t="shared" si="4"/>
        <v>0</v>
      </c>
      <c r="D119" s="82"/>
      <c r="E119" s="82"/>
      <c r="F119" s="82"/>
      <c r="G119" s="154"/>
      <c r="H119" s="80">
        <f t="shared" si="5"/>
        <v>0</v>
      </c>
      <c r="I119" s="82"/>
      <c r="J119" s="82"/>
      <c r="K119" s="82"/>
      <c r="L119" s="155"/>
    </row>
    <row r="120" spans="1:12" x14ac:dyDescent="0.25">
      <c r="A120" s="156">
        <v>2270</v>
      </c>
      <c r="B120" s="79" t="s">
        <v>123</v>
      </c>
      <c r="C120" s="80">
        <f t="shared" si="4"/>
        <v>0</v>
      </c>
      <c r="D120" s="157">
        <f>SUM(D121:D125)</f>
        <v>0</v>
      </c>
      <c r="E120" s="157">
        <f>SUM(E121:E125)</f>
        <v>0</v>
      </c>
      <c r="F120" s="157">
        <f>SUM(F121:F125)</f>
        <v>0</v>
      </c>
      <c r="G120" s="158">
        <f>SUM(G121:G125)</f>
        <v>0</v>
      </c>
      <c r="H120" s="80">
        <f t="shared" si="5"/>
        <v>0</v>
      </c>
      <c r="I120" s="157">
        <f>SUM(I121:I125)</f>
        <v>0</v>
      </c>
      <c r="J120" s="157">
        <f>SUM(J121:J125)</f>
        <v>0</v>
      </c>
      <c r="K120" s="157">
        <f>SUM(K121:K125)</f>
        <v>0</v>
      </c>
      <c r="L120" s="159">
        <f>SUM(L121:L125)</f>
        <v>0</v>
      </c>
    </row>
    <row r="121" spans="1:12" x14ac:dyDescent="0.25">
      <c r="A121" s="53">
        <v>2272</v>
      </c>
      <c r="B121" s="5" t="s">
        <v>124</v>
      </c>
      <c r="C121" s="80">
        <f t="shared" si="4"/>
        <v>0</v>
      </c>
      <c r="D121" s="82"/>
      <c r="E121" s="82"/>
      <c r="F121" s="82"/>
      <c r="G121" s="154"/>
      <c r="H121" s="80">
        <f t="shared" si="5"/>
        <v>0</v>
      </c>
      <c r="I121" s="82"/>
      <c r="J121" s="82"/>
      <c r="K121" s="82"/>
      <c r="L121" s="155"/>
    </row>
    <row r="122" spans="1:12" ht="24" x14ac:dyDescent="0.25">
      <c r="A122" s="53">
        <v>2275</v>
      </c>
      <c r="B122" s="79" t="s">
        <v>125</v>
      </c>
      <c r="C122" s="80">
        <f t="shared" si="4"/>
        <v>0</v>
      </c>
      <c r="D122" s="82"/>
      <c r="E122" s="82"/>
      <c r="F122" s="82"/>
      <c r="G122" s="154"/>
      <c r="H122" s="80">
        <f t="shared" si="5"/>
        <v>0</v>
      </c>
      <c r="I122" s="82"/>
      <c r="J122" s="82"/>
      <c r="K122" s="82"/>
      <c r="L122" s="155"/>
    </row>
    <row r="123" spans="1:12" ht="36" x14ac:dyDescent="0.25">
      <c r="A123" s="53">
        <v>2276</v>
      </c>
      <c r="B123" s="79" t="s">
        <v>126</v>
      </c>
      <c r="C123" s="80">
        <f t="shared" si="4"/>
        <v>0</v>
      </c>
      <c r="D123" s="82"/>
      <c r="E123" s="82"/>
      <c r="F123" s="82"/>
      <c r="G123" s="154"/>
      <c r="H123" s="80">
        <f t="shared" si="5"/>
        <v>0</v>
      </c>
      <c r="I123" s="82"/>
      <c r="J123" s="82"/>
      <c r="K123" s="82"/>
      <c r="L123" s="155"/>
    </row>
    <row r="124" spans="1:12" ht="24" customHeight="1" x14ac:dyDescent="0.25">
      <c r="A124" s="53">
        <v>2278</v>
      </c>
      <c r="B124" s="79" t="s">
        <v>127</v>
      </c>
      <c r="C124" s="80">
        <f t="shared" si="4"/>
        <v>0</v>
      </c>
      <c r="D124" s="82"/>
      <c r="E124" s="82"/>
      <c r="F124" s="82"/>
      <c r="G124" s="154"/>
      <c r="H124" s="80">
        <f t="shared" si="5"/>
        <v>0</v>
      </c>
      <c r="I124" s="82"/>
      <c r="J124" s="82"/>
      <c r="K124" s="82"/>
      <c r="L124" s="155"/>
    </row>
    <row r="125" spans="1:12" ht="24" x14ac:dyDescent="0.25">
      <c r="A125" s="53">
        <v>2279</v>
      </c>
      <c r="B125" s="79" t="s">
        <v>128</v>
      </c>
      <c r="C125" s="80">
        <f t="shared" si="4"/>
        <v>0</v>
      </c>
      <c r="D125" s="82"/>
      <c r="E125" s="82"/>
      <c r="F125" s="82"/>
      <c r="G125" s="154"/>
      <c r="H125" s="80">
        <f t="shared" si="5"/>
        <v>0</v>
      </c>
      <c r="I125" s="82"/>
      <c r="J125" s="82"/>
      <c r="K125" s="82"/>
      <c r="L125" s="155"/>
    </row>
    <row r="126" spans="1:12" ht="24" x14ac:dyDescent="0.25">
      <c r="A126" s="165">
        <v>2280</v>
      </c>
      <c r="B126" s="73" t="s">
        <v>129</v>
      </c>
      <c r="C126" s="74">
        <f t="shared" ref="C126:L126" si="6">SUM(C127)</f>
        <v>0</v>
      </c>
      <c r="D126" s="166">
        <f t="shared" si="6"/>
        <v>0</v>
      </c>
      <c r="E126" s="166">
        <f t="shared" si="6"/>
        <v>0</v>
      </c>
      <c r="F126" s="166">
        <f t="shared" si="6"/>
        <v>0</v>
      </c>
      <c r="G126" s="166">
        <f t="shared" si="6"/>
        <v>0</v>
      </c>
      <c r="H126" s="74">
        <f t="shared" si="6"/>
        <v>0</v>
      </c>
      <c r="I126" s="166">
        <f t="shared" si="6"/>
        <v>0</v>
      </c>
      <c r="J126" s="166">
        <f t="shared" si="6"/>
        <v>0</v>
      </c>
      <c r="K126" s="166">
        <f t="shared" si="6"/>
        <v>0</v>
      </c>
      <c r="L126" s="171">
        <f t="shared" si="6"/>
        <v>0</v>
      </c>
    </row>
    <row r="127" spans="1:12" ht="24" x14ac:dyDescent="0.25">
      <c r="A127" s="53">
        <v>2283</v>
      </c>
      <c r="B127" s="79" t="s">
        <v>130</v>
      </c>
      <c r="C127" s="80">
        <f>SUM(D127:G127)</f>
        <v>0</v>
      </c>
      <c r="D127" s="82"/>
      <c r="E127" s="82"/>
      <c r="F127" s="82"/>
      <c r="G127" s="154"/>
      <c r="H127" s="80">
        <f>SUM(I127:L127)</f>
        <v>0</v>
      </c>
      <c r="I127" s="82"/>
      <c r="J127" s="82"/>
      <c r="K127" s="82"/>
      <c r="L127" s="155"/>
    </row>
    <row r="128" spans="1:12" ht="38.25" customHeight="1" x14ac:dyDescent="0.25">
      <c r="A128" s="64">
        <v>2300</v>
      </c>
      <c r="B128" s="144" t="s">
        <v>131</v>
      </c>
      <c r="C128" s="65">
        <f t="shared" si="4"/>
        <v>0</v>
      </c>
      <c r="D128" s="71">
        <f>SUM(D129,D133,D137,D138,D141,D148,D156,D157,D160)</f>
        <v>0</v>
      </c>
      <c r="E128" s="71">
        <f>SUM(E129,E133,E137,E138,E141,E148,E156,E157,E160)</f>
        <v>0</v>
      </c>
      <c r="F128" s="71">
        <f>SUM(F129,F133,F137,F138,F141,F148,F156,F157,F160)</f>
        <v>0</v>
      </c>
      <c r="G128" s="163">
        <f>SUM(G129,G133,G137,G138,G141,G148,G156,G157,G160)</f>
        <v>0</v>
      </c>
      <c r="H128" s="65">
        <f t="shared" si="5"/>
        <v>0</v>
      </c>
      <c r="I128" s="71">
        <f>SUM(I129,I133,I137,I138,I141,I148,I156,I157,I160)</f>
        <v>0</v>
      </c>
      <c r="J128" s="71">
        <f>SUM(J129,J133,J137,J138,J141,J148,J156,J157,J160)</f>
        <v>0</v>
      </c>
      <c r="K128" s="71">
        <f>SUM(K129,K133,K137,K138,K141,K148,K156,K157,K160)</f>
        <v>0</v>
      </c>
      <c r="L128" s="164">
        <f>SUM(L129,L133,L137,L138,L141,L148,L156,L157,L160)</f>
        <v>0</v>
      </c>
    </row>
    <row r="129" spans="1:12" x14ac:dyDescent="0.25">
      <c r="A129" s="165">
        <v>2310</v>
      </c>
      <c r="B129" s="73" t="s">
        <v>132</v>
      </c>
      <c r="C129" s="74">
        <f t="shared" si="4"/>
        <v>0</v>
      </c>
      <c r="D129" s="166">
        <f>SUM(D130:D132)</f>
        <v>0</v>
      </c>
      <c r="E129" s="166">
        <f>SUM(E130:E132)</f>
        <v>0</v>
      </c>
      <c r="F129" s="166">
        <f>SUM(F130:F132)</f>
        <v>0</v>
      </c>
      <c r="G129" s="167">
        <f>SUM(G130:G132)</f>
        <v>0</v>
      </c>
      <c r="H129" s="74">
        <f t="shared" si="5"/>
        <v>0</v>
      </c>
      <c r="I129" s="166">
        <f>SUM(I130:I132)</f>
        <v>0</v>
      </c>
      <c r="J129" s="166">
        <f>SUM(J130:J132)</f>
        <v>0</v>
      </c>
      <c r="K129" s="166">
        <f>SUM(K130:K132)</f>
        <v>0</v>
      </c>
      <c r="L129" s="168">
        <f>SUM(L130:L132)</f>
        <v>0</v>
      </c>
    </row>
    <row r="130" spans="1:12" x14ac:dyDescent="0.25">
      <c r="A130" s="53">
        <v>2311</v>
      </c>
      <c r="B130" s="79" t="s">
        <v>133</v>
      </c>
      <c r="C130" s="80">
        <f t="shared" si="4"/>
        <v>0</v>
      </c>
      <c r="D130" s="82"/>
      <c r="E130" s="82"/>
      <c r="F130" s="82"/>
      <c r="G130" s="154"/>
      <c r="H130" s="80">
        <f t="shared" si="5"/>
        <v>0</v>
      </c>
      <c r="I130" s="82"/>
      <c r="J130" s="82"/>
      <c r="K130" s="82"/>
      <c r="L130" s="155"/>
    </row>
    <row r="131" spans="1:12" x14ac:dyDescent="0.25">
      <c r="A131" s="53">
        <v>2312</v>
      </c>
      <c r="B131" s="79" t="s">
        <v>134</v>
      </c>
      <c r="C131" s="80">
        <f t="shared" si="4"/>
        <v>0</v>
      </c>
      <c r="D131" s="82"/>
      <c r="E131" s="82"/>
      <c r="F131" s="82"/>
      <c r="G131" s="154"/>
      <c r="H131" s="80">
        <f t="shared" si="5"/>
        <v>0</v>
      </c>
      <c r="I131" s="82"/>
      <c r="J131" s="82"/>
      <c r="K131" s="82"/>
      <c r="L131" s="155"/>
    </row>
    <row r="132" spans="1:12" x14ac:dyDescent="0.25">
      <c r="A132" s="53">
        <v>2313</v>
      </c>
      <c r="B132" s="79" t="s">
        <v>135</v>
      </c>
      <c r="C132" s="80">
        <f t="shared" si="4"/>
        <v>0</v>
      </c>
      <c r="D132" s="82"/>
      <c r="E132" s="82"/>
      <c r="F132" s="82"/>
      <c r="G132" s="154"/>
      <c r="H132" s="80">
        <f t="shared" si="5"/>
        <v>0</v>
      </c>
      <c r="I132" s="82"/>
      <c r="J132" s="82"/>
      <c r="K132" s="82"/>
      <c r="L132" s="155"/>
    </row>
    <row r="133" spans="1:12" x14ac:dyDescent="0.25">
      <c r="A133" s="156">
        <v>2320</v>
      </c>
      <c r="B133" s="79" t="s">
        <v>136</v>
      </c>
      <c r="C133" s="80">
        <f t="shared" si="4"/>
        <v>0</v>
      </c>
      <c r="D133" s="157">
        <f>SUM(D134:D136)</f>
        <v>0</v>
      </c>
      <c r="E133" s="157">
        <f>SUM(E134:E136)</f>
        <v>0</v>
      </c>
      <c r="F133" s="157">
        <f>SUM(F134:F136)</f>
        <v>0</v>
      </c>
      <c r="G133" s="158">
        <f>SUM(G134:G136)</f>
        <v>0</v>
      </c>
      <c r="H133" s="80">
        <f t="shared" si="5"/>
        <v>0</v>
      </c>
      <c r="I133" s="157">
        <f>SUM(I134:I136)</f>
        <v>0</v>
      </c>
      <c r="J133" s="157">
        <f>SUM(J134:J136)</f>
        <v>0</v>
      </c>
      <c r="K133" s="157">
        <f>SUM(K134:K136)</f>
        <v>0</v>
      </c>
      <c r="L133" s="159">
        <f>SUM(L134:L136)</f>
        <v>0</v>
      </c>
    </row>
    <row r="134" spans="1:12" x14ac:dyDescent="0.25">
      <c r="A134" s="53">
        <v>2321</v>
      </c>
      <c r="B134" s="79" t="s">
        <v>137</v>
      </c>
      <c r="C134" s="80">
        <f t="shared" si="4"/>
        <v>0</v>
      </c>
      <c r="D134" s="82"/>
      <c r="E134" s="82"/>
      <c r="F134" s="82"/>
      <c r="G134" s="154"/>
      <c r="H134" s="80">
        <f t="shared" si="5"/>
        <v>0</v>
      </c>
      <c r="I134" s="82"/>
      <c r="J134" s="82"/>
      <c r="K134" s="82"/>
      <c r="L134" s="155"/>
    </row>
    <row r="135" spans="1:12" x14ac:dyDescent="0.25">
      <c r="A135" s="53">
        <v>2322</v>
      </c>
      <c r="B135" s="79" t="s">
        <v>138</v>
      </c>
      <c r="C135" s="80">
        <f t="shared" si="4"/>
        <v>0</v>
      </c>
      <c r="D135" s="82"/>
      <c r="E135" s="82"/>
      <c r="F135" s="82"/>
      <c r="G135" s="154"/>
      <c r="H135" s="80">
        <f t="shared" si="5"/>
        <v>0</v>
      </c>
      <c r="I135" s="82"/>
      <c r="J135" s="82"/>
      <c r="K135" s="82"/>
      <c r="L135" s="155"/>
    </row>
    <row r="136" spans="1:12" ht="10.5" customHeight="1" x14ac:dyDescent="0.25">
      <c r="A136" s="53">
        <v>2329</v>
      </c>
      <c r="B136" s="79" t="s">
        <v>139</v>
      </c>
      <c r="C136" s="80">
        <f t="shared" si="4"/>
        <v>0</v>
      </c>
      <c r="D136" s="82"/>
      <c r="E136" s="82"/>
      <c r="F136" s="82"/>
      <c r="G136" s="154"/>
      <c r="H136" s="80">
        <f t="shared" si="5"/>
        <v>0</v>
      </c>
      <c r="I136" s="82"/>
      <c r="J136" s="82"/>
      <c r="K136" s="82"/>
      <c r="L136" s="155"/>
    </row>
    <row r="137" spans="1:12" x14ac:dyDescent="0.25">
      <c r="A137" s="156">
        <v>2330</v>
      </c>
      <c r="B137" s="79" t="s">
        <v>140</v>
      </c>
      <c r="C137" s="80">
        <f t="shared" si="4"/>
        <v>0</v>
      </c>
      <c r="D137" s="82"/>
      <c r="E137" s="82"/>
      <c r="F137" s="82"/>
      <c r="G137" s="154"/>
      <c r="H137" s="80">
        <f t="shared" si="5"/>
        <v>0</v>
      </c>
      <c r="I137" s="82"/>
      <c r="J137" s="82"/>
      <c r="K137" s="82"/>
      <c r="L137" s="155"/>
    </row>
    <row r="138" spans="1:12" ht="48" x14ac:dyDescent="0.25">
      <c r="A138" s="156">
        <v>2340</v>
      </c>
      <c r="B138" s="79" t="s">
        <v>141</v>
      </c>
      <c r="C138" s="80">
        <f t="shared" si="4"/>
        <v>0</v>
      </c>
      <c r="D138" s="157">
        <f>SUM(D139:D140)</f>
        <v>0</v>
      </c>
      <c r="E138" s="157">
        <f>SUM(E139:E140)</f>
        <v>0</v>
      </c>
      <c r="F138" s="157">
        <f>SUM(F139:F140)</f>
        <v>0</v>
      </c>
      <c r="G138" s="158">
        <f>SUM(G139:G140)</f>
        <v>0</v>
      </c>
      <c r="H138" s="80">
        <f t="shared" si="5"/>
        <v>0</v>
      </c>
      <c r="I138" s="157">
        <f>SUM(I139:I140)</f>
        <v>0</v>
      </c>
      <c r="J138" s="157">
        <f>SUM(J139:J140)</f>
        <v>0</v>
      </c>
      <c r="K138" s="157">
        <f>SUM(K139:K140)</f>
        <v>0</v>
      </c>
      <c r="L138" s="159">
        <f>SUM(L139:L140)</f>
        <v>0</v>
      </c>
    </row>
    <row r="139" spans="1:12" x14ac:dyDescent="0.25">
      <c r="A139" s="53">
        <v>2341</v>
      </c>
      <c r="B139" s="79" t="s">
        <v>142</v>
      </c>
      <c r="C139" s="80">
        <f t="shared" si="4"/>
        <v>0</v>
      </c>
      <c r="D139" s="82"/>
      <c r="E139" s="82"/>
      <c r="F139" s="82"/>
      <c r="G139" s="154"/>
      <c r="H139" s="80">
        <f t="shared" si="5"/>
        <v>0</v>
      </c>
      <c r="I139" s="82"/>
      <c r="J139" s="82"/>
      <c r="K139" s="82"/>
      <c r="L139" s="155"/>
    </row>
    <row r="140" spans="1:12" ht="24" x14ac:dyDescent="0.25">
      <c r="A140" s="53">
        <v>2344</v>
      </c>
      <c r="B140" s="79" t="s">
        <v>143</v>
      </c>
      <c r="C140" s="80">
        <f t="shared" si="4"/>
        <v>0</v>
      </c>
      <c r="D140" s="82"/>
      <c r="E140" s="82"/>
      <c r="F140" s="82"/>
      <c r="G140" s="154"/>
      <c r="H140" s="80">
        <f t="shared" si="5"/>
        <v>0</v>
      </c>
      <c r="I140" s="82"/>
      <c r="J140" s="82"/>
      <c r="K140" s="82"/>
      <c r="L140" s="155"/>
    </row>
    <row r="141" spans="1:12" ht="24" x14ac:dyDescent="0.25">
      <c r="A141" s="147">
        <v>2350</v>
      </c>
      <c r="B141" s="106" t="s">
        <v>144</v>
      </c>
      <c r="C141" s="148">
        <f t="shared" si="4"/>
        <v>0</v>
      </c>
      <c r="D141" s="149">
        <f>SUM(D142:D147)</f>
        <v>0</v>
      </c>
      <c r="E141" s="149">
        <f>SUM(E142:E147)</f>
        <v>0</v>
      </c>
      <c r="F141" s="149">
        <f>SUM(F142:F147)</f>
        <v>0</v>
      </c>
      <c r="G141" s="150">
        <f>SUM(G142:G147)</f>
        <v>0</v>
      </c>
      <c r="H141" s="148">
        <f t="shared" si="5"/>
        <v>0</v>
      </c>
      <c r="I141" s="149">
        <f>SUM(I142:I147)</f>
        <v>0</v>
      </c>
      <c r="J141" s="149">
        <f>SUM(J142:J147)</f>
        <v>0</v>
      </c>
      <c r="K141" s="149">
        <f>SUM(K142:K147)</f>
        <v>0</v>
      </c>
      <c r="L141" s="151">
        <f>SUM(L142:L147)</f>
        <v>0</v>
      </c>
    </row>
    <row r="142" spans="1:12" x14ac:dyDescent="0.25">
      <c r="A142" s="47">
        <v>2351</v>
      </c>
      <c r="B142" s="73" t="s">
        <v>145</v>
      </c>
      <c r="C142" s="74">
        <f t="shared" si="4"/>
        <v>0</v>
      </c>
      <c r="D142" s="76"/>
      <c r="E142" s="76"/>
      <c r="F142" s="76"/>
      <c r="G142" s="152"/>
      <c r="H142" s="74">
        <f t="shared" si="5"/>
        <v>0</v>
      </c>
      <c r="I142" s="76"/>
      <c r="J142" s="76"/>
      <c r="K142" s="76"/>
      <c r="L142" s="153"/>
    </row>
    <row r="143" spans="1:12" x14ac:dyDescent="0.25">
      <c r="A143" s="53">
        <v>2352</v>
      </c>
      <c r="B143" s="79" t="s">
        <v>146</v>
      </c>
      <c r="C143" s="80">
        <f t="shared" si="4"/>
        <v>0</v>
      </c>
      <c r="D143" s="82"/>
      <c r="E143" s="82"/>
      <c r="F143" s="82"/>
      <c r="G143" s="154"/>
      <c r="H143" s="80">
        <f t="shared" si="5"/>
        <v>0</v>
      </c>
      <c r="I143" s="82"/>
      <c r="J143" s="82"/>
      <c r="K143" s="82"/>
      <c r="L143" s="155"/>
    </row>
    <row r="144" spans="1:12" ht="24" x14ac:dyDescent="0.25">
      <c r="A144" s="53">
        <v>2353</v>
      </c>
      <c r="B144" s="79" t="s">
        <v>147</v>
      </c>
      <c r="C144" s="80">
        <f t="shared" si="4"/>
        <v>0</v>
      </c>
      <c r="D144" s="82"/>
      <c r="E144" s="82"/>
      <c r="F144" s="82"/>
      <c r="G144" s="154"/>
      <c r="H144" s="80">
        <f t="shared" si="5"/>
        <v>0</v>
      </c>
      <c r="I144" s="82"/>
      <c r="J144" s="82"/>
      <c r="K144" s="82"/>
      <c r="L144" s="155"/>
    </row>
    <row r="145" spans="1:12" ht="24" x14ac:dyDescent="0.25">
      <c r="A145" s="53">
        <v>2354</v>
      </c>
      <c r="B145" s="79" t="s">
        <v>148</v>
      </c>
      <c r="C145" s="80">
        <f t="shared" si="4"/>
        <v>0</v>
      </c>
      <c r="D145" s="82"/>
      <c r="E145" s="82"/>
      <c r="F145" s="82"/>
      <c r="G145" s="154"/>
      <c r="H145" s="80">
        <f t="shared" si="5"/>
        <v>0</v>
      </c>
      <c r="I145" s="82"/>
      <c r="J145" s="82"/>
      <c r="K145" s="82"/>
      <c r="L145" s="155"/>
    </row>
    <row r="146" spans="1:12" ht="24" x14ac:dyDescent="0.25">
      <c r="A146" s="53">
        <v>2355</v>
      </c>
      <c r="B146" s="79" t="s">
        <v>149</v>
      </c>
      <c r="C146" s="80">
        <f t="shared" si="4"/>
        <v>0</v>
      </c>
      <c r="D146" s="82"/>
      <c r="E146" s="82"/>
      <c r="F146" s="82"/>
      <c r="G146" s="154"/>
      <c r="H146" s="80">
        <f t="shared" si="5"/>
        <v>0</v>
      </c>
      <c r="I146" s="82"/>
      <c r="J146" s="82"/>
      <c r="K146" s="82"/>
      <c r="L146" s="155"/>
    </row>
    <row r="147" spans="1:12" ht="24" x14ac:dyDescent="0.25">
      <c r="A147" s="53">
        <v>2359</v>
      </c>
      <c r="B147" s="79" t="s">
        <v>150</v>
      </c>
      <c r="C147" s="80">
        <f t="shared" si="4"/>
        <v>0</v>
      </c>
      <c r="D147" s="82"/>
      <c r="E147" s="82"/>
      <c r="F147" s="82"/>
      <c r="G147" s="154"/>
      <c r="H147" s="80">
        <f t="shared" si="5"/>
        <v>0</v>
      </c>
      <c r="I147" s="82"/>
      <c r="J147" s="82"/>
      <c r="K147" s="82"/>
      <c r="L147" s="155"/>
    </row>
    <row r="148" spans="1:12" ht="24.75" customHeight="1" x14ac:dyDescent="0.25">
      <c r="A148" s="156">
        <v>2360</v>
      </c>
      <c r="B148" s="79" t="s">
        <v>151</v>
      </c>
      <c r="C148" s="80">
        <f t="shared" si="4"/>
        <v>0</v>
      </c>
      <c r="D148" s="157">
        <f>SUM(D149:D155)</f>
        <v>0</v>
      </c>
      <c r="E148" s="157">
        <f>SUM(E149:E155)</f>
        <v>0</v>
      </c>
      <c r="F148" s="157">
        <f>SUM(F149:F155)</f>
        <v>0</v>
      </c>
      <c r="G148" s="158">
        <f>SUM(G149:G155)</f>
        <v>0</v>
      </c>
      <c r="H148" s="80">
        <f t="shared" si="5"/>
        <v>0</v>
      </c>
      <c r="I148" s="157">
        <f>SUM(I149:I155)</f>
        <v>0</v>
      </c>
      <c r="J148" s="157">
        <f>SUM(J149:J155)</f>
        <v>0</v>
      </c>
      <c r="K148" s="157">
        <f>SUM(K149:K155)</f>
        <v>0</v>
      </c>
      <c r="L148" s="159">
        <f>SUM(L149:L155)</f>
        <v>0</v>
      </c>
    </row>
    <row r="149" spans="1:12" x14ac:dyDescent="0.25">
      <c r="A149" s="52">
        <v>2361</v>
      </c>
      <c r="B149" s="79" t="s">
        <v>152</v>
      </c>
      <c r="C149" s="80">
        <f t="shared" si="4"/>
        <v>0</v>
      </c>
      <c r="D149" s="82"/>
      <c r="E149" s="82"/>
      <c r="F149" s="82"/>
      <c r="G149" s="154"/>
      <c r="H149" s="80">
        <f t="shared" si="5"/>
        <v>0</v>
      </c>
      <c r="I149" s="82"/>
      <c r="J149" s="82"/>
      <c r="K149" s="82"/>
      <c r="L149" s="155"/>
    </row>
    <row r="150" spans="1:12" ht="24" x14ac:dyDescent="0.25">
      <c r="A150" s="52">
        <v>2362</v>
      </c>
      <c r="B150" s="79" t="s">
        <v>153</v>
      </c>
      <c r="C150" s="80">
        <f t="shared" si="4"/>
        <v>0</v>
      </c>
      <c r="D150" s="82"/>
      <c r="E150" s="82"/>
      <c r="F150" s="82"/>
      <c r="G150" s="154"/>
      <c r="H150" s="80">
        <f t="shared" si="5"/>
        <v>0</v>
      </c>
      <c r="I150" s="82"/>
      <c r="J150" s="82"/>
      <c r="K150" s="82"/>
      <c r="L150" s="155"/>
    </row>
    <row r="151" spans="1:12" x14ac:dyDescent="0.25">
      <c r="A151" s="52">
        <v>2363</v>
      </c>
      <c r="B151" s="79" t="s">
        <v>154</v>
      </c>
      <c r="C151" s="80">
        <f t="shared" si="4"/>
        <v>0</v>
      </c>
      <c r="D151" s="82"/>
      <c r="E151" s="82"/>
      <c r="F151" s="82"/>
      <c r="G151" s="154"/>
      <c r="H151" s="80">
        <f t="shared" si="5"/>
        <v>0</v>
      </c>
      <c r="I151" s="82"/>
      <c r="J151" s="82"/>
      <c r="K151" s="82"/>
      <c r="L151" s="155"/>
    </row>
    <row r="152" spans="1:12" x14ac:dyDescent="0.25">
      <c r="A152" s="52">
        <v>2364</v>
      </c>
      <c r="B152" s="79" t="s">
        <v>155</v>
      </c>
      <c r="C152" s="80">
        <f t="shared" si="4"/>
        <v>0</v>
      </c>
      <c r="D152" s="82"/>
      <c r="E152" s="82"/>
      <c r="F152" s="82"/>
      <c r="G152" s="154"/>
      <c r="H152" s="80">
        <f t="shared" si="5"/>
        <v>0</v>
      </c>
      <c r="I152" s="82"/>
      <c r="J152" s="82"/>
      <c r="K152" s="82"/>
      <c r="L152" s="155"/>
    </row>
    <row r="153" spans="1:12" ht="12.75" customHeight="1" x14ac:dyDescent="0.25">
      <c r="A153" s="52">
        <v>2365</v>
      </c>
      <c r="B153" s="79" t="s">
        <v>156</v>
      </c>
      <c r="C153" s="80">
        <f t="shared" si="4"/>
        <v>0</v>
      </c>
      <c r="D153" s="82"/>
      <c r="E153" s="82"/>
      <c r="F153" s="82"/>
      <c r="G153" s="154"/>
      <c r="H153" s="80">
        <f t="shared" si="5"/>
        <v>0</v>
      </c>
      <c r="I153" s="82"/>
      <c r="J153" s="82"/>
      <c r="K153" s="82"/>
      <c r="L153" s="155"/>
    </row>
    <row r="154" spans="1:12" ht="42.75" customHeight="1" x14ac:dyDescent="0.25">
      <c r="A154" s="52">
        <v>2366</v>
      </c>
      <c r="B154" s="79" t="s">
        <v>157</v>
      </c>
      <c r="C154" s="80">
        <f t="shared" si="4"/>
        <v>0</v>
      </c>
      <c r="D154" s="82"/>
      <c r="E154" s="82"/>
      <c r="F154" s="82"/>
      <c r="G154" s="154"/>
      <c r="H154" s="80">
        <f t="shared" si="5"/>
        <v>0</v>
      </c>
      <c r="I154" s="82"/>
      <c r="J154" s="82"/>
      <c r="K154" s="82"/>
      <c r="L154" s="155"/>
    </row>
    <row r="155" spans="1:12" ht="48" x14ac:dyDescent="0.25">
      <c r="A155" s="52">
        <v>2369</v>
      </c>
      <c r="B155" s="79" t="s">
        <v>158</v>
      </c>
      <c r="C155" s="80">
        <f t="shared" si="4"/>
        <v>0</v>
      </c>
      <c r="D155" s="82"/>
      <c r="E155" s="82"/>
      <c r="F155" s="82"/>
      <c r="G155" s="154"/>
      <c r="H155" s="80">
        <f t="shared" si="5"/>
        <v>0</v>
      </c>
      <c r="I155" s="82"/>
      <c r="J155" s="82"/>
      <c r="K155" s="82"/>
      <c r="L155" s="155"/>
    </row>
    <row r="156" spans="1:12" x14ac:dyDescent="0.25">
      <c r="A156" s="147">
        <v>2370</v>
      </c>
      <c r="B156" s="106" t="s">
        <v>159</v>
      </c>
      <c r="C156" s="148">
        <f t="shared" si="4"/>
        <v>0</v>
      </c>
      <c r="D156" s="160"/>
      <c r="E156" s="160"/>
      <c r="F156" s="160"/>
      <c r="G156" s="161"/>
      <c r="H156" s="148">
        <f t="shared" si="5"/>
        <v>0</v>
      </c>
      <c r="I156" s="160"/>
      <c r="J156" s="160"/>
      <c r="K156" s="160"/>
      <c r="L156" s="162"/>
    </row>
    <row r="157" spans="1:12" x14ac:dyDescent="0.25">
      <c r="A157" s="147">
        <v>2380</v>
      </c>
      <c r="B157" s="106" t="s">
        <v>160</v>
      </c>
      <c r="C157" s="148">
        <f t="shared" si="4"/>
        <v>0</v>
      </c>
      <c r="D157" s="149">
        <f>SUM(D158:D159)</f>
        <v>0</v>
      </c>
      <c r="E157" s="149">
        <f>SUM(E158:E159)</f>
        <v>0</v>
      </c>
      <c r="F157" s="149">
        <f>SUM(F158:F159)</f>
        <v>0</v>
      </c>
      <c r="G157" s="150">
        <f>SUM(G158:G159)</f>
        <v>0</v>
      </c>
      <c r="H157" s="148">
        <f t="shared" si="5"/>
        <v>0</v>
      </c>
      <c r="I157" s="149">
        <f>SUM(I158:I159)</f>
        <v>0</v>
      </c>
      <c r="J157" s="149">
        <f>SUM(J158:J159)</f>
        <v>0</v>
      </c>
      <c r="K157" s="149">
        <f>SUM(K158:K159)</f>
        <v>0</v>
      </c>
      <c r="L157" s="151">
        <f>SUM(L158:L159)</f>
        <v>0</v>
      </c>
    </row>
    <row r="158" spans="1:12" x14ac:dyDescent="0.25">
      <c r="A158" s="46">
        <v>2381</v>
      </c>
      <c r="B158" s="73" t="s">
        <v>161</v>
      </c>
      <c r="C158" s="74">
        <f t="shared" si="4"/>
        <v>0</v>
      </c>
      <c r="D158" s="76"/>
      <c r="E158" s="76"/>
      <c r="F158" s="76"/>
      <c r="G158" s="152"/>
      <c r="H158" s="74">
        <f t="shared" si="5"/>
        <v>0</v>
      </c>
      <c r="I158" s="76"/>
      <c r="J158" s="76"/>
      <c r="K158" s="76"/>
      <c r="L158" s="153"/>
    </row>
    <row r="159" spans="1:12" ht="24" x14ac:dyDescent="0.25">
      <c r="A159" s="52">
        <v>2389</v>
      </c>
      <c r="B159" s="79" t="s">
        <v>162</v>
      </c>
      <c r="C159" s="80">
        <f t="shared" si="4"/>
        <v>0</v>
      </c>
      <c r="D159" s="82"/>
      <c r="E159" s="82"/>
      <c r="F159" s="82"/>
      <c r="G159" s="154"/>
      <c r="H159" s="80">
        <f t="shared" si="5"/>
        <v>0</v>
      </c>
      <c r="I159" s="82"/>
      <c r="J159" s="82"/>
      <c r="K159" s="82"/>
      <c r="L159" s="155"/>
    </row>
    <row r="160" spans="1:12" x14ac:dyDescent="0.25">
      <c r="A160" s="147">
        <v>2390</v>
      </c>
      <c r="B160" s="106" t="s">
        <v>163</v>
      </c>
      <c r="C160" s="148">
        <f t="shared" si="4"/>
        <v>0</v>
      </c>
      <c r="D160" s="160"/>
      <c r="E160" s="160"/>
      <c r="F160" s="160"/>
      <c r="G160" s="161"/>
      <c r="H160" s="148">
        <f t="shared" si="5"/>
        <v>0</v>
      </c>
      <c r="I160" s="160"/>
      <c r="J160" s="160"/>
      <c r="K160" s="160"/>
      <c r="L160" s="162"/>
    </row>
    <row r="161" spans="1:12" x14ac:dyDescent="0.25">
      <c r="A161" s="64">
        <v>2400</v>
      </c>
      <c r="B161" s="144" t="s">
        <v>164</v>
      </c>
      <c r="C161" s="65">
        <f t="shared" si="4"/>
        <v>0</v>
      </c>
      <c r="D161" s="172"/>
      <c r="E161" s="172"/>
      <c r="F161" s="172"/>
      <c r="G161" s="173"/>
      <c r="H161" s="65">
        <f t="shared" si="5"/>
        <v>0</v>
      </c>
      <c r="I161" s="172"/>
      <c r="J161" s="172"/>
      <c r="K161" s="172"/>
      <c r="L161" s="174"/>
    </row>
    <row r="162" spans="1:12" ht="24" x14ac:dyDescent="0.25">
      <c r="A162" s="64">
        <v>2500</v>
      </c>
      <c r="B162" s="144" t="s">
        <v>165</v>
      </c>
      <c r="C162" s="65">
        <f t="shared" si="4"/>
        <v>0</v>
      </c>
      <c r="D162" s="71">
        <f>SUM(D163,D168)</f>
        <v>0</v>
      </c>
      <c r="E162" s="71">
        <f t="shared" ref="E162:G162" si="7">SUM(E163,E168)</f>
        <v>0</v>
      </c>
      <c r="F162" s="71">
        <f t="shared" si="7"/>
        <v>0</v>
      </c>
      <c r="G162" s="71">
        <f t="shared" si="7"/>
        <v>0</v>
      </c>
      <c r="H162" s="65">
        <f t="shared" si="5"/>
        <v>0</v>
      </c>
      <c r="I162" s="71">
        <f>SUM(I163,I168)</f>
        <v>0</v>
      </c>
      <c r="J162" s="71">
        <f t="shared" ref="J162:L162" si="8">SUM(J163,J168)</f>
        <v>0</v>
      </c>
      <c r="K162" s="71">
        <f t="shared" si="8"/>
        <v>0</v>
      </c>
      <c r="L162" s="146">
        <f t="shared" si="8"/>
        <v>0</v>
      </c>
    </row>
    <row r="163" spans="1:12" ht="16.5" customHeight="1" x14ac:dyDescent="0.25">
      <c r="A163" s="165">
        <v>2510</v>
      </c>
      <c r="B163" s="73" t="s">
        <v>166</v>
      </c>
      <c r="C163" s="74">
        <f t="shared" si="4"/>
        <v>0</v>
      </c>
      <c r="D163" s="166">
        <f>SUM(D164:D167)</f>
        <v>0</v>
      </c>
      <c r="E163" s="166">
        <f t="shared" ref="E163:G163" si="9">SUM(E164:E167)</f>
        <v>0</v>
      </c>
      <c r="F163" s="166">
        <f t="shared" si="9"/>
        <v>0</v>
      </c>
      <c r="G163" s="166">
        <f t="shared" si="9"/>
        <v>0</v>
      </c>
      <c r="H163" s="74">
        <f t="shared" si="5"/>
        <v>0</v>
      </c>
      <c r="I163" s="166">
        <f>SUM(I164:I167)</f>
        <v>0</v>
      </c>
      <c r="J163" s="166">
        <f t="shared" ref="J163:L163" si="10">SUM(J164:J167)</f>
        <v>0</v>
      </c>
      <c r="K163" s="166">
        <f t="shared" si="10"/>
        <v>0</v>
      </c>
      <c r="L163" s="175">
        <f t="shared" si="10"/>
        <v>0</v>
      </c>
    </row>
    <row r="164" spans="1:12" ht="24" x14ac:dyDescent="0.25">
      <c r="A164" s="53">
        <v>2512</v>
      </c>
      <c r="B164" s="79" t="s">
        <v>167</v>
      </c>
      <c r="C164" s="80">
        <f t="shared" si="4"/>
        <v>0</v>
      </c>
      <c r="D164" s="82"/>
      <c r="E164" s="82"/>
      <c r="F164" s="82"/>
      <c r="G164" s="154"/>
      <c r="H164" s="80">
        <f t="shared" si="5"/>
        <v>0</v>
      </c>
      <c r="I164" s="82"/>
      <c r="J164" s="82"/>
      <c r="K164" s="82"/>
      <c r="L164" s="155"/>
    </row>
    <row r="165" spans="1:12" ht="36" x14ac:dyDescent="0.25">
      <c r="A165" s="53">
        <v>2513</v>
      </c>
      <c r="B165" s="79" t="s">
        <v>168</v>
      </c>
      <c r="C165" s="80">
        <f t="shared" si="4"/>
        <v>0</v>
      </c>
      <c r="D165" s="82"/>
      <c r="E165" s="82"/>
      <c r="F165" s="82"/>
      <c r="G165" s="154"/>
      <c r="H165" s="80">
        <f t="shared" si="5"/>
        <v>0</v>
      </c>
      <c r="I165" s="82"/>
      <c r="J165" s="82"/>
      <c r="K165" s="82"/>
      <c r="L165" s="155"/>
    </row>
    <row r="166" spans="1:12" ht="24" x14ac:dyDescent="0.25">
      <c r="A166" s="53">
        <v>2515</v>
      </c>
      <c r="B166" s="79" t="s">
        <v>169</v>
      </c>
      <c r="C166" s="80">
        <f t="shared" si="4"/>
        <v>0</v>
      </c>
      <c r="D166" s="82"/>
      <c r="E166" s="82"/>
      <c r="F166" s="82"/>
      <c r="G166" s="154"/>
      <c r="H166" s="80">
        <f t="shared" si="5"/>
        <v>0</v>
      </c>
      <c r="I166" s="82"/>
      <c r="J166" s="82"/>
      <c r="K166" s="82"/>
      <c r="L166" s="155"/>
    </row>
    <row r="167" spans="1:12" ht="24" x14ac:dyDescent="0.25">
      <c r="A167" s="53">
        <v>2519</v>
      </c>
      <c r="B167" s="79" t="s">
        <v>170</v>
      </c>
      <c r="C167" s="80">
        <f t="shared" si="4"/>
        <v>0</v>
      </c>
      <c r="D167" s="82"/>
      <c r="E167" s="82"/>
      <c r="F167" s="82"/>
      <c r="G167" s="154"/>
      <c r="H167" s="80">
        <f t="shared" si="5"/>
        <v>0</v>
      </c>
      <c r="I167" s="82"/>
      <c r="J167" s="82"/>
      <c r="K167" s="82"/>
      <c r="L167" s="155"/>
    </row>
    <row r="168" spans="1:12" ht="24" x14ac:dyDescent="0.25">
      <c r="A168" s="156">
        <v>2520</v>
      </c>
      <c r="B168" s="79" t="s">
        <v>171</v>
      </c>
      <c r="C168" s="80">
        <f t="shared" si="4"/>
        <v>0</v>
      </c>
      <c r="D168" s="82"/>
      <c r="E168" s="82"/>
      <c r="F168" s="82"/>
      <c r="G168" s="154"/>
      <c r="H168" s="80">
        <f t="shared" si="5"/>
        <v>0</v>
      </c>
      <c r="I168" s="82"/>
      <c r="J168" s="82"/>
      <c r="K168" s="82"/>
      <c r="L168" s="155"/>
    </row>
    <row r="169" spans="1:12" s="176" customFormat="1" ht="48" x14ac:dyDescent="0.25">
      <c r="A169" s="28">
        <v>2800</v>
      </c>
      <c r="B169" s="73" t="s">
        <v>172</v>
      </c>
      <c r="C169" s="74">
        <f t="shared" si="4"/>
        <v>0</v>
      </c>
      <c r="D169" s="49"/>
      <c r="E169" s="49"/>
      <c r="F169" s="49"/>
      <c r="G169" s="50"/>
      <c r="H169" s="74">
        <f t="shared" si="5"/>
        <v>0</v>
      </c>
      <c r="I169" s="49"/>
      <c r="J169" s="49"/>
      <c r="K169" s="49"/>
      <c r="L169" s="51"/>
    </row>
    <row r="170" spans="1:12" x14ac:dyDescent="0.25">
      <c r="A170" s="139">
        <v>3000</v>
      </c>
      <c r="B170" s="139" t="s">
        <v>173</v>
      </c>
      <c r="C170" s="140">
        <f t="shared" si="4"/>
        <v>0</v>
      </c>
      <c r="D170" s="141">
        <f>SUM(D171,D181)</f>
        <v>0</v>
      </c>
      <c r="E170" s="141">
        <f>SUM(E171,E181)</f>
        <v>0</v>
      </c>
      <c r="F170" s="141">
        <f>SUM(F171,F181)</f>
        <v>0</v>
      </c>
      <c r="G170" s="142">
        <f>SUM(G171,G181)</f>
        <v>0</v>
      </c>
      <c r="H170" s="140">
        <f t="shared" si="5"/>
        <v>0</v>
      </c>
      <c r="I170" s="141">
        <f>SUM(I171,I181)</f>
        <v>0</v>
      </c>
      <c r="J170" s="141">
        <f>SUM(J171,J181)</f>
        <v>0</v>
      </c>
      <c r="K170" s="141">
        <f>SUM(K171,K181)</f>
        <v>0</v>
      </c>
      <c r="L170" s="143">
        <f>SUM(L171,L181)</f>
        <v>0</v>
      </c>
    </row>
    <row r="171" spans="1:12" ht="36" x14ac:dyDescent="0.25">
      <c r="A171" s="64">
        <v>3200</v>
      </c>
      <c r="B171" s="177" t="s">
        <v>174</v>
      </c>
      <c r="C171" s="178">
        <f t="shared" si="4"/>
        <v>0</v>
      </c>
      <c r="D171" s="71">
        <f>SUM(D172,D176)</f>
        <v>0</v>
      </c>
      <c r="E171" s="71">
        <f t="shared" ref="E171:G171" si="11">SUM(E172,E176)</f>
        <v>0</v>
      </c>
      <c r="F171" s="71">
        <f t="shared" si="11"/>
        <v>0</v>
      </c>
      <c r="G171" s="71">
        <f t="shared" si="11"/>
        <v>0</v>
      </c>
      <c r="H171" s="65">
        <f t="shared" si="5"/>
        <v>0</v>
      </c>
      <c r="I171" s="71">
        <f>SUM(I172,I176)</f>
        <v>0</v>
      </c>
      <c r="J171" s="71">
        <f t="shared" ref="J171:L171" si="12">SUM(J172,J176)</f>
        <v>0</v>
      </c>
      <c r="K171" s="71">
        <f t="shared" si="12"/>
        <v>0</v>
      </c>
      <c r="L171" s="146">
        <f t="shared" si="12"/>
        <v>0</v>
      </c>
    </row>
    <row r="172" spans="1:12" ht="36" x14ac:dyDescent="0.25">
      <c r="A172" s="165">
        <v>3260</v>
      </c>
      <c r="B172" s="73" t="s">
        <v>175</v>
      </c>
      <c r="C172" s="74">
        <f t="shared" si="4"/>
        <v>0</v>
      </c>
      <c r="D172" s="166">
        <f>SUM(D173:D175)</f>
        <v>0</v>
      </c>
      <c r="E172" s="166">
        <f>SUM(E173:E175)</f>
        <v>0</v>
      </c>
      <c r="F172" s="166">
        <f>SUM(F173:F175)</f>
        <v>0</v>
      </c>
      <c r="G172" s="167">
        <f>SUM(G173:G175)</f>
        <v>0</v>
      </c>
      <c r="H172" s="74">
        <f t="shared" si="5"/>
        <v>0</v>
      </c>
      <c r="I172" s="166">
        <f>SUM(I173:I175)</f>
        <v>0</v>
      </c>
      <c r="J172" s="166">
        <f>SUM(J173:J175)</f>
        <v>0</v>
      </c>
      <c r="K172" s="166">
        <f>SUM(K173:K175)</f>
        <v>0</v>
      </c>
      <c r="L172" s="168">
        <f>SUM(L173:L175)</f>
        <v>0</v>
      </c>
    </row>
    <row r="173" spans="1:12" ht="24" x14ac:dyDescent="0.25">
      <c r="A173" s="53">
        <v>3261</v>
      </c>
      <c r="B173" s="79" t="s">
        <v>176</v>
      </c>
      <c r="C173" s="80">
        <f>SUM(D173:G173)</f>
        <v>0</v>
      </c>
      <c r="D173" s="82">
        <v>0</v>
      </c>
      <c r="E173" s="82"/>
      <c r="F173" s="82"/>
      <c r="G173" s="154"/>
      <c r="H173" s="80">
        <f>SUM(I173:L173)</f>
        <v>0</v>
      </c>
      <c r="I173" s="82">
        <v>0</v>
      </c>
      <c r="J173" s="82"/>
      <c r="K173" s="82"/>
      <c r="L173" s="155"/>
    </row>
    <row r="174" spans="1:12" ht="24" x14ac:dyDescent="0.25">
      <c r="A174" s="53">
        <v>3262</v>
      </c>
      <c r="B174" s="79" t="s">
        <v>177</v>
      </c>
      <c r="C174" s="80">
        <f>SUM(D174:G174)</f>
        <v>0</v>
      </c>
      <c r="D174" s="82"/>
      <c r="E174" s="82"/>
      <c r="F174" s="82"/>
      <c r="G174" s="154"/>
      <c r="H174" s="80">
        <f>SUM(I174:L174)</f>
        <v>0</v>
      </c>
      <c r="I174" s="82"/>
      <c r="J174" s="82"/>
      <c r="K174" s="82"/>
      <c r="L174" s="155"/>
    </row>
    <row r="175" spans="1:12" ht="24" x14ac:dyDescent="0.25">
      <c r="A175" s="53">
        <v>3263</v>
      </c>
      <c r="B175" s="79" t="s">
        <v>178</v>
      </c>
      <c r="C175" s="80">
        <f>SUM(D175:G175)</f>
        <v>0</v>
      </c>
      <c r="D175" s="82"/>
      <c r="E175" s="82"/>
      <c r="F175" s="82"/>
      <c r="G175" s="154"/>
      <c r="H175" s="80">
        <f>SUM(I175:L175)</f>
        <v>0</v>
      </c>
      <c r="I175" s="82"/>
      <c r="J175" s="82"/>
      <c r="K175" s="82"/>
      <c r="L175" s="155"/>
    </row>
    <row r="176" spans="1:12" ht="72" x14ac:dyDescent="0.25">
      <c r="A176" s="165">
        <v>3290</v>
      </c>
      <c r="B176" s="73" t="s">
        <v>179</v>
      </c>
      <c r="C176" s="179">
        <f t="shared" ref="C176:C180" si="13">SUM(D176:G176)</f>
        <v>0</v>
      </c>
      <c r="D176" s="76">
        <f>SUM(D177:D180)</f>
        <v>0</v>
      </c>
      <c r="E176" s="76">
        <f t="shared" ref="E176:G176" si="14">SUM(E177:E180)</f>
        <v>0</v>
      </c>
      <c r="F176" s="76">
        <f t="shared" si="14"/>
        <v>0</v>
      </c>
      <c r="G176" s="76">
        <f t="shared" si="14"/>
        <v>0</v>
      </c>
      <c r="H176" s="179">
        <f t="shared" ref="H176:H180" si="15">SUM(I176:L176)</f>
        <v>0</v>
      </c>
      <c r="I176" s="76">
        <f>SUM(I177:I180)</f>
        <v>0</v>
      </c>
      <c r="J176" s="76">
        <f t="shared" ref="J176:L176" si="16">SUM(J177:J180)</f>
        <v>0</v>
      </c>
      <c r="K176" s="76">
        <f t="shared" si="16"/>
        <v>0</v>
      </c>
      <c r="L176" s="180">
        <f t="shared" si="16"/>
        <v>0</v>
      </c>
    </row>
    <row r="177" spans="1:12" ht="72" x14ac:dyDescent="0.25">
      <c r="A177" s="53">
        <v>3291</v>
      </c>
      <c r="B177" s="79" t="s">
        <v>180</v>
      </c>
      <c r="C177" s="80">
        <f t="shared" si="13"/>
        <v>0</v>
      </c>
      <c r="D177" s="82"/>
      <c r="E177" s="82"/>
      <c r="F177" s="82"/>
      <c r="G177" s="181"/>
      <c r="H177" s="80">
        <f t="shared" si="15"/>
        <v>0</v>
      </c>
      <c r="I177" s="82"/>
      <c r="J177" s="82"/>
      <c r="K177" s="82"/>
      <c r="L177" s="155"/>
    </row>
    <row r="178" spans="1:12" ht="60" x14ac:dyDescent="0.25">
      <c r="A178" s="53">
        <v>3292</v>
      </c>
      <c r="B178" s="79" t="s">
        <v>181</v>
      </c>
      <c r="C178" s="80">
        <f t="shared" si="13"/>
        <v>0</v>
      </c>
      <c r="D178" s="82"/>
      <c r="E178" s="82"/>
      <c r="F178" s="82"/>
      <c r="G178" s="181"/>
      <c r="H178" s="80">
        <f t="shared" si="15"/>
        <v>0</v>
      </c>
      <c r="I178" s="82"/>
      <c r="J178" s="82"/>
      <c r="K178" s="82"/>
      <c r="L178" s="155"/>
    </row>
    <row r="179" spans="1:12" ht="48" x14ac:dyDescent="0.25">
      <c r="A179" s="53">
        <v>3293</v>
      </c>
      <c r="B179" s="79" t="s">
        <v>182</v>
      </c>
      <c r="C179" s="80">
        <f t="shared" si="13"/>
        <v>0</v>
      </c>
      <c r="D179" s="82"/>
      <c r="E179" s="82"/>
      <c r="F179" s="82"/>
      <c r="G179" s="181"/>
      <c r="H179" s="80">
        <f t="shared" si="15"/>
        <v>0</v>
      </c>
      <c r="I179" s="82"/>
      <c r="J179" s="82"/>
      <c r="K179" s="82"/>
      <c r="L179" s="155"/>
    </row>
    <row r="180" spans="1:12" ht="60" x14ac:dyDescent="0.25">
      <c r="A180" s="182">
        <v>3294</v>
      </c>
      <c r="B180" s="79" t="s">
        <v>183</v>
      </c>
      <c r="C180" s="179">
        <f t="shared" si="13"/>
        <v>0</v>
      </c>
      <c r="D180" s="183"/>
      <c r="E180" s="183"/>
      <c r="F180" s="183"/>
      <c r="G180" s="184"/>
      <c r="H180" s="179">
        <f t="shared" si="15"/>
        <v>0</v>
      </c>
      <c r="I180" s="183"/>
      <c r="J180" s="183"/>
      <c r="K180" s="183"/>
      <c r="L180" s="185"/>
    </row>
    <row r="181" spans="1:12" ht="48" x14ac:dyDescent="0.25">
      <c r="A181" s="186">
        <v>3300</v>
      </c>
      <c r="B181" s="177" t="s">
        <v>184</v>
      </c>
      <c r="C181" s="187">
        <f t="shared" si="4"/>
        <v>0</v>
      </c>
      <c r="D181" s="188">
        <f>SUM(D182:D183)</f>
        <v>0</v>
      </c>
      <c r="E181" s="188">
        <f t="shared" ref="E181:G181" si="17">SUM(E182:E183)</f>
        <v>0</v>
      </c>
      <c r="F181" s="188">
        <f t="shared" si="17"/>
        <v>0</v>
      </c>
      <c r="G181" s="188">
        <f t="shared" si="17"/>
        <v>0</v>
      </c>
      <c r="H181" s="187">
        <f t="shared" si="5"/>
        <v>0</v>
      </c>
      <c r="I181" s="188">
        <f>SUM(I182:I183)</f>
        <v>0</v>
      </c>
      <c r="J181" s="188">
        <f t="shared" ref="J181:L181" si="18">SUM(J182:J183)</f>
        <v>0</v>
      </c>
      <c r="K181" s="188">
        <f t="shared" si="18"/>
        <v>0</v>
      </c>
      <c r="L181" s="189">
        <f t="shared" si="18"/>
        <v>0</v>
      </c>
    </row>
    <row r="182" spans="1:12" ht="48" x14ac:dyDescent="0.25">
      <c r="A182" s="105">
        <v>3310</v>
      </c>
      <c r="B182" s="106" t="s">
        <v>185</v>
      </c>
      <c r="C182" s="190">
        <f t="shared" si="4"/>
        <v>0</v>
      </c>
      <c r="D182" s="160"/>
      <c r="E182" s="160"/>
      <c r="F182" s="160"/>
      <c r="G182" s="161"/>
      <c r="H182" s="190">
        <f t="shared" si="5"/>
        <v>0</v>
      </c>
      <c r="I182" s="160"/>
      <c r="J182" s="160"/>
      <c r="K182" s="160"/>
      <c r="L182" s="162"/>
    </row>
    <row r="183" spans="1:12" ht="53.25" customHeight="1" x14ac:dyDescent="0.25">
      <c r="A183" s="47">
        <v>3320</v>
      </c>
      <c r="B183" s="73" t="s">
        <v>186</v>
      </c>
      <c r="C183" s="74">
        <f t="shared" si="4"/>
        <v>0</v>
      </c>
      <c r="D183" s="76"/>
      <c r="E183" s="76"/>
      <c r="F183" s="76"/>
      <c r="G183" s="152"/>
      <c r="H183" s="74">
        <f t="shared" si="5"/>
        <v>0</v>
      </c>
      <c r="I183" s="76"/>
      <c r="J183" s="76"/>
      <c r="K183" s="76"/>
      <c r="L183" s="153"/>
    </row>
    <row r="184" spans="1:12" x14ac:dyDescent="0.25">
      <c r="A184" s="191">
        <v>4000</v>
      </c>
      <c r="B184" s="139" t="s">
        <v>187</v>
      </c>
      <c r="C184" s="140">
        <f t="shared" si="4"/>
        <v>0</v>
      </c>
      <c r="D184" s="141">
        <f>SUM(D185,D188)</f>
        <v>0</v>
      </c>
      <c r="E184" s="141">
        <f>SUM(E185,E188)</f>
        <v>0</v>
      </c>
      <c r="F184" s="141">
        <f>SUM(F185,F188)</f>
        <v>0</v>
      </c>
      <c r="G184" s="142">
        <f>SUM(G185,G188)</f>
        <v>0</v>
      </c>
      <c r="H184" s="140">
        <f t="shared" si="5"/>
        <v>0</v>
      </c>
      <c r="I184" s="141">
        <f>SUM(I185,I188)</f>
        <v>0</v>
      </c>
      <c r="J184" s="141">
        <f>SUM(J185,J188)</f>
        <v>0</v>
      </c>
      <c r="K184" s="141">
        <f>SUM(K185,K188)</f>
        <v>0</v>
      </c>
      <c r="L184" s="143">
        <f>SUM(L185,L188)</f>
        <v>0</v>
      </c>
    </row>
    <row r="185" spans="1:12" ht="24" x14ac:dyDescent="0.25">
      <c r="A185" s="192">
        <v>4200</v>
      </c>
      <c r="B185" s="144" t="s">
        <v>188</v>
      </c>
      <c r="C185" s="65">
        <f>SUM(D185:G185)</f>
        <v>0</v>
      </c>
      <c r="D185" s="71">
        <f>SUM(D186,D187)</f>
        <v>0</v>
      </c>
      <c r="E185" s="71">
        <f>SUM(E186,E187)</f>
        <v>0</v>
      </c>
      <c r="F185" s="71">
        <f>SUM(F186,F187)</f>
        <v>0</v>
      </c>
      <c r="G185" s="163">
        <f>SUM(G186,G187)</f>
        <v>0</v>
      </c>
      <c r="H185" s="65">
        <f t="shared" si="5"/>
        <v>0</v>
      </c>
      <c r="I185" s="71">
        <f>SUM(I186,I187)</f>
        <v>0</v>
      </c>
      <c r="J185" s="71">
        <f>SUM(J186,J187)</f>
        <v>0</v>
      </c>
      <c r="K185" s="71">
        <f>SUM(K186,K187)</f>
        <v>0</v>
      </c>
      <c r="L185" s="164">
        <f>SUM(L186,L187)</f>
        <v>0</v>
      </c>
    </row>
    <row r="186" spans="1:12" ht="24" x14ac:dyDescent="0.25">
      <c r="A186" s="165">
        <v>4240</v>
      </c>
      <c r="B186" s="73" t="s">
        <v>189</v>
      </c>
      <c r="C186" s="74">
        <f t="shared" ref="C186:C262" si="19">SUM(D186:G186)</f>
        <v>0</v>
      </c>
      <c r="D186" s="76"/>
      <c r="E186" s="76"/>
      <c r="F186" s="76"/>
      <c r="G186" s="152"/>
      <c r="H186" s="74">
        <f t="shared" ref="H186:H262" si="20">SUM(I186:L186)</f>
        <v>0</v>
      </c>
      <c r="I186" s="76"/>
      <c r="J186" s="76"/>
      <c r="K186" s="76"/>
      <c r="L186" s="153"/>
    </row>
    <row r="187" spans="1:12" ht="24" x14ac:dyDescent="0.25">
      <c r="A187" s="156">
        <v>4250</v>
      </c>
      <c r="B187" s="79" t="s">
        <v>190</v>
      </c>
      <c r="C187" s="80">
        <f t="shared" si="19"/>
        <v>0</v>
      </c>
      <c r="D187" s="82"/>
      <c r="E187" s="82"/>
      <c r="F187" s="82"/>
      <c r="G187" s="154"/>
      <c r="H187" s="80">
        <f t="shared" si="20"/>
        <v>0</v>
      </c>
      <c r="I187" s="82"/>
      <c r="J187" s="82"/>
      <c r="K187" s="82"/>
      <c r="L187" s="155"/>
    </row>
    <row r="188" spans="1:12" x14ac:dyDescent="0.25">
      <c r="A188" s="64">
        <v>4300</v>
      </c>
      <c r="B188" s="144" t="s">
        <v>191</v>
      </c>
      <c r="C188" s="65">
        <f t="shared" si="19"/>
        <v>0</v>
      </c>
      <c r="D188" s="71">
        <f>SUM(D189)</f>
        <v>0</v>
      </c>
      <c r="E188" s="71">
        <f>SUM(E189)</f>
        <v>0</v>
      </c>
      <c r="F188" s="71">
        <f>SUM(F189)</f>
        <v>0</v>
      </c>
      <c r="G188" s="163">
        <f>SUM(G189)</f>
        <v>0</v>
      </c>
      <c r="H188" s="65">
        <f t="shared" si="20"/>
        <v>0</v>
      </c>
      <c r="I188" s="71">
        <f>SUM(I189)</f>
        <v>0</v>
      </c>
      <c r="J188" s="71">
        <f>SUM(J189)</f>
        <v>0</v>
      </c>
      <c r="K188" s="71">
        <f>SUM(K189)</f>
        <v>0</v>
      </c>
      <c r="L188" s="164">
        <f>SUM(L189)</f>
        <v>0</v>
      </c>
    </row>
    <row r="189" spans="1:12" ht="24" x14ac:dyDescent="0.25">
      <c r="A189" s="165">
        <v>4310</v>
      </c>
      <c r="B189" s="73" t="s">
        <v>192</v>
      </c>
      <c r="C189" s="74">
        <f>SUM(D189:G189)</f>
        <v>0</v>
      </c>
      <c r="D189" s="166">
        <f>SUM(D190:D190)</f>
        <v>0</v>
      </c>
      <c r="E189" s="166">
        <f>SUM(E190:E190)</f>
        <v>0</v>
      </c>
      <c r="F189" s="166">
        <f>SUM(F190:F190)</f>
        <v>0</v>
      </c>
      <c r="G189" s="167">
        <f>SUM(G190:G190)</f>
        <v>0</v>
      </c>
      <c r="H189" s="74">
        <f t="shared" si="20"/>
        <v>0</v>
      </c>
      <c r="I189" s="166">
        <f>SUM(I190:I190)</f>
        <v>0</v>
      </c>
      <c r="J189" s="166">
        <f>SUM(J190:J190)</f>
        <v>0</v>
      </c>
      <c r="K189" s="166">
        <f>SUM(K190:K190)</f>
        <v>0</v>
      </c>
      <c r="L189" s="168">
        <f>SUM(L190:L190)</f>
        <v>0</v>
      </c>
    </row>
    <row r="190" spans="1:12" ht="48" x14ac:dyDescent="0.25">
      <c r="A190" s="53">
        <v>4311</v>
      </c>
      <c r="B190" s="79" t="s">
        <v>193</v>
      </c>
      <c r="C190" s="80">
        <f t="shared" si="19"/>
        <v>0</v>
      </c>
      <c r="D190" s="82"/>
      <c r="E190" s="82"/>
      <c r="F190" s="82"/>
      <c r="G190" s="154"/>
      <c r="H190" s="80">
        <f t="shared" si="20"/>
        <v>0</v>
      </c>
      <c r="I190" s="82"/>
      <c r="J190" s="82"/>
      <c r="K190" s="82"/>
      <c r="L190" s="155"/>
    </row>
    <row r="191" spans="1:12" s="33" customFormat="1" ht="24" x14ac:dyDescent="0.25">
      <c r="A191" s="193"/>
      <c r="B191" s="28" t="s">
        <v>194</v>
      </c>
      <c r="C191" s="135">
        <f t="shared" si="19"/>
        <v>0</v>
      </c>
      <c r="D191" s="136">
        <f>SUM(D192,D231,D266,D279,D283)</f>
        <v>0</v>
      </c>
      <c r="E191" s="136">
        <f t="shared" ref="E191:G191" si="21">SUM(E192,E231,E266,E279,E283)</f>
        <v>0</v>
      </c>
      <c r="F191" s="136">
        <f t="shared" si="21"/>
        <v>0</v>
      </c>
      <c r="G191" s="136">
        <f t="shared" si="21"/>
        <v>0</v>
      </c>
      <c r="H191" s="135">
        <f t="shared" si="20"/>
        <v>0</v>
      </c>
      <c r="I191" s="136">
        <f>SUM(I192,I231,I266,I279,I283)</f>
        <v>0</v>
      </c>
      <c r="J191" s="136">
        <f t="shared" ref="J191:L191" si="22">SUM(J192,J231,J266,J279,J283)</f>
        <v>0</v>
      </c>
      <c r="K191" s="136">
        <f t="shared" si="22"/>
        <v>0</v>
      </c>
      <c r="L191" s="194">
        <f t="shared" si="22"/>
        <v>0</v>
      </c>
    </row>
    <row r="192" spans="1:12" x14ac:dyDescent="0.25">
      <c r="A192" s="139">
        <v>5000</v>
      </c>
      <c r="B192" s="139" t="s">
        <v>195</v>
      </c>
      <c r="C192" s="140">
        <f t="shared" si="19"/>
        <v>0</v>
      </c>
      <c r="D192" s="141">
        <f>D193+D201+D227</f>
        <v>0</v>
      </c>
      <c r="E192" s="141">
        <f t="shared" ref="E192:G192" si="23">E193+E201+E227</f>
        <v>0</v>
      </c>
      <c r="F192" s="141">
        <f t="shared" si="23"/>
        <v>0</v>
      </c>
      <c r="G192" s="141">
        <f t="shared" si="23"/>
        <v>0</v>
      </c>
      <c r="H192" s="140">
        <f t="shared" si="20"/>
        <v>0</v>
      </c>
      <c r="I192" s="141">
        <f>I193+I201+I227</f>
        <v>0</v>
      </c>
      <c r="J192" s="141">
        <f t="shared" ref="J192:L192" si="24">J193+J201+J227</f>
        <v>0</v>
      </c>
      <c r="K192" s="141">
        <f t="shared" si="24"/>
        <v>0</v>
      </c>
      <c r="L192" s="195">
        <f t="shared" si="24"/>
        <v>0</v>
      </c>
    </row>
    <row r="193" spans="1:12" x14ac:dyDescent="0.25">
      <c r="A193" s="64">
        <v>5100</v>
      </c>
      <c r="B193" s="144" t="s">
        <v>196</v>
      </c>
      <c r="C193" s="65">
        <f t="shared" si="19"/>
        <v>0</v>
      </c>
      <c r="D193" s="71">
        <f>D194+D195+D198+D199+D200</f>
        <v>0</v>
      </c>
      <c r="E193" s="71">
        <f>E194+E195+E198+E199+E200</f>
        <v>0</v>
      </c>
      <c r="F193" s="71">
        <f>F194+F195+F198+F199+F200</f>
        <v>0</v>
      </c>
      <c r="G193" s="163">
        <f>G194+G195+G198+G199+G200</f>
        <v>0</v>
      </c>
      <c r="H193" s="65">
        <f t="shared" si="20"/>
        <v>0</v>
      </c>
      <c r="I193" s="71">
        <f>I194+I195+I198+I199+I200</f>
        <v>0</v>
      </c>
      <c r="J193" s="71">
        <f>J194+J195+J198+J199+J200</f>
        <v>0</v>
      </c>
      <c r="K193" s="71">
        <f>K194+K195+K198+K199+K200</f>
        <v>0</v>
      </c>
      <c r="L193" s="164">
        <f>L194+L195+L198+L199+L200</f>
        <v>0</v>
      </c>
    </row>
    <row r="194" spans="1:12" x14ac:dyDescent="0.25">
      <c r="A194" s="165">
        <v>5110</v>
      </c>
      <c r="B194" s="73" t="s">
        <v>197</v>
      </c>
      <c r="C194" s="74">
        <f t="shared" si="19"/>
        <v>0</v>
      </c>
      <c r="D194" s="76"/>
      <c r="E194" s="76"/>
      <c r="F194" s="76"/>
      <c r="G194" s="152"/>
      <c r="H194" s="74">
        <f t="shared" si="20"/>
        <v>0</v>
      </c>
      <c r="I194" s="76"/>
      <c r="J194" s="76"/>
      <c r="K194" s="76"/>
      <c r="L194" s="153"/>
    </row>
    <row r="195" spans="1:12" ht="24" x14ac:dyDescent="0.25">
      <c r="A195" s="156">
        <v>5120</v>
      </c>
      <c r="B195" s="79" t="s">
        <v>198</v>
      </c>
      <c r="C195" s="80">
        <f t="shared" si="19"/>
        <v>0</v>
      </c>
      <c r="D195" s="157">
        <f>D196+D197</f>
        <v>0</v>
      </c>
      <c r="E195" s="157">
        <f>E196+E197</f>
        <v>0</v>
      </c>
      <c r="F195" s="157">
        <f>F196+F197</f>
        <v>0</v>
      </c>
      <c r="G195" s="158">
        <f>G196+G197</f>
        <v>0</v>
      </c>
      <c r="H195" s="80">
        <f t="shared" si="20"/>
        <v>0</v>
      </c>
      <c r="I195" s="157">
        <f>I196+I197</f>
        <v>0</v>
      </c>
      <c r="J195" s="157">
        <f>J196+J197</f>
        <v>0</v>
      </c>
      <c r="K195" s="157">
        <f>K196+K197</f>
        <v>0</v>
      </c>
      <c r="L195" s="159">
        <f>L196+L197</f>
        <v>0</v>
      </c>
    </row>
    <row r="196" spans="1:12" x14ac:dyDescent="0.25">
      <c r="A196" s="53">
        <v>5121</v>
      </c>
      <c r="B196" s="79" t="s">
        <v>199</v>
      </c>
      <c r="C196" s="80">
        <f t="shared" si="19"/>
        <v>0</v>
      </c>
      <c r="D196" s="82"/>
      <c r="E196" s="82"/>
      <c r="F196" s="82"/>
      <c r="G196" s="154"/>
      <c r="H196" s="80">
        <f t="shared" si="20"/>
        <v>0</v>
      </c>
      <c r="I196" s="82"/>
      <c r="J196" s="82"/>
      <c r="K196" s="82"/>
      <c r="L196" s="155"/>
    </row>
    <row r="197" spans="1:12" ht="24" x14ac:dyDescent="0.25">
      <c r="A197" s="53">
        <v>5129</v>
      </c>
      <c r="B197" s="79" t="s">
        <v>200</v>
      </c>
      <c r="C197" s="80">
        <f t="shared" si="19"/>
        <v>0</v>
      </c>
      <c r="D197" s="82"/>
      <c r="E197" s="82"/>
      <c r="F197" s="82"/>
      <c r="G197" s="154"/>
      <c r="H197" s="80">
        <f t="shared" si="20"/>
        <v>0</v>
      </c>
      <c r="I197" s="82"/>
      <c r="J197" s="82"/>
      <c r="K197" s="82"/>
      <c r="L197" s="155"/>
    </row>
    <row r="198" spans="1:12" x14ac:dyDescent="0.25">
      <c r="A198" s="156">
        <v>5130</v>
      </c>
      <c r="B198" s="79" t="s">
        <v>201</v>
      </c>
      <c r="C198" s="80">
        <f t="shared" si="19"/>
        <v>0</v>
      </c>
      <c r="D198" s="82"/>
      <c r="E198" s="82"/>
      <c r="F198" s="82"/>
      <c r="G198" s="154"/>
      <c r="H198" s="80">
        <f t="shared" si="20"/>
        <v>0</v>
      </c>
      <c r="I198" s="82"/>
      <c r="J198" s="82"/>
      <c r="K198" s="82"/>
      <c r="L198" s="155"/>
    </row>
    <row r="199" spans="1:12" x14ac:dyDescent="0.25">
      <c r="A199" s="156">
        <v>5140</v>
      </c>
      <c r="B199" s="79" t="s">
        <v>202</v>
      </c>
      <c r="C199" s="80">
        <f t="shared" si="19"/>
        <v>0</v>
      </c>
      <c r="D199" s="82"/>
      <c r="E199" s="82"/>
      <c r="F199" s="82"/>
      <c r="G199" s="154"/>
      <c r="H199" s="80">
        <f t="shared" si="20"/>
        <v>0</v>
      </c>
      <c r="I199" s="82"/>
      <c r="J199" s="82"/>
      <c r="K199" s="82"/>
      <c r="L199" s="155"/>
    </row>
    <row r="200" spans="1:12" ht="24" x14ac:dyDescent="0.25">
      <c r="A200" s="156">
        <v>5170</v>
      </c>
      <c r="B200" s="79" t="s">
        <v>203</v>
      </c>
      <c r="C200" s="80">
        <f t="shared" si="19"/>
        <v>0</v>
      </c>
      <c r="D200" s="82"/>
      <c r="E200" s="82"/>
      <c r="F200" s="82"/>
      <c r="G200" s="154"/>
      <c r="H200" s="80">
        <f t="shared" si="20"/>
        <v>0</v>
      </c>
      <c r="I200" s="82"/>
      <c r="J200" s="82"/>
      <c r="K200" s="82"/>
      <c r="L200" s="155"/>
    </row>
    <row r="201" spans="1:12" x14ac:dyDescent="0.25">
      <c r="A201" s="64">
        <v>5200</v>
      </c>
      <c r="B201" s="144" t="s">
        <v>204</v>
      </c>
      <c r="C201" s="65">
        <f t="shared" si="19"/>
        <v>0</v>
      </c>
      <c r="D201" s="71">
        <f>D202+D212+D213+D222+D223+D224+D226</f>
        <v>0</v>
      </c>
      <c r="E201" s="71">
        <f>E202+E212+E213+E222+E223+E224+E226</f>
        <v>0</v>
      </c>
      <c r="F201" s="71">
        <f>F202+F212+F213+F222+F223+F224+F226</f>
        <v>0</v>
      </c>
      <c r="G201" s="163">
        <f>G202+G212+G213+G222+G223+G224+G226</f>
        <v>0</v>
      </c>
      <c r="H201" s="65">
        <f t="shared" si="20"/>
        <v>0</v>
      </c>
      <c r="I201" s="71">
        <f>I202+I212+I213+I222+I223+I224+I226</f>
        <v>0</v>
      </c>
      <c r="J201" s="71">
        <f>J202+J212+J213+J222+J223+J224+J226</f>
        <v>0</v>
      </c>
      <c r="K201" s="71">
        <f>K202+K212+K213+K222+K223+K224+K226</f>
        <v>0</v>
      </c>
      <c r="L201" s="164">
        <f>L202+L212+L213+L222+L223+L224+L226</f>
        <v>0</v>
      </c>
    </row>
    <row r="202" spans="1:12" x14ac:dyDescent="0.25">
      <c r="A202" s="147">
        <v>5210</v>
      </c>
      <c r="B202" s="106" t="s">
        <v>205</v>
      </c>
      <c r="C202" s="148">
        <f t="shared" si="19"/>
        <v>0</v>
      </c>
      <c r="D202" s="149">
        <f>SUM(D203:D211)</f>
        <v>0</v>
      </c>
      <c r="E202" s="149">
        <f>SUM(E203:E211)</f>
        <v>0</v>
      </c>
      <c r="F202" s="149">
        <f>SUM(F203:F211)</f>
        <v>0</v>
      </c>
      <c r="G202" s="150">
        <f>SUM(G203:G211)</f>
        <v>0</v>
      </c>
      <c r="H202" s="148">
        <f t="shared" si="20"/>
        <v>0</v>
      </c>
      <c r="I202" s="149">
        <f>SUM(I203:I211)</f>
        <v>0</v>
      </c>
      <c r="J202" s="149">
        <f>SUM(J203:J211)</f>
        <v>0</v>
      </c>
      <c r="K202" s="149">
        <f>SUM(K203:K211)</f>
        <v>0</v>
      </c>
      <c r="L202" s="151">
        <f>SUM(L203:L211)</f>
        <v>0</v>
      </c>
    </row>
    <row r="203" spans="1:12" x14ac:dyDescent="0.25">
      <c r="A203" s="47">
        <v>5211</v>
      </c>
      <c r="B203" s="73" t="s">
        <v>206</v>
      </c>
      <c r="C203" s="74">
        <f t="shared" si="19"/>
        <v>0</v>
      </c>
      <c r="D203" s="76"/>
      <c r="E203" s="76"/>
      <c r="F203" s="76"/>
      <c r="G203" s="152"/>
      <c r="H203" s="74">
        <f t="shared" si="20"/>
        <v>0</v>
      </c>
      <c r="I203" s="76"/>
      <c r="J203" s="76"/>
      <c r="K203" s="76"/>
      <c r="L203" s="153"/>
    </row>
    <row r="204" spans="1:12" x14ac:dyDescent="0.25">
      <c r="A204" s="53">
        <v>5212</v>
      </c>
      <c r="B204" s="79" t="s">
        <v>207</v>
      </c>
      <c r="C204" s="80">
        <f t="shared" si="19"/>
        <v>0</v>
      </c>
      <c r="D204" s="82"/>
      <c r="E204" s="82"/>
      <c r="F204" s="82"/>
      <c r="G204" s="154"/>
      <c r="H204" s="80">
        <f t="shared" si="20"/>
        <v>0</v>
      </c>
      <c r="I204" s="82"/>
      <c r="J204" s="82"/>
      <c r="K204" s="82"/>
      <c r="L204" s="155"/>
    </row>
    <row r="205" spans="1:12" x14ac:dyDescent="0.25">
      <c r="A205" s="53">
        <v>5213</v>
      </c>
      <c r="B205" s="79" t="s">
        <v>208</v>
      </c>
      <c r="C205" s="80">
        <f t="shared" si="19"/>
        <v>0</v>
      </c>
      <c r="D205" s="82"/>
      <c r="E205" s="82"/>
      <c r="F205" s="82"/>
      <c r="G205" s="154"/>
      <c r="H205" s="80">
        <f t="shared" si="20"/>
        <v>0</v>
      </c>
      <c r="I205" s="82"/>
      <c r="J205" s="82"/>
      <c r="K205" s="82"/>
      <c r="L205" s="155"/>
    </row>
    <row r="206" spans="1:12" x14ac:dyDescent="0.25">
      <c r="A206" s="53">
        <v>5214</v>
      </c>
      <c r="B206" s="79" t="s">
        <v>209</v>
      </c>
      <c r="C206" s="80">
        <f t="shared" si="19"/>
        <v>0</v>
      </c>
      <c r="D206" s="82"/>
      <c r="E206" s="82"/>
      <c r="F206" s="82"/>
      <c r="G206" s="154"/>
      <c r="H206" s="80">
        <f t="shared" si="20"/>
        <v>0</v>
      </c>
      <c r="I206" s="82"/>
      <c r="J206" s="82"/>
      <c r="K206" s="82"/>
      <c r="L206" s="155"/>
    </row>
    <row r="207" spans="1:12" x14ac:dyDescent="0.25">
      <c r="A207" s="53">
        <v>5215</v>
      </c>
      <c r="B207" s="79" t="s">
        <v>210</v>
      </c>
      <c r="C207" s="80">
        <f>SUM(D207:G207)</f>
        <v>0</v>
      </c>
      <c r="D207" s="82"/>
      <c r="E207" s="82"/>
      <c r="F207" s="82"/>
      <c r="G207" s="154"/>
      <c r="H207" s="80">
        <f>SUM(I207:L207)</f>
        <v>0</v>
      </c>
      <c r="I207" s="82"/>
      <c r="J207" s="82"/>
      <c r="K207" s="82"/>
      <c r="L207" s="155"/>
    </row>
    <row r="208" spans="1:12" ht="24" x14ac:dyDescent="0.25">
      <c r="A208" s="53">
        <v>5216</v>
      </c>
      <c r="B208" s="79" t="s">
        <v>211</v>
      </c>
      <c r="C208" s="80">
        <f t="shared" si="19"/>
        <v>0</v>
      </c>
      <c r="D208" s="82"/>
      <c r="E208" s="82"/>
      <c r="F208" s="82"/>
      <c r="G208" s="154"/>
      <c r="H208" s="80">
        <f t="shared" si="20"/>
        <v>0</v>
      </c>
      <c r="I208" s="82"/>
      <c r="J208" s="82"/>
      <c r="K208" s="82"/>
      <c r="L208" s="155"/>
    </row>
    <row r="209" spans="1:12" x14ac:dyDescent="0.25">
      <c r="A209" s="53">
        <v>5217</v>
      </c>
      <c r="B209" s="79" t="s">
        <v>212</v>
      </c>
      <c r="C209" s="80">
        <f t="shared" si="19"/>
        <v>0</v>
      </c>
      <c r="D209" s="82"/>
      <c r="E209" s="82"/>
      <c r="F209" s="82"/>
      <c r="G209" s="154"/>
      <c r="H209" s="80">
        <f t="shared" si="20"/>
        <v>0</v>
      </c>
      <c r="I209" s="82"/>
      <c r="J209" s="82"/>
      <c r="K209" s="82"/>
      <c r="L209" s="155"/>
    </row>
    <row r="210" spans="1:12" x14ac:dyDescent="0.25">
      <c r="A210" s="53">
        <v>5218</v>
      </c>
      <c r="B210" s="79" t="s">
        <v>213</v>
      </c>
      <c r="C210" s="80">
        <f t="shared" si="19"/>
        <v>0</v>
      </c>
      <c r="D210" s="82"/>
      <c r="E210" s="82"/>
      <c r="F210" s="82"/>
      <c r="G210" s="154"/>
      <c r="H210" s="80">
        <f t="shared" si="20"/>
        <v>0</v>
      </c>
      <c r="I210" s="82"/>
      <c r="J210" s="82"/>
      <c r="K210" s="82"/>
      <c r="L210" s="155"/>
    </row>
    <row r="211" spans="1:12" x14ac:dyDescent="0.25">
      <c r="A211" s="53">
        <v>5219</v>
      </c>
      <c r="B211" s="79" t="s">
        <v>214</v>
      </c>
      <c r="C211" s="80">
        <f t="shared" si="19"/>
        <v>0</v>
      </c>
      <c r="D211" s="82"/>
      <c r="E211" s="82"/>
      <c r="F211" s="82"/>
      <c r="G211" s="154"/>
      <c r="H211" s="80">
        <f t="shared" si="20"/>
        <v>0</v>
      </c>
      <c r="I211" s="82"/>
      <c r="J211" s="82"/>
      <c r="K211" s="82"/>
      <c r="L211" s="155"/>
    </row>
    <row r="212" spans="1:12" ht="13.5" customHeight="1" x14ac:dyDescent="0.25">
      <c r="A212" s="156">
        <v>5220</v>
      </c>
      <c r="B212" s="79" t="s">
        <v>215</v>
      </c>
      <c r="C212" s="80">
        <f t="shared" si="19"/>
        <v>0</v>
      </c>
      <c r="D212" s="82"/>
      <c r="E212" s="82"/>
      <c r="F212" s="82"/>
      <c r="G212" s="154"/>
      <c r="H212" s="80">
        <f t="shared" si="20"/>
        <v>0</v>
      </c>
      <c r="I212" s="82"/>
      <c r="J212" s="82"/>
      <c r="K212" s="82"/>
      <c r="L212" s="155"/>
    </row>
    <row r="213" spans="1:12" x14ac:dyDescent="0.25">
      <c r="A213" s="156">
        <v>5230</v>
      </c>
      <c r="B213" s="79" t="s">
        <v>216</v>
      </c>
      <c r="C213" s="80">
        <f t="shared" si="19"/>
        <v>0</v>
      </c>
      <c r="D213" s="157">
        <f>SUM(D214:D221)</f>
        <v>0</v>
      </c>
      <c r="E213" s="157">
        <f>SUM(E214:E221)</f>
        <v>0</v>
      </c>
      <c r="F213" s="157">
        <f>SUM(F214:F221)</f>
        <v>0</v>
      </c>
      <c r="G213" s="158">
        <f>SUM(G214:G221)</f>
        <v>0</v>
      </c>
      <c r="H213" s="80">
        <f t="shared" si="20"/>
        <v>0</v>
      </c>
      <c r="I213" s="157">
        <f>SUM(I214:I221)</f>
        <v>0</v>
      </c>
      <c r="J213" s="157">
        <f>SUM(J214:J221)</f>
        <v>0</v>
      </c>
      <c r="K213" s="157">
        <f>SUM(K214:K221)</f>
        <v>0</v>
      </c>
      <c r="L213" s="159">
        <f>SUM(L214:L221)</f>
        <v>0</v>
      </c>
    </row>
    <row r="214" spans="1:12" x14ac:dyDescent="0.25">
      <c r="A214" s="53">
        <v>5231</v>
      </c>
      <c r="B214" s="79" t="s">
        <v>217</v>
      </c>
      <c r="C214" s="80">
        <f t="shared" si="19"/>
        <v>0</v>
      </c>
      <c r="D214" s="82"/>
      <c r="E214" s="82"/>
      <c r="F214" s="82"/>
      <c r="G214" s="154"/>
      <c r="H214" s="80">
        <f t="shared" si="20"/>
        <v>0</v>
      </c>
      <c r="I214" s="82"/>
      <c r="J214" s="82"/>
      <c r="K214" s="82"/>
      <c r="L214" s="155"/>
    </row>
    <row r="215" spans="1:12" x14ac:dyDescent="0.25">
      <c r="A215" s="53">
        <v>5232</v>
      </c>
      <c r="B215" s="79" t="s">
        <v>218</v>
      </c>
      <c r="C215" s="80">
        <f t="shared" si="19"/>
        <v>0</v>
      </c>
      <c r="D215" s="82"/>
      <c r="E215" s="82"/>
      <c r="F215" s="82"/>
      <c r="G215" s="154"/>
      <c r="H215" s="80">
        <f t="shared" si="20"/>
        <v>0</v>
      </c>
      <c r="I215" s="82"/>
      <c r="J215" s="82"/>
      <c r="K215" s="82"/>
      <c r="L215" s="155"/>
    </row>
    <row r="216" spans="1:12" x14ac:dyDescent="0.25">
      <c r="A216" s="53">
        <v>5233</v>
      </c>
      <c r="B216" s="79" t="s">
        <v>219</v>
      </c>
      <c r="C216" s="196">
        <f t="shared" si="19"/>
        <v>0</v>
      </c>
      <c r="D216" s="82"/>
      <c r="E216" s="82"/>
      <c r="F216" s="82"/>
      <c r="G216" s="154"/>
      <c r="H216" s="80">
        <f t="shared" si="20"/>
        <v>0</v>
      </c>
      <c r="I216" s="82"/>
      <c r="J216" s="82"/>
      <c r="K216" s="82"/>
      <c r="L216" s="155"/>
    </row>
    <row r="217" spans="1:12" ht="24" x14ac:dyDescent="0.25">
      <c r="A217" s="53">
        <v>5234</v>
      </c>
      <c r="B217" s="79" t="s">
        <v>220</v>
      </c>
      <c r="C217" s="196">
        <f t="shared" si="19"/>
        <v>0</v>
      </c>
      <c r="D217" s="82"/>
      <c r="E217" s="82"/>
      <c r="F217" s="82"/>
      <c r="G217" s="154"/>
      <c r="H217" s="80">
        <f t="shared" si="20"/>
        <v>0</v>
      </c>
      <c r="I217" s="82"/>
      <c r="J217" s="82"/>
      <c r="K217" s="82"/>
      <c r="L217" s="155"/>
    </row>
    <row r="218" spans="1:12" ht="14.25" customHeight="1" x14ac:dyDescent="0.25">
      <c r="A218" s="53">
        <v>5236</v>
      </c>
      <c r="B218" s="79" t="s">
        <v>221</v>
      </c>
      <c r="C218" s="196">
        <f t="shared" si="19"/>
        <v>0</v>
      </c>
      <c r="D218" s="82"/>
      <c r="E218" s="82"/>
      <c r="F218" s="82"/>
      <c r="G218" s="154"/>
      <c r="H218" s="80">
        <f t="shared" si="20"/>
        <v>0</v>
      </c>
      <c r="I218" s="82"/>
      <c r="J218" s="82"/>
      <c r="K218" s="82"/>
      <c r="L218" s="155"/>
    </row>
    <row r="219" spans="1:12" ht="14.25" customHeight="1" x14ac:dyDescent="0.25">
      <c r="A219" s="53">
        <v>5237</v>
      </c>
      <c r="B219" s="79" t="s">
        <v>222</v>
      </c>
      <c r="C219" s="196">
        <f t="shared" si="19"/>
        <v>0</v>
      </c>
      <c r="D219" s="82"/>
      <c r="E219" s="82"/>
      <c r="F219" s="82"/>
      <c r="G219" s="154"/>
      <c r="H219" s="80">
        <f t="shared" si="20"/>
        <v>0</v>
      </c>
      <c r="I219" s="82"/>
      <c r="J219" s="82"/>
      <c r="K219" s="82"/>
      <c r="L219" s="155"/>
    </row>
    <row r="220" spans="1:12" ht="24" x14ac:dyDescent="0.25">
      <c r="A220" s="53">
        <v>5238</v>
      </c>
      <c r="B220" s="79" t="s">
        <v>223</v>
      </c>
      <c r="C220" s="196">
        <f t="shared" si="19"/>
        <v>0</v>
      </c>
      <c r="D220" s="82"/>
      <c r="E220" s="82"/>
      <c r="F220" s="82"/>
      <c r="G220" s="154"/>
      <c r="H220" s="80">
        <f t="shared" si="20"/>
        <v>0</v>
      </c>
      <c r="I220" s="82"/>
      <c r="J220" s="82"/>
      <c r="K220" s="82"/>
      <c r="L220" s="155"/>
    </row>
    <row r="221" spans="1:12" ht="24" x14ac:dyDescent="0.25">
      <c r="A221" s="53">
        <v>5239</v>
      </c>
      <c r="B221" s="79" t="s">
        <v>224</v>
      </c>
      <c r="C221" s="196">
        <f t="shared" si="19"/>
        <v>0</v>
      </c>
      <c r="D221" s="82"/>
      <c r="E221" s="82"/>
      <c r="F221" s="82"/>
      <c r="G221" s="154"/>
      <c r="H221" s="80">
        <f t="shared" si="20"/>
        <v>0</v>
      </c>
      <c r="I221" s="82"/>
      <c r="J221" s="82"/>
      <c r="K221" s="82"/>
      <c r="L221" s="155"/>
    </row>
    <row r="222" spans="1:12" ht="24" x14ac:dyDescent="0.25">
      <c r="A222" s="156">
        <v>5240</v>
      </c>
      <c r="B222" s="79" t="s">
        <v>225</v>
      </c>
      <c r="C222" s="196">
        <f t="shared" si="19"/>
        <v>0</v>
      </c>
      <c r="D222" s="82"/>
      <c r="E222" s="82"/>
      <c r="F222" s="82"/>
      <c r="G222" s="154"/>
      <c r="H222" s="80">
        <f t="shared" si="20"/>
        <v>0</v>
      </c>
      <c r="I222" s="82"/>
      <c r="J222" s="82"/>
      <c r="K222" s="82"/>
      <c r="L222" s="155"/>
    </row>
    <row r="223" spans="1:12" ht="22.5" customHeight="1" x14ac:dyDescent="0.25">
      <c r="A223" s="156">
        <v>5250</v>
      </c>
      <c r="B223" s="79" t="s">
        <v>226</v>
      </c>
      <c r="C223" s="196">
        <f t="shared" si="19"/>
        <v>0</v>
      </c>
      <c r="D223" s="82"/>
      <c r="E223" s="82"/>
      <c r="F223" s="82"/>
      <c r="G223" s="154"/>
      <c r="H223" s="80">
        <f t="shared" si="20"/>
        <v>0</v>
      </c>
      <c r="I223" s="82"/>
      <c r="J223" s="82"/>
      <c r="K223" s="82"/>
      <c r="L223" s="155"/>
    </row>
    <row r="224" spans="1:12" x14ac:dyDescent="0.25">
      <c r="A224" s="156">
        <v>5260</v>
      </c>
      <c r="B224" s="79" t="s">
        <v>227</v>
      </c>
      <c r="C224" s="196">
        <f t="shared" si="19"/>
        <v>0</v>
      </c>
      <c r="D224" s="157">
        <f>SUM(D225)</f>
        <v>0</v>
      </c>
      <c r="E224" s="157">
        <f>SUM(E225)</f>
        <v>0</v>
      </c>
      <c r="F224" s="157">
        <f>SUM(F225)</f>
        <v>0</v>
      </c>
      <c r="G224" s="158">
        <f>SUM(G225)</f>
        <v>0</v>
      </c>
      <c r="H224" s="80">
        <f t="shared" si="20"/>
        <v>0</v>
      </c>
      <c r="I224" s="157">
        <f>SUM(I225)</f>
        <v>0</v>
      </c>
      <c r="J224" s="157">
        <f>SUM(J225)</f>
        <v>0</v>
      </c>
      <c r="K224" s="157">
        <f>SUM(K225)</f>
        <v>0</v>
      </c>
      <c r="L224" s="159">
        <f>SUM(L225)</f>
        <v>0</v>
      </c>
    </row>
    <row r="225" spans="1:12" ht="24" x14ac:dyDescent="0.25">
      <c r="A225" s="53">
        <v>5269</v>
      </c>
      <c r="B225" s="79" t="s">
        <v>228</v>
      </c>
      <c r="C225" s="196">
        <f t="shared" si="19"/>
        <v>0</v>
      </c>
      <c r="D225" s="82"/>
      <c r="E225" s="82"/>
      <c r="F225" s="82"/>
      <c r="G225" s="154"/>
      <c r="H225" s="80">
        <f t="shared" si="20"/>
        <v>0</v>
      </c>
      <c r="I225" s="82"/>
      <c r="J225" s="82"/>
      <c r="K225" s="82"/>
      <c r="L225" s="155"/>
    </row>
    <row r="226" spans="1:12" ht="24" x14ac:dyDescent="0.25">
      <c r="A226" s="147">
        <v>5270</v>
      </c>
      <c r="B226" s="106" t="s">
        <v>229</v>
      </c>
      <c r="C226" s="197">
        <f t="shared" si="19"/>
        <v>0</v>
      </c>
      <c r="D226" s="160"/>
      <c r="E226" s="160"/>
      <c r="F226" s="160"/>
      <c r="G226" s="161"/>
      <c r="H226" s="148">
        <f t="shared" si="20"/>
        <v>0</v>
      </c>
      <c r="I226" s="160"/>
      <c r="J226" s="160"/>
      <c r="K226" s="160"/>
      <c r="L226" s="162"/>
    </row>
    <row r="227" spans="1:12" ht="48" x14ac:dyDescent="0.25">
      <c r="A227" s="100">
        <v>5300</v>
      </c>
      <c r="B227" s="198" t="s">
        <v>230</v>
      </c>
      <c r="C227" s="199">
        <f t="shared" si="19"/>
        <v>0</v>
      </c>
      <c r="D227" s="200">
        <f>SUM(D228,D229)</f>
        <v>0</v>
      </c>
      <c r="E227" s="200">
        <f t="shared" ref="E227:G227" si="25">SUM(E228,E229)</f>
        <v>0</v>
      </c>
      <c r="F227" s="200">
        <f t="shared" si="25"/>
        <v>0</v>
      </c>
      <c r="G227" s="200">
        <f t="shared" si="25"/>
        <v>0</v>
      </c>
      <c r="H227" s="201">
        <f t="shared" si="20"/>
        <v>0</v>
      </c>
      <c r="I227" s="200">
        <f>SUM(I228,I229)</f>
        <v>0</v>
      </c>
      <c r="J227" s="200">
        <f t="shared" ref="J227:L227" si="26">SUM(J228,J229)</f>
        <v>0</v>
      </c>
      <c r="K227" s="200">
        <f t="shared" si="26"/>
        <v>0</v>
      </c>
      <c r="L227" s="202">
        <f t="shared" si="26"/>
        <v>0</v>
      </c>
    </row>
    <row r="228" spans="1:12" ht="24" x14ac:dyDescent="0.25">
      <c r="A228" s="147">
        <v>5310</v>
      </c>
      <c r="B228" s="106" t="s">
        <v>231</v>
      </c>
      <c r="C228" s="197">
        <f t="shared" si="19"/>
        <v>0</v>
      </c>
      <c r="D228" s="160"/>
      <c r="E228" s="160"/>
      <c r="F228" s="160"/>
      <c r="G228" s="161"/>
      <c r="H228" s="148">
        <f t="shared" si="20"/>
        <v>0</v>
      </c>
      <c r="I228" s="160"/>
      <c r="J228" s="160"/>
      <c r="K228" s="160"/>
      <c r="L228" s="162"/>
    </row>
    <row r="229" spans="1:12" ht="60" x14ac:dyDescent="0.25">
      <c r="A229" s="156">
        <v>5320</v>
      </c>
      <c r="B229" s="79" t="s">
        <v>232</v>
      </c>
      <c r="C229" s="196">
        <f t="shared" si="19"/>
        <v>0</v>
      </c>
      <c r="D229" s="82">
        <f>SUM(D230)</f>
        <v>0</v>
      </c>
      <c r="E229" s="82">
        <f t="shared" ref="E229:G229" si="27">SUM(E230)</f>
        <v>0</v>
      </c>
      <c r="F229" s="82">
        <f t="shared" si="27"/>
        <v>0</v>
      </c>
      <c r="G229" s="82">
        <f t="shared" si="27"/>
        <v>0</v>
      </c>
      <c r="H229" s="80">
        <f t="shared" si="20"/>
        <v>0</v>
      </c>
      <c r="I229" s="82">
        <f>SUM(I230)</f>
        <v>0</v>
      </c>
      <c r="J229" s="82">
        <f t="shared" ref="J229:L229" si="28">SUM(J230)</f>
        <v>0</v>
      </c>
      <c r="K229" s="82">
        <f t="shared" si="28"/>
        <v>0</v>
      </c>
      <c r="L229" s="203">
        <f t="shared" si="28"/>
        <v>0</v>
      </c>
    </row>
    <row r="230" spans="1:12" ht="48" x14ac:dyDescent="0.25">
      <c r="A230" s="47">
        <v>5321</v>
      </c>
      <c r="B230" s="73" t="s">
        <v>233</v>
      </c>
      <c r="C230" s="197">
        <f t="shared" si="19"/>
        <v>0</v>
      </c>
      <c r="D230" s="76"/>
      <c r="E230" s="76"/>
      <c r="F230" s="76"/>
      <c r="G230" s="152"/>
      <c r="H230" s="148">
        <f t="shared" si="20"/>
        <v>0</v>
      </c>
      <c r="I230" s="76"/>
      <c r="J230" s="76"/>
      <c r="K230" s="76"/>
      <c r="L230" s="153"/>
    </row>
    <row r="231" spans="1:12" x14ac:dyDescent="0.25">
      <c r="A231" s="139">
        <v>6000</v>
      </c>
      <c r="B231" s="139" t="s">
        <v>234</v>
      </c>
      <c r="C231" s="204">
        <f t="shared" si="19"/>
        <v>0</v>
      </c>
      <c r="D231" s="141">
        <f>D232+D250+D257</f>
        <v>0</v>
      </c>
      <c r="E231" s="141">
        <f>E232+E250+E257</f>
        <v>0</v>
      </c>
      <c r="F231" s="141">
        <f>F232+F250+F257</f>
        <v>0</v>
      </c>
      <c r="G231" s="142">
        <f>G232+G250+G257</f>
        <v>0</v>
      </c>
      <c r="H231" s="140">
        <f t="shared" si="20"/>
        <v>0</v>
      </c>
      <c r="I231" s="141">
        <f>I232+I250+I257</f>
        <v>0</v>
      </c>
      <c r="J231" s="141">
        <f>J232+J250+J257</f>
        <v>0</v>
      </c>
      <c r="K231" s="141">
        <f>K232+K250+K257</f>
        <v>0</v>
      </c>
      <c r="L231" s="143">
        <f>L232+L250+L257</f>
        <v>0</v>
      </c>
    </row>
    <row r="232" spans="1:12" ht="14.25" customHeight="1" x14ac:dyDescent="0.25">
      <c r="A232" s="186">
        <v>6200</v>
      </c>
      <c r="B232" s="177" t="s">
        <v>235</v>
      </c>
      <c r="C232" s="205">
        <f>SUM(D232:G232)</f>
        <v>0</v>
      </c>
      <c r="D232" s="206">
        <f>SUM(D233,D234,D237,D243,D244,D245)</f>
        <v>0</v>
      </c>
      <c r="E232" s="206">
        <f t="shared" ref="E232:G232" si="29">SUM(E233,E234,E237,E243,E244,E245)</f>
        <v>0</v>
      </c>
      <c r="F232" s="206">
        <f t="shared" si="29"/>
        <v>0</v>
      </c>
      <c r="G232" s="206">
        <f t="shared" si="29"/>
        <v>0</v>
      </c>
      <c r="H232" s="187">
        <f t="shared" si="20"/>
        <v>0</v>
      </c>
      <c r="I232" s="206">
        <f>SUM(I233,I234,I237,I243,I244,I245)</f>
        <v>0</v>
      </c>
      <c r="J232" s="206">
        <f t="shared" ref="J232:L232" si="30">SUM(J233,J234,J237,J243,J244,J245)</f>
        <v>0</v>
      </c>
      <c r="K232" s="206">
        <f t="shared" si="30"/>
        <v>0</v>
      </c>
      <c r="L232" s="146">
        <f t="shared" si="30"/>
        <v>0</v>
      </c>
    </row>
    <row r="233" spans="1:12" ht="24" x14ac:dyDescent="0.25">
      <c r="A233" s="165">
        <v>6220</v>
      </c>
      <c r="B233" s="73" t="s">
        <v>236</v>
      </c>
      <c r="C233" s="207">
        <f t="shared" si="19"/>
        <v>0</v>
      </c>
      <c r="D233" s="76"/>
      <c r="E233" s="76"/>
      <c r="F233" s="76"/>
      <c r="G233" s="208"/>
      <c r="H233" s="209">
        <f t="shared" si="20"/>
        <v>0</v>
      </c>
      <c r="I233" s="76"/>
      <c r="J233" s="76"/>
      <c r="K233" s="76"/>
      <c r="L233" s="153"/>
    </row>
    <row r="234" spans="1:12" ht="24" x14ac:dyDescent="0.25">
      <c r="A234" s="156">
        <v>6240</v>
      </c>
      <c r="B234" s="79" t="s">
        <v>237</v>
      </c>
      <c r="C234" s="196">
        <f>SUM(D234:G234)</f>
        <v>0</v>
      </c>
      <c r="D234" s="157">
        <f>SUM(D235:D236)</f>
        <v>0</v>
      </c>
      <c r="E234" s="157">
        <f>SUM(E235:E236)</f>
        <v>0</v>
      </c>
      <c r="F234" s="157">
        <f>SUM(F235:F236)</f>
        <v>0</v>
      </c>
      <c r="G234" s="158">
        <f>SUM(G235:G236)</f>
        <v>0</v>
      </c>
      <c r="H234" s="210">
        <f t="shared" si="20"/>
        <v>0</v>
      </c>
      <c r="I234" s="157">
        <f>SUM(I235:I236)</f>
        <v>0</v>
      </c>
      <c r="J234" s="157">
        <f>SUM(J235:J236)</f>
        <v>0</v>
      </c>
      <c r="K234" s="157">
        <f>SUM(K235:K236)</f>
        <v>0</v>
      </c>
      <c r="L234" s="159">
        <f>SUM(L235:L236)</f>
        <v>0</v>
      </c>
    </row>
    <row r="235" spans="1:12" x14ac:dyDescent="0.25">
      <c r="A235" s="53">
        <v>6241</v>
      </c>
      <c r="B235" s="79" t="s">
        <v>238</v>
      </c>
      <c r="C235" s="196">
        <f>SUM(D235:G235)</f>
        <v>0</v>
      </c>
      <c r="D235" s="82"/>
      <c r="E235" s="82"/>
      <c r="F235" s="82"/>
      <c r="G235" s="154"/>
      <c r="H235" s="210">
        <f>SUM(I235:L235)</f>
        <v>0</v>
      </c>
      <c r="I235" s="82"/>
      <c r="J235" s="82"/>
      <c r="K235" s="82"/>
      <c r="L235" s="155"/>
    </row>
    <row r="236" spans="1:12" x14ac:dyDescent="0.25">
      <c r="A236" s="53">
        <v>6242</v>
      </c>
      <c r="B236" s="79" t="s">
        <v>239</v>
      </c>
      <c r="C236" s="196">
        <f>SUM(D236:G236)</f>
        <v>0</v>
      </c>
      <c r="D236" s="82"/>
      <c r="E236" s="82"/>
      <c r="F236" s="82"/>
      <c r="G236" s="154"/>
      <c r="H236" s="210">
        <f t="shared" si="20"/>
        <v>0</v>
      </c>
      <c r="I236" s="82"/>
      <c r="J236" s="82"/>
      <c r="K236" s="82"/>
      <c r="L236" s="155"/>
    </row>
    <row r="237" spans="1:12" ht="25.5" customHeight="1" x14ac:dyDescent="0.25">
      <c r="A237" s="156">
        <v>6250</v>
      </c>
      <c r="B237" s="79" t="s">
        <v>240</v>
      </c>
      <c r="C237" s="196">
        <f>SUM(D237:G237)</f>
        <v>0</v>
      </c>
      <c r="D237" s="157">
        <f>SUM(D238:D242)</f>
        <v>0</v>
      </c>
      <c r="E237" s="157">
        <f>SUM(E238:E242)</f>
        <v>0</v>
      </c>
      <c r="F237" s="157">
        <f>SUM(F238:F242)</f>
        <v>0</v>
      </c>
      <c r="G237" s="158">
        <f>SUM(G238:G242)</f>
        <v>0</v>
      </c>
      <c r="H237" s="210">
        <f t="shared" si="20"/>
        <v>0</v>
      </c>
      <c r="I237" s="157">
        <f>SUM(I238:I242)</f>
        <v>0</v>
      </c>
      <c r="J237" s="157">
        <f>SUM(J238:J242)</f>
        <v>0</v>
      </c>
      <c r="K237" s="157">
        <f>SUM(K238:K242)</f>
        <v>0</v>
      </c>
      <c r="L237" s="159">
        <f>SUM(L238:L242)</f>
        <v>0</v>
      </c>
    </row>
    <row r="238" spans="1:12" ht="14.25" customHeight="1" x14ac:dyDescent="0.25">
      <c r="A238" s="53">
        <v>6252</v>
      </c>
      <c r="B238" s="79" t="s">
        <v>241</v>
      </c>
      <c r="C238" s="196">
        <f>SUM(D238:G238)</f>
        <v>0</v>
      </c>
      <c r="D238" s="82"/>
      <c r="E238" s="82"/>
      <c r="F238" s="82"/>
      <c r="G238" s="154"/>
      <c r="H238" s="210">
        <f t="shared" si="20"/>
        <v>0</v>
      </c>
      <c r="I238" s="82"/>
      <c r="J238" s="82"/>
      <c r="K238" s="82"/>
      <c r="L238" s="155"/>
    </row>
    <row r="239" spans="1:12" ht="14.25" customHeight="1" x14ac:dyDescent="0.25">
      <c r="A239" s="53">
        <v>6253</v>
      </c>
      <c r="B239" s="79" t="s">
        <v>242</v>
      </c>
      <c r="C239" s="196">
        <f t="shared" si="19"/>
        <v>0</v>
      </c>
      <c r="D239" s="82"/>
      <c r="E239" s="82"/>
      <c r="F239" s="82"/>
      <c r="G239" s="154"/>
      <c r="H239" s="210">
        <f t="shared" si="20"/>
        <v>0</v>
      </c>
      <c r="I239" s="82"/>
      <c r="J239" s="82"/>
      <c r="K239" s="82"/>
      <c r="L239" s="155"/>
    </row>
    <row r="240" spans="1:12" ht="24" x14ac:dyDescent="0.25">
      <c r="A240" s="53">
        <v>6254</v>
      </c>
      <c r="B240" s="79" t="s">
        <v>243</v>
      </c>
      <c r="C240" s="196">
        <f t="shared" si="19"/>
        <v>0</v>
      </c>
      <c r="D240" s="82"/>
      <c r="E240" s="82"/>
      <c r="F240" s="82"/>
      <c r="G240" s="154"/>
      <c r="H240" s="210">
        <f t="shared" si="20"/>
        <v>0</v>
      </c>
      <c r="I240" s="82"/>
      <c r="J240" s="82"/>
      <c r="K240" s="82"/>
      <c r="L240" s="155"/>
    </row>
    <row r="241" spans="1:12" ht="24" x14ac:dyDescent="0.25">
      <c r="A241" s="53">
        <v>6255</v>
      </c>
      <c r="B241" s="79" t="s">
        <v>244</v>
      </c>
      <c r="C241" s="196">
        <f t="shared" si="19"/>
        <v>0</v>
      </c>
      <c r="D241" s="82"/>
      <c r="E241" s="82"/>
      <c r="F241" s="82"/>
      <c r="G241" s="154"/>
      <c r="H241" s="210">
        <f t="shared" si="20"/>
        <v>0</v>
      </c>
      <c r="I241" s="82"/>
      <c r="J241" s="82"/>
      <c r="K241" s="82"/>
      <c r="L241" s="155"/>
    </row>
    <row r="242" spans="1:12" x14ac:dyDescent="0.25">
      <c r="A242" s="53">
        <v>6259</v>
      </c>
      <c r="B242" s="79" t="s">
        <v>245</v>
      </c>
      <c r="C242" s="196">
        <f t="shared" si="19"/>
        <v>0</v>
      </c>
      <c r="D242" s="82"/>
      <c r="E242" s="82"/>
      <c r="F242" s="82"/>
      <c r="G242" s="154"/>
      <c r="H242" s="210">
        <f t="shared" si="20"/>
        <v>0</v>
      </c>
      <c r="I242" s="82"/>
      <c r="J242" s="82"/>
      <c r="K242" s="82"/>
      <c r="L242" s="155"/>
    </row>
    <row r="243" spans="1:12" ht="24" x14ac:dyDescent="0.25">
      <c r="A243" s="156">
        <v>6260</v>
      </c>
      <c r="B243" s="79" t="s">
        <v>246</v>
      </c>
      <c r="C243" s="196">
        <f t="shared" si="19"/>
        <v>0</v>
      </c>
      <c r="D243" s="82"/>
      <c r="E243" s="82"/>
      <c r="F243" s="82"/>
      <c r="G243" s="154"/>
      <c r="H243" s="210">
        <f t="shared" si="20"/>
        <v>0</v>
      </c>
      <c r="I243" s="82"/>
      <c r="J243" s="82"/>
      <c r="K243" s="82"/>
      <c r="L243" s="155"/>
    </row>
    <row r="244" spans="1:12" ht="17.25" customHeight="1" x14ac:dyDescent="0.25">
      <c r="A244" s="156">
        <v>6270</v>
      </c>
      <c r="B244" s="79" t="s">
        <v>247</v>
      </c>
      <c r="C244" s="196">
        <f t="shared" si="19"/>
        <v>0</v>
      </c>
      <c r="D244" s="82"/>
      <c r="E244" s="82"/>
      <c r="F244" s="82"/>
      <c r="G244" s="154"/>
      <c r="H244" s="210">
        <f t="shared" si="20"/>
        <v>0</v>
      </c>
      <c r="I244" s="82"/>
      <c r="J244" s="82"/>
      <c r="K244" s="82"/>
      <c r="L244" s="155"/>
    </row>
    <row r="245" spans="1:12" ht="24.75" customHeight="1" x14ac:dyDescent="0.25">
      <c r="A245" s="165">
        <v>6290</v>
      </c>
      <c r="B245" s="73" t="s">
        <v>248</v>
      </c>
      <c r="C245" s="211">
        <f t="shared" si="19"/>
        <v>0</v>
      </c>
      <c r="D245" s="76">
        <f>SUM(D246:D249)</f>
        <v>0</v>
      </c>
      <c r="E245" s="76">
        <f t="shared" ref="E245:G245" si="31">SUM(E246:E249)</f>
        <v>0</v>
      </c>
      <c r="F245" s="76">
        <f t="shared" si="31"/>
        <v>0</v>
      </c>
      <c r="G245" s="212">
        <f t="shared" si="31"/>
        <v>0</v>
      </c>
      <c r="H245" s="211">
        <f t="shared" si="20"/>
        <v>0</v>
      </c>
      <c r="I245" s="76">
        <f>SUM(I246:I249)</f>
        <v>0</v>
      </c>
      <c r="J245" s="76">
        <f t="shared" ref="J245:L245" si="32">SUM(J246:J249)</f>
        <v>0</v>
      </c>
      <c r="K245" s="76">
        <f t="shared" si="32"/>
        <v>0</v>
      </c>
      <c r="L245" s="180">
        <f t="shared" si="32"/>
        <v>0</v>
      </c>
    </row>
    <row r="246" spans="1:12" ht="17.25" customHeight="1" x14ac:dyDescent="0.25">
      <c r="A246" s="53">
        <v>6291</v>
      </c>
      <c r="B246" s="79" t="s">
        <v>249</v>
      </c>
      <c r="C246" s="196">
        <f t="shared" si="19"/>
        <v>0</v>
      </c>
      <c r="D246" s="82"/>
      <c r="E246" s="82"/>
      <c r="F246" s="82"/>
      <c r="G246" s="213"/>
      <c r="H246" s="196">
        <f t="shared" si="20"/>
        <v>0</v>
      </c>
      <c r="I246" s="82"/>
      <c r="J246" s="82"/>
      <c r="K246" s="82"/>
      <c r="L246" s="155"/>
    </row>
    <row r="247" spans="1:12" ht="17.25" customHeight="1" x14ac:dyDescent="0.25">
      <c r="A247" s="53">
        <v>6292</v>
      </c>
      <c r="B247" s="79" t="s">
        <v>250</v>
      </c>
      <c r="C247" s="196">
        <f t="shared" si="19"/>
        <v>0</v>
      </c>
      <c r="D247" s="82"/>
      <c r="E247" s="82"/>
      <c r="F247" s="82"/>
      <c r="G247" s="213"/>
      <c r="H247" s="196">
        <f t="shared" si="20"/>
        <v>0</v>
      </c>
      <c r="I247" s="82"/>
      <c r="J247" s="82"/>
      <c r="K247" s="82"/>
      <c r="L247" s="155"/>
    </row>
    <row r="248" spans="1:12" ht="78.75" customHeight="1" x14ac:dyDescent="0.25">
      <c r="A248" s="53">
        <v>6296</v>
      </c>
      <c r="B248" s="79" t="s">
        <v>251</v>
      </c>
      <c r="C248" s="196">
        <f t="shared" si="19"/>
        <v>0</v>
      </c>
      <c r="D248" s="82"/>
      <c r="E248" s="82"/>
      <c r="F248" s="82"/>
      <c r="G248" s="213"/>
      <c r="H248" s="196">
        <f t="shared" si="20"/>
        <v>0</v>
      </c>
      <c r="I248" s="82"/>
      <c r="J248" s="82"/>
      <c r="K248" s="82"/>
      <c r="L248" s="155"/>
    </row>
    <row r="249" spans="1:12" ht="39.75" customHeight="1" x14ac:dyDescent="0.25">
      <c r="A249" s="53">
        <v>6299</v>
      </c>
      <c r="B249" s="79" t="s">
        <v>252</v>
      </c>
      <c r="C249" s="196">
        <f t="shared" si="19"/>
        <v>0</v>
      </c>
      <c r="D249" s="82"/>
      <c r="E249" s="82"/>
      <c r="F249" s="82"/>
      <c r="G249" s="213"/>
      <c r="H249" s="196">
        <f t="shared" si="20"/>
        <v>0</v>
      </c>
      <c r="I249" s="82"/>
      <c r="J249" s="82"/>
      <c r="K249" s="82"/>
      <c r="L249" s="155"/>
    </row>
    <row r="250" spans="1:12" x14ac:dyDescent="0.25">
      <c r="A250" s="64">
        <v>6300</v>
      </c>
      <c r="B250" s="144" t="s">
        <v>253</v>
      </c>
      <c r="C250" s="178">
        <f t="shared" si="19"/>
        <v>0</v>
      </c>
      <c r="D250" s="71">
        <f>SUM(D251,D255,D256)</f>
        <v>0</v>
      </c>
      <c r="E250" s="71">
        <f t="shared" ref="E250:G250" si="33">SUM(E251,E255,E256)</f>
        <v>0</v>
      </c>
      <c r="F250" s="71">
        <f t="shared" si="33"/>
        <v>0</v>
      </c>
      <c r="G250" s="71">
        <f t="shared" si="33"/>
        <v>0</v>
      </c>
      <c r="H250" s="65">
        <f t="shared" si="20"/>
        <v>0</v>
      </c>
      <c r="I250" s="71">
        <f>SUM(I251,I255,I256)</f>
        <v>0</v>
      </c>
      <c r="J250" s="71">
        <f t="shared" ref="J250:L250" si="34">SUM(J251,J255,J256)</f>
        <v>0</v>
      </c>
      <c r="K250" s="71">
        <f t="shared" si="34"/>
        <v>0</v>
      </c>
      <c r="L250" s="169">
        <f t="shared" si="34"/>
        <v>0</v>
      </c>
    </row>
    <row r="251" spans="1:12" ht="24" x14ac:dyDescent="0.25">
      <c r="A251" s="165">
        <v>6320</v>
      </c>
      <c r="B251" s="73" t="s">
        <v>254</v>
      </c>
      <c r="C251" s="211">
        <f t="shared" si="19"/>
        <v>0</v>
      </c>
      <c r="D251" s="166">
        <f>SUM(D252:D254)</f>
        <v>0</v>
      </c>
      <c r="E251" s="166">
        <f t="shared" ref="E251:G251" si="35">SUM(E252:E254)</f>
        <v>0</v>
      </c>
      <c r="F251" s="166">
        <f t="shared" si="35"/>
        <v>0</v>
      </c>
      <c r="G251" s="214">
        <f t="shared" si="35"/>
        <v>0</v>
      </c>
      <c r="H251" s="211">
        <f t="shared" si="20"/>
        <v>0</v>
      </c>
      <c r="I251" s="166">
        <f>SUM(I252:I254)</f>
        <v>0</v>
      </c>
      <c r="J251" s="166">
        <f t="shared" ref="J251:L251" si="36">SUM(J252:J254)</f>
        <v>0</v>
      </c>
      <c r="K251" s="166">
        <f t="shared" si="36"/>
        <v>0</v>
      </c>
      <c r="L251" s="215">
        <f t="shared" si="36"/>
        <v>0</v>
      </c>
    </row>
    <row r="252" spans="1:12" x14ac:dyDescent="0.25">
      <c r="A252" s="53">
        <v>6322</v>
      </c>
      <c r="B252" s="79" t="s">
        <v>255</v>
      </c>
      <c r="C252" s="196">
        <f t="shared" si="19"/>
        <v>0</v>
      </c>
      <c r="D252" s="157"/>
      <c r="E252" s="157"/>
      <c r="F252" s="157"/>
      <c r="G252" s="216"/>
      <c r="H252" s="196">
        <f t="shared" si="20"/>
        <v>0</v>
      </c>
      <c r="I252" s="157"/>
      <c r="J252" s="157"/>
      <c r="K252" s="157"/>
      <c r="L252" s="159"/>
    </row>
    <row r="253" spans="1:12" ht="24" x14ac:dyDescent="0.25">
      <c r="A253" s="53">
        <v>6323</v>
      </c>
      <c r="B253" s="79" t="s">
        <v>256</v>
      </c>
      <c r="C253" s="196">
        <f t="shared" si="19"/>
        <v>0</v>
      </c>
      <c r="D253" s="157"/>
      <c r="E253" s="157"/>
      <c r="F253" s="157"/>
      <c r="G253" s="216"/>
      <c r="H253" s="196">
        <f t="shared" si="20"/>
        <v>0</v>
      </c>
      <c r="I253" s="157"/>
      <c r="J253" s="157"/>
      <c r="K253" s="157"/>
      <c r="L253" s="159"/>
    </row>
    <row r="254" spans="1:12" x14ac:dyDescent="0.25">
      <c r="A254" s="47">
        <v>6329</v>
      </c>
      <c r="B254" s="73" t="s">
        <v>257</v>
      </c>
      <c r="C254" s="207">
        <f t="shared" si="19"/>
        <v>0</v>
      </c>
      <c r="D254" s="166"/>
      <c r="E254" s="166"/>
      <c r="F254" s="166"/>
      <c r="G254" s="217"/>
      <c r="H254" s="207">
        <f t="shared" si="20"/>
        <v>0</v>
      </c>
      <c r="I254" s="166"/>
      <c r="J254" s="166"/>
      <c r="K254" s="166"/>
      <c r="L254" s="168"/>
    </row>
    <row r="255" spans="1:12" ht="24" x14ac:dyDescent="0.25">
      <c r="A255" s="218">
        <v>6330</v>
      </c>
      <c r="B255" s="219" t="s">
        <v>258</v>
      </c>
      <c r="C255" s="211">
        <f>SUM(D255:G255)</f>
        <v>0</v>
      </c>
      <c r="D255" s="183"/>
      <c r="E255" s="183"/>
      <c r="F255" s="183"/>
      <c r="G255" s="213"/>
      <c r="H255" s="211">
        <f>SUM(I255:L255)</f>
        <v>0</v>
      </c>
      <c r="I255" s="183"/>
      <c r="J255" s="183"/>
      <c r="K255" s="183"/>
      <c r="L255" s="185"/>
    </row>
    <row r="256" spans="1:12" x14ac:dyDescent="0.25">
      <c r="A256" s="156">
        <v>6360</v>
      </c>
      <c r="B256" s="79" t="s">
        <v>259</v>
      </c>
      <c r="C256" s="196">
        <f t="shared" si="19"/>
        <v>0</v>
      </c>
      <c r="D256" s="82"/>
      <c r="E256" s="82"/>
      <c r="F256" s="82"/>
      <c r="G256" s="154"/>
      <c r="H256" s="210">
        <f t="shared" si="20"/>
        <v>0</v>
      </c>
      <c r="I256" s="82"/>
      <c r="J256" s="82"/>
      <c r="K256" s="82"/>
      <c r="L256" s="155"/>
    </row>
    <row r="257" spans="1:12" ht="36" x14ac:dyDescent="0.25">
      <c r="A257" s="64">
        <v>6400</v>
      </c>
      <c r="B257" s="144" t="s">
        <v>260</v>
      </c>
      <c r="C257" s="178">
        <f>SUM(D257:G257)</f>
        <v>0</v>
      </c>
      <c r="D257" s="71">
        <f>SUM(D258,D262)</f>
        <v>0</v>
      </c>
      <c r="E257" s="71">
        <f t="shared" ref="E257:G257" si="37">SUM(E258,E262)</f>
        <v>0</v>
      </c>
      <c r="F257" s="71">
        <f t="shared" si="37"/>
        <v>0</v>
      </c>
      <c r="G257" s="71">
        <f t="shared" si="37"/>
        <v>0</v>
      </c>
      <c r="H257" s="65">
        <f>SUM(I257:L257)</f>
        <v>0</v>
      </c>
      <c r="I257" s="71">
        <f>SUM(I258,I262)</f>
        <v>0</v>
      </c>
      <c r="J257" s="71">
        <f t="shared" ref="J257:L257" si="38">SUM(J258,J262)</f>
        <v>0</v>
      </c>
      <c r="K257" s="71">
        <f t="shared" si="38"/>
        <v>0</v>
      </c>
      <c r="L257" s="169">
        <f t="shared" si="38"/>
        <v>0</v>
      </c>
    </row>
    <row r="258" spans="1:12" ht="24" x14ac:dyDescent="0.25">
      <c r="A258" s="165">
        <v>6410</v>
      </c>
      <c r="B258" s="73" t="s">
        <v>261</v>
      </c>
      <c r="C258" s="207">
        <f t="shared" si="19"/>
        <v>0</v>
      </c>
      <c r="D258" s="76">
        <f>SUM(D259:D261)</f>
        <v>0</v>
      </c>
      <c r="E258" s="76">
        <f t="shared" ref="E258:G258" si="39">SUM(E259:E261)</f>
        <v>0</v>
      </c>
      <c r="F258" s="76">
        <f t="shared" si="39"/>
        <v>0</v>
      </c>
      <c r="G258" s="220">
        <f t="shared" si="39"/>
        <v>0</v>
      </c>
      <c r="H258" s="207">
        <f t="shared" si="20"/>
        <v>0</v>
      </c>
      <c r="I258" s="76">
        <f>SUM(I259:I261)</f>
        <v>0</v>
      </c>
      <c r="J258" s="76">
        <f t="shared" ref="J258:L258" si="40">SUM(J259:J261)</f>
        <v>0</v>
      </c>
      <c r="K258" s="76">
        <f t="shared" si="40"/>
        <v>0</v>
      </c>
      <c r="L258" s="221">
        <f t="shared" si="40"/>
        <v>0</v>
      </c>
    </row>
    <row r="259" spans="1:12" x14ac:dyDescent="0.25">
      <c r="A259" s="53">
        <v>6411</v>
      </c>
      <c r="B259" s="222" t="s">
        <v>262</v>
      </c>
      <c r="C259" s="196">
        <f t="shared" si="19"/>
        <v>0</v>
      </c>
      <c r="D259" s="82"/>
      <c r="E259" s="82"/>
      <c r="F259" s="82"/>
      <c r="G259" s="154"/>
      <c r="H259" s="210">
        <f t="shared" si="20"/>
        <v>0</v>
      </c>
      <c r="I259" s="82"/>
      <c r="J259" s="82"/>
      <c r="K259" s="82"/>
      <c r="L259" s="155"/>
    </row>
    <row r="260" spans="1:12" ht="36" x14ac:dyDescent="0.25">
      <c r="A260" s="53">
        <v>6412</v>
      </c>
      <c r="B260" s="79" t="s">
        <v>263</v>
      </c>
      <c r="C260" s="196">
        <f t="shared" si="19"/>
        <v>0</v>
      </c>
      <c r="D260" s="82"/>
      <c r="E260" s="82"/>
      <c r="F260" s="82"/>
      <c r="G260" s="154"/>
      <c r="H260" s="210">
        <f t="shared" si="20"/>
        <v>0</v>
      </c>
      <c r="I260" s="82"/>
      <c r="J260" s="82"/>
      <c r="K260" s="82"/>
      <c r="L260" s="155"/>
    </row>
    <row r="261" spans="1:12" ht="36" x14ac:dyDescent="0.25">
      <c r="A261" s="53">
        <v>6419</v>
      </c>
      <c r="B261" s="79" t="s">
        <v>264</v>
      </c>
      <c r="C261" s="196">
        <f t="shared" si="19"/>
        <v>0</v>
      </c>
      <c r="D261" s="82"/>
      <c r="E261" s="82"/>
      <c r="F261" s="82"/>
      <c r="G261" s="154"/>
      <c r="H261" s="210">
        <f t="shared" si="20"/>
        <v>0</v>
      </c>
      <c r="I261" s="82"/>
      <c r="J261" s="82"/>
      <c r="K261" s="82"/>
      <c r="L261" s="155"/>
    </row>
    <row r="262" spans="1:12" ht="36" x14ac:dyDescent="0.25">
      <c r="A262" s="156">
        <v>6420</v>
      </c>
      <c r="B262" s="79" t="s">
        <v>265</v>
      </c>
      <c r="C262" s="196">
        <f t="shared" si="19"/>
        <v>0</v>
      </c>
      <c r="D262" s="82">
        <f>SUM(D263:D265)</f>
        <v>0</v>
      </c>
      <c r="E262" s="82">
        <f t="shared" ref="E262:G262" si="41">SUM(E263:E265)</f>
        <v>0</v>
      </c>
      <c r="F262" s="82">
        <f t="shared" si="41"/>
        <v>0</v>
      </c>
      <c r="G262" s="213">
        <f t="shared" si="41"/>
        <v>0</v>
      </c>
      <c r="H262" s="196">
        <f t="shared" si="20"/>
        <v>0</v>
      </c>
      <c r="I262" s="82">
        <f>SUM(I263:I265)</f>
        <v>0</v>
      </c>
      <c r="J262" s="82">
        <f t="shared" ref="J262:L262" si="42">SUM(J263:J265)</f>
        <v>0</v>
      </c>
      <c r="K262" s="82">
        <f t="shared" si="42"/>
        <v>0</v>
      </c>
      <c r="L262" s="203">
        <f t="shared" si="42"/>
        <v>0</v>
      </c>
    </row>
    <row r="263" spans="1:12" x14ac:dyDescent="0.25">
      <c r="A263" s="53">
        <v>6421</v>
      </c>
      <c r="B263" s="79" t="s">
        <v>266</v>
      </c>
      <c r="C263" s="196">
        <f t="shared" ref="C263:C297" si="43">SUM(D263:G263)</f>
        <v>0</v>
      </c>
      <c r="D263" s="82"/>
      <c r="E263" s="82"/>
      <c r="F263" s="82"/>
      <c r="G263" s="154"/>
      <c r="H263" s="210">
        <f t="shared" ref="H263:H297" si="44">SUM(I263:L263)</f>
        <v>0</v>
      </c>
      <c r="I263" s="82"/>
      <c r="J263" s="82"/>
      <c r="K263" s="82"/>
      <c r="L263" s="155"/>
    </row>
    <row r="264" spans="1:12" x14ac:dyDescent="0.25">
      <c r="A264" s="53">
        <v>6422</v>
      </c>
      <c r="B264" s="79" t="s">
        <v>267</v>
      </c>
      <c r="C264" s="196">
        <f t="shared" si="43"/>
        <v>0</v>
      </c>
      <c r="D264" s="82"/>
      <c r="E264" s="82"/>
      <c r="F264" s="82"/>
      <c r="G264" s="154"/>
      <c r="H264" s="210">
        <f t="shared" si="44"/>
        <v>0</v>
      </c>
      <c r="I264" s="82"/>
      <c r="J264" s="82"/>
      <c r="K264" s="82"/>
      <c r="L264" s="155"/>
    </row>
    <row r="265" spans="1:12" ht="14.25" customHeight="1" x14ac:dyDescent="0.25">
      <c r="A265" s="53">
        <v>6423</v>
      </c>
      <c r="B265" s="79" t="s">
        <v>268</v>
      </c>
      <c r="C265" s="196">
        <f t="shared" si="43"/>
        <v>0</v>
      </c>
      <c r="D265" s="82"/>
      <c r="E265" s="82"/>
      <c r="F265" s="82"/>
      <c r="G265" s="154"/>
      <c r="H265" s="210">
        <f t="shared" si="44"/>
        <v>0</v>
      </c>
      <c r="I265" s="82"/>
      <c r="J265" s="82"/>
      <c r="K265" s="82"/>
      <c r="L265" s="155"/>
    </row>
    <row r="266" spans="1:12" ht="36" x14ac:dyDescent="0.25">
      <c r="A266" s="223">
        <v>7000</v>
      </c>
      <c r="B266" s="223" t="s">
        <v>269</v>
      </c>
      <c r="C266" s="224">
        <f t="shared" si="43"/>
        <v>0</v>
      </c>
      <c r="D266" s="225">
        <f>SUM(D267,D274)</f>
        <v>0</v>
      </c>
      <c r="E266" s="225">
        <f t="shared" ref="E266:G266" si="45">SUM(E267,E274)</f>
        <v>0</v>
      </c>
      <c r="F266" s="225">
        <f t="shared" si="45"/>
        <v>0</v>
      </c>
      <c r="G266" s="225">
        <f t="shared" si="45"/>
        <v>0</v>
      </c>
      <c r="H266" s="226">
        <f t="shared" si="44"/>
        <v>0</v>
      </c>
      <c r="I266" s="225">
        <f>SUM(I267,I274)</f>
        <v>0</v>
      </c>
      <c r="J266" s="225">
        <f t="shared" ref="J266:L266" si="46">SUM(J267,J274)</f>
        <v>0</v>
      </c>
      <c r="K266" s="225">
        <f t="shared" si="46"/>
        <v>0</v>
      </c>
      <c r="L266" s="227">
        <f t="shared" si="46"/>
        <v>0</v>
      </c>
    </row>
    <row r="267" spans="1:12" ht="24" x14ac:dyDescent="0.25">
      <c r="A267" s="228">
        <v>7200</v>
      </c>
      <c r="B267" s="144" t="s">
        <v>270</v>
      </c>
      <c r="C267" s="178">
        <f t="shared" si="43"/>
        <v>0</v>
      </c>
      <c r="D267" s="71">
        <f>SUM(D268,D269,D270,D273)</f>
        <v>0</v>
      </c>
      <c r="E267" s="71">
        <f t="shared" ref="E267:G267" si="47">SUM(E268,E269,E270,E273)</f>
        <v>0</v>
      </c>
      <c r="F267" s="71">
        <f t="shared" si="47"/>
        <v>0</v>
      </c>
      <c r="G267" s="71">
        <f t="shared" si="47"/>
        <v>0</v>
      </c>
      <c r="H267" s="65">
        <f t="shared" si="44"/>
        <v>0</v>
      </c>
      <c r="I267" s="71">
        <f>SUM(I268,I269,I270,I273)</f>
        <v>0</v>
      </c>
      <c r="J267" s="71">
        <f t="shared" ref="J267:L267" si="48">SUM(J268,J269,J270,J273)</f>
        <v>0</v>
      </c>
      <c r="K267" s="71">
        <f t="shared" si="48"/>
        <v>0</v>
      </c>
      <c r="L267" s="146">
        <f t="shared" si="48"/>
        <v>0</v>
      </c>
    </row>
    <row r="268" spans="1:12" ht="24" x14ac:dyDescent="0.25">
      <c r="A268" s="229">
        <v>7210</v>
      </c>
      <c r="B268" s="73" t="s">
        <v>271</v>
      </c>
      <c r="C268" s="207">
        <f t="shared" si="43"/>
        <v>0</v>
      </c>
      <c r="D268" s="76"/>
      <c r="E268" s="76"/>
      <c r="F268" s="76"/>
      <c r="G268" s="152"/>
      <c r="H268" s="74">
        <f t="shared" si="44"/>
        <v>0</v>
      </c>
      <c r="I268" s="76"/>
      <c r="J268" s="76"/>
      <c r="K268" s="76"/>
      <c r="L268" s="153"/>
    </row>
    <row r="269" spans="1:12" ht="24" x14ac:dyDescent="0.25">
      <c r="A269" s="230">
        <v>7230</v>
      </c>
      <c r="B269" s="79" t="s">
        <v>272</v>
      </c>
      <c r="C269" s="196">
        <f t="shared" si="43"/>
        <v>0</v>
      </c>
      <c r="D269" s="82"/>
      <c r="E269" s="82"/>
      <c r="F269" s="82"/>
      <c r="G269" s="154"/>
      <c r="H269" s="80">
        <f t="shared" si="44"/>
        <v>0</v>
      </c>
      <c r="I269" s="82"/>
      <c r="J269" s="82"/>
      <c r="K269" s="82"/>
      <c r="L269" s="155"/>
    </row>
    <row r="270" spans="1:12" ht="24" x14ac:dyDescent="0.25">
      <c r="A270" s="230">
        <v>7240</v>
      </c>
      <c r="B270" s="79" t="s">
        <v>273</v>
      </c>
      <c r="C270" s="196">
        <f t="shared" si="43"/>
        <v>0</v>
      </c>
      <c r="D270" s="157">
        <f>SUM(D271:D272)</f>
        <v>0</v>
      </c>
      <c r="E270" s="157">
        <f>SUM(E271:E272)</f>
        <v>0</v>
      </c>
      <c r="F270" s="157">
        <f>SUM(F271:F272)</f>
        <v>0</v>
      </c>
      <c r="G270" s="158">
        <f>SUM(G271:G272)</f>
        <v>0</v>
      </c>
      <c r="H270" s="80">
        <f t="shared" si="44"/>
        <v>0</v>
      </c>
      <c r="I270" s="157">
        <f>SUM(I271:I272)</f>
        <v>0</v>
      </c>
      <c r="J270" s="157">
        <f>SUM(J271:J272)</f>
        <v>0</v>
      </c>
      <c r="K270" s="157">
        <f>SUM(K271:K272)</f>
        <v>0</v>
      </c>
      <c r="L270" s="159">
        <f>SUM(L271:L272)</f>
        <v>0</v>
      </c>
    </row>
    <row r="271" spans="1:12" ht="48" x14ac:dyDescent="0.25">
      <c r="A271" s="231">
        <v>7245</v>
      </c>
      <c r="B271" s="79" t="s">
        <v>274</v>
      </c>
      <c r="C271" s="196">
        <f t="shared" si="43"/>
        <v>0</v>
      </c>
      <c r="D271" s="82"/>
      <c r="E271" s="82"/>
      <c r="F271" s="82"/>
      <c r="G271" s="154"/>
      <c r="H271" s="80">
        <f t="shared" si="44"/>
        <v>0</v>
      </c>
      <c r="I271" s="82"/>
      <c r="J271" s="82"/>
      <c r="K271" s="82"/>
      <c r="L271" s="155"/>
    </row>
    <row r="272" spans="1:12" ht="87.75" customHeight="1" x14ac:dyDescent="0.25">
      <c r="A272" s="231">
        <v>7246</v>
      </c>
      <c r="B272" s="79" t="s">
        <v>275</v>
      </c>
      <c r="C272" s="196">
        <f t="shared" si="43"/>
        <v>0</v>
      </c>
      <c r="D272" s="82"/>
      <c r="E272" s="82"/>
      <c r="F272" s="82"/>
      <c r="G272" s="154"/>
      <c r="H272" s="80">
        <f t="shared" si="44"/>
        <v>0</v>
      </c>
      <c r="I272" s="82"/>
      <c r="J272" s="82"/>
      <c r="K272" s="82"/>
      <c r="L272" s="155"/>
    </row>
    <row r="273" spans="1:12" ht="24" x14ac:dyDescent="0.25">
      <c r="A273" s="232">
        <v>7260</v>
      </c>
      <c r="B273" s="73" t="s">
        <v>276</v>
      </c>
      <c r="C273" s="207">
        <f t="shared" si="43"/>
        <v>0</v>
      </c>
      <c r="D273" s="76"/>
      <c r="E273" s="76"/>
      <c r="F273" s="76"/>
      <c r="G273" s="152"/>
      <c r="H273" s="74">
        <f t="shared" si="44"/>
        <v>0</v>
      </c>
      <c r="I273" s="76"/>
      <c r="J273" s="76"/>
      <c r="K273" s="76"/>
      <c r="L273" s="153"/>
    </row>
    <row r="274" spans="1:12" x14ac:dyDescent="0.25">
      <c r="A274" s="233">
        <v>7700</v>
      </c>
      <c r="B274" s="198" t="s">
        <v>277</v>
      </c>
      <c r="C274" s="199">
        <f t="shared" si="43"/>
        <v>0</v>
      </c>
      <c r="D274" s="234">
        <f>SUM(D275,D278)</f>
        <v>0</v>
      </c>
      <c r="E274" s="234">
        <f t="shared" ref="E274:G274" si="49">SUM(E275,E278)</f>
        <v>0</v>
      </c>
      <c r="F274" s="234">
        <f t="shared" si="49"/>
        <v>0</v>
      </c>
      <c r="G274" s="234">
        <f t="shared" si="49"/>
        <v>0</v>
      </c>
      <c r="H274" s="201">
        <f t="shared" si="44"/>
        <v>0</v>
      </c>
      <c r="I274" s="234">
        <f>SUM(I275,I278)</f>
        <v>0</v>
      </c>
      <c r="J274" s="234">
        <f t="shared" ref="J274:L274" si="50">SUM(J275,J278)</f>
        <v>0</v>
      </c>
      <c r="K274" s="234">
        <f t="shared" si="50"/>
        <v>0</v>
      </c>
      <c r="L274" s="169">
        <f t="shared" si="50"/>
        <v>0</v>
      </c>
    </row>
    <row r="275" spans="1:12" ht="24" x14ac:dyDescent="0.25">
      <c r="A275" s="235">
        <v>7710</v>
      </c>
      <c r="B275" s="106" t="s">
        <v>278</v>
      </c>
      <c r="C275" s="197">
        <f t="shared" si="43"/>
        <v>0</v>
      </c>
      <c r="D275" s="149">
        <f>SUM(D276:D277)</f>
        <v>0</v>
      </c>
      <c r="E275" s="149">
        <f>SUM(E276:E277)</f>
        <v>0</v>
      </c>
      <c r="F275" s="149">
        <f>SUM(F276:F277)</f>
        <v>0</v>
      </c>
      <c r="G275" s="150">
        <f>SUM(G276:G277)</f>
        <v>0</v>
      </c>
      <c r="H275" s="148">
        <f t="shared" si="44"/>
        <v>0</v>
      </c>
      <c r="I275" s="149">
        <f>SUM(I276:I277)</f>
        <v>0</v>
      </c>
      <c r="J275" s="149">
        <f>SUM(J276:J277)</f>
        <v>0</v>
      </c>
      <c r="K275" s="149">
        <f>SUM(K276:K277)</f>
        <v>0</v>
      </c>
      <c r="L275" s="151">
        <f>SUM(L276:L277)</f>
        <v>0</v>
      </c>
    </row>
    <row r="276" spans="1:12" ht="48" x14ac:dyDescent="0.25">
      <c r="A276" s="231">
        <v>7711</v>
      </c>
      <c r="B276" s="79" t="s">
        <v>279</v>
      </c>
      <c r="C276" s="196">
        <f t="shared" si="43"/>
        <v>0</v>
      </c>
      <c r="D276" s="82"/>
      <c r="E276" s="82"/>
      <c r="F276" s="82"/>
      <c r="G276" s="154"/>
      <c r="H276" s="80">
        <f t="shared" si="44"/>
        <v>0</v>
      </c>
      <c r="I276" s="82"/>
      <c r="J276" s="82"/>
      <c r="K276" s="82"/>
      <c r="L276" s="155"/>
    </row>
    <row r="277" spans="1:12" ht="48" x14ac:dyDescent="0.25">
      <c r="A277" s="236">
        <v>7712</v>
      </c>
      <c r="B277" s="219" t="s">
        <v>280</v>
      </c>
      <c r="C277" s="211">
        <f t="shared" si="43"/>
        <v>0</v>
      </c>
      <c r="D277" s="183"/>
      <c r="E277" s="183"/>
      <c r="F277" s="183"/>
      <c r="G277" s="237"/>
      <c r="H277" s="179">
        <f t="shared" si="44"/>
        <v>0</v>
      </c>
      <c r="I277" s="183"/>
      <c r="J277" s="183"/>
      <c r="K277" s="183"/>
      <c r="L277" s="185"/>
    </row>
    <row r="278" spans="1:12" x14ac:dyDescent="0.2">
      <c r="A278" s="238">
        <v>7720</v>
      </c>
      <c r="B278" s="239" t="s">
        <v>281</v>
      </c>
      <c r="C278" s="211">
        <f t="shared" si="43"/>
        <v>0</v>
      </c>
      <c r="D278" s="200"/>
      <c r="E278" s="200"/>
      <c r="F278" s="200"/>
      <c r="G278" s="240"/>
      <c r="H278" s="179">
        <f t="shared" si="44"/>
        <v>0</v>
      </c>
      <c r="I278" s="200"/>
      <c r="J278" s="200"/>
      <c r="K278" s="200"/>
      <c r="L278" s="241"/>
    </row>
    <row r="279" spans="1:12" ht="36" x14ac:dyDescent="0.25">
      <c r="A279" s="242">
        <v>8000</v>
      </c>
      <c r="B279" s="243" t="s">
        <v>282</v>
      </c>
      <c r="C279" s="244">
        <f t="shared" si="43"/>
        <v>0</v>
      </c>
      <c r="D279" s="245">
        <f>SUM(D280:D282)</f>
        <v>0</v>
      </c>
      <c r="E279" s="245">
        <f t="shared" ref="E279:G279" si="51">SUM(E280:E282)</f>
        <v>0</v>
      </c>
      <c r="F279" s="245">
        <f t="shared" si="51"/>
        <v>0</v>
      </c>
      <c r="G279" s="245">
        <f t="shared" si="51"/>
        <v>0</v>
      </c>
      <c r="H279" s="244">
        <f t="shared" si="44"/>
        <v>0</v>
      </c>
      <c r="I279" s="245">
        <f>SUM(I280:I282)</f>
        <v>0</v>
      </c>
      <c r="J279" s="245">
        <f t="shared" ref="J279:L279" si="52">SUM(J280:J282)</f>
        <v>0</v>
      </c>
      <c r="K279" s="245">
        <f t="shared" si="52"/>
        <v>0</v>
      </c>
      <c r="L279" s="246">
        <f t="shared" si="52"/>
        <v>0</v>
      </c>
    </row>
    <row r="280" spans="1:12" ht="15.75" customHeight="1" x14ac:dyDescent="0.25">
      <c r="A280" s="247">
        <v>8100</v>
      </c>
      <c r="B280" s="106" t="s">
        <v>283</v>
      </c>
      <c r="C280" s="207">
        <f t="shared" si="43"/>
        <v>0</v>
      </c>
      <c r="D280" s="160"/>
      <c r="E280" s="160"/>
      <c r="F280" s="160"/>
      <c r="G280" s="161"/>
      <c r="H280" s="74">
        <f t="shared" si="44"/>
        <v>0</v>
      </c>
      <c r="I280" s="160"/>
      <c r="J280" s="160"/>
      <c r="K280" s="160"/>
      <c r="L280" s="162"/>
    </row>
    <row r="281" spans="1:12" ht="24" x14ac:dyDescent="0.25">
      <c r="A281" s="248">
        <v>8600</v>
      </c>
      <c r="B281" s="79" t="s">
        <v>284</v>
      </c>
      <c r="C281" s="211">
        <f t="shared" si="43"/>
        <v>0</v>
      </c>
      <c r="D281" s="82"/>
      <c r="E281" s="82"/>
      <c r="F281" s="82"/>
      <c r="G281" s="154"/>
      <c r="H281" s="179">
        <f t="shared" si="44"/>
        <v>0</v>
      </c>
      <c r="I281" s="82"/>
      <c r="J281" s="82"/>
      <c r="K281" s="82"/>
      <c r="L281" s="155"/>
    </row>
    <row r="282" spans="1:12" ht="48" x14ac:dyDescent="0.25">
      <c r="A282" s="249">
        <v>8900</v>
      </c>
      <c r="B282" s="219" t="s">
        <v>285</v>
      </c>
      <c r="C282" s="211">
        <f t="shared" si="43"/>
        <v>0</v>
      </c>
      <c r="D282" s="183"/>
      <c r="E282" s="183"/>
      <c r="F282" s="183"/>
      <c r="G282" s="237"/>
      <c r="H282" s="179">
        <f t="shared" si="44"/>
        <v>0</v>
      </c>
      <c r="I282" s="183"/>
      <c r="J282" s="183"/>
      <c r="K282" s="183"/>
      <c r="L282" s="185"/>
    </row>
    <row r="283" spans="1:12" x14ac:dyDescent="0.25">
      <c r="A283" s="242">
        <v>9000</v>
      </c>
      <c r="B283" s="243" t="s">
        <v>286</v>
      </c>
      <c r="C283" s="250">
        <f t="shared" si="43"/>
        <v>0</v>
      </c>
      <c r="D283" s="245">
        <f>SUM(D284)</f>
        <v>0</v>
      </c>
      <c r="E283" s="245">
        <f t="shared" ref="E283:G283" si="53">SUM(E284)</f>
        <v>0</v>
      </c>
      <c r="F283" s="245">
        <f t="shared" si="53"/>
        <v>0</v>
      </c>
      <c r="G283" s="245">
        <f t="shared" si="53"/>
        <v>0</v>
      </c>
      <c r="H283" s="251">
        <f t="shared" si="44"/>
        <v>0</v>
      </c>
      <c r="I283" s="245">
        <f>SUM(I284)</f>
        <v>0</v>
      </c>
      <c r="J283" s="245">
        <f t="shared" ref="J283:L283" si="54">SUM(J284)</f>
        <v>0</v>
      </c>
      <c r="K283" s="245">
        <f t="shared" si="54"/>
        <v>0</v>
      </c>
      <c r="L283" s="246">
        <f t="shared" si="54"/>
        <v>0</v>
      </c>
    </row>
    <row r="284" spans="1:12" ht="24" x14ac:dyDescent="0.25">
      <c r="A284" s="252">
        <v>9200</v>
      </c>
      <c r="B284" s="177" t="s">
        <v>287</v>
      </c>
      <c r="C284" s="205">
        <f t="shared" si="43"/>
        <v>0</v>
      </c>
      <c r="D284" s="188">
        <f>SUM(D285,D286,D289,D290,D294)</f>
        <v>0</v>
      </c>
      <c r="E284" s="188">
        <f t="shared" ref="E284:G284" si="55">SUM(E285,E286,E289,E290,E294)</f>
        <v>0</v>
      </c>
      <c r="F284" s="188">
        <f t="shared" si="55"/>
        <v>0</v>
      </c>
      <c r="G284" s="188">
        <f t="shared" si="55"/>
        <v>0</v>
      </c>
      <c r="H284" s="187">
        <f t="shared" si="44"/>
        <v>0</v>
      </c>
      <c r="I284" s="188">
        <f>SUM(I285,I286,I289,I290,I294)</f>
        <v>0</v>
      </c>
      <c r="J284" s="188">
        <f t="shared" ref="J284:L284" si="56">SUM(J285,J286,J289,J290,J294)</f>
        <v>0</v>
      </c>
      <c r="K284" s="188">
        <f t="shared" si="56"/>
        <v>0</v>
      </c>
      <c r="L284" s="189">
        <f t="shared" si="56"/>
        <v>0</v>
      </c>
    </row>
    <row r="285" spans="1:12" ht="24" x14ac:dyDescent="0.25">
      <c r="A285" s="235">
        <v>9230</v>
      </c>
      <c r="B285" s="106" t="s">
        <v>288</v>
      </c>
      <c r="C285" s="207">
        <f t="shared" si="43"/>
        <v>0</v>
      </c>
      <c r="D285" s="160"/>
      <c r="E285" s="160"/>
      <c r="F285" s="160"/>
      <c r="G285" s="161"/>
      <c r="H285" s="74">
        <f t="shared" si="44"/>
        <v>0</v>
      </c>
      <c r="I285" s="160"/>
      <c r="J285" s="160"/>
      <c r="K285" s="160"/>
      <c r="L285" s="162"/>
    </row>
    <row r="286" spans="1:12" ht="36" x14ac:dyDescent="0.25">
      <c r="A286" s="230">
        <v>9240</v>
      </c>
      <c r="B286" s="79" t="s">
        <v>289</v>
      </c>
      <c r="C286" s="211">
        <f t="shared" si="43"/>
        <v>0</v>
      </c>
      <c r="D286" s="82">
        <f>SUM(D287:D288)</f>
        <v>0</v>
      </c>
      <c r="E286" s="82">
        <f t="shared" ref="E286:G286" si="57">SUM(E287:E288)</f>
        <v>0</v>
      </c>
      <c r="F286" s="82">
        <f t="shared" si="57"/>
        <v>0</v>
      </c>
      <c r="G286" s="82">
        <f t="shared" si="57"/>
        <v>0</v>
      </c>
      <c r="H286" s="179">
        <f t="shared" si="44"/>
        <v>0</v>
      </c>
      <c r="I286" s="82">
        <f>SUM(I287:I288)</f>
        <v>0</v>
      </c>
      <c r="J286" s="82">
        <f t="shared" ref="J286:L286" si="58">SUM(J287:J288)</f>
        <v>0</v>
      </c>
      <c r="K286" s="82">
        <f t="shared" si="58"/>
        <v>0</v>
      </c>
      <c r="L286" s="203">
        <f t="shared" si="58"/>
        <v>0</v>
      </c>
    </row>
    <row r="287" spans="1:12" ht="36" x14ac:dyDescent="0.25">
      <c r="A287" s="231">
        <v>9241</v>
      </c>
      <c r="B287" s="79" t="s">
        <v>290</v>
      </c>
      <c r="C287" s="211">
        <f t="shared" si="43"/>
        <v>0</v>
      </c>
      <c r="D287" s="82"/>
      <c r="E287" s="82"/>
      <c r="F287" s="82"/>
      <c r="G287" s="154"/>
      <c r="H287" s="179">
        <f t="shared" si="44"/>
        <v>0</v>
      </c>
      <c r="I287" s="82"/>
      <c r="J287" s="82"/>
      <c r="K287" s="82"/>
      <c r="L287" s="155"/>
    </row>
    <row r="288" spans="1:12" ht="36" x14ac:dyDescent="0.25">
      <c r="A288" s="231">
        <v>9242</v>
      </c>
      <c r="B288" s="79" t="s">
        <v>291</v>
      </c>
      <c r="C288" s="211">
        <f t="shared" si="43"/>
        <v>0</v>
      </c>
      <c r="D288" s="82"/>
      <c r="E288" s="82"/>
      <c r="F288" s="82"/>
      <c r="G288" s="154"/>
      <c r="H288" s="179">
        <f t="shared" si="44"/>
        <v>0</v>
      </c>
      <c r="I288" s="82"/>
      <c r="J288" s="82"/>
      <c r="K288" s="82"/>
      <c r="L288" s="155"/>
    </row>
    <row r="289" spans="1:12" ht="24" x14ac:dyDescent="0.25">
      <c r="A289" s="230">
        <v>9250</v>
      </c>
      <c r="B289" s="79" t="s">
        <v>292</v>
      </c>
      <c r="C289" s="211">
        <f t="shared" si="43"/>
        <v>0</v>
      </c>
      <c r="D289" s="82"/>
      <c r="E289" s="82"/>
      <c r="F289" s="82"/>
      <c r="G289" s="154"/>
      <c r="H289" s="179">
        <f t="shared" si="44"/>
        <v>0</v>
      </c>
      <c r="I289" s="82"/>
      <c r="J289" s="82"/>
      <c r="K289" s="82"/>
      <c r="L289" s="155"/>
    </row>
    <row r="290" spans="1:12" ht="24" x14ac:dyDescent="0.25">
      <c r="A290" s="230">
        <v>9260</v>
      </c>
      <c r="B290" s="79" t="s">
        <v>293</v>
      </c>
      <c r="C290" s="211">
        <f t="shared" si="43"/>
        <v>0</v>
      </c>
      <c r="D290" s="82">
        <f>SUM(D291:D293)</f>
        <v>0</v>
      </c>
      <c r="E290" s="82">
        <f t="shared" ref="E290:G290" si="59">SUM(E291:E293)</f>
        <v>0</v>
      </c>
      <c r="F290" s="82">
        <f t="shared" si="59"/>
        <v>0</v>
      </c>
      <c r="G290" s="82">
        <f t="shared" si="59"/>
        <v>0</v>
      </c>
      <c r="H290" s="179">
        <f t="shared" si="44"/>
        <v>0</v>
      </c>
      <c r="I290" s="82">
        <f>SUM(I291:I293)</f>
        <v>0</v>
      </c>
      <c r="J290" s="82">
        <f t="shared" ref="J290:L290" si="60">SUM(J291:J293)</f>
        <v>0</v>
      </c>
      <c r="K290" s="82">
        <f t="shared" si="60"/>
        <v>0</v>
      </c>
      <c r="L290" s="203">
        <f t="shared" si="60"/>
        <v>0</v>
      </c>
    </row>
    <row r="291" spans="1:12" ht="27.75" customHeight="1" x14ac:dyDescent="0.25">
      <c r="A291" s="231">
        <v>9261</v>
      </c>
      <c r="B291" s="79" t="s">
        <v>294</v>
      </c>
      <c r="C291" s="211">
        <f t="shared" si="43"/>
        <v>0</v>
      </c>
      <c r="D291" s="82"/>
      <c r="E291" s="82"/>
      <c r="F291" s="82"/>
      <c r="G291" s="154"/>
      <c r="H291" s="179">
        <f t="shared" si="44"/>
        <v>0</v>
      </c>
      <c r="I291" s="82"/>
      <c r="J291" s="82"/>
      <c r="K291" s="82"/>
      <c r="L291" s="155"/>
    </row>
    <row r="292" spans="1:12" ht="48" x14ac:dyDescent="0.25">
      <c r="A292" s="231">
        <v>9262</v>
      </c>
      <c r="B292" s="79" t="s">
        <v>295</v>
      </c>
      <c r="C292" s="211">
        <f t="shared" si="43"/>
        <v>0</v>
      </c>
      <c r="D292" s="82"/>
      <c r="E292" s="82"/>
      <c r="F292" s="82"/>
      <c r="G292" s="154"/>
      <c r="H292" s="179">
        <f t="shared" si="44"/>
        <v>0</v>
      </c>
      <c r="I292" s="82"/>
      <c r="J292" s="82"/>
      <c r="K292" s="82"/>
      <c r="L292" s="155"/>
    </row>
    <row r="293" spans="1:12" ht="87.75" customHeight="1" x14ac:dyDescent="0.25">
      <c r="A293" s="231">
        <v>9263</v>
      </c>
      <c r="B293" s="79" t="s">
        <v>296</v>
      </c>
      <c r="C293" s="211">
        <f t="shared" si="43"/>
        <v>0</v>
      </c>
      <c r="D293" s="82"/>
      <c r="E293" s="82"/>
      <c r="F293" s="82"/>
      <c r="G293" s="154"/>
      <c r="H293" s="179">
        <f t="shared" si="44"/>
        <v>0</v>
      </c>
      <c r="I293" s="82"/>
      <c r="J293" s="82"/>
      <c r="K293" s="82"/>
      <c r="L293" s="155"/>
    </row>
    <row r="294" spans="1:12" ht="60" x14ac:dyDescent="0.25">
      <c r="A294" s="230">
        <v>9270</v>
      </c>
      <c r="B294" s="79" t="s">
        <v>297</v>
      </c>
      <c r="C294" s="211">
        <f t="shared" si="43"/>
        <v>0</v>
      </c>
      <c r="D294" s="82"/>
      <c r="E294" s="82"/>
      <c r="F294" s="82"/>
      <c r="G294" s="154"/>
      <c r="H294" s="179">
        <f t="shared" si="44"/>
        <v>0</v>
      </c>
      <c r="I294" s="82"/>
      <c r="J294" s="82"/>
      <c r="K294" s="82"/>
      <c r="L294" s="155"/>
    </row>
    <row r="295" spans="1:12" x14ac:dyDescent="0.25">
      <c r="A295" s="222"/>
      <c r="B295" s="79" t="s">
        <v>298</v>
      </c>
      <c r="C295" s="196">
        <f t="shared" si="43"/>
        <v>0</v>
      </c>
      <c r="D295" s="157">
        <f>SUM(D296:D297)</f>
        <v>0</v>
      </c>
      <c r="E295" s="157">
        <f>SUM(E296:E297)</f>
        <v>0</v>
      </c>
      <c r="F295" s="157">
        <f>SUM(F296:F297)</f>
        <v>0</v>
      </c>
      <c r="G295" s="158">
        <f>SUM(G296:G297)</f>
        <v>0</v>
      </c>
      <c r="H295" s="80">
        <f t="shared" si="44"/>
        <v>0</v>
      </c>
      <c r="I295" s="157">
        <f>SUM(I296:I297)</f>
        <v>0</v>
      </c>
      <c r="J295" s="157">
        <f>SUM(J296:J297)</f>
        <v>0</v>
      </c>
      <c r="K295" s="157">
        <f>SUM(K296:K297)</f>
        <v>0</v>
      </c>
      <c r="L295" s="159">
        <f>SUM(L296:L297)</f>
        <v>0</v>
      </c>
    </row>
    <row r="296" spans="1:12" x14ac:dyDescent="0.25">
      <c r="A296" s="222"/>
      <c r="B296" s="53" t="s">
        <v>29</v>
      </c>
      <c r="C296" s="196">
        <f t="shared" si="43"/>
        <v>0</v>
      </c>
      <c r="D296" s="82"/>
      <c r="E296" s="82"/>
      <c r="F296" s="82"/>
      <c r="G296" s="154"/>
      <c r="H296" s="80">
        <f t="shared" si="44"/>
        <v>0</v>
      </c>
      <c r="I296" s="82"/>
      <c r="J296" s="82"/>
      <c r="K296" s="82"/>
      <c r="L296" s="155"/>
    </row>
    <row r="297" spans="1:12" x14ac:dyDescent="0.25">
      <c r="A297" s="253"/>
      <c r="B297" s="254" t="s">
        <v>30</v>
      </c>
      <c r="C297" s="207">
        <f t="shared" si="43"/>
        <v>0</v>
      </c>
      <c r="D297" s="76"/>
      <c r="E297" s="76"/>
      <c r="F297" s="76"/>
      <c r="G297" s="152"/>
      <c r="H297" s="74">
        <f t="shared" si="44"/>
        <v>0</v>
      </c>
      <c r="I297" s="76"/>
      <c r="J297" s="76"/>
      <c r="K297" s="76"/>
      <c r="L297" s="153"/>
    </row>
    <row r="298" spans="1:12" x14ac:dyDescent="0.25">
      <c r="A298" s="255"/>
      <c r="B298" s="256" t="s">
        <v>299</v>
      </c>
      <c r="C298" s="257">
        <f t="shared" ref="C298:L298" si="61">SUM(C295,C283,C279,C266,C231,C192,C184,C170,C73,C52)</f>
        <v>0</v>
      </c>
      <c r="D298" s="257">
        <f t="shared" si="61"/>
        <v>0</v>
      </c>
      <c r="E298" s="257">
        <f t="shared" si="61"/>
        <v>0</v>
      </c>
      <c r="F298" s="257">
        <f t="shared" si="61"/>
        <v>0</v>
      </c>
      <c r="G298" s="258">
        <f t="shared" si="61"/>
        <v>0</v>
      </c>
      <c r="H298" s="259">
        <f t="shared" si="61"/>
        <v>0</v>
      </c>
      <c r="I298" s="257">
        <f t="shared" si="61"/>
        <v>0</v>
      </c>
      <c r="J298" s="257">
        <f t="shared" si="61"/>
        <v>0</v>
      </c>
      <c r="K298" s="257">
        <f t="shared" si="61"/>
        <v>0</v>
      </c>
      <c r="L298" s="146">
        <f t="shared" si="61"/>
        <v>0</v>
      </c>
    </row>
    <row r="299" spans="1:12" ht="3" customHeight="1" x14ac:dyDescent="0.25">
      <c r="A299" s="255"/>
      <c r="B299" s="255"/>
      <c r="C299" s="187"/>
      <c r="D299" s="206"/>
      <c r="E299" s="206"/>
      <c r="F299" s="206"/>
      <c r="G299" s="260"/>
      <c r="H299" s="187"/>
      <c r="I299" s="206"/>
      <c r="J299" s="206"/>
      <c r="K299" s="206"/>
      <c r="L299" s="261"/>
    </row>
    <row r="300" spans="1:12" s="33" customFormat="1" x14ac:dyDescent="0.25">
      <c r="A300" s="323" t="s">
        <v>300</v>
      </c>
      <c r="B300" s="324"/>
      <c r="C300" s="262">
        <f>SUM(D300:G300)</f>
        <v>169000</v>
      </c>
      <c r="D300" s="263">
        <f>SUM(D25,D26,D42)-D50</f>
        <v>169000</v>
      </c>
      <c r="E300" s="263">
        <f>SUM(E25,E26,E42)-E50</f>
        <v>0</v>
      </c>
      <c r="F300" s="263">
        <f>F27-F50</f>
        <v>0</v>
      </c>
      <c r="G300" s="264">
        <f>G44-G50</f>
        <v>0</v>
      </c>
      <c r="H300" s="262">
        <f>SUM(I300:L300)</f>
        <v>169000</v>
      </c>
      <c r="I300" s="263">
        <f>SUM(I25,I26,I42)-I50</f>
        <v>169000</v>
      </c>
      <c r="J300" s="263">
        <f>SUM(J25,J26,J42)-J50</f>
        <v>0</v>
      </c>
      <c r="K300" s="263">
        <f>K27-K50</f>
        <v>0</v>
      </c>
      <c r="L300" s="265">
        <f>L44-L50</f>
        <v>0</v>
      </c>
    </row>
    <row r="301" spans="1:12" ht="3" customHeight="1" x14ac:dyDescent="0.25">
      <c r="A301" s="266"/>
      <c r="B301" s="266"/>
      <c r="C301" s="187"/>
      <c r="D301" s="206"/>
      <c r="E301" s="206"/>
      <c r="F301" s="206"/>
      <c r="G301" s="260"/>
      <c r="H301" s="187"/>
      <c r="I301" s="206"/>
      <c r="J301" s="206"/>
      <c r="K301" s="206"/>
      <c r="L301" s="261"/>
    </row>
    <row r="302" spans="1:12" s="33" customFormat="1" x14ac:dyDescent="0.25">
      <c r="A302" s="323" t="s">
        <v>301</v>
      </c>
      <c r="B302" s="324"/>
      <c r="C302" s="262">
        <f t="shared" ref="C302:L302" si="62">SUM(C303,C305)-C313+C315</f>
        <v>-169000</v>
      </c>
      <c r="D302" s="263">
        <f t="shared" si="62"/>
        <v>-169000</v>
      </c>
      <c r="E302" s="263">
        <f t="shared" si="62"/>
        <v>0</v>
      </c>
      <c r="F302" s="263">
        <f t="shared" si="62"/>
        <v>0</v>
      </c>
      <c r="G302" s="264">
        <f t="shared" si="62"/>
        <v>0</v>
      </c>
      <c r="H302" s="267">
        <f t="shared" si="62"/>
        <v>-169000</v>
      </c>
      <c r="I302" s="263">
        <f t="shared" si="62"/>
        <v>-169000</v>
      </c>
      <c r="J302" s="263">
        <f t="shared" si="62"/>
        <v>0</v>
      </c>
      <c r="K302" s="263">
        <f t="shared" si="62"/>
        <v>0</v>
      </c>
      <c r="L302" s="268">
        <f t="shared" si="62"/>
        <v>0</v>
      </c>
    </row>
    <row r="303" spans="1:12" s="33" customFormat="1" x14ac:dyDescent="0.25">
      <c r="A303" s="269" t="s">
        <v>302</v>
      </c>
      <c r="B303" s="269" t="s">
        <v>303</v>
      </c>
      <c r="C303" s="262">
        <f t="shared" ref="C303:L303" si="63">C22-C295</f>
        <v>0</v>
      </c>
      <c r="D303" s="263">
        <f t="shared" si="63"/>
        <v>0</v>
      </c>
      <c r="E303" s="263">
        <f t="shared" si="63"/>
        <v>0</v>
      </c>
      <c r="F303" s="263">
        <f t="shared" si="63"/>
        <v>0</v>
      </c>
      <c r="G303" s="270">
        <f t="shared" si="63"/>
        <v>0</v>
      </c>
      <c r="H303" s="267">
        <f t="shared" si="63"/>
        <v>0</v>
      </c>
      <c r="I303" s="263">
        <f t="shared" si="63"/>
        <v>0</v>
      </c>
      <c r="J303" s="263">
        <f t="shared" si="63"/>
        <v>0</v>
      </c>
      <c r="K303" s="263">
        <f t="shared" si="63"/>
        <v>0</v>
      </c>
      <c r="L303" s="268">
        <f t="shared" si="63"/>
        <v>0</v>
      </c>
    </row>
    <row r="304" spans="1:12" ht="3" customHeight="1" x14ac:dyDescent="0.25">
      <c r="A304" s="255"/>
      <c r="B304" s="255"/>
      <c r="C304" s="187"/>
      <c r="D304" s="206"/>
      <c r="E304" s="206"/>
      <c r="F304" s="206"/>
      <c r="G304" s="260"/>
      <c r="H304" s="187"/>
      <c r="I304" s="206"/>
      <c r="J304" s="206"/>
      <c r="K304" s="206"/>
      <c r="L304" s="261"/>
    </row>
    <row r="305" spans="1:12" s="33" customFormat="1" x14ac:dyDescent="0.25">
      <c r="A305" s="271" t="s">
        <v>304</v>
      </c>
      <c r="B305" s="271" t="s">
        <v>305</v>
      </c>
      <c r="C305" s="262">
        <f t="shared" ref="C305:L305" si="64">SUM(C306,C308,C310)-SUM(C307,C309,C311)</f>
        <v>0</v>
      </c>
      <c r="D305" s="263">
        <f t="shared" si="64"/>
        <v>0</v>
      </c>
      <c r="E305" s="263">
        <f t="shared" si="64"/>
        <v>0</v>
      </c>
      <c r="F305" s="263">
        <f t="shared" si="64"/>
        <v>0</v>
      </c>
      <c r="G305" s="270">
        <f t="shared" si="64"/>
        <v>0</v>
      </c>
      <c r="H305" s="267">
        <f t="shared" si="64"/>
        <v>0</v>
      </c>
      <c r="I305" s="263">
        <f t="shared" si="64"/>
        <v>0</v>
      </c>
      <c r="J305" s="263">
        <f t="shared" si="64"/>
        <v>0</v>
      </c>
      <c r="K305" s="263">
        <f t="shared" si="64"/>
        <v>0</v>
      </c>
      <c r="L305" s="268">
        <f t="shared" si="64"/>
        <v>0</v>
      </c>
    </row>
    <row r="306" spans="1:12" x14ac:dyDescent="0.25">
      <c r="A306" s="272" t="s">
        <v>306</v>
      </c>
      <c r="B306" s="273" t="s">
        <v>307</v>
      </c>
      <c r="C306" s="88">
        <f t="shared" ref="C306:C311" si="65">SUM(D306:G306)</f>
        <v>0</v>
      </c>
      <c r="D306" s="90"/>
      <c r="E306" s="90"/>
      <c r="F306" s="90"/>
      <c r="G306" s="274"/>
      <c r="H306" s="88">
        <f t="shared" ref="H306:H311" si="66">SUM(I306:L306)</f>
        <v>0</v>
      </c>
      <c r="I306" s="90"/>
      <c r="J306" s="90"/>
      <c r="K306" s="90"/>
      <c r="L306" s="275"/>
    </row>
    <row r="307" spans="1:12" ht="24" x14ac:dyDescent="0.25">
      <c r="A307" s="222" t="s">
        <v>308</v>
      </c>
      <c r="B307" s="52" t="s">
        <v>309</v>
      </c>
      <c r="C307" s="80">
        <f t="shared" si="65"/>
        <v>0</v>
      </c>
      <c r="D307" s="82"/>
      <c r="E307" s="82"/>
      <c r="F307" s="82"/>
      <c r="G307" s="154"/>
      <c r="H307" s="80">
        <f t="shared" si="66"/>
        <v>0</v>
      </c>
      <c r="I307" s="82"/>
      <c r="J307" s="82"/>
      <c r="K307" s="82"/>
      <c r="L307" s="155"/>
    </row>
    <row r="308" spans="1:12" x14ac:dyDescent="0.25">
      <c r="A308" s="222" t="s">
        <v>310</v>
      </c>
      <c r="B308" s="52" t="s">
        <v>311</v>
      </c>
      <c r="C308" s="80">
        <f t="shared" si="65"/>
        <v>0</v>
      </c>
      <c r="D308" s="82"/>
      <c r="E308" s="82"/>
      <c r="F308" s="82"/>
      <c r="G308" s="154"/>
      <c r="H308" s="80">
        <f t="shared" si="66"/>
        <v>0</v>
      </c>
      <c r="I308" s="82"/>
      <c r="J308" s="82"/>
      <c r="K308" s="82"/>
      <c r="L308" s="155"/>
    </row>
    <row r="309" spans="1:12" ht="24" x14ac:dyDescent="0.25">
      <c r="A309" s="222" t="s">
        <v>312</v>
      </c>
      <c r="B309" s="52" t="s">
        <v>313</v>
      </c>
      <c r="C309" s="80">
        <f t="shared" si="65"/>
        <v>0</v>
      </c>
      <c r="D309" s="82"/>
      <c r="E309" s="82"/>
      <c r="F309" s="82"/>
      <c r="G309" s="154"/>
      <c r="H309" s="80">
        <f t="shared" si="66"/>
        <v>0</v>
      </c>
      <c r="I309" s="82"/>
      <c r="J309" s="82"/>
      <c r="K309" s="82"/>
      <c r="L309" s="155"/>
    </row>
    <row r="310" spans="1:12" x14ac:dyDescent="0.25">
      <c r="A310" s="222" t="s">
        <v>314</v>
      </c>
      <c r="B310" s="52" t="s">
        <v>315</v>
      </c>
      <c r="C310" s="80">
        <f t="shared" si="65"/>
        <v>0</v>
      </c>
      <c r="D310" s="82"/>
      <c r="E310" s="82"/>
      <c r="F310" s="82"/>
      <c r="G310" s="154"/>
      <c r="H310" s="80">
        <f t="shared" si="66"/>
        <v>0</v>
      </c>
      <c r="I310" s="82"/>
      <c r="J310" s="82"/>
      <c r="K310" s="82"/>
      <c r="L310" s="155"/>
    </row>
    <row r="311" spans="1:12" ht="24" x14ac:dyDescent="0.25">
      <c r="A311" s="276" t="s">
        <v>316</v>
      </c>
      <c r="B311" s="277" t="s">
        <v>317</v>
      </c>
      <c r="C311" s="179">
        <f t="shared" si="65"/>
        <v>0</v>
      </c>
      <c r="D311" s="183"/>
      <c r="E311" s="183"/>
      <c r="F311" s="183"/>
      <c r="G311" s="237"/>
      <c r="H311" s="179">
        <f t="shared" si="66"/>
        <v>0</v>
      </c>
      <c r="I311" s="183"/>
      <c r="J311" s="183"/>
      <c r="K311" s="183"/>
      <c r="L311" s="185"/>
    </row>
    <row r="312" spans="1:12" ht="3" customHeight="1" x14ac:dyDescent="0.25">
      <c r="A312" s="255"/>
      <c r="B312" s="255"/>
      <c r="C312" s="187"/>
      <c r="D312" s="206"/>
      <c r="E312" s="206"/>
      <c r="F312" s="206"/>
      <c r="G312" s="260"/>
      <c r="H312" s="187"/>
      <c r="I312" s="206"/>
      <c r="J312" s="206"/>
      <c r="K312" s="206"/>
      <c r="L312" s="261"/>
    </row>
    <row r="313" spans="1:12" s="33" customFormat="1" x14ac:dyDescent="0.25">
      <c r="A313" s="271" t="s">
        <v>318</v>
      </c>
      <c r="B313" s="271" t="s">
        <v>319</v>
      </c>
      <c r="C313" s="278">
        <f>SUM(D313:G313)</f>
        <v>0</v>
      </c>
      <c r="D313" s="279"/>
      <c r="E313" s="279"/>
      <c r="F313" s="279"/>
      <c r="G313" s="280"/>
      <c r="H313" s="278">
        <f>SUM(I313:L313)</f>
        <v>0</v>
      </c>
      <c r="I313" s="279"/>
      <c r="J313" s="279"/>
      <c r="K313" s="279"/>
      <c r="L313" s="281"/>
    </row>
    <row r="314" spans="1:12" s="33" customFormat="1" ht="3" customHeight="1" x14ac:dyDescent="0.25">
      <c r="A314" s="282"/>
      <c r="B314" s="283"/>
      <c r="C314" s="284"/>
      <c r="D314" s="285"/>
      <c r="E314" s="285"/>
      <c r="F314" s="285"/>
      <c r="G314" s="286"/>
      <c r="H314" s="284"/>
      <c r="I314" s="285"/>
      <c r="J314" s="136"/>
      <c r="K314" s="136"/>
      <c r="L314" s="138"/>
    </row>
    <row r="315" spans="1:12" s="33" customFormat="1" ht="48" x14ac:dyDescent="0.25">
      <c r="A315" s="282" t="s">
        <v>320</v>
      </c>
      <c r="B315" s="287" t="s">
        <v>321</v>
      </c>
      <c r="C315" s="288">
        <f>SUM(D315:G315)</f>
        <v>-169000</v>
      </c>
      <c r="D315" s="172">
        <v>-169000</v>
      </c>
      <c r="E315" s="172"/>
      <c r="F315" s="172"/>
      <c r="G315" s="173"/>
      <c r="H315" s="288">
        <f>SUM(I315:L315)</f>
        <v>-169000</v>
      </c>
      <c r="I315" s="172">
        <v>-169000</v>
      </c>
      <c r="J315" s="188"/>
      <c r="K315" s="188"/>
      <c r="L315" s="289"/>
    </row>
    <row r="316" spans="1:12" x14ac:dyDescent="0.25">
      <c r="A316" s="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x14ac:dyDescent="0.25">
      <c r="A317" s="6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 customHeight="1" x14ac:dyDescent="0.25">
      <c r="A318" s="7" t="s">
        <v>322</v>
      </c>
      <c r="C318" s="7" t="s">
        <v>323</v>
      </c>
      <c r="D318" s="7"/>
      <c r="E318" s="7"/>
      <c r="F318" s="7"/>
      <c r="G318" s="7"/>
      <c r="H318" s="7" t="s">
        <v>324</v>
      </c>
      <c r="I318" s="7"/>
      <c r="J318" s="7"/>
      <c r="K318" s="7"/>
      <c r="L318" s="8"/>
    </row>
    <row r="319" spans="1:12" x14ac:dyDescent="0.25">
      <c r="A319" s="6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x14ac:dyDescent="0.25">
      <c r="A320" s="7" t="s">
        <v>325</v>
      </c>
      <c r="C320" s="7" t="s">
        <v>323</v>
      </c>
      <c r="D320" s="7"/>
      <c r="E320" s="7"/>
      <c r="F320" s="7"/>
      <c r="G320" s="7"/>
      <c r="H320" s="7" t="s">
        <v>324</v>
      </c>
      <c r="I320" s="7"/>
      <c r="J320" s="7"/>
      <c r="K320" s="7"/>
      <c r="L320" s="8"/>
    </row>
    <row r="321" spans="1:12" x14ac:dyDescent="0.25">
      <c r="A321" s="6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 thickBot="1" x14ac:dyDescent="0.3">
      <c r="A322" s="291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3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</sheetData>
  <sheetProtection password="CA5B" sheet="1" objects="1" scenarios="1"/>
  <mergeCells count="26">
    <mergeCell ref="A300:B300"/>
    <mergeCell ref="A302:B302"/>
    <mergeCell ref="E17:E18"/>
    <mergeCell ref="F17:F18"/>
    <mergeCell ref="G17:G18"/>
    <mergeCell ref="C11:L11"/>
    <mergeCell ref="C12:L12"/>
    <mergeCell ref="C13:L13"/>
    <mergeCell ref="C14:L14"/>
    <mergeCell ref="A16:A18"/>
    <mergeCell ref="B16:B18"/>
    <mergeCell ref="C16:G16"/>
    <mergeCell ref="H16:L16"/>
    <mergeCell ref="C17:C18"/>
    <mergeCell ref="D17:D18"/>
    <mergeCell ref="K17:K18"/>
    <mergeCell ref="L17:L18"/>
    <mergeCell ref="H17:H18"/>
    <mergeCell ref="I17:I18"/>
    <mergeCell ref="J17:J18"/>
    <mergeCell ref="C10:L10"/>
    <mergeCell ref="A3:L3"/>
    <mergeCell ref="C5:L5"/>
    <mergeCell ref="C6:L6"/>
    <mergeCell ref="C7:L7"/>
    <mergeCell ref="C8:L8"/>
  </mergeCells>
  <printOptions gridLines="1"/>
  <pageMargins left="0.39370078740157483" right="0.39370078740157483" top="0.59055118110236227" bottom="0.39370078740157483" header="0.23622047244094491" footer="0.19685039370078741"/>
  <pageSetup paperSize="9" fitToHeight="50" orientation="portrait" r:id="rId1"/>
  <headerFooter alignWithMargins="0">
    <oddHeader xml:space="preserve">&amp;C                               &amp;R&amp;"Times New Roman,Regular"&amp;8 Tāme Nr.07.3.1.&amp;"Arial,Regular"&amp;10       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07.1.1.</vt:lpstr>
      <vt:lpstr>07.1.2.</vt:lpstr>
      <vt:lpstr>07.1.3.</vt:lpstr>
      <vt:lpstr>07.2.1.</vt:lpstr>
      <vt:lpstr>07.3.1.</vt:lpstr>
      <vt:lpstr>'07.1.1.'!Print_Titles</vt:lpstr>
      <vt:lpstr>'07.1.2.'!Print_Titles</vt:lpstr>
      <vt:lpstr>'07.1.3.'!Print_Titles</vt:lpstr>
      <vt:lpstr>'07.2.1.'!Print_Titles</vt:lpstr>
      <vt:lpstr>'07.3.1.'!Print_Titles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2013-01-03T10:55:58Z</cp:lastPrinted>
  <dcterms:created xsi:type="dcterms:W3CDTF">2012-12-15T19:23:24Z</dcterms:created>
  <dcterms:modified xsi:type="dcterms:W3CDTF">2013-01-03T12:48:36Z</dcterms:modified>
</cp:coreProperties>
</file>