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200" windowHeight="11385"/>
  </bookViews>
  <sheets>
    <sheet name="viss plāns kopā" sheetId="1" r:id="rId1"/>
  </sheets>
  <definedNames>
    <definedName name="_xlnm.Print_Area" localSheetId="0">'viss plāns kopā'!$A$1:$R$310</definedName>
    <definedName name="_xlnm.Print_Titles" localSheetId="0">'viss plāns kopā'!$4:$7</definedName>
  </definedNames>
  <calcPr calcId="145621"/>
</workbook>
</file>

<file path=xl/calcChain.xml><?xml version="1.0" encoding="utf-8"?>
<calcChain xmlns="http://schemas.openxmlformats.org/spreadsheetml/2006/main">
  <c r="E72" i="1" l="1"/>
  <c r="N10" i="1" l="1"/>
  <c r="M233" i="1" l="1"/>
  <c r="N233" i="1"/>
  <c r="L233" i="1"/>
  <c r="G233" i="1"/>
  <c r="H233" i="1"/>
  <c r="I233" i="1"/>
  <c r="J233" i="1"/>
  <c r="F233" i="1"/>
  <c r="K293" i="1"/>
  <c r="O293" i="1" s="1"/>
  <c r="K294" i="1"/>
  <c r="O294" i="1" s="1"/>
  <c r="M10" i="1" l="1"/>
  <c r="L10" i="1"/>
  <c r="G10" i="1"/>
  <c r="H10" i="1"/>
  <c r="I10" i="1"/>
  <c r="J10" i="1"/>
  <c r="F10" i="1"/>
  <c r="E10" i="1"/>
  <c r="K100" i="1"/>
  <c r="O100" i="1" s="1"/>
  <c r="K101" i="1"/>
  <c r="O101" i="1" s="1"/>
  <c r="K102" i="1"/>
  <c r="O102" i="1" s="1"/>
  <c r="K103" i="1"/>
  <c r="O103" i="1" s="1"/>
  <c r="K104" i="1"/>
  <c r="K105" i="1"/>
  <c r="O105" i="1" s="1"/>
  <c r="K106" i="1"/>
  <c r="O106" i="1" s="1"/>
  <c r="K107" i="1"/>
  <c r="O107" i="1" s="1"/>
  <c r="O104" i="1" l="1"/>
  <c r="K305" i="1"/>
  <c r="O305" i="1" s="1"/>
  <c r="K306" i="1"/>
  <c r="O306" i="1" s="1"/>
  <c r="K62" i="1" l="1"/>
  <c r="O62" i="1" s="1"/>
  <c r="K63" i="1"/>
  <c r="O63" i="1" s="1"/>
  <c r="M124" i="1"/>
  <c r="N124" i="1"/>
  <c r="G124" i="1"/>
  <c r="H124" i="1"/>
  <c r="I124" i="1"/>
  <c r="J124" i="1"/>
  <c r="F124" i="1"/>
  <c r="K118" i="1"/>
  <c r="O118" i="1" s="1"/>
  <c r="K119" i="1"/>
  <c r="O119" i="1" s="1"/>
  <c r="L124" i="1" l="1"/>
  <c r="K20" i="1" l="1"/>
  <c r="K297" i="1"/>
  <c r="O297" i="1" s="1"/>
  <c r="K298" i="1"/>
  <c r="O298" i="1" s="1"/>
  <c r="K303" i="1" l="1"/>
  <c r="K304" i="1"/>
  <c r="K268" i="1" l="1"/>
  <c r="K269" i="1"/>
  <c r="O269" i="1" s="1"/>
  <c r="K270" i="1"/>
  <c r="O270" i="1" s="1"/>
  <c r="O303" i="1" l="1"/>
  <c r="O304" i="1"/>
  <c r="E245" i="1"/>
  <c r="E243" i="1"/>
  <c r="E241" i="1"/>
  <c r="E233" i="1" l="1"/>
  <c r="E124" i="1"/>
  <c r="K10" i="1"/>
  <c r="O10" i="1" s="1"/>
  <c r="K233" i="1"/>
  <c r="K124" i="1"/>
  <c r="G9" i="1"/>
  <c r="H9" i="1"/>
  <c r="H234" i="1" s="1"/>
  <c r="I9" i="1"/>
  <c r="J9" i="1"/>
  <c r="J234" i="1" s="1"/>
  <c r="E9" i="1" l="1"/>
  <c r="E234" i="1" s="1"/>
  <c r="G11" i="1"/>
  <c r="G234" i="1"/>
  <c r="I11" i="1"/>
  <c r="I234" i="1"/>
  <c r="O233" i="1"/>
  <c r="O124" i="1"/>
  <c r="H11" i="1"/>
  <c r="H125" i="1"/>
  <c r="F9" i="1"/>
  <c r="J125" i="1"/>
  <c r="J11" i="1"/>
  <c r="I125" i="1"/>
  <c r="G125" i="1"/>
  <c r="E11" i="1" l="1"/>
  <c r="E125" i="1"/>
  <c r="F8" i="1"/>
  <c r="F234" i="1"/>
  <c r="F11" i="1"/>
  <c r="K301" i="1"/>
  <c r="O301" i="1" s="1"/>
  <c r="K302" i="1"/>
  <c r="O302" i="1" s="1"/>
  <c r="K86" i="1"/>
  <c r="O86" i="1" s="1"/>
  <c r="K87" i="1"/>
  <c r="O87" i="1" s="1"/>
  <c r="K61" i="1"/>
  <c r="O61" i="1" s="1"/>
  <c r="K64" i="1"/>
  <c r="O64" i="1" s="1"/>
  <c r="K65" i="1"/>
  <c r="O65" i="1" s="1"/>
  <c r="K66" i="1"/>
  <c r="O66" i="1" s="1"/>
  <c r="K42" i="1"/>
  <c r="O42" i="1" s="1"/>
  <c r="K43" i="1"/>
  <c r="O43" i="1" s="1"/>
  <c r="K138" i="1"/>
  <c r="O138" i="1" s="1"/>
  <c r="K139" i="1"/>
  <c r="O139" i="1" s="1"/>
  <c r="K231" i="1"/>
  <c r="O231" i="1" s="1"/>
  <c r="K232" i="1"/>
  <c r="O232" i="1" s="1"/>
  <c r="K223" i="1"/>
  <c r="O223" i="1" s="1"/>
  <c r="K224" i="1"/>
  <c r="O224" i="1" s="1"/>
  <c r="K225" i="1"/>
  <c r="O225" i="1" s="1"/>
  <c r="K226" i="1"/>
  <c r="O226" i="1" s="1"/>
  <c r="K227" i="1"/>
  <c r="O227" i="1" s="1"/>
  <c r="K228" i="1"/>
  <c r="O228" i="1" s="1"/>
  <c r="K281" i="1"/>
  <c r="O281" i="1" s="1"/>
  <c r="K282" i="1"/>
  <c r="O282" i="1" s="1"/>
  <c r="M9" i="1"/>
  <c r="M234" i="1" s="1"/>
  <c r="N9" i="1"/>
  <c r="N234" i="1" s="1"/>
  <c r="L9" i="1"/>
  <c r="K262" i="1"/>
  <c r="O262" i="1" s="1"/>
  <c r="K259" i="1"/>
  <c r="O259" i="1" s="1"/>
  <c r="K260" i="1"/>
  <c r="O260" i="1" s="1"/>
  <c r="K263" i="1"/>
  <c r="O263" i="1" s="1"/>
  <c r="K261" i="1"/>
  <c r="O261" i="1" s="1"/>
  <c r="K74" i="1"/>
  <c r="O74" i="1" s="1"/>
  <c r="K75" i="1"/>
  <c r="O75" i="1" s="1"/>
  <c r="K271" i="1"/>
  <c r="O271" i="1" s="1"/>
  <c r="K272" i="1"/>
  <c r="O272" i="1" s="1"/>
  <c r="K273" i="1"/>
  <c r="O273" i="1" s="1"/>
  <c r="K274" i="1"/>
  <c r="O274" i="1" s="1"/>
  <c r="K58" i="1"/>
  <c r="O58" i="1" s="1"/>
  <c r="K59" i="1"/>
  <c r="O59" i="1" s="1"/>
  <c r="K146" i="1"/>
  <c r="O146" i="1" s="1"/>
  <c r="K147" i="1"/>
  <c r="O147" i="1" s="1"/>
  <c r="K148" i="1"/>
  <c r="O148" i="1" s="1"/>
  <c r="K149" i="1"/>
  <c r="O149" i="1" s="1"/>
  <c r="K150" i="1"/>
  <c r="O150" i="1" s="1"/>
  <c r="K151" i="1"/>
  <c r="O151" i="1" s="1"/>
  <c r="K152" i="1"/>
  <c r="O152" i="1" s="1"/>
  <c r="K153" i="1"/>
  <c r="O153" i="1" s="1"/>
  <c r="K154" i="1"/>
  <c r="O154" i="1" s="1"/>
  <c r="K130" i="1"/>
  <c r="O130" i="1" s="1"/>
  <c r="K131" i="1"/>
  <c r="O131" i="1" s="1"/>
  <c r="K132" i="1"/>
  <c r="O132" i="1" s="1"/>
  <c r="K133" i="1"/>
  <c r="O133" i="1" s="1"/>
  <c r="K134" i="1"/>
  <c r="O134" i="1" s="1"/>
  <c r="K135" i="1"/>
  <c r="O135" i="1" s="1"/>
  <c r="K136" i="1"/>
  <c r="O136" i="1" s="1"/>
  <c r="K137" i="1"/>
  <c r="O137" i="1" s="1"/>
  <c r="K140" i="1"/>
  <c r="O140" i="1" s="1"/>
  <c r="K141" i="1"/>
  <c r="O141" i="1" s="1"/>
  <c r="K142" i="1"/>
  <c r="O142" i="1" s="1"/>
  <c r="K143" i="1"/>
  <c r="O143" i="1" s="1"/>
  <c r="K144" i="1"/>
  <c r="O144" i="1" s="1"/>
  <c r="K145" i="1"/>
  <c r="O145" i="1" s="1"/>
  <c r="K168" i="1"/>
  <c r="O168" i="1" s="1"/>
  <c r="K167" i="1"/>
  <c r="O167" i="1" s="1"/>
  <c r="K166" i="1"/>
  <c r="O166" i="1" s="1"/>
  <c r="K165" i="1"/>
  <c r="O165" i="1" s="1"/>
  <c r="K164" i="1"/>
  <c r="O164" i="1" s="1"/>
  <c r="K163" i="1"/>
  <c r="O163" i="1" s="1"/>
  <c r="K162" i="1"/>
  <c r="O162" i="1" s="1"/>
  <c r="K161" i="1"/>
  <c r="O161" i="1" s="1"/>
  <c r="K15" i="1"/>
  <c r="O15" i="1" s="1"/>
  <c r="K14" i="1"/>
  <c r="O14" i="1" s="1"/>
  <c r="K160" i="1"/>
  <c r="O160" i="1" s="1"/>
  <c r="K159" i="1"/>
  <c r="O159" i="1" s="1"/>
  <c r="K158" i="1"/>
  <c r="O158" i="1" s="1"/>
  <c r="K157" i="1"/>
  <c r="O157" i="1" s="1"/>
  <c r="K156" i="1"/>
  <c r="O156" i="1" s="1"/>
  <c r="K155" i="1"/>
  <c r="O155" i="1" s="1"/>
  <c r="K249" i="1"/>
  <c r="O249" i="1" s="1"/>
  <c r="K250" i="1"/>
  <c r="O250" i="1" s="1"/>
  <c r="K251" i="1"/>
  <c r="O251" i="1" s="1"/>
  <c r="K252" i="1"/>
  <c r="O252" i="1" s="1"/>
  <c r="K247" i="1"/>
  <c r="O247" i="1" s="1"/>
  <c r="K248" i="1"/>
  <c r="O248" i="1" s="1"/>
  <c r="K253" i="1"/>
  <c r="O253" i="1" s="1"/>
  <c r="K175" i="1"/>
  <c r="O175" i="1" s="1"/>
  <c r="K176" i="1"/>
  <c r="O176" i="1" s="1"/>
  <c r="K177" i="1"/>
  <c r="O177" i="1" s="1"/>
  <c r="K178" i="1"/>
  <c r="O178" i="1" s="1"/>
  <c r="K255" i="1"/>
  <c r="O255" i="1" s="1"/>
  <c r="K256" i="1"/>
  <c r="O256" i="1" s="1"/>
  <c r="K179" i="1"/>
  <c r="O179" i="1" s="1"/>
  <c r="K180" i="1"/>
  <c r="O180" i="1" s="1"/>
  <c r="K171" i="1"/>
  <c r="O171" i="1" s="1"/>
  <c r="K172" i="1"/>
  <c r="O172" i="1" s="1"/>
  <c r="K173" i="1"/>
  <c r="O173" i="1" s="1"/>
  <c r="K174" i="1"/>
  <c r="O174" i="1" s="1"/>
  <c r="K221" i="1"/>
  <c r="O221" i="1" s="1"/>
  <c r="K222" i="1"/>
  <c r="O222" i="1" s="1"/>
  <c r="K201" i="1"/>
  <c r="O201" i="1" s="1"/>
  <c r="K202" i="1"/>
  <c r="O202" i="1" s="1"/>
  <c r="K229" i="1"/>
  <c r="O229" i="1" s="1"/>
  <c r="K230" i="1"/>
  <c r="O230" i="1" s="1"/>
  <c r="K215" i="1"/>
  <c r="O215" i="1" s="1"/>
  <c r="K216" i="1"/>
  <c r="O216" i="1" s="1"/>
  <c r="K217" i="1"/>
  <c r="O217" i="1" s="1"/>
  <c r="K218" i="1"/>
  <c r="O218" i="1" s="1"/>
  <c r="K219" i="1"/>
  <c r="O219" i="1" s="1"/>
  <c r="K220" i="1"/>
  <c r="O220" i="1" s="1"/>
  <c r="K37" i="1"/>
  <c r="O37" i="1" s="1"/>
  <c r="K36" i="1"/>
  <c r="O36" i="1" s="1"/>
  <c r="K170" i="1"/>
  <c r="O170" i="1" s="1"/>
  <c r="K169" i="1"/>
  <c r="O169" i="1" s="1"/>
  <c r="K237" i="1"/>
  <c r="O237" i="1" s="1"/>
  <c r="K238" i="1"/>
  <c r="O238" i="1" s="1"/>
  <c r="K239" i="1"/>
  <c r="O239" i="1" s="1"/>
  <c r="K235" i="1"/>
  <c r="O235" i="1" s="1"/>
  <c r="K236" i="1"/>
  <c r="O236" i="1" s="1"/>
  <c r="K240" i="1"/>
  <c r="O240" i="1" s="1"/>
  <c r="K241" i="1"/>
  <c r="O241" i="1" s="1"/>
  <c r="K242" i="1"/>
  <c r="O242" i="1" s="1"/>
  <c r="K243" i="1"/>
  <c r="O243" i="1" s="1"/>
  <c r="K244" i="1"/>
  <c r="O244" i="1" s="1"/>
  <c r="K245" i="1"/>
  <c r="O245" i="1" s="1"/>
  <c r="K246" i="1"/>
  <c r="O246" i="1" s="1"/>
  <c r="K254" i="1"/>
  <c r="O254" i="1" s="1"/>
  <c r="K264" i="1"/>
  <c r="O264" i="1" s="1"/>
  <c r="K56" i="1"/>
  <c r="O56" i="1" s="1"/>
  <c r="K57" i="1"/>
  <c r="O57" i="1" s="1"/>
  <c r="K82" i="1"/>
  <c r="O82" i="1" s="1"/>
  <c r="K55" i="1"/>
  <c r="O55" i="1" s="1"/>
  <c r="K48" i="1"/>
  <c r="O48" i="1" s="1"/>
  <c r="K49" i="1"/>
  <c r="O49" i="1" s="1"/>
  <c r="K50" i="1"/>
  <c r="O50" i="1" s="1"/>
  <c r="K51" i="1"/>
  <c r="O51" i="1" s="1"/>
  <c r="K52" i="1"/>
  <c r="O52" i="1" s="1"/>
  <c r="K53" i="1"/>
  <c r="O53" i="1" s="1"/>
  <c r="K108" i="1"/>
  <c r="O108" i="1" s="1"/>
  <c r="K109" i="1"/>
  <c r="O109" i="1" s="1"/>
  <c r="K110" i="1"/>
  <c r="O110" i="1" s="1"/>
  <c r="K111" i="1"/>
  <c r="O111" i="1" s="1"/>
  <c r="K116" i="1"/>
  <c r="O116" i="1" s="1"/>
  <c r="K117" i="1"/>
  <c r="O117" i="1" s="1"/>
  <c r="K112" i="1"/>
  <c r="O112" i="1" s="1"/>
  <c r="K113" i="1"/>
  <c r="O113" i="1" s="1"/>
  <c r="K54" i="1"/>
  <c r="O54" i="1" s="1"/>
  <c r="K189" i="1"/>
  <c r="O189" i="1" s="1"/>
  <c r="K190" i="1"/>
  <c r="O190" i="1" s="1"/>
  <c r="K191" i="1"/>
  <c r="O191" i="1" s="1"/>
  <c r="K192" i="1"/>
  <c r="O192" i="1" s="1"/>
  <c r="K35" i="1"/>
  <c r="O35" i="1" s="1"/>
  <c r="K34" i="1"/>
  <c r="O34" i="1" s="1"/>
  <c r="K33" i="1"/>
  <c r="O33" i="1" s="1"/>
  <c r="K32" i="1"/>
  <c r="O32" i="1" s="1"/>
  <c r="K31" i="1"/>
  <c r="O31" i="1" s="1"/>
  <c r="K30" i="1"/>
  <c r="O30" i="1" s="1"/>
  <c r="K29" i="1"/>
  <c r="O29" i="1" s="1"/>
  <c r="K28" i="1"/>
  <c r="O28" i="1" s="1"/>
  <c r="K27" i="1"/>
  <c r="O27" i="1" s="1"/>
  <c r="K26" i="1"/>
  <c r="O26" i="1" s="1"/>
  <c r="K25" i="1"/>
  <c r="O25" i="1" s="1"/>
  <c r="K24" i="1"/>
  <c r="O24" i="1" s="1"/>
  <c r="K188" i="1"/>
  <c r="O188" i="1" s="1"/>
  <c r="K187" i="1"/>
  <c r="O187" i="1" s="1"/>
  <c r="K23" i="1"/>
  <c r="O23" i="1" s="1"/>
  <c r="K22" i="1"/>
  <c r="O22" i="1" s="1"/>
  <c r="K186" i="1"/>
  <c r="O186" i="1" s="1"/>
  <c r="K185" i="1"/>
  <c r="O185" i="1" s="1"/>
  <c r="K184" i="1"/>
  <c r="O184" i="1" s="1"/>
  <c r="K183" i="1"/>
  <c r="O183" i="1" s="1"/>
  <c r="K258" i="1"/>
  <c r="O258" i="1" s="1"/>
  <c r="K12" i="1"/>
  <c r="O12" i="1" s="1"/>
  <c r="K13" i="1"/>
  <c r="O13" i="1" s="1"/>
  <c r="K284" i="1"/>
  <c r="O284" i="1" s="1"/>
  <c r="K283" i="1"/>
  <c r="O283" i="1" s="1"/>
  <c r="K68" i="1"/>
  <c r="O68" i="1" s="1"/>
  <c r="K69" i="1"/>
  <c r="O69" i="1" s="1"/>
  <c r="K70" i="1"/>
  <c r="O70" i="1" s="1"/>
  <c r="K71" i="1"/>
  <c r="O71" i="1" s="1"/>
  <c r="K181" i="1"/>
  <c r="O181" i="1" s="1"/>
  <c r="K182" i="1"/>
  <c r="O182" i="1" s="1"/>
  <c r="K17" i="1"/>
  <c r="O17" i="1" s="1"/>
  <c r="K18" i="1"/>
  <c r="O18" i="1" s="1"/>
  <c r="K19" i="1"/>
  <c r="O19" i="1" s="1"/>
  <c r="K16" i="1"/>
  <c r="O16" i="1" s="1"/>
  <c r="K85" i="1"/>
  <c r="O85" i="1" s="1"/>
  <c r="K122" i="1"/>
  <c r="O122" i="1" s="1"/>
  <c r="K123" i="1"/>
  <c r="O123" i="1" s="1"/>
  <c r="K285" i="1"/>
  <c r="O285" i="1" s="1"/>
  <c r="K286" i="1"/>
  <c r="O286" i="1" s="1"/>
  <c r="K120" i="1"/>
  <c r="O120" i="1" s="1"/>
  <c r="K121" i="1"/>
  <c r="O121" i="1" s="1"/>
  <c r="K275" i="1"/>
  <c r="O275" i="1" s="1"/>
  <c r="K276" i="1"/>
  <c r="O276" i="1" s="1"/>
  <c r="K277" i="1"/>
  <c r="O277" i="1" s="1"/>
  <c r="K278" i="1"/>
  <c r="O278" i="1" s="1"/>
  <c r="K287" i="1"/>
  <c r="O287" i="1" s="1"/>
  <c r="K288" i="1"/>
  <c r="O288" i="1" s="1"/>
  <c r="K289" i="1"/>
  <c r="O289" i="1" s="1"/>
  <c r="K290" i="1"/>
  <c r="O290" i="1" s="1"/>
  <c r="K291" i="1"/>
  <c r="O291" i="1" s="1"/>
  <c r="K292" i="1"/>
  <c r="O292" i="1" s="1"/>
  <c r="K295" i="1"/>
  <c r="O295" i="1" s="1"/>
  <c r="K296" i="1"/>
  <c r="O296" i="1" s="1"/>
  <c r="K299" i="1"/>
  <c r="O299" i="1" s="1"/>
  <c r="K300" i="1"/>
  <c r="O300" i="1" s="1"/>
  <c r="K279" i="1"/>
  <c r="O279" i="1" s="1"/>
  <c r="K280" i="1"/>
  <c r="O280" i="1" s="1"/>
  <c r="K84" i="1"/>
  <c r="O84" i="1" s="1"/>
  <c r="K83" i="1"/>
  <c r="O83" i="1" s="1"/>
  <c r="K127" i="1"/>
  <c r="O127" i="1" s="1"/>
  <c r="K128" i="1"/>
  <c r="O128" i="1" s="1"/>
  <c r="K129" i="1"/>
  <c r="O129" i="1" s="1"/>
  <c r="K126" i="1"/>
  <c r="O126" i="1" s="1"/>
  <c r="K78" i="1"/>
  <c r="O78" i="1" s="1"/>
  <c r="K79" i="1"/>
  <c r="O79" i="1" s="1"/>
  <c r="K80" i="1"/>
  <c r="O80" i="1" s="1"/>
  <c r="K81" i="1"/>
  <c r="O81" i="1" s="1"/>
  <c r="K60" i="1"/>
  <c r="O60" i="1" s="1"/>
  <c r="K67" i="1"/>
  <c r="O67" i="1" s="1"/>
  <c r="O268" i="1"/>
  <c r="K265" i="1"/>
  <c r="O265" i="1" s="1"/>
  <c r="K266" i="1"/>
  <c r="O266" i="1" s="1"/>
  <c r="K38" i="1"/>
  <c r="O38" i="1" s="1"/>
  <c r="K39" i="1"/>
  <c r="O39" i="1" s="1"/>
  <c r="K40" i="1"/>
  <c r="O40" i="1" s="1"/>
  <c r="K41" i="1"/>
  <c r="O41" i="1" s="1"/>
  <c r="K44" i="1"/>
  <c r="O44" i="1" s="1"/>
  <c r="K45" i="1"/>
  <c r="O45" i="1" s="1"/>
  <c r="K46" i="1"/>
  <c r="O46" i="1" s="1"/>
  <c r="K47" i="1"/>
  <c r="O47" i="1" s="1"/>
  <c r="K114" i="1"/>
  <c r="O114" i="1" s="1"/>
  <c r="K115" i="1"/>
  <c r="O115" i="1" s="1"/>
  <c r="K72" i="1"/>
  <c r="O72" i="1" s="1"/>
  <c r="K73" i="1"/>
  <c r="O73" i="1" s="1"/>
  <c r="K76" i="1"/>
  <c r="O76" i="1" s="1"/>
  <c r="K77" i="1"/>
  <c r="O77" i="1" s="1"/>
  <c r="K267" i="1"/>
  <c r="O267" i="1" s="1"/>
  <c r="K257" i="1"/>
  <c r="O257" i="1" s="1"/>
  <c r="K89" i="1"/>
  <c r="O89" i="1" s="1"/>
  <c r="K90" i="1"/>
  <c r="O90" i="1" s="1"/>
  <c r="K91" i="1"/>
  <c r="O91" i="1" s="1"/>
  <c r="K92" i="1"/>
  <c r="O92" i="1" s="1"/>
  <c r="K93" i="1"/>
  <c r="O93" i="1" s="1"/>
  <c r="K94" i="1"/>
  <c r="O94" i="1" s="1"/>
  <c r="K95" i="1"/>
  <c r="O95" i="1" s="1"/>
  <c r="K96" i="1"/>
  <c r="O96" i="1" s="1"/>
  <c r="K97" i="1"/>
  <c r="O97" i="1" s="1"/>
  <c r="K98" i="1"/>
  <c r="O98" i="1" s="1"/>
  <c r="K99" i="1"/>
  <c r="O99" i="1" s="1"/>
  <c r="K88" i="1"/>
  <c r="O88" i="1" s="1"/>
  <c r="K204" i="1"/>
  <c r="O204" i="1" s="1"/>
  <c r="K205" i="1"/>
  <c r="O205" i="1" s="1"/>
  <c r="K206" i="1"/>
  <c r="O206" i="1" s="1"/>
  <c r="K207" i="1"/>
  <c r="O207" i="1" s="1"/>
  <c r="K208" i="1"/>
  <c r="O208" i="1" s="1"/>
  <c r="K209" i="1"/>
  <c r="O209" i="1" s="1"/>
  <c r="K210" i="1"/>
  <c r="O210" i="1" s="1"/>
  <c r="K211" i="1"/>
  <c r="O211" i="1" s="1"/>
  <c r="K212" i="1"/>
  <c r="O212" i="1" s="1"/>
  <c r="K213" i="1"/>
  <c r="O213" i="1" s="1"/>
  <c r="K214" i="1"/>
  <c r="O214" i="1" s="1"/>
  <c r="O20" i="1"/>
  <c r="K21" i="1"/>
  <c r="O21" i="1" s="1"/>
  <c r="K197" i="1"/>
  <c r="O197" i="1" s="1"/>
  <c r="K198" i="1"/>
  <c r="O198" i="1" s="1"/>
  <c r="K199" i="1"/>
  <c r="O199" i="1" s="1"/>
  <c r="K200" i="1"/>
  <c r="O200" i="1" s="1"/>
  <c r="K193" i="1"/>
  <c r="O193" i="1" s="1"/>
  <c r="K194" i="1"/>
  <c r="O194" i="1" s="1"/>
  <c r="K195" i="1"/>
  <c r="O195" i="1" s="1"/>
  <c r="K196" i="1"/>
  <c r="O196" i="1" s="1"/>
  <c r="K203" i="1"/>
  <c r="O203" i="1" s="1"/>
  <c r="L125" i="1" l="1"/>
  <c r="L234" i="1"/>
  <c r="N11" i="1"/>
  <c r="N125" i="1"/>
  <c r="K9" i="1"/>
  <c r="K11" i="1" s="1"/>
  <c r="L11" i="1"/>
  <c r="M125" i="1"/>
  <c r="M11" i="1"/>
  <c r="F125" i="1"/>
  <c r="K125" i="1" l="1"/>
  <c r="K234" i="1"/>
  <c r="O9" i="1"/>
  <c r="O11" i="1" l="1"/>
  <c r="O125" i="1"/>
  <c r="O234" i="1"/>
</calcChain>
</file>

<file path=xl/comments1.xml><?xml version="1.0" encoding="utf-8"?>
<comments xmlns="http://schemas.openxmlformats.org/spreadsheetml/2006/main">
  <authors>
    <author>Ieva Kaire</author>
  </authors>
  <commentList>
    <comment ref="D88" authorId="0">
      <text>
        <r>
          <rPr>
            <b/>
            <sz val="9"/>
            <color indexed="81"/>
            <rFont val="Tahoma"/>
            <family val="2"/>
            <charset val="186"/>
          </rPr>
          <t>Ieva Kaire:</t>
        </r>
        <r>
          <rPr>
            <sz val="9"/>
            <color indexed="81"/>
            <rFont val="Tahoma"/>
            <family val="2"/>
            <charset val="186"/>
          </rPr>
          <t xml:space="preserve">
2013.g - SIA Jūrmalas slimnīcas finansējums</t>
        </r>
      </text>
    </comment>
    <comment ref="E88" authorId="0">
      <text>
        <r>
          <rPr>
            <b/>
            <sz val="9"/>
            <color indexed="81"/>
            <rFont val="Tahoma"/>
            <family val="2"/>
            <charset val="186"/>
          </rPr>
          <t>Ieva Kaire:</t>
        </r>
        <r>
          <rPr>
            <sz val="9"/>
            <color indexed="81"/>
            <rFont val="Tahoma"/>
            <family val="2"/>
            <charset val="186"/>
          </rPr>
          <t xml:space="preserve">
2013.g - SIA Jūrmalas slimnīcas finansējums</t>
        </r>
      </text>
    </comment>
  </commentList>
</comments>
</file>

<file path=xl/sharedStrings.xml><?xml version="1.0" encoding="utf-8"?>
<sst xmlns="http://schemas.openxmlformats.org/spreadsheetml/2006/main" count="1024" uniqueCount="422">
  <si>
    <t>N.p.k.</t>
  </si>
  <si>
    <t>Projekta nosaukums</t>
  </si>
  <si>
    <t>Projekta izmaksas KOPĀ</t>
  </si>
  <si>
    <t>Finanšu instrumenti</t>
  </si>
  <si>
    <t>Pašvaldības ņemtie kredītlīdzekļi</t>
  </si>
  <si>
    <t>ES/ KPFI finansējums</t>
  </si>
  <si>
    <t>Valsts finansējums</t>
  </si>
  <si>
    <t>cits finansējums</t>
  </si>
  <si>
    <t xml:space="preserve">Kopā </t>
  </si>
  <si>
    <t>KOPĀ INVESTĪCIJAS</t>
  </si>
  <si>
    <t>01</t>
  </si>
  <si>
    <t>Īpatsvars no kopējām investīcijām(%)</t>
  </si>
  <si>
    <t>t.sk.  projektēšana</t>
  </si>
  <si>
    <t>03</t>
  </si>
  <si>
    <t>04</t>
  </si>
  <si>
    <t>05</t>
  </si>
  <si>
    <t>Krasta kāpu nostiprināšana un piekrastes aizsargājamo biotopu saglabāšana</t>
  </si>
  <si>
    <t>06</t>
  </si>
  <si>
    <t>07</t>
  </si>
  <si>
    <t>Konferenču centra izveide</t>
  </si>
  <si>
    <t>Jūrmalas un Latvijas kūrortpilsētu dalība ārvalstu starptautiskajās tūrisma izstādēs un gadatirgos</t>
  </si>
  <si>
    <t>Majoru sporta laukuma infrastruktūras attīstība</t>
  </si>
  <si>
    <t>09</t>
  </si>
  <si>
    <t>Kūrorta inovācijas un pētniecības centra izveidošana</t>
  </si>
  <si>
    <t>10</t>
  </si>
  <si>
    <t>Kauguru kultūras nama rekonstrukcija</t>
  </si>
  <si>
    <t>Aizsargbarjeras - viļņlauža celtniecība pie Lielupes ietekas jūrā (mols)</t>
  </si>
  <si>
    <t>Projekta ieviešanas laiks</t>
  </si>
  <si>
    <t>2013-2014</t>
  </si>
  <si>
    <t>2013-2015</t>
  </si>
  <si>
    <t>2014-2015</t>
  </si>
  <si>
    <t>Nodrošināts līdzfinansējums neparedzētiem projektiem</t>
  </si>
  <si>
    <t>2012-2015</t>
  </si>
  <si>
    <t>2013-2020</t>
  </si>
  <si>
    <t>2015-2017</t>
  </si>
  <si>
    <t>Tūrisma augstskolas filiāles izveide</t>
  </si>
  <si>
    <t>2014-2016</t>
  </si>
  <si>
    <t>ES un citas ārējās finanšu palīdzības projektu ieviešana</t>
  </si>
  <si>
    <t>Jauno Slokas kapu izbūve un labiekārtošana</t>
  </si>
  <si>
    <t>2016-2020</t>
  </si>
  <si>
    <t>2014-2020</t>
  </si>
  <si>
    <t>Izbūvētas jaunas telpas bērnudārzā "Rūķītis" Piebalgas ielā 2, Dzintaros</t>
  </si>
  <si>
    <t>2017-2020</t>
  </si>
  <si>
    <t>Par projekta ieviešanu atbildīgā struktūrvienība, iestāde, kapitālsabiedrība</t>
  </si>
  <si>
    <t>t.sk. projektēšana</t>
  </si>
  <si>
    <t>pastāvīgi</t>
  </si>
  <si>
    <t>Dzintaru koncertzāles mazās (slēgtās) zāles rekonstrukcija un restaurācija</t>
  </si>
  <si>
    <t>Dzintaru koncertzāles teritorijas labiekārtošana</t>
  </si>
  <si>
    <t>Dzintaru koncertzāles infrastruktūras uzlabošana</t>
  </si>
  <si>
    <t>Centralizētās Kauguru rajona katlu mājas ar biomasas (šķeldas) kurināmo jaunbūve</t>
  </si>
  <si>
    <t>Siltumtīklu jaunbūve un rekonstrukcija (Kauguri/Kauguri-2)</t>
  </si>
  <si>
    <t>Dubultu katlu mājas rekonstrukcija</t>
  </si>
  <si>
    <t>Esošā siltumenerģijas tarifa samazināšana un turpmākā tarifu pieauguma ierobežošana.</t>
  </si>
  <si>
    <t>2015-2016</t>
  </si>
  <si>
    <t>SIA "Jūrmalas kapi" infrastruktūras attīstība</t>
  </si>
  <si>
    <t>Jūrmalas slimnīca - Telpu rekonstrukcija ēkas B korpusa 4.stāvā un 5.stāvā, Slimnīcas B korpusa inženiertīklu (ventilācijas, ūdensapgādes, apkures) rekonstrukcija</t>
  </si>
  <si>
    <t xml:space="preserve">Jūrmalas slimnīca - Ēkas B korpusa 4.stāvā un 5.stāvā medicīnas iekārtas, mēbeles </t>
  </si>
  <si>
    <t xml:space="preserve">Jūrmalas slimnīca - Primārās veselības aprūpes infrastruktūras uzlabošana </t>
  </si>
  <si>
    <t xml:space="preserve"> Jūrmalas slimnīca - Būvobjekts - jaunbūve</t>
  </si>
  <si>
    <t>Jūrmalas slimnīca - Sportistu rehabilitācijas centra izveide Jūrmalā, Bauskas 5a</t>
  </si>
  <si>
    <t xml:space="preserve"> Projekta rezultāti saskaņā ar darbības progr. "Izaugsme un nodarbinātība":  1. nodrošināta primārās veselības aprūpes pakalpojumu pieejamība (uzlaboti apstākļi procedūru telpā, uzgaidāmā telpā)</t>
  </si>
  <si>
    <t xml:space="preserve"> Projekta rezultāti saskaņā ar darbības progr. "Izaugsme un nodarbinātība":  1. nodrošināta ambulatoro un stacionāro veselības aprūpes pakalpojumu pieejamība (tiks paplašināta dzemdību nodaļa un piedāvāti arvien jauni pakalpojumi, kas saistīti ar mātes un bērna veselību, labsajūtu, paplašināts ambulatoro un dienas stacionāra pakalpojumu klāsts, uzlaboti apstākļi primārai veselības aprūpei, paplašināta dienas stacionāra nodaļa).</t>
  </si>
  <si>
    <t>SIA "Kauguru veselības centrs" infrastruktūras uzlabošana</t>
  </si>
  <si>
    <t>Videonovērošanas sistēmas attīstība</t>
  </si>
  <si>
    <t>Videonovērošanas sistēmas attīstība posteņos "Vaivari", Kauguri, Ķemeri"</t>
  </si>
  <si>
    <t>Jūrmalas sporta centrs - baseina infrastruktūras attīstība</t>
  </si>
  <si>
    <t>Pumpuru peldbaseins</t>
  </si>
  <si>
    <t>Dubultu pludmales sporta centrs (glābšanas stacija)</t>
  </si>
  <si>
    <t xml:space="preserve">ERAF projekta ietvaros izbūvēta Jūrmalas pilsētas tranzītielas P128 (Talsu šoseja/ Kolkas iela) </t>
  </si>
  <si>
    <t>Izveidots Kūrorta inovācijas centrs. Iespējamā lokācijas vieta - Ķemeri</t>
  </si>
  <si>
    <t>Veloceliņu tīkla attīstība Jūrmalas pilsētā</t>
  </si>
  <si>
    <t>Atjaunoti veloceļiņi, kas atrodas pēc pirmās kāpas un kas izbūvēti cauri pilsētai</t>
  </si>
  <si>
    <t>Slēgtas hokeja halles būvniecība</t>
  </si>
  <si>
    <t>Enerģētikas rīcības plāna izstrāde</t>
  </si>
  <si>
    <t>Peldvietu attīstība Lielupes krastos</t>
  </si>
  <si>
    <t>Zvejniecības amatu centra izveide Jūrmalā</t>
  </si>
  <si>
    <t>Izveidots zvejniecības amatu centrs</t>
  </si>
  <si>
    <t>Jūrmalas pilsētas muzejs</t>
  </si>
  <si>
    <t>Pašvaldības ēku energoefektivitātes uzlabošana</t>
  </si>
  <si>
    <t>Dabas parka "Raga kāpa" infrastruktūras attīstība</t>
  </si>
  <si>
    <t>Baltās kāpas apsaimniekošanas plāna izstrāde un labiekārtošana</t>
  </si>
  <si>
    <t xml:space="preserve">Sabiedrisko tualešu konteineru noma un apsaimniekošana pludmalē un Jomas ielā </t>
  </si>
  <si>
    <t xml:space="preserve">Autobusu pieturu nojumju izgatavošana un uzstādīšana </t>
  </si>
  <si>
    <t>Ielu nosaukumu plāksnīšu un plāksnīšu stiprinājuma stabiņu izgatavošana un nomaiņa pilsētas maģistrālās ielās</t>
  </si>
  <si>
    <t>Koka celiņu (laipu) izgatavošana, uzstādīšana un apsaimniekošana izejās uz jūru</t>
  </si>
  <si>
    <t>250 gab. stabiņi, 500 gab. plāksnītes un 500 gab. rāmīši</t>
  </si>
  <si>
    <t>2014 gads - Piestātnes ielas izeja, Slokas ielas izeja, Līgatnes ielas izeja, Selgas ielas izeja un 42 izeju apsaimniekošanai</t>
  </si>
  <si>
    <t>Viengadīgo puķu trauku iegāde, izvietošanai pie apgaismes stabiem (puķu iegāde un kopšana)</t>
  </si>
  <si>
    <t>Kāpņu rekonstrukcija izejās uz jūru</t>
  </si>
  <si>
    <t>Betona plākšņu izgatavošana un uzstādīšana izejās uz jūru, lai pludmalē varētu nobraukt operatīvais transports</t>
  </si>
  <si>
    <t>Pludmales informatīvo pilonu izejās uz jūru  atjaunošana</t>
  </si>
  <si>
    <t>Informatīvo norāžu pludmalē atjaunošana</t>
  </si>
  <si>
    <t>K.Zolta ielas izejā, Pilsoņu ielas izejā, Turaidas ielas izejā, Vienības prospekta izejā, 36.līnijas izejā, Dzimtenes ielas izejā, Baznīcas ielas izejā, Kļavu ielas izejā, Jaunķemeru ceļš izejā.</t>
  </si>
  <si>
    <t>36.līnija, 18.līnija, Vienības prospekts, Kr. Barona iela, Piestātnes iela, Turaidas iela, Pilsoņu iela , Tirgoņu iela, Baznīcas iela,  Upes iela, Dzimtenes iela, Vēju iela, K.Zolta iela, Zvīņu iela, Jaunķemeru ceļš - 10 gab.</t>
  </si>
  <si>
    <t>Pludmales infrastruktūras attīstība</t>
  </si>
  <si>
    <t>40 komplektu uzstādīšana izejās uz jūru; Jomas ielā, Turaidas iela, Jūras ielā</t>
  </si>
  <si>
    <t>Vides pieejamības nodrošināšana pludmalē</t>
  </si>
  <si>
    <t xml:space="preserve">Suņu izkārnījumu atkritumu urnu ar piktogramām, maisiņu turētāju un masiņu izgatavošana un uzstādīšana </t>
  </si>
  <si>
    <t>Pilsētas parku un skvēru labiekārtošana</t>
  </si>
  <si>
    <t>Pilsētas parkos Mellužos, Asaros, Dzintaru mežaparkā, Ķemeros</t>
  </si>
  <si>
    <t>Blaumaņa ielas un Dubultu prospekta skvērs, Mellužu parks, 5.līnijas skvērs</t>
  </si>
  <si>
    <t>Bērnu rotaļu un sporta laukumu izveide pirmskolas izglītības iestādēs</t>
  </si>
  <si>
    <t>Aspazijas mājas restaurācija Z.Meierovica prospektā 18/20</t>
  </si>
  <si>
    <t>Restaurēts valsts nozīmes kultūras piemineklis-Aspazijas māja, atjaunota 19.gs.vasarnīca, sakārtota kultūrvide</t>
  </si>
  <si>
    <t>Jūrmalas pilsētas muzeja infrastruktūras attīstība-ēkas Tirgoņu ielā 29 trešā kārta</t>
  </si>
  <si>
    <t>Jūrmalas pilsētas brīvdabas muzeja infrastruktūras attīstība</t>
  </si>
  <si>
    <t xml:space="preserve">Pabeigta pilsētas muzeja ēkas Tirgoņu ielā 29 rekonstrukcija, labiekārtota muzeja teritorija </t>
  </si>
  <si>
    <t>Navigācijas zīmju uzstādīšana un uzturēšana Lielupes ostas teritorijā un Lielupē</t>
  </si>
  <si>
    <t>Publiskas jahtu piestātnes būvniecība</t>
  </si>
  <si>
    <t>Lielupes grīvas kuģu kanāla padziļināšana</t>
  </si>
  <si>
    <t>Lielupes ostas pārvalde</t>
  </si>
  <si>
    <t>Labklājības pārvaldes ēkas infrastruktūras attīstība</t>
  </si>
  <si>
    <t>Labklājības pārvaldes infrastruktūras attīstība un telpu paplašināšana</t>
  </si>
  <si>
    <t>Lokālo tīklu rekonstrukcija izglītības iestādēs</t>
  </si>
  <si>
    <t>Sakārtota kabeļu sistēma, ierīkots bezvadu tīkls ar atbilstošu aparatūru</t>
  </si>
  <si>
    <t>Wifi tīkls domes ēkā</t>
  </si>
  <si>
    <t>Pašvaldības  datu pārraides tīkla izbūve (optiskais tīkls)</t>
  </si>
  <si>
    <t>Grāmatvedības sistēmas attīstība</t>
  </si>
  <si>
    <t>Nodrošināta centralizēto sistēmu darbība 24/7</t>
  </si>
  <si>
    <t>Palielināta bezvadu tīkla jauda</t>
  </si>
  <si>
    <t>No pakalpojumu sniedzējiem neatkarīgs datu pārraides tīkls</t>
  </si>
  <si>
    <t>Datortehnika Jūrmalas pilsētas pašvaldības IT infrastruktūras darbības nodrošināšanai</t>
  </si>
  <si>
    <t xml:space="preserve">Lokālā tīkla rekonstrukcija IP telefonijas ieviešanai </t>
  </si>
  <si>
    <t>Lai nodrošinātu IP telefonijas ieviešanu un pieaugošo vajadzību pēc tīkla ātrdarbības. Paredzēts 300 lietotājiem, ar papildus iespējām</t>
  </si>
  <si>
    <t>Datortehnika iestādēm (kultūras, sociālajām u.c.)</t>
  </si>
  <si>
    <t>Novecojušās tehnikas nomaiņa pret jaunu</t>
  </si>
  <si>
    <t>Jūrmalas ūdenssaimniecības projekts II un III kārta</t>
  </si>
  <si>
    <t>Ūdenssagatavošanas ietaišu uzlabošana un ūdensapgādes un kanalizācijas tīklu paplašināšana Jūrmalā / JPD 18.09.2008. lēmums Nr.811 un JPD 18.04.2013. lēmums Nr.200</t>
  </si>
  <si>
    <t>2009-2015</t>
  </si>
  <si>
    <t>SIA "Jūrmalas ūdens"</t>
  </si>
  <si>
    <t>"Jūrmalas ūdens"-Ūdensmērītāju mezglu izbūve un skaitītāju uzstādīšana</t>
  </si>
  <si>
    <t>Izbūvēti ūdensmērītāju mezgli un skaitītāji ūdenszzudumu samazināšanai</t>
  </si>
  <si>
    <t>PSIA "Jūrmalas ūdens"</t>
  </si>
  <si>
    <t>"Jūrmalas ūdens"- Ūdensmērītāju mezglu izbūve un skaitītāju uzstādīšana daudzdzīvokļu mājām</t>
  </si>
  <si>
    <t>"Jūrmalas ūdens"- Atmosfēras nokrišņu ietekme uz infiltrācijas procesiem sadzīves notekūdeņu savākšanas tīklos</t>
  </si>
  <si>
    <t xml:space="preserve">Samazināta Slokas NAI hidrauliskā slodze un samazināts pārsūknējamo notekūdeņu apjoms uz Daugavgrīvas NAI </t>
  </si>
  <si>
    <t>Ūdensvada un kanalizācijas tīklu izbūve Buļļuciemā</t>
  </si>
  <si>
    <t>Izbūvēti ūdensvada un kanalizācijas tīkli Vikingu, Matrožu, Lašu un Jūrnieku ielās, kā arī kanalizācijas spiedvada izbūve no Vikingu ielas līdz KSS Zēģeles ielā</t>
  </si>
  <si>
    <t>Pašvaldības meliorācijas sistēmas atjaunošana</t>
  </si>
  <si>
    <t>Lietus ūdens kanalizācijas kolektora izbūve</t>
  </si>
  <si>
    <t>Lietus ūdens kanalizācijas kolektora d=800mm izbūve M. Nometņu ielā</t>
  </si>
  <si>
    <t>Meliorācijas sistēmu tehniskā apsekošana</t>
  </si>
  <si>
    <t>Jaundubultu autotilta ģeotehniskā izpēte un projektēšana</t>
  </si>
  <si>
    <t>Kauguru-Slokas apvedceļa posma dzelzceļa dienvidu pusē izbūve (pieslēgums A10 / E22 ceļam)i)</t>
  </si>
  <si>
    <t>Ūdens infrastruktūras attīstība (pretplūdu aizsargvaļnu izbūve, Majoru-Dubultu dz/ceļa krasta nostiprinājuma, viļnlaužu remonts u.c.)</t>
  </si>
  <si>
    <t>Ģeodēziskā tīkla pilnveidošana un jaunu punktu izbūve</t>
  </si>
  <si>
    <t>Aerofotografēšana, ortofoto kartes sagatavošana</t>
  </si>
  <si>
    <t>Ģeotermālās siltumapgādes pirmsprojekta izpēte un kontrolzondēšana</t>
  </si>
  <si>
    <t>ĢIS sistēmas izstrāde</t>
  </si>
  <si>
    <t>Administratīvo telpu remonts/kapitālais remonts</t>
  </si>
  <si>
    <t>Domes ēkas Jomas ielā 1/5 aukstumapgāde</t>
  </si>
  <si>
    <t>Ēkas Dubultu prospektā 1 lit.2 būvniecība</t>
  </si>
  <si>
    <t>Izbūvēta aukstumapgādes sistēma Jūrmalas pilsētas domes ēkā Jomas ielā 1/5</t>
  </si>
  <si>
    <t>Jaunu ielu izbūve</t>
  </si>
  <si>
    <t>Satiksmes drošības uzlabošana Jūrmalas pilsētā</t>
  </si>
  <si>
    <t>Jaunu autostāvvietu izbūve</t>
  </si>
  <si>
    <t>Asfalta seguma remonts iekšpagalmos</t>
  </si>
  <si>
    <t>Dzintaru pārvada rekonstrukcija</t>
  </si>
  <si>
    <t>Kļavu ielas rekonstrukcija</t>
  </si>
  <si>
    <t>Dubultu satiksmes mezgla rekonstrukcija</t>
  </si>
  <si>
    <t>Z.Meierovica prospekta rekonstrukcija</t>
  </si>
  <si>
    <t>t.sk. īpašumu atpirkšana</t>
  </si>
  <si>
    <t>Tallinas ielas, Satiksmes ielas un Artilērijas ielas rekonstrukcija</t>
  </si>
  <si>
    <t>Izbūvētas jaunas autostāvvietas</t>
  </si>
  <si>
    <t>Rekonstruēts Dzintaru pārvads</t>
  </si>
  <si>
    <t>2013.-2014.g. - Mākslas skolas būvniecība un Poruka prospekta izbūve, 2015.-2016.g. - Bibliotēkas un Mūzikas skolas būvniecība, teritorijas labiekārtojums.</t>
  </si>
  <si>
    <t>Pašvaldības dzīvojamā fonda remonts</t>
  </si>
  <si>
    <t>Veikts pašvaldības dzīvojamā fonda remonts</t>
  </si>
  <si>
    <t>Bērnu rotaļu laukumu un sporta laukumu attīstība pašvaldības teritorijās un laukumu inventāra iegāde</t>
  </si>
  <si>
    <t>Majoru muižas kompleksa attīstība</t>
  </si>
  <si>
    <t>Bibliotēku remonts</t>
  </si>
  <si>
    <t>Slokas sporta kompleksa 3.kārtas  būvniecība</t>
  </si>
  <si>
    <t>Jūrmalas Kultūras centra telpu, Jomas ielā 35, renovācija</t>
  </si>
  <si>
    <t>Kultūras, izklaides un sporta iestāžu kapitālais un kārtējais remonts</t>
  </si>
  <si>
    <t>Ķemeru vidusskolas renovācija/rekonstrukcija Tukuma ielā 8/10</t>
  </si>
  <si>
    <t>Jaundubultu vidusskolas kapitālais remonts un rekonstrukcija</t>
  </si>
  <si>
    <t xml:space="preserve">Lielupes vidusskolas rekonstrukcija </t>
  </si>
  <si>
    <t>Jūrmalas Valsts ģimnāzijas un sākumskolas "Atvase" daudzfunkcionālās sporta halles projektēšana un celtniecība</t>
  </si>
  <si>
    <t>Lielupes vidusskolas telpu rekonstrukcija, sporta internāta izveide, sporta zāles būvniecība.</t>
  </si>
  <si>
    <t>Alternatīvās skolas, pirmsskolas un metodiskā centra jaunas ēkas celtniecība Jūrmalā</t>
  </si>
  <si>
    <t>Izglītības iestāžu kapitālais un kārtējais remonts</t>
  </si>
  <si>
    <t>Jūrmalas pilsētas pašvaldības iestādes "Sprīdītis" - ilgstošas sociālās aprūpes un sociālās rehabilitācijas institūcijas būvniecība Sēravotu ielā 5</t>
  </si>
  <si>
    <t>Sociālo māju remonts</t>
  </si>
  <si>
    <t>Izveidota ĢIS sistēma</t>
  </si>
  <si>
    <t>2014-2017</t>
  </si>
  <si>
    <t>2016-2017</t>
  </si>
  <si>
    <t>2016-2018</t>
  </si>
  <si>
    <t>Izbūvēta Jūrmalas pilsētas domes administratīvā ēka</t>
  </si>
  <si>
    <t>Jūrmalas mākslas nama izveide</t>
  </si>
  <si>
    <t>Pilnveidota grāmatvedības sistēma</t>
  </si>
  <si>
    <t>Veikts Hidrotehnisko būvju remonts , izbūve</t>
  </si>
  <si>
    <t>Izbūvētas aizsargbarjeras-viļņlauži pie Lielupes ietekas jūrā, lai uzlabotu Jūrmalas sasniedzamību pa ūdeni, attīstītu ūdens tūrismu</t>
  </si>
  <si>
    <t>Uzstādītas navigācijas zīmes Lielupes ostas teritorijā un Lielupē, saskaņā ar Lielupes izmantošanas noteikumiem</t>
  </si>
  <si>
    <t>Izbūvēta publiski pieejama jahtu piestātne pirms dzelzceļa tilta (iespējams kā PPP projekts)</t>
  </si>
  <si>
    <t>Pilsētsaimniecības un labiekārtošanas nodaļa</t>
  </si>
  <si>
    <t>Ģeotermālā/ pirmsprojekta izpēte, zondēšanas kontrolurbums</t>
  </si>
  <si>
    <t>Pilnveidots esošais ģeodēziskais tīkls un jaunu punktu izbūve</t>
  </si>
  <si>
    <t>Veikta meliorācijas tehniskā apsekošana - ZM kadastram</t>
  </si>
  <si>
    <t>Izstrādāts Baltās kāpas apsaimniekošanas plāns un tās labiekārtošana saskaņā ar plānu</t>
  </si>
  <si>
    <t>SIA "Jūrmalas gaisma"</t>
  </si>
  <si>
    <t>Restaurēta Dzintaru koncertzāles Mazā zāle</t>
  </si>
  <si>
    <t>Slokas sporta kompleksa infrastruktūras remonts</t>
  </si>
  <si>
    <t>2015-2020</t>
  </si>
  <si>
    <t>Izveidots Dubultu sporta centrs, izmantojot Dubultu glābšanas stacijas telpas</t>
  </si>
  <si>
    <t>Izveidots konferenču centrs</t>
  </si>
  <si>
    <t>Izstrādāts enerģētikas rīcības plāns</t>
  </si>
  <si>
    <t>Kultūra iestāžu infrastruktūras atjaunošana  attīstība</t>
  </si>
  <si>
    <t>Izveidots Jūrmalas mākslas nams (iepriekš - Motormuzejs)</t>
  </si>
  <si>
    <t>Izveidota tūrisma augstskolas filiāle, kurā būtu kurortaloģijas novirziens</t>
  </si>
  <si>
    <t>2013-2016</t>
  </si>
  <si>
    <t>Jūrmalas Alternatīvās skolas, t.sk. metodiskā centra jaunas ēkas projektēšana un celtniecība.</t>
  </si>
  <si>
    <t>Nodrošināta rehabilitācija bērniem ar somatiskajām saslimšanām</t>
  </si>
  <si>
    <t>Jaunas iestādes ēkas būvniecība</t>
  </si>
  <si>
    <t>Izgatavotas orto foto kartes</t>
  </si>
  <si>
    <t>Saistvada izbūve starp Dubultu un J.Pliekšāna katlu mājām</t>
  </si>
  <si>
    <t>PII "Rūķītis" jaunās ēkas celtniecība</t>
  </si>
  <si>
    <t xml:space="preserve"> Ielu apgaismošanas elektriskā tīkla renovācija</t>
  </si>
  <si>
    <t xml:space="preserve"> Ielu apgaismojuma ierīkošana Jūrmalas pilsētas neapgaismotajās ielās</t>
  </si>
  <si>
    <t xml:space="preserve"> Ielu apgaismošanas elektrisko tīklu renovācija sakarā ar AS "Latvenergo" veikto rekonstrukciju</t>
  </si>
  <si>
    <t>Apgaismošanas elektrisko tīklu renovācija - kabeļu savienojumu skapju iznešana no privātas teritorijas un nomaiņa</t>
  </si>
  <si>
    <t>Renovēti ielu apgaismošanas elektriskie tīkli  sakarā ar AS "Latvenergo" veikto rekonstrukciju - elektrisko līniju uz koka stabiem demontāža</t>
  </si>
  <si>
    <t xml:space="preserve">Ierīkots apgaismojums Jūrmalas pilsētas neapgaismotajās ielās </t>
  </si>
  <si>
    <t>Kabeļu savienojumu skapju iznešana no privātas teritorijas un nomaiņa</t>
  </si>
  <si>
    <t>Jūrmalas pilsētas tranzītielas P128 (Talsu šoseja/Kolkas iela) izbūve</t>
  </si>
  <si>
    <t>Atkritumu urnu un solu uzstādīšana izejās uz jūru, atkritumu urnas pilsētā</t>
  </si>
  <si>
    <t>Sagaidāmie projekta rezultāti/ piezīmes</t>
  </si>
  <si>
    <t>Gājēju pāreju izveide Lienes ielā pie Pliekšāna ielas, Meža prospektā pie Skujienes ielas, Z.Meierovica pr.pie Aspazijas mājas, satiksmes plūsmas mērītāja uzstādīšana, Rīgas un Turaidas ielu, Rīgas un Teātra ielu, Mellužu prospekta un Mūzikas ielas krustojumu pārbūve.</t>
  </si>
  <si>
    <t>Iekšpagalmu asfalta seguma remonts.</t>
  </si>
  <si>
    <t>Veikta izpēte un projektēšana jauna auto tilta būvniecībai pār Lielupi, lai nodrošinātu labāku Jūrmalas sasniedzamību</t>
  </si>
  <si>
    <t>Veikta Lielupes grīvas kuģa kanāla padziļināšana</t>
  </si>
  <si>
    <t>Attīstīta dabas parka "Raga kāpa" infrastruktūra</t>
  </si>
  <si>
    <t>Pašvaldības ēku energoefektivitātes uzlabošana saskaņā ar Jūrmalas pilsētas energoefektivitātes plānu un ES fondu projektu konkursiem</t>
  </si>
  <si>
    <t>Renovēts ielu apgaismošanas elektriskais tīkls</t>
  </si>
  <si>
    <t xml:space="preserve"> Projekta rezultāti saskaņā ar darbības progr. "Izaugsme un nodarbinātība":  1. nodrošināta ambulatoro veselības aprūpes pakalpojumu pieejamība.</t>
  </si>
  <si>
    <t>Iekārtu un aprīkojuma iegāde, kosmētiskie remonti ārstu kabinetos (2014 JPD finansējums - ugunsdrošības signalizācija,  LOR darba vieta, digitālā zobu rentgena iekārta, laboratorijas un zobārstniecības telpu kosmētiskais remonts</t>
  </si>
  <si>
    <t>Izveidota mazā zāle un rekonstruēts vestibils</t>
  </si>
  <si>
    <t>Rekonstruēts un renovēts Ķemeru parks un tā arhitektūra</t>
  </si>
  <si>
    <t>Stacionāra ledus laukuma izbūve Nolietotā ledus saldēšanas iekārtas kompresora nomaiņa, Jaunas, rezerves ledus kopšanas mašīnas iegāde, Tribīņu pārbūve, Iekštelpu kosmētiskais remonts, sanitārtehnisko telpu steidzams remonts</t>
  </si>
  <si>
    <t>Pašvaldības policija</t>
  </si>
  <si>
    <t xml:space="preserve">Uzstādītas informatīvās norādes, pārģērbšanās kabīnes, kāju mazgājamie krāni un cita veida infrastruktūra pilsētas pludmalēs. </t>
  </si>
  <si>
    <t>Jūrmalas valsts ģimnāzijas infrastruktūras attīstība</t>
  </si>
  <si>
    <t>Tehniskais projekts un kapitālais remonts</t>
  </si>
  <si>
    <t>Raiņa iela 62 (logu nomaiņa, Nometņu iela 2a - Ieejas mezgla kapitālais remonts</t>
  </si>
  <si>
    <t>2014- Stadiona koka konstrukciju apstrāde atbilstoši Ugunsdrošības noteikumiem un VUGD 2013.g 17.maija pārbaudes aktam Nr.22/8.11-276-90, Atlikušo krēslu nomaiņa, Vēlāk - Vieglatlētikas skrejceliņu un sektoru seguma remonts, Āra trenažieru zāles paplašināšana, Stadiona metāla konstrukciju kosmētiskais remonts, Video novērošanas sistēmas modernizācija</t>
  </si>
  <si>
    <t>Siltumnīcefekta gāzu emisiju samazināšana Jūrmalas pilsētas publisko teritoriju apgaismojuma infrastruktūrā</t>
  </si>
  <si>
    <t>Oglekļa dioksīda emisiju samazināšana veicot gaismekļu nomaiņu Jūrmalas pilsētas ielās</t>
  </si>
  <si>
    <t>Veikta Jūrmalas Valsts ģimnāzijas un sākumskolas "Atvase" daudzfunkcionālās sporta halles projektēšana un celtniecība. (2015g - pāreja no skolas ēkas uz zāles ēku)</t>
  </si>
  <si>
    <t>Glābšanas staciju attīstība</t>
  </si>
  <si>
    <t>Trotuāru izbūve</t>
  </si>
  <si>
    <t>Renovēti Kultūras centra afišas steni un izkārtne, Atjaunoti Horna dārza vēsturiskie vārti</t>
  </si>
  <si>
    <t>Ķemeru kūrorta poliklīnikas un sanatorijas attīstība</t>
  </si>
  <si>
    <t>PSIA "Jūrmalas gaisma"</t>
  </si>
  <si>
    <t>Pasta ēkas (Tukuma iela 30) rekonstrukcija</t>
  </si>
  <si>
    <t>Ekon. kods</t>
  </si>
  <si>
    <t>08</t>
  </si>
  <si>
    <t>M1 : Kūrorts un tikšanās vieta</t>
  </si>
  <si>
    <t>M2 : komunālā un transporta infrastrukūra</t>
  </si>
  <si>
    <t>M3 : Sociālā infrastruktūra</t>
  </si>
  <si>
    <t>PIEZĪMES</t>
  </si>
  <si>
    <t>2016.g. plānota tehniskā projekta pārstrāde un pārskaņošana. Iespējams valsts līdzfinansējums 50%.</t>
  </si>
  <si>
    <t>2011-2020</t>
  </si>
  <si>
    <t>Jaunas Bērnu un jauniešu interešu centra ēkas būvniecība</t>
  </si>
  <si>
    <t>Jaunas Bērnu un jauniešu interešu centra ēkas būvniecība (Slokas iela 6)</t>
  </si>
  <si>
    <t>AP Rīcības virziens</t>
  </si>
  <si>
    <t>1.6.2.</t>
  </si>
  <si>
    <t>R1.6.2.</t>
  </si>
  <si>
    <t>R1.1.1-R3.8.2</t>
  </si>
  <si>
    <t>R1.7.2.</t>
  </si>
  <si>
    <t>R1.7.1.</t>
  </si>
  <si>
    <t>R1.9.1.</t>
  </si>
  <si>
    <t>R1.5.2.</t>
  </si>
  <si>
    <t>R1.8.1.</t>
  </si>
  <si>
    <t>R1.6.3.</t>
  </si>
  <si>
    <t>R1.1.2; R1.2.1.</t>
  </si>
  <si>
    <t>R1.3.2.</t>
  </si>
  <si>
    <t>R1.5.1; R1.5.2.</t>
  </si>
  <si>
    <t>R2.1.1.</t>
  </si>
  <si>
    <t>R2.1.2.</t>
  </si>
  <si>
    <t>R2.4.2.</t>
  </si>
  <si>
    <t>R2.4.1.</t>
  </si>
  <si>
    <t>R2.4.1;     R2.4.2.</t>
  </si>
  <si>
    <t>R2.5.1.</t>
  </si>
  <si>
    <t>R2.5.3.</t>
  </si>
  <si>
    <t>R2.5.2.</t>
  </si>
  <si>
    <t>R2.6.2.</t>
  </si>
  <si>
    <t>R2.3.2.</t>
  </si>
  <si>
    <t>R2.2.2.</t>
  </si>
  <si>
    <t>R2.8.1.</t>
  </si>
  <si>
    <t>R2.7.1.</t>
  </si>
  <si>
    <t>R2.2.1.</t>
  </si>
  <si>
    <t>R2.9.1.</t>
  </si>
  <si>
    <t>R2.6.1.</t>
  </si>
  <si>
    <t>R2.8.2.</t>
  </si>
  <si>
    <t>R2.5.1; R2.5.2.</t>
  </si>
  <si>
    <t>R3.1.2.</t>
  </si>
  <si>
    <t>R3.1.5.</t>
  </si>
  <si>
    <t>R3.1.4.</t>
  </si>
  <si>
    <t>R3.4.1.</t>
  </si>
  <si>
    <t>R3.5.1.</t>
  </si>
  <si>
    <t>R3.2.2.; R2.3.3.</t>
  </si>
  <si>
    <t>R3.2.2.</t>
  </si>
  <si>
    <t>R3.3.2.</t>
  </si>
  <si>
    <t>R3.3.1.</t>
  </si>
  <si>
    <t>R1.4.3; R1.6.3.</t>
  </si>
  <si>
    <t>R3.2.4.</t>
  </si>
  <si>
    <t>R3.2.4; R3.6.1.</t>
  </si>
  <si>
    <t>R1.3.3.</t>
  </si>
  <si>
    <t>R3.1.1.</t>
  </si>
  <si>
    <t>R3.7.2.</t>
  </si>
  <si>
    <t>24 tualešu konteineru noma un apsaimniekošana</t>
  </si>
  <si>
    <t>Veikta rekonstrukcija Konkordijas ielas izejā, Viktorijas ielas  izejā uz jūru, Ērgļu ielas izejā uz jūru</t>
  </si>
  <si>
    <t>Atjaunotas 134 norādes pludmalē</t>
  </si>
  <si>
    <t xml:space="preserve"> Projekta rezultāti saskaņā ar darbības progr. "Izaugsme un nodarbinātība":  1. pieaudzis vairākdienu ārvalstu ceļotāju skaits, palielinājušies šo ceļotāju kopējie izdevumi (paplašināts Medicīnas tūrisma pakalpojumu klāsts), 2. nodrošināta ambulatoro un stacionāro veselības aprūpes pakalpojumu pieejamība (uzlabota sievietes pirms dzemdību un pēc dzemdību procesa novērošana, samazinot zīdaiņu mirstību, izveidots mātes un bērna veselības centrs, uzlaboti apstākļi pacientiem un med. personālam)</t>
  </si>
  <si>
    <t>Kultūras centra izkārtne un afišas stendu renovēšana, Horna dārza vēsturisko vārtu atjaunošana</t>
  </si>
  <si>
    <t>Rekonstruēta Kļavu iela</t>
  </si>
  <si>
    <t>Aktualizēts projekts. Rekonstruēts Dubultu satiksmes mezgls, uzlabojot Satiksmes drošību.</t>
  </si>
  <si>
    <t>Rekonstruēts Tallinas ielas, Satiksmes ielas un Artilērijas ielas satiksmes mezgls</t>
  </si>
  <si>
    <t>Veikta pasta ēkas rekonstrukcija</t>
  </si>
  <si>
    <r>
      <t>Investīciju limits (kontrolskaitļi)</t>
    </r>
    <r>
      <rPr>
        <b/>
        <i/>
        <sz val="9"/>
        <rFont val="Arial"/>
        <family val="2"/>
        <charset val="186"/>
      </rPr>
      <t xml:space="preserve"> T.sk. atlikums no 2013.gada</t>
    </r>
  </si>
  <si>
    <t>2012-2014</t>
  </si>
  <si>
    <t>Jūrmalas teātra attīstība (telpu Muižas ielā 7 - 2st nodošana teātrim un pielāgošana teātra vajadzībām)</t>
  </si>
  <si>
    <t>Sabiedriskā kompleksa Strēlnieku prospektā 30 būve (mākslas un mūzikas skola, Centrālās bibliotēkas ēka) un J.Poruka pr.izbūve no F.Brīvzemnieka ielas līdz sporta zālei "Taurenītis"</t>
  </si>
  <si>
    <t>Apgaismojuma attīstība pludmalē</t>
  </si>
  <si>
    <t>Garantijas ieturējuma samaksa, gala norēķins par būvuzraudzību un autoruzraudzību</t>
  </si>
  <si>
    <t>Bērnudārza "Austraskoks" jaunbūve Tukuma iela 9, Ķemeros</t>
  </si>
  <si>
    <t>2008-2014</t>
  </si>
  <si>
    <t>2014.g. - taciņu remonts un dēļu grīdas maiņa kāpu zonā ; Vēlāk - teritorijas paplašināšana uz parka pusi un rožu dārza ar strūklaku ierīkošana, teritorijas apgaismojuma sistēmas atjaunošana</t>
  </si>
  <si>
    <t>Izbūvēts peldbaseins (2014-detālplānojums, 2015-projektēšana)</t>
  </si>
  <si>
    <t>Pašvaldības meliorācijas sistēmas atjaunošana, izbūve un uzturēšana</t>
  </si>
  <si>
    <t>Lietderīgai brīvā laika pavadīšanai bērniem un jauniešiem pilsētā izveidots jaunrades parks, kur nodrošināts - ēka tehniskās jaunrades pulciņiem, kartingu trase, radiovadāmo modeļu āra trase, kuģu modeļiem - dīķis, slēgtais skeitparks</t>
  </si>
  <si>
    <t>Sāls istabas izveide Jūrmalā</t>
  </si>
  <si>
    <t>Iedzīvotāju projektu konkursa projektu līdzfinansēšana</t>
  </si>
  <si>
    <t>Ielu asfalta seguma kapitālais un kārtējais remonts, tajā skaitā grantēto ielu asfaltēšana</t>
  </si>
  <si>
    <t>Izbūvētas jaunas ielas (2014.g - Lībiešu iela)</t>
  </si>
  <si>
    <t>Jaunrades parks Kauguros</t>
  </si>
  <si>
    <t>Izglītības iestāžu infrastruktūras atjaunošana (t.sk. Ķemeru skolas žogs un ugunsdrošības signalizācija)</t>
  </si>
  <si>
    <t>Skolas ārējo sienu un lieveņa remonts, skolas piebūves tehniskā projekta izstrāde (piebūves būvniecība), sporta zāles remonts,stadiona remonts.</t>
  </si>
  <si>
    <t>Ķemeru sanatorijas kompleksa iegāde un saglabāšana</t>
  </si>
  <si>
    <t>2014 - pēc nepieciešamības</t>
  </si>
  <si>
    <t>2014.g. Ķemeru sanatorijas kompleksa iegāde un saglabāšana (uzturēšana) ; Saglabāšanas izdevumu apmērs no 2015.gada  tiks precizēts pēc M1 26.pozīcijas darba veikšanas.</t>
  </si>
  <si>
    <t>Grupu dzīvokļu attīstība (Dūņu ceļš 2)</t>
  </si>
  <si>
    <t>Kauguru-Slokas apvedceļa posma dzelzceļa ziemeļu pusē izbūve (pieslēgums Kolkas ielai)</t>
  </si>
  <si>
    <t>Datortehnikas komplekti izglītības iestādēm</t>
  </si>
  <si>
    <t>Pilsētsaimniecības pārvaldes Būvniecības nodaļa</t>
  </si>
  <si>
    <t>Pilsētsaimniecības pārvaldes Pilsētsaimniecības un labiekārtošanas nodaļa</t>
  </si>
  <si>
    <t>SIA "Dzintaru koncertzāle"/ Pilsētsaimniecības pārvaldes Būvniecības nodaļa</t>
  </si>
  <si>
    <t>Attīstības pārvaldes Projektu ieviešanas nodaļa</t>
  </si>
  <si>
    <t>Pilsētsaimniecības pārvaldes Pilsētsaimniecības un labiekārtošanas nodaļa/ Attīstības pārvaldes Projektu ieviešanas nodaļa</t>
  </si>
  <si>
    <t>Pilsētsaimniecības pārvaldes Būvniecības nodaļa/ Jūrmalas pilsētas muzejs</t>
  </si>
  <si>
    <t>Tūrisma nodaļa</t>
  </si>
  <si>
    <t>Īpašumu pārvaldes Pašvaldības īpašumu nodaļa</t>
  </si>
  <si>
    <t>SIA "Jūrmalas slimnīca"</t>
  </si>
  <si>
    <t>SIA "Kauguru veselības centrs"</t>
  </si>
  <si>
    <t>Kultūras nodaļa</t>
  </si>
  <si>
    <t>Inženierbūvju nodaļa</t>
  </si>
  <si>
    <t>Attīstības pārvaldes Stratēģiskās un biznesa plānošanas nodaļa</t>
  </si>
  <si>
    <t>Mārketinga pārvaldes Mārketinga nodaļa/ Pilsētsaimniecības pārvaldes Būvniecības nodaļa</t>
  </si>
  <si>
    <t>SIA "Jūrmalas siltums"</t>
  </si>
  <si>
    <t>Pilsētsaimniecības pārvaldes Būvniecības nodaļa/ SIA "Jūrmalas kapi"</t>
  </si>
  <si>
    <t>Administratīvi juridiskās pārvaldes Informātikas nodaļa</t>
  </si>
  <si>
    <t>Pilsētplānošanas nodaļa/ Pilsētsaimniecības pārvaldes Būvniecības nodaļa</t>
  </si>
  <si>
    <t>Attīstības pārvaldes Projektu ieviešanas nodaļa/ Pilsētsaimniecības pārvaldes Būvniecības nodaļa</t>
  </si>
  <si>
    <t>Iedzīvotāju projektu konkurss pašvaldības administratīvajā teritorijā esošas atpūtas  infrastruktūras attīstībai</t>
  </si>
  <si>
    <t>Attīstības pārvaldes Projektu ieviešanas nodaļa / Pilsētsaimniecības pārvaldes Būvniecības nodaļa</t>
  </si>
  <si>
    <t>Skolas rekonstrukcija</t>
  </si>
  <si>
    <t>Ideju konkursa organizēšana</t>
  </si>
  <si>
    <r>
      <rPr>
        <sz val="8"/>
        <rFont val="Arial"/>
        <family val="2"/>
        <charset val="186"/>
      </rPr>
      <t>Pašvaldības</t>
    </r>
    <r>
      <rPr>
        <sz val="9"/>
        <rFont val="Arial"/>
        <family val="2"/>
        <charset val="186"/>
      </rPr>
      <t xml:space="preserve"> budžeta līdzekļi</t>
    </r>
  </si>
  <si>
    <t>Bulduru tehnikuma teritorijā vai pie Lielupes vidusskolas</t>
  </si>
  <si>
    <t>Majoru kompleksa attīstība</t>
  </si>
  <si>
    <t>Sakārtota Baseina infrastruktūra. 2014 gadā - baseina filtru nomaiņa</t>
  </si>
  <si>
    <t>PSIA "Veselības un sociālās aprūpes centrs Sloka"  infrastruktūras uzlabošana</t>
  </si>
  <si>
    <t>PSIA "Veselības un sociālās aprūpes centrs Sloka" stratēģiskās programmas daļas izstrāde un ekonomiskais pamatojums esošo ēku rekonstrukcijai un jaunas ēkas būvei</t>
  </si>
  <si>
    <t>PSIA "Veselības un sociālās aprūpes centrs Sloka"  teritorijas labiekārtošana</t>
  </si>
  <si>
    <t xml:space="preserve">PSIA "Veselības un sociālās aprūpes centrs Sloka"  </t>
  </si>
  <si>
    <t>Izstrādāta stratēģiskās programmas daļa un ekonomiskais pamatojums esošo ēku rekonstrukcijai un jaunas ēkas būvei</t>
  </si>
  <si>
    <t>Pēc stratēģiskās programmas daļa un ekonomiskais pamatojums esošo ēku rekonstrukcijai un jaunas ēkas būvei izstrādes - Pansionāta piebūve un pansionāta ēkas bēniņu izbūve</t>
  </si>
  <si>
    <t>teritorijas asfalta seguma nomaiņa un bruģēšanas darbi;  jauna žoga uzstādīšana teritorijai 120m; Apgaismojuma ķermeņu nomaiņa (stabi - 12 gb, lampas, kabeļi)</t>
  </si>
  <si>
    <t>PSIA "Veselības un sociālās aprūpes centrs Sloka" pansionāta attīstība</t>
  </si>
  <si>
    <t>Energoefektivitātes paaugstināšana Mežmalas vidusskolā un Peldēšanas skolā</t>
  </si>
  <si>
    <t>"Jūrmalas vārti" izveide</t>
  </si>
  <si>
    <r>
      <rPr>
        <vertAlign val="superscript"/>
        <sz val="10"/>
        <color theme="1"/>
        <rFont val="Calibri"/>
        <family val="2"/>
        <charset val="186"/>
        <scheme val="minor"/>
      </rPr>
      <t>1</t>
    </r>
    <r>
      <rPr>
        <sz val="10"/>
        <color theme="1"/>
        <rFont val="Calibri"/>
        <family val="2"/>
        <charset val="186"/>
        <scheme val="minor"/>
      </rPr>
      <t xml:space="preserve"> Projektiem - visa projekta laikā, Pastāvīgajām investīcijām - Pēdējos trijos gados veiktās investīcijas.</t>
    </r>
  </si>
  <si>
    <r>
      <t>Veiktās investīcijas līdz 2014.gadam</t>
    </r>
    <r>
      <rPr>
        <b/>
        <vertAlign val="superscript"/>
        <sz val="9"/>
        <rFont val="Arial"/>
        <family val="2"/>
        <charset val="186"/>
      </rPr>
      <t>1</t>
    </r>
  </si>
  <si>
    <t>Mellužu estrādes rekonstrukcija</t>
  </si>
  <si>
    <t>Pielikums apstiprināts ar Jūrmalas pilsētas domes</t>
  </si>
  <si>
    <t>Jūrmalas pilsētas investīciju plāns 2014. - 2016. gadam (tūkstoši EUR)</t>
  </si>
  <si>
    <t>PSIA "Kauguru veselības centrs"</t>
  </si>
  <si>
    <t>Ķemeru parka ar parka infrastruktūru rekonstrukcija un renovācija</t>
  </si>
  <si>
    <t>Dubultu tirdziņa nojumes uzstādīšana</t>
  </si>
  <si>
    <t>Jūrmala - Raiņa un Aspazijas pilsēta</t>
  </si>
  <si>
    <t>Veikti glābšanas staciju remonti. Glābšanas staciju (Jaunķemeru, Dubultu, Bulduru) projektēšana un veikta objektu būvniecība/ rekonstrukcija</t>
  </si>
  <si>
    <t>Pludmales erozijas seku likvidēšana -nostiprinātas krastu kāpas un nodrošināti biotopu aizsardzības pasākumi</t>
  </si>
  <si>
    <t>Apgaismojuma izveide pludmalē  (izpēte)</t>
  </si>
  <si>
    <t xml:space="preserve">Ielu seguma kapitālais un kārtējais remonts,  t.sk. daļēji pēc ūdenssaimniecības projekta II kārtas realizēšanas. </t>
  </si>
  <si>
    <t>2014.g - Izbūvēts trotuārs Dzintaru prospektā; Vēlāk - no Valteriem līdz Asaru stacijai, Z.Meirovica prospektā (no domes ēkas līdz Dubultu stacijai)</t>
  </si>
  <si>
    <t>Aktualizēts projekts. Rekonstruēts Z.Meirovica prospekts</t>
  </si>
  <si>
    <t>Puķupodu izvietošana - Ķemeru dzelzceļa stacija, Kauguru kultūras nams, Raiņu iela, Nometņu iela, Zemes iela, Mellužu parks, Lienes iela līdz muzejam, Viestura iela, Būvvalde, Bulduru stacija</t>
  </si>
  <si>
    <t xml:space="preserve">2014.g - Kolumbārija projektēšana; Vēlāk - Jauno Slokas kapu infrastruktūras attīstība un paplašināšana     </t>
  </si>
  <si>
    <t>Izbūvēti ūdensmērītāju mezgli un skaitītāji ūdenszzudumu samazināšanai daudzdzīvokļu mājām</t>
  </si>
  <si>
    <t>Privatizējamais SIA "Jūrmalas namsaimnieks"</t>
  </si>
  <si>
    <t>Jūrmalas bibliotēku infrastruktūras atjaunošana / attīstība (2014.gads - Asaru un Buldruru bibliotēkās)</t>
  </si>
  <si>
    <t>Paaugstināta energoefektivitāte Mežmalas vidusskolā un Peldēšanas skolā</t>
  </si>
  <si>
    <t>Uzstādīta nojume tirdziņā pie Dubultu dzelzceļa pārbrauktuves</t>
  </si>
  <si>
    <t>Telpu renovācija grupu dzīvokļu pakalpojuma attīsībai</t>
  </si>
  <si>
    <t>2013.gada 27.decembra lēmumu Nr.733</t>
  </si>
  <si>
    <t>(protokols Nr.31, 2.punkts)</t>
  </si>
  <si>
    <t>2014 gadā arī Peldvietas Ezeru ielas galā labiekārtojums. Turpmāk - Izveidotas jaunas peldvietas Lielupes krastos saskaņā ar Lielupes ekspluatācijas noteikumiem un Saistošajiem noteikumiem par Lielupes izmantošanu; Smilšu piebēršana pludmalēs</t>
  </si>
  <si>
    <t>2014.gads - K.Zolta ielas izejā, Jaunķemeri pie glābšanas stacijas, Vēju iela, 6.līnija pie glābšanas stacijas.</t>
  </si>
  <si>
    <t>2014.g-Mīksto krēslu iegāde 700 gb. atklātai zālei; Sabiedrisko tualešu remonts; 2015.g. - koncertzāles rekonstrukcijas projektēšana - tās rekonstrukcijas uzsākšana</t>
  </si>
  <si>
    <t>Rekonstruēta Mellužu estrāde (2014.g.- projektēšana, Vēlāk - estrādes rekonstrukcija, 2015.g.-labiekārtojums)</t>
  </si>
  <si>
    <t xml:space="preserve">2014.g. -signalizācija, 2 bioloģiskās tualetes, Vēlāk - apgaismojums, koka kuģa "Marts" glābšanas darbi Jūrmalas brīvdabas muzejā Tīklu ielā 1a , pasākumu koka nojumes izbūve, administratīvās ēkas projektēšana un būvniecība </t>
  </si>
  <si>
    <t>2014.g. - pieminekļa uzstādīšana. Vēlāk - Labiekārtojums - vides objekts piemiņas vietai "Raiņa priedes", gājēju pārejas ierīkošana pie Aspazijas mājas; Aspazijas un Raiņa vietu/objektu vienotas informatīvo plākšņu un un norāžu sistēmas izveide un uzstādīšana Jūrmalā</t>
  </si>
  <si>
    <t>Izstrādāta Ķemeru attīstības stratēģija - 2014.g.</t>
  </si>
  <si>
    <t>2014.- Liftu nomaiņa (papildus darbi), jauna žoga uzstādīšana, Pēc stratēģiskās programmas daļa un ekonomiskais pamatojums esošo ēku rekonstrukcijai un jaunas ēkas būvei izstrādes - terapijas ēkas kapitālais remonts un pārbūve; morga jumta remonts, siltināšana, inženierkomunikaciju sakārtošana</t>
  </si>
  <si>
    <t>2014.g. mēbeļu piegāde; 2015.g Izveidotas un aprīkotas noliktavu telpas</t>
  </si>
  <si>
    <t>Rekonstruēts Kauguru kultūras nams (2014.g.- metu konkurss)</t>
  </si>
  <si>
    <t>2014.g. - Raiņa iela 83, Raiņa 85 (bērnu laukumi. K.Zolta izejā, centra pludmalēs (sporta laukumi). Vēlāk - Raiņa iela 75, Raiņa iela 77,Velo novietņu iegāde un uzstādīšana</t>
  </si>
  <si>
    <t>Papildināt ar rotaļu ierīcēm un gumijas segumu 12 pirmsskolas izglītības iestāžu laukumus</t>
  </si>
  <si>
    <t>Izbūvēts apvedceļa posms</t>
  </si>
  <si>
    <t>2014.g. - Jaunizveidoto autobusu maršrutu pieturās  un Majoru stacijas (atjaunot) autobusu pieturas 7.gab</t>
  </si>
  <si>
    <t xml:space="preserve">2014.g. -Ķemeru kapi - kapličas renovācija; Vēlāk -  Meža ceļa gar Jaundubultu kapsētas malu projektēšana un izbūve, Slokas un Beberbeķu kapi - kapličas renovācija, Jaundubultu kapi - sētas izbūve; Jaunu ūdens sūkņu ieskalošana kapsētās. Kultūrvēsturisko apbedījuma vietu stādījumu atjaunošana un apzaļumošana; </t>
  </si>
  <si>
    <t>2014.g. - pašvaldības administratīvo telpu remonts, t.sk. KAC projektēšana, Būvvaldes arhīvs</t>
  </si>
  <si>
    <t>2014.g. Serveri un datu glabātuves izglītības iestādēm (Pumpuru vsk  serveris, 14 skolās glabātuves); Vēlāk -Datori skolotājiem klasēs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</si>
</sst>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0_-;\-* #,##0.0_-;_-* &quot;-&quot;??_-;_-@_-"/>
  </numFmts>
  <fonts count="30" x14ac:knownFonts="1">
    <font>
      <sz val="11"/>
      <color theme="1"/>
      <name val="Calibri"/>
      <family val="2"/>
      <charset val="186"/>
      <scheme val="minor"/>
    </font>
    <font>
      <sz val="10"/>
      <name val="Arial"/>
      <family val="2"/>
      <charset val="186"/>
    </font>
    <font>
      <sz val="12"/>
      <name val="Times New Roman"/>
      <family val="1"/>
      <charset val="186"/>
    </font>
    <font>
      <sz val="9"/>
      <color indexed="81"/>
      <name val="Tahoma"/>
      <family val="2"/>
      <charset val="186"/>
    </font>
    <font>
      <b/>
      <sz val="9"/>
      <color indexed="81"/>
      <name val="Tahoma"/>
      <family val="2"/>
      <charset val="186"/>
    </font>
    <font>
      <b/>
      <sz val="10"/>
      <name val="Arial"/>
      <family val="2"/>
      <charset val="186"/>
    </font>
    <font>
      <i/>
      <sz val="10"/>
      <name val="Arial"/>
      <family val="2"/>
      <charset val="186"/>
    </font>
    <font>
      <sz val="11"/>
      <color theme="1"/>
      <name val="Calibri"/>
      <family val="2"/>
      <charset val="186"/>
      <scheme val="minor"/>
    </font>
    <font>
      <b/>
      <sz val="10"/>
      <color theme="1"/>
      <name val="Calibri"/>
      <family val="2"/>
      <charset val="186"/>
      <scheme val="minor"/>
    </font>
    <font>
      <sz val="10"/>
      <color theme="1"/>
      <name val="Calibri"/>
      <family val="2"/>
      <charset val="186"/>
      <scheme val="minor"/>
    </font>
    <font>
      <b/>
      <sz val="12"/>
      <color theme="1"/>
      <name val="Calibri"/>
      <family val="2"/>
      <charset val="186"/>
      <scheme val="minor"/>
    </font>
    <font>
      <b/>
      <sz val="10"/>
      <name val="Calibri"/>
      <family val="2"/>
      <charset val="186"/>
      <scheme val="minor"/>
    </font>
    <font>
      <sz val="10"/>
      <name val="Calibri"/>
      <family val="2"/>
      <charset val="186"/>
      <scheme val="minor"/>
    </font>
    <font>
      <sz val="12"/>
      <color theme="1"/>
      <name val="Times New Roman"/>
      <family val="1"/>
      <charset val="186"/>
    </font>
    <font>
      <sz val="10"/>
      <color rgb="FFC00000"/>
      <name val="Arial"/>
      <family val="2"/>
      <charset val="186"/>
    </font>
    <font>
      <sz val="10"/>
      <color theme="1"/>
      <name val="Arial"/>
      <family val="2"/>
      <charset val="186"/>
    </font>
    <font>
      <sz val="10"/>
      <color rgb="FFFF0000"/>
      <name val="Arial"/>
      <family val="2"/>
      <charset val="186"/>
    </font>
    <font>
      <i/>
      <sz val="10"/>
      <color theme="1"/>
      <name val="Arial"/>
      <family val="2"/>
      <charset val="186"/>
    </font>
    <font>
      <b/>
      <sz val="10"/>
      <color rgb="FFFF0000"/>
      <name val="Arial"/>
      <family val="2"/>
      <charset val="186"/>
    </font>
    <font>
      <b/>
      <sz val="10"/>
      <color rgb="FFFF0000"/>
      <name val="Calibri"/>
      <family val="2"/>
      <charset val="186"/>
      <scheme val="minor"/>
    </font>
    <font>
      <b/>
      <sz val="12"/>
      <color theme="1"/>
      <name val="Times New Roman"/>
      <family val="1"/>
      <charset val="186"/>
    </font>
    <font>
      <sz val="11"/>
      <color rgb="FF000000"/>
      <name val="Times New Roman"/>
      <family val="1"/>
      <charset val="186"/>
    </font>
    <font>
      <b/>
      <sz val="9"/>
      <name val="Arial"/>
      <family val="2"/>
      <charset val="186"/>
    </font>
    <font>
      <sz val="9"/>
      <name val="Arial"/>
      <family val="2"/>
      <charset val="186"/>
    </font>
    <font>
      <b/>
      <i/>
      <sz val="9"/>
      <name val="Arial"/>
      <family val="2"/>
      <charset val="186"/>
    </font>
    <font>
      <b/>
      <vertAlign val="superscript"/>
      <sz val="9"/>
      <name val="Arial"/>
      <family val="2"/>
      <charset val="186"/>
    </font>
    <font>
      <vertAlign val="superscript"/>
      <sz val="10"/>
      <color theme="1"/>
      <name val="Calibri"/>
      <family val="2"/>
      <charset val="186"/>
      <scheme val="minor"/>
    </font>
    <font>
      <sz val="8"/>
      <name val="Arial"/>
      <family val="2"/>
      <charset val="186"/>
    </font>
    <font>
      <sz val="13"/>
      <color theme="1"/>
      <name val="Times New Roman"/>
      <family val="1"/>
      <charset val="186"/>
    </font>
    <font>
      <sz val="13"/>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0" fontId="1" fillId="0" borderId="0"/>
  </cellStyleXfs>
  <cellXfs count="177">
    <xf numFmtId="0" fontId="0" fillId="0" borderId="0" xfId="0"/>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3" fontId="8" fillId="0" borderId="0" xfId="0" applyNumberFormat="1" applyFont="1" applyFill="1" applyBorder="1" applyAlignment="1">
      <alignment vertical="center"/>
    </xf>
    <xf numFmtId="0" fontId="9" fillId="2" borderId="0" xfId="0" applyFont="1" applyFill="1" applyAlignment="1">
      <alignment vertical="center"/>
    </xf>
    <xf numFmtId="0" fontId="9" fillId="0" borderId="0" xfId="0" applyFont="1" applyAlignment="1">
      <alignment vertical="center" wrapText="1"/>
    </xf>
    <xf numFmtId="0" fontId="8" fillId="2" borderId="0" xfId="0" applyFont="1" applyFill="1" applyAlignment="1">
      <alignment vertical="center"/>
    </xf>
    <xf numFmtId="0" fontId="12" fillId="2" borderId="0" xfId="0" applyFont="1" applyFill="1" applyAlignment="1">
      <alignment vertical="center" wrapText="1"/>
    </xf>
    <xf numFmtId="0" fontId="10" fillId="0" borderId="0" xfId="0" applyFont="1" applyAlignment="1">
      <alignment vertical="center"/>
    </xf>
    <xf numFmtId="0" fontId="13" fillId="0" borderId="0" xfId="0" applyFont="1" applyAlignment="1">
      <alignment vertical="center" wrapText="1"/>
    </xf>
    <xf numFmtId="0" fontId="13" fillId="0" borderId="0" xfId="0" applyFont="1" applyFill="1" applyBorder="1" applyAlignment="1">
      <alignment vertical="center"/>
    </xf>
    <xf numFmtId="0" fontId="8" fillId="0" borderId="0" xfId="0" applyFont="1" applyFill="1" applyAlignment="1">
      <alignment vertical="center"/>
    </xf>
    <xf numFmtId="0" fontId="6" fillId="0" borderId="1" xfId="0" applyFont="1" applyFill="1" applyBorder="1" applyAlignment="1">
      <alignment horizontal="right" vertical="center" wrapText="1"/>
    </xf>
    <xf numFmtId="166" fontId="1" fillId="2" borderId="1" xfId="1" applyNumberFormat="1" applyFont="1" applyFill="1" applyBorder="1" applyAlignment="1">
      <alignment vertical="center"/>
    </xf>
    <xf numFmtId="166" fontId="1" fillId="6" borderId="1" xfId="1" applyNumberFormat="1" applyFont="1" applyFill="1" applyBorder="1" applyAlignment="1">
      <alignment vertical="center"/>
    </xf>
    <xf numFmtId="0" fontId="14" fillId="0" borderId="0" xfId="0" applyFont="1" applyFill="1" applyAlignment="1">
      <alignment vertical="center"/>
    </xf>
    <xf numFmtId="0" fontId="14" fillId="0" borderId="0" xfId="0" applyFont="1" applyAlignment="1">
      <alignment vertical="center"/>
    </xf>
    <xf numFmtId="166" fontId="1" fillId="0" borderId="1" xfId="1" applyNumberFormat="1" applyFont="1" applyBorder="1" applyAlignment="1">
      <alignment horizontal="center" vertical="center"/>
    </xf>
    <xf numFmtId="166" fontId="15" fillId="6" borderId="1" xfId="1" applyNumberFormat="1" applyFont="1" applyFill="1" applyBorder="1" applyAlignment="1">
      <alignment horizontal="right" vertical="center"/>
    </xf>
    <xf numFmtId="166" fontId="1" fillId="0" borderId="1" xfId="1" applyNumberFormat="1" applyFont="1" applyBorder="1" applyAlignment="1">
      <alignment vertical="center"/>
    </xf>
    <xf numFmtId="0" fontId="1" fillId="0" borderId="1" xfId="0" applyFont="1" applyFill="1" applyBorder="1" applyAlignment="1">
      <alignment vertical="center" wrapText="1"/>
    </xf>
    <xf numFmtId="166" fontId="15" fillId="2" borderId="1" xfId="1" applyNumberFormat="1" applyFont="1" applyFill="1" applyBorder="1" applyAlignment="1">
      <alignment horizontal="right" vertical="center"/>
    </xf>
    <xf numFmtId="164" fontId="1" fillId="4" borderId="1" xfId="0" applyNumberFormat="1" applyFont="1" applyFill="1" applyBorder="1" applyAlignment="1">
      <alignment vertical="center"/>
    </xf>
    <xf numFmtId="0" fontId="1" fillId="4" borderId="1" xfId="0" applyFont="1" applyFill="1" applyBorder="1" applyAlignment="1">
      <alignment vertical="center" wrapText="1"/>
    </xf>
    <xf numFmtId="0" fontId="15" fillId="0" borderId="0" xfId="0" applyFont="1" applyFill="1" applyAlignment="1">
      <alignment vertical="center"/>
    </xf>
    <xf numFmtId="0" fontId="15" fillId="2" borderId="0" xfId="0" applyFont="1" applyFill="1" applyAlignment="1">
      <alignment vertical="center"/>
    </xf>
    <xf numFmtId="2" fontId="1" fillId="5" borderId="1" xfId="0" applyNumberFormat="1" applyFont="1" applyFill="1" applyBorder="1" applyAlignment="1">
      <alignment vertical="center"/>
    </xf>
    <xf numFmtId="0" fontId="1" fillId="5" borderId="1" xfId="0" applyFont="1" applyFill="1" applyBorder="1" applyAlignment="1">
      <alignment vertical="center" wrapText="1"/>
    </xf>
    <xf numFmtId="0" fontId="1" fillId="2" borderId="1" xfId="0" applyFont="1" applyFill="1" applyBorder="1" applyAlignment="1">
      <alignment horizontal="left" vertical="center" wrapText="1"/>
    </xf>
    <xf numFmtId="0" fontId="14" fillId="2"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6" fillId="0"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xf>
    <xf numFmtId="0" fontId="1" fillId="2" borderId="0" xfId="0" applyFont="1" applyFill="1" applyAlignment="1">
      <alignment vertical="center"/>
    </xf>
    <xf numFmtId="0" fontId="14" fillId="0" borderId="0" xfId="0" applyFont="1" applyFill="1" applyBorder="1" applyAlignment="1">
      <alignment vertical="center"/>
    </xf>
    <xf numFmtId="0" fontId="14" fillId="0" borderId="0" xfId="0" applyFont="1" applyBorder="1" applyAlignment="1">
      <alignmen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5" fillId="0" borderId="0" xfId="0" applyFont="1" applyFill="1"/>
    <xf numFmtId="0" fontId="15" fillId="0" borderId="0" xfId="0" applyFont="1"/>
    <xf numFmtId="166" fontId="1" fillId="0" borderId="1" xfId="1" applyNumberFormat="1" applyFont="1" applyFill="1" applyBorder="1" applyAlignment="1" applyProtection="1">
      <alignment horizontal="center" vertical="center"/>
      <protection locked="0"/>
    </xf>
    <xf numFmtId="166" fontId="6" fillId="0" borderId="1" xfId="1" applyNumberFormat="1" applyFont="1" applyFill="1" applyBorder="1" applyAlignment="1" applyProtection="1">
      <alignment horizontal="center" vertical="center"/>
      <protection locked="0"/>
    </xf>
    <xf numFmtId="166" fontId="15" fillId="0" borderId="1" xfId="1" applyNumberFormat="1" applyFont="1" applyBorder="1" applyAlignment="1">
      <alignment vertical="center"/>
    </xf>
    <xf numFmtId="166" fontId="1" fillId="6" borderId="1" xfId="1" applyNumberFormat="1" applyFont="1" applyFill="1" applyBorder="1" applyAlignment="1">
      <alignment horizontal="right" vertical="center"/>
    </xf>
    <xf numFmtId="166" fontId="15" fillId="0" borderId="1" xfId="1" applyNumberFormat="1" applyFont="1" applyBorder="1" applyAlignment="1">
      <alignment horizontal="right" vertical="center"/>
    </xf>
    <xf numFmtId="166" fontId="15" fillId="2" borderId="1" xfId="1" applyNumberFormat="1" applyFont="1" applyFill="1" applyBorder="1" applyAlignment="1">
      <alignment vertical="center"/>
    </xf>
    <xf numFmtId="166" fontId="1" fillId="2" borderId="1" xfId="1" applyNumberFormat="1" applyFont="1" applyFill="1" applyBorder="1" applyAlignment="1">
      <alignment horizontal="right" vertical="center"/>
    </xf>
    <xf numFmtId="166" fontId="1" fillId="0" borderId="1" xfId="1" applyNumberFormat="1" applyFont="1" applyFill="1" applyBorder="1" applyAlignment="1">
      <alignment horizontal="center" vertical="center"/>
    </xf>
    <xf numFmtId="166" fontId="1" fillId="2" borderId="1" xfId="1" applyNumberFormat="1" applyFont="1" applyFill="1" applyBorder="1" applyAlignment="1">
      <alignment horizontal="left" vertical="center" wrapText="1"/>
    </xf>
    <xf numFmtId="166" fontId="1" fillId="6" borderId="1" xfId="1" applyNumberFormat="1" applyFont="1" applyFill="1" applyBorder="1" applyAlignment="1">
      <alignment horizontal="left" vertical="center" wrapText="1"/>
    </xf>
    <xf numFmtId="0" fontId="12" fillId="2" borderId="0" xfId="0" applyFont="1" applyFill="1" applyAlignment="1">
      <alignment horizontal="left"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165" fontId="9" fillId="0" borderId="0" xfId="0" applyNumberFormat="1" applyFont="1" applyFill="1" applyAlignment="1">
      <alignment vertical="center"/>
    </xf>
    <xf numFmtId="0" fontId="1" fillId="0" borderId="1" xfId="0" applyFont="1" applyFill="1" applyBorder="1" applyAlignment="1">
      <alignment vertical="center"/>
    </xf>
    <xf numFmtId="166" fontId="18" fillId="6" borderId="1" xfId="1" applyNumberFormat="1" applyFont="1" applyFill="1" applyBorder="1" applyAlignment="1">
      <alignment vertical="center"/>
    </xf>
    <xf numFmtId="0" fontId="1" fillId="0" borderId="0" xfId="0" applyFont="1" applyFill="1" applyBorder="1" applyAlignment="1">
      <alignment horizontal="center" vertical="center" wrapText="1"/>
    </xf>
    <xf numFmtId="0" fontId="13" fillId="0" borderId="0" xfId="0" applyFont="1" applyFill="1" applyAlignment="1">
      <alignment horizontal="right" vertical="center" wrapText="1"/>
    </xf>
    <xf numFmtId="0" fontId="2" fillId="0" borderId="0" xfId="0" applyFont="1" applyFill="1" applyAlignment="1">
      <alignment horizontal="right" vertical="center" wrapText="1"/>
    </xf>
    <xf numFmtId="0" fontId="12" fillId="0" borderId="0" xfId="0" applyFont="1" applyFill="1" applyAlignment="1">
      <alignmen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2" fillId="0" borderId="0"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right" vertical="center" wrapText="1"/>
    </xf>
    <xf numFmtId="0" fontId="17" fillId="0" borderId="1" xfId="0" applyFont="1" applyFill="1" applyBorder="1" applyAlignment="1">
      <alignment horizontal="right" vertical="center" wrapText="1"/>
    </xf>
    <xf numFmtId="49" fontId="8" fillId="0" borderId="0" xfId="0" applyNumberFormat="1" applyFont="1" applyAlignment="1">
      <alignment horizontal="center" vertical="center"/>
    </xf>
    <xf numFmtId="49" fontId="5"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0" fontId="1" fillId="0" borderId="1" xfId="0" applyFont="1" applyFill="1" applyBorder="1" applyAlignment="1" applyProtection="1">
      <alignment vertical="center" wrapText="1"/>
      <protection locked="0"/>
    </xf>
    <xf numFmtId="0" fontId="1" fillId="0" borderId="1" xfId="0" applyFont="1" applyFill="1" applyBorder="1" applyAlignment="1">
      <alignment horizontal="right" vertical="center" wrapText="1"/>
    </xf>
    <xf numFmtId="0" fontId="9" fillId="0" borderId="0" xfId="0" applyFont="1" applyFill="1" applyAlignment="1">
      <alignment vertical="center" wrapText="1"/>
    </xf>
    <xf numFmtId="0" fontId="1" fillId="4" borderId="2" xfId="0" applyFont="1" applyFill="1" applyBorder="1" applyAlignment="1">
      <alignment vertical="center" wrapText="1"/>
    </xf>
    <xf numFmtId="0" fontId="1" fillId="5" borderId="2" xfId="0" applyFont="1" applyFill="1" applyBorder="1" applyAlignment="1">
      <alignment vertical="center" wrapText="1"/>
    </xf>
    <xf numFmtId="166" fontId="1" fillId="0" borderId="11" xfId="1" applyNumberFormat="1" applyFont="1" applyBorder="1" applyAlignment="1">
      <alignment vertical="center"/>
    </xf>
    <xf numFmtId="166" fontId="1" fillId="6" borderId="11" xfId="1" applyNumberFormat="1" applyFont="1" applyFill="1" applyBorder="1" applyAlignment="1">
      <alignment vertical="center"/>
    </xf>
    <xf numFmtId="166" fontId="1" fillId="2" borderId="11" xfId="1" applyNumberFormat="1" applyFont="1" applyFill="1" applyBorder="1" applyAlignment="1">
      <alignment vertical="center"/>
    </xf>
    <xf numFmtId="0" fontId="19" fillId="0" borderId="0" xfId="0" applyFont="1" applyFill="1" applyAlignment="1">
      <alignment vertical="center" wrapText="1"/>
    </xf>
    <xf numFmtId="166" fontId="1" fillId="0" borderId="1" xfId="1" applyNumberFormat="1" applyFont="1" applyFill="1" applyBorder="1" applyAlignment="1">
      <alignment vertical="center"/>
    </xf>
    <xf numFmtId="166" fontId="1" fillId="0" borderId="11" xfId="1" applyNumberFormat="1" applyFont="1" applyFill="1" applyBorder="1" applyAlignment="1">
      <alignment vertical="center"/>
    </xf>
    <xf numFmtId="0" fontId="12" fillId="0" borderId="0" xfId="0" applyFont="1" applyFill="1" applyAlignment="1">
      <alignment horizontal="left" vertical="center" wrapText="1"/>
    </xf>
    <xf numFmtId="0" fontId="21" fillId="0" borderId="0" xfId="0" applyFont="1"/>
    <xf numFmtId="0" fontId="22" fillId="3" borderId="3" xfId="0" applyFont="1" applyFill="1" applyBorder="1" applyAlignment="1">
      <alignment horizontal="center" vertical="center" textRotation="90" wrapText="1"/>
    </xf>
    <xf numFmtId="0" fontId="22" fillId="3" borderId="1" xfId="0" applyFont="1" applyFill="1" applyBorder="1" applyAlignment="1">
      <alignment horizontal="left" vertical="center" wrapText="1"/>
    </xf>
    <xf numFmtId="4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164" fontId="22" fillId="3" borderId="1" xfId="0" applyNumberFormat="1" applyFont="1" applyFill="1" applyBorder="1" applyAlignment="1">
      <alignment vertical="center" wrapText="1"/>
    </xf>
    <xf numFmtId="0" fontId="23" fillId="3" borderId="3" xfId="0" applyFont="1" applyFill="1" applyBorder="1" applyAlignment="1">
      <alignment vertical="center"/>
    </xf>
    <xf numFmtId="0" fontId="22" fillId="3" borderId="1" xfId="0" applyFont="1" applyFill="1" applyBorder="1" applyAlignment="1">
      <alignment vertical="center" wrapText="1"/>
    </xf>
    <xf numFmtId="49" fontId="22" fillId="3" borderId="1" xfId="0" applyNumberFormat="1" applyFont="1" applyFill="1" applyBorder="1" applyAlignment="1">
      <alignment horizontal="center" vertical="center"/>
    </xf>
    <xf numFmtId="165" fontId="23" fillId="3" borderId="1" xfId="0" applyNumberFormat="1" applyFont="1" applyFill="1" applyBorder="1" applyAlignment="1">
      <alignment vertical="center"/>
    </xf>
    <xf numFmtId="165" fontId="22" fillId="3"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66" fontId="15" fillId="2" borderId="1" xfId="1" applyNumberFormat="1" applyFont="1" applyFill="1" applyBorder="1" applyAlignment="1">
      <alignment horizontal="center" vertical="center"/>
    </xf>
    <xf numFmtId="166" fontId="1" fillId="0" borderId="1" xfId="1" applyNumberFormat="1" applyFont="1" applyFill="1" applyBorder="1" applyAlignment="1" applyProtection="1">
      <alignment horizontal="center" vertical="center"/>
      <protection locked="0"/>
    </xf>
    <xf numFmtId="0" fontId="15" fillId="0" borderId="1" xfId="0" applyFont="1" applyFill="1" applyBorder="1" applyAlignment="1">
      <alignment vertical="center" wrapText="1"/>
    </xf>
    <xf numFmtId="0" fontId="1" fillId="0" borderId="4" xfId="0" applyFont="1" applyFill="1" applyBorder="1" applyAlignment="1">
      <alignment horizontal="left" vertical="center" wrapText="1"/>
    </xf>
    <xf numFmtId="0" fontId="17" fillId="0" borderId="11" xfId="0" applyFont="1" applyFill="1" applyBorder="1" applyAlignment="1">
      <alignment horizontal="right" vertical="center" wrapText="1"/>
    </xf>
    <xf numFmtId="0" fontId="20" fillId="0" borderId="0" xfId="0" applyFont="1" applyAlignment="1">
      <alignment vertical="center" wrapText="1"/>
    </xf>
    <xf numFmtId="0" fontId="28" fillId="0" borderId="0" xfId="0" applyFont="1" applyAlignment="1">
      <alignment horizontal="right" vertical="center" wrapText="1"/>
    </xf>
    <xf numFmtId="0" fontId="29" fillId="2" borderId="0" xfId="0" applyFont="1" applyFill="1" applyAlignment="1">
      <alignment horizontal="right" vertical="center" wrapText="1"/>
    </xf>
    <xf numFmtId="0" fontId="1" fillId="0" borderId="3" xfId="0" applyFont="1" applyFill="1" applyBorder="1" applyAlignment="1">
      <alignment horizontal="center" vertical="center"/>
    </xf>
    <xf numFmtId="49" fontId="1" fillId="0" borderId="1" xfId="0" applyNumberFormat="1" applyFont="1" applyBorder="1" applyAlignment="1">
      <alignment horizontal="center" vertical="center" wrapText="1"/>
    </xf>
    <xf numFmtId="166" fontId="1" fillId="0" borderId="1" xfId="1" applyNumberFormat="1" applyFont="1" applyBorder="1" applyAlignment="1">
      <alignment horizontal="center" vertical="center"/>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2" xfId="0"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166" fontId="1" fillId="2" borderId="1" xfId="1" applyNumberFormat="1" applyFont="1" applyFill="1" applyBorder="1" applyAlignment="1">
      <alignment horizontal="center" vertical="center" wrapText="1"/>
    </xf>
    <xf numFmtId="166" fontId="1" fillId="2" borderId="11" xfId="1"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2" borderId="1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49" fontId="1" fillId="0" borderId="1" xfId="0" applyNumberFormat="1" applyFont="1" applyFill="1" applyBorder="1" applyAlignment="1">
      <alignment horizontal="center" vertical="center"/>
    </xf>
    <xf numFmtId="166" fontId="1" fillId="2" borderId="1" xfId="1"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2" borderId="3" xfId="0" applyFont="1" applyFill="1" applyBorder="1" applyAlignment="1">
      <alignment horizontal="center" vertical="center"/>
    </xf>
    <xf numFmtId="0" fontId="1" fillId="0" borderId="1" xfId="0" applyFont="1" applyBorder="1" applyAlignment="1">
      <alignment horizontal="center" vertical="center" wrapText="1"/>
    </xf>
    <xf numFmtId="166" fontId="1" fillId="0" borderId="1" xfId="1" applyNumberFormat="1" applyFont="1" applyFill="1" applyBorder="1" applyAlignment="1" applyProtection="1">
      <alignment horizontal="center" vertical="center"/>
      <protection locked="0"/>
    </xf>
    <xf numFmtId="166" fontId="15" fillId="0" borderId="1" xfId="1" applyNumberFormat="1" applyFont="1" applyBorder="1" applyAlignment="1">
      <alignment horizontal="center" vertical="center"/>
    </xf>
    <xf numFmtId="0" fontId="1" fillId="2" borderId="3" xfId="0" applyFont="1" applyFill="1" applyBorder="1" applyAlignment="1">
      <alignment horizontal="center" vertical="center"/>
    </xf>
    <xf numFmtId="0" fontId="15" fillId="0" borderId="3" xfId="0" applyNumberFormat="1"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6" fillId="5" borderId="3" xfId="0" applyFont="1" applyFill="1" applyBorder="1" applyAlignment="1">
      <alignment horizontal="right" vertical="center" wrapText="1"/>
    </xf>
    <xf numFmtId="0" fontId="6" fillId="5" borderId="1" xfId="0" applyFont="1" applyFill="1" applyBorder="1" applyAlignment="1">
      <alignment horizontal="right"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pplyProtection="1">
      <alignment vertical="center" wrapText="1"/>
      <protection locked="0"/>
    </xf>
    <xf numFmtId="0" fontId="19" fillId="0" borderId="0" xfId="0" applyFont="1" applyAlignment="1">
      <alignment horizontal="center" vertical="center" wrapText="1"/>
    </xf>
    <xf numFmtId="0" fontId="22" fillId="0" borderId="7" xfId="0" applyFont="1" applyBorder="1" applyAlignment="1">
      <alignment horizontal="center" vertical="center" textRotation="90" wrapText="1"/>
    </xf>
    <xf numFmtId="0" fontId="22" fillId="0" borderId="3" xfId="0" applyFont="1" applyBorder="1" applyAlignment="1">
      <alignment horizontal="center" vertical="center" textRotation="90" wrapText="1"/>
    </xf>
    <xf numFmtId="49" fontId="22" fillId="0" borderId="8"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6" borderId="8"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1" fillId="0" borderId="0" xfId="0" applyFont="1" applyFill="1" applyBorder="1" applyAlignment="1">
      <alignment horizontal="left" vertical="center" wrapText="1"/>
    </xf>
    <xf numFmtId="0" fontId="6" fillId="5" borderId="10" xfId="0" applyFont="1" applyFill="1" applyBorder="1" applyAlignment="1">
      <alignment horizontal="right" vertical="center" wrapText="1"/>
    </xf>
    <xf numFmtId="0" fontId="6" fillId="5" borderId="5" xfId="0" applyFont="1" applyFill="1" applyBorder="1" applyAlignment="1">
      <alignment horizontal="right" vertical="center" wrapText="1"/>
    </xf>
    <xf numFmtId="0" fontId="1" fillId="2" borderId="1" xfId="2" applyFont="1" applyFill="1" applyBorder="1" applyAlignment="1" applyProtection="1">
      <alignment horizontal="left" vertical="center" wrapText="1"/>
      <protection locked="0"/>
    </xf>
    <xf numFmtId="166" fontId="1" fillId="0" borderId="1" xfId="1" applyNumberFormat="1" applyFont="1" applyBorder="1" applyAlignment="1">
      <alignment horizontal="center" vertical="center" wrapText="1"/>
    </xf>
    <xf numFmtId="49" fontId="1" fillId="2" borderId="4"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9" fillId="2" borderId="0" xfId="0" applyFont="1" applyFill="1" applyBorder="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X370"/>
  <sheetViews>
    <sheetView tabSelected="1" topLeftCell="A274" zoomScale="80" zoomScaleNormal="80" zoomScaleSheetLayoutView="80" workbookViewId="0">
      <selection activeCell="P82" sqref="P82:P83"/>
    </sheetView>
  </sheetViews>
  <sheetFormatPr defaultRowHeight="12.75" x14ac:dyDescent="0.25"/>
  <cols>
    <col min="1" max="1" width="5" style="2" customWidth="1"/>
    <col min="2" max="2" width="48" style="8" customWidth="1"/>
    <col min="3" max="3" width="6" style="74" customWidth="1"/>
    <col min="4" max="4" width="8.5703125" style="2" customWidth="1"/>
    <col min="5" max="5" width="12.7109375" style="2" customWidth="1"/>
    <col min="6" max="6" width="10.140625" style="2" customWidth="1"/>
    <col min="7" max="7" width="11.42578125" style="2" customWidth="1"/>
    <col min="8" max="8" width="11.28515625" style="2" customWidth="1"/>
    <col min="9" max="10" width="11.85546875" style="2" customWidth="1"/>
    <col min="11" max="11" width="10.28515625" style="2" customWidth="1"/>
    <col min="12" max="12" width="10" style="2" customWidth="1"/>
    <col min="13" max="13" width="9" style="2" customWidth="1"/>
    <col min="14" max="14" width="10.42578125" style="2" customWidth="1"/>
    <col min="15" max="15" width="9.85546875" style="2" customWidth="1"/>
    <col min="16" max="16" width="28.5703125" style="56" customWidth="1"/>
    <col min="17" max="17" width="10.7109375" style="10" customWidth="1"/>
    <col min="18" max="18" width="23.28515625" style="10" customWidth="1"/>
    <col min="19" max="19" width="19.28515625" style="65" customWidth="1"/>
    <col min="20" max="54" width="9.140625" style="4"/>
    <col min="55" max="16384" width="9.140625" style="2"/>
  </cols>
  <sheetData>
    <row r="1" spans="1:54" ht="12.75" customHeight="1" x14ac:dyDescent="0.25">
      <c r="O1" s="107"/>
      <c r="P1" s="108" t="s">
        <v>383</v>
      </c>
      <c r="Q1" s="108"/>
      <c r="R1" s="108"/>
      <c r="S1" s="63"/>
    </row>
    <row r="2" spans="1:54" ht="16.5" customHeight="1" x14ac:dyDescent="0.25">
      <c r="O2" s="12"/>
      <c r="P2" s="109" t="s">
        <v>403</v>
      </c>
      <c r="Q2" s="109"/>
      <c r="R2" s="109"/>
      <c r="S2" s="63"/>
    </row>
    <row r="3" spans="1:54" ht="15" customHeight="1" thickBot="1" x14ac:dyDescent="0.3">
      <c r="A3" s="158"/>
      <c r="B3" s="158"/>
      <c r="F3" s="11" t="s">
        <v>384</v>
      </c>
      <c r="G3" s="3"/>
      <c r="H3" s="3"/>
      <c r="I3" s="3"/>
      <c r="J3" s="4"/>
      <c r="K3" s="5"/>
      <c r="L3" s="5"/>
      <c r="M3" s="6"/>
      <c r="N3" s="5"/>
      <c r="O3" s="13"/>
      <c r="P3" s="176" t="s">
        <v>404</v>
      </c>
      <c r="Q3" s="176"/>
      <c r="R3" s="176"/>
      <c r="S3" s="64"/>
    </row>
    <row r="4" spans="1:54" ht="12.75" customHeight="1" x14ac:dyDescent="0.25">
      <c r="A4" s="159" t="s">
        <v>0</v>
      </c>
      <c r="B4" s="148" t="s">
        <v>1</v>
      </c>
      <c r="C4" s="161" t="s">
        <v>253</v>
      </c>
      <c r="D4" s="148" t="s">
        <v>263</v>
      </c>
      <c r="E4" s="148" t="s">
        <v>381</v>
      </c>
      <c r="F4" s="163">
        <v>2014</v>
      </c>
      <c r="G4" s="163"/>
      <c r="H4" s="163"/>
      <c r="I4" s="163"/>
      <c r="J4" s="163"/>
      <c r="K4" s="163"/>
      <c r="L4" s="148">
        <v>2015</v>
      </c>
      <c r="M4" s="148">
        <v>2016</v>
      </c>
      <c r="N4" s="148" t="s">
        <v>42</v>
      </c>
      <c r="O4" s="148" t="s">
        <v>2</v>
      </c>
      <c r="P4" s="154" t="s">
        <v>225</v>
      </c>
      <c r="Q4" s="148" t="s">
        <v>27</v>
      </c>
      <c r="R4" s="166" t="s">
        <v>43</v>
      </c>
      <c r="S4" s="66"/>
    </row>
    <row r="5" spans="1:54" ht="12.75" customHeight="1" x14ac:dyDescent="0.25">
      <c r="A5" s="160"/>
      <c r="B5" s="149"/>
      <c r="C5" s="162"/>
      <c r="D5" s="149"/>
      <c r="E5" s="149"/>
      <c r="F5" s="165" t="s">
        <v>3</v>
      </c>
      <c r="G5" s="165"/>
      <c r="H5" s="165"/>
      <c r="I5" s="165"/>
      <c r="J5" s="165"/>
      <c r="K5" s="165"/>
      <c r="L5" s="149"/>
      <c r="M5" s="149"/>
      <c r="N5" s="149"/>
      <c r="O5" s="149"/>
      <c r="P5" s="155"/>
      <c r="Q5" s="149"/>
      <c r="R5" s="167"/>
      <c r="S5" s="66"/>
    </row>
    <row r="6" spans="1:54" ht="15" customHeight="1" x14ac:dyDescent="0.25">
      <c r="A6" s="160"/>
      <c r="B6" s="149"/>
      <c r="C6" s="162"/>
      <c r="D6" s="149"/>
      <c r="E6" s="149"/>
      <c r="F6" s="164" t="s">
        <v>366</v>
      </c>
      <c r="G6" s="164" t="s">
        <v>4</v>
      </c>
      <c r="H6" s="164" t="s">
        <v>5</v>
      </c>
      <c r="I6" s="164" t="s">
        <v>6</v>
      </c>
      <c r="J6" s="164" t="s">
        <v>7</v>
      </c>
      <c r="K6" s="165" t="s">
        <v>8</v>
      </c>
      <c r="L6" s="149"/>
      <c r="M6" s="149"/>
      <c r="N6" s="149"/>
      <c r="O6" s="149"/>
      <c r="P6" s="155"/>
      <c r="Q6" s="149"/>
      <c r="R6" s="167"/>
      <c r="S6" s="66"/>
    </row>
    <row r="7" spans="1:54" ht="61.5" customHeight="1" x14ac:dyDescent="0.25">
      <c r="A7" s="160"/>
      <c r="B7" s="149"/>
      <c r="C7" s="162"/>
      <c r="D7" s="149"/>
      <c r="E7" s="149"/>
      <c r="F7" s="164"/>
      <c r="G7" s="164"/>
      <c r="H7" s="164"/>
      <c r="I7" s="164"/>
      <c r="J7" s="164"/>
      <c r="K7" s="165"/>
      <c r="L7" s="149"/>
      <c r="M7" s="149"/>
      <c r="N7" s="149"/>
      <c r="O7" s="149"/>
      <c r="P7" s="155"/>
      <c r="Q7" s="149"/>
      <c r="R7" s="167"/>
      <c r="S7" s="66"/>
    </row>
    <row r="8" spans="1:54" s="9" customFormat="1" ht="26.25" customHeight="1" x14ac:dyDescent="0.25">
      <c r="A8" s="90"/>
      <c r="B8" s="91" t="s">
        <v>318</v>
      </c>
      <c r="C8" s="92"/>
      <c r="D8" s="93"/>
      <c r="E8" s="93"/>
      <c r="F8" s="99">
        <f>F9</f>
        <v>5471.5</v>
      </c>
      <c r="G8" s="94"/>
      <c r="H8" s="94"/>
      <c r="I8" s="94"/>
      <c r="J8" s="94"/>
      <c r="K8" s="94"/>
      <c r="L8" s="93"/>
      <c r="M8" s="93"/>
      <c r="N8" s="93"/>
      <c r="O8" s="93"/>
      <c r="P8" s="155"/>
      <c r="Q8" s="149"/>
      <c r="R8" s="167"/>
      <c r="S8" s="66"/>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row>
    <row r="9" spans="1:54" s="7" customFormat="1" x14ac:dyDescent="0.25">
      <c r="A9" s="95"/>
      <c r="B9" s="96" t="s">
        <v>9</v>
      </c>
      <c r="C9" s="97"/>
      <c r="D9" s="98"/>
      <c r="E9" s="98">
        <f t="shared" ref="E9:J9" si="0">E10+E124+E233</f>
        <v>33576.1</v>
      </c>
      <c r="F9" s="98">
        <f t="shared" si="0"/>
        <v>5471.5</v>
      </c>
      <c r="G9" s="98">
        <f t="shared" si="0"/>
        <v>28727.510000000002</v>
      </c>
      <c r="H9" s="98">
        <f t="shared" si="0"/>
        <v>18055.539999999997</v>
      </c>
      <c r="I9" s="98">
        <f t="shared" si="0"/>
        <v>61.04</v>
      </c>
      <c r="J9" s="98">
        <f t="shared" si="0"/>
        <v>4190.0600000000004</v>
      </c>
      <c r="K9" s="98">
        <f>F9+G9+H9+I9+J9</f>
        <v>56505.65</v>
      </c>
      <c r="L9" s="98">
        <f>L10+L124+L233</f>
        <v>48466.82</v>
      </c>
      <c r="M9" s="98">
        <f>M10+M124+M233</f>
        <v>47048.63</v>
      </c>
      <c r="N9" s="98">
        <f>N10+N124+N233</f>
        <v>108063.66</v>
      </c>
      <c r="O9" s="98">
        <f>D9+K9+L9+M9+N9</f>
        <v>260084.76</v>
      </c>
      <c r="P9" s="155"/>
      <c r="Q9" s="149"/>
      <c r="R9" s="167"/>
      <c r="S9" s="66"/>
      <c r="T9" s="4"/>
      <c r="U9" s="59"/>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s="7" customFormat="1" ht="15" customHeight="1" x14ac:dyDescent="0.25">
      <c r="A10" s="152" t="s">
        <v>255</v>
      </c>
      <c r="B10" s="153"/>
      <c r="C10" s="75"/>
      <c r="D10" s="25"/>
      <c r="E10" s="25">
        <f>E12+E14+E16+E18+E20+E22+E24+E26+E28+E30+E32+E34+E36+E38+E40+E42+E44+E46+E48+E50+E52+E54+E56+E58+E60+E64+E66+E68+E70+E72+E74+E76+E78+E80+E82+E84+E86+E88+E90+E92+E94+E96+E98+E108+E110+E112+E114+E116+E120+E122+E118+E62+E100+E102+E104+E106</f>
        <v>10513.869999999999</v>
      </c>
      <c r="F10" s="25">
        <f>F12+F14+F16+F18+F20+F22+F24+F26+F28+F30+F32+F34+F36+F38+F40+F42+F44+F46+F48+F50+F52+F54+F56+F58+F60+F64+F66+F68+F70+F72+F74+F76+F78+F80+F82+F84+F86+F88+F90+F92+F94+F96+F98+F108+F110+F112+F114+F116+F120+F122+F118+F62+F100+F102+F104+F106</f>
        <v>2652.53</v>
      </c>
      <c r="G10" s="25">
        <f t="shared" ref="G10:M10" si="1">G12+G14+G16+G18+G20+G22+G24+G26+G28+G30+G32+G34+G36+G38+G40+G42+G44+G46+G48+G50+G52+G54+G56+G58+G60+G64+G66+G68+G70+G72+G74+G76+G78+G80+G82+G84+G86+G88+G90+G92+G94+G96+G98+G108+G110+G112+G114+G116+G120+G122+G118+G62+G100+G102+G104+G106</f>
        <v>10884.97</v>
      </c>
      <c r="H10" s="25">
        <f t="shared" si="1"/>
        <v>264.37</v>
      </c>
      <c r="I10" s="25">
        <f t="shared" si="1"/>
        <v>0</v>
      </c>
      <c r="J10" s="25">
        <f t="shared" si="1"/>
        <v>813.59</v>
      </c>
      <c r="K10" s="25">
        <f>F10+G10+H10+I10+J10</f>
        <v>14615.460000000001</v>
      </c>
      <c r="L10" s="25">
        <f t="shared" si="1"/>
        <v>12222.020000000002</v>
      </c>
      <c r="M10" s="25">
        <f t="shared" si="1"/>
        <v>12749.759999999998</v>
      </c>
      <c r="N10" s="25">
        <f>N12+N14+N16+N18+N20+N22+N24+N26+N28+N30+N32+N34+N36+N38+N40+N42+N44+N46+N48+N50+N52+N54+N56+N58+N60+N64+N66+N68+N70+N72+N74+N76+N78+N80+N82+N84+N86+N88+N90+N92+N94+N96+N98+N108+N110+N112+N114+N116+N120+N122+N118+N62+N100+N102+N104+N106</f>
        <v>59391.509999999995</v>
      </c>
      <c r="O10" s="25">
        <f>E10+K10+L10+M10+N10</f>
        <v>109492.62</v>
      </c>
      <c r="P10" s="57"/>
      <c r="Q10" s="26"/>
      <c r="R10" s="80"/>
      <c r="S10" s="67"/>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s="7" customFormat="1" ht="15" customHeight="1" x14ac:dyDescent="0.25">
      <c r="A11" s="150" t="s">
        <v>11</v>
      </c>
      <c r="B11" s="151"/>
      <c r="C11" s="76"/>
      <c r="D11" s="29"/>
      <c r="E11" s="29">
        <f t="shared" ref="E11" si="2">(E10/E9)*100</f>
        <v>31.313553390655851</v>
      </c>
      <c r="F11" s="29">
        <f>(F10/F9)*100</f>
        <v>48.47902768893357</v>
      </c>
      <c r="G11" s="29">
        <f t="shared" ref="G11:J11" si="3">(G10/G9)*100</f>
        <v>37.890405398866797</v>
      </c>
      <c r="H11" s="29">
        <f t="shared" si="3"/>
        <v>1.4642043383914303</v>
      </c>
      <c r="I11" s="29">
        <f t="shared" si="3"/>
        <v>0</v>
      </c>
      <c r="J11" s="29">
        <f t="shared" si="3"/>
        <v>19.417144384567283</v>
      </c>
      <c r="K11" s="29">
        <f>(K10/K9)*100</f>
        <v>25.865484248035376</v>
      </c>
      <c r="L11" s="29">
        <f t="shared" ref="L11:O11" si="4">(L10/L9)*100</f>
        <v>25.217292985180386</v>
      </c>
      <c r="M11" s="29">
        <f t="shared" si="4"/>
        <v>27.099110005966164</v>
      </c>
      <c r="N11" s="29">
        <f t="shared" si="4"/>
        <v>54.959743173607102</v>
      </c>
      <c r="O11" s="29">
        <f t="shared" si="4"/>
        <v>42.0988219378944</v>
      </c>
      <c r="P11" s="58"/>
      <c r="Q11" s="30"/>
      <c r="R11" s="81"/>
      <c r="S11" s="67"/>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s="19" customFormat="1" ht="54.75" customHeight="1" x14ac:dyDescent="0.25">
      <c r="A12" s="133">
        <v>1</v>
      </c>
      <c r="B12" s="104" t="s">
        <v>247</v>
      </c>
      <c r="C12" s="137" t="s">
        <v>13</v>
      </c>
      <c r="D12" s="112" t="s">
        <v>265</v>
      </c>
      <c r="E12" s="22">
        <v>21.34</v>
      </c>
      <c r="F12" s="17">
        <v>7.13</v>
      </c>
      <c r="G12" s="17"/>
      <c r="H12" s="17"/>
      <c r="I12" s="17"/>
      <c r="J12" s="17"/>
      <c r="K12" s="17">
        <f t="shared" ref="K12:K43" si="5">SUM(F12:J12)</f>
        <v>7.13</v>
      </c>
      <c r="L12" s="16">
        <v>14.23</v>
      </c>
      <c r="M12" s="16">
        <v>85.37</v>
      </c>
      <c r="N12" s="16">
        <v>853.72</v>
      </c>
      <c r="O12" s="16">
        <f>E12+K12+L12+M12+N12</f>
        <v>981.79</v>
      </c>
      <c r="P12" s="123" t="s">
        <v>389</v>
      </c>
      <c r="Q12" s="132" t="s">
        <v>45</v>
      </c>
      <c r="R12" s="117" t="s">
        <v>343</v>
      </c>
      <c r="S12" s="6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19" customFormat="1" x14ac:dyDescent="0.25">
      <c r="A13" s="133"/>
      <c r="B13" s="72" t="s">
        <v>44</v>
      </c>
      <c r="C13" s="137"/>
      <c r="D13" s="112"/>
      <c r="E13" s="22"/>
      <c r="F13" s="17"/>
      <c r="G13" s="17"/>
      <c r="H13" s="17"/>
      <c r="I13" s="17"/>
      <c r="J13" s="17"/>
      <c r="K13" s="17">
        <f t="shared" si="5"/>
        <v>0</v>
      </c>
      <c r="L13" s="16"/>
      <c r="M13" s="16">
        <v>85.37</v>
      </c>
      <c r="N13" s="16"/>
      <c r="O13" s="16">
        <f t="shared" ref="O13:O75" si="6">E13+K13+L13+M13+N13</f>
        <v>85.37</v>
      </c>
      <c r="P13" s="123"/>
      <c r="Q13" s="132"/>
      <c r="R13" s="117"/>
      <c r="S13" s="6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19" customFormat="1" ht="22.5" customHeight="1" x14ac:dyDescent="0.25">
      <c r="A14" s="110">
        <v>2</v>
      </c>
      <c r="B14" s="101" t="s">
        <v>37</v>
      </c>
      <c r="C14" s="128" t="s">
        <v>14</v>
      </c>
      <c r="D14" s="121" t="s">
        <v>266</v>
      </c>
      <c r="E14" s="16"/>
      <c r="F14" s="17">
        <v>142.29</v>
      </c>
      <c r="G14" s="17"/>
      <c r="H14" s="17"/>
      <c r="I14" s="17"/>
      <c r="J14" s="17"/>
      <c r="K14" s="17">
        <f t="shared" si="5"/>
        <v>142.29</v>
      </c>
      <c r="L14" s="16">
        <v>853.72</v>
      </c>
      <c r="M14" s="16">
        <v>996.01</v>
      </c>
      <c r="N14" s="16">
        <v>3557.18</v>
      </c>
      <c r="O14" s="16">
        <f t="shared" si="6"/>
        <v>5549.2</v>
      </c>
      <c r="P14" s="131" t="s">
        <v>31</v>
      </c>
      <c r="Q14" s="132" t="s">
        <v>40</v>
      </c>
      <c r="R14" s="117" t="s">
        <v>346</v>
      </c>
      <c r="S14" s="62"/>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19" customFormat="1" ht="12" customHeight="1" x14ac:dyDescent="0.25">
      <c r="A15" s="110"/>
      <c r="B15" s="73" t="s">
        <v>44</v>
      </c>
      <c r="C15" s="128"/>
      <c r="D15" s="121"/>
      <c r="E15" s="16"/>
      <c r="F15" s="17"/>
      <c r="G15" s="17"/>
      <c r="H15" s="17"/>
      <c r="I15" s="17"/>
      <c r="J15" s="17"/>
      <c r="K15" s="17">
        <f t="shared" si="5"/>
        <v>0</v>
      </c>
      <c r="L15" s="16"/>
      <c r="M15" s="16"/>
      <c r="N15" s="16"/>
      <c r="O15" s="16">
        <f t="shared" si="6"/>
        <v>0</v>
      </c>
      <c r="P15" s="131"/>
      <c r="Q15" s="132"/>
      <c r="R15" s="117"/>
      <c r="S15" s="62"/>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32" customFormat="1" ht="39.75" customHeight="1" x14ac:dyDescent="0.25">
      <c r="A16" s="110">
        <v>3</v>
      </c>
      <c r="B16" s="101" t="s">
        <v>16</v>
      </c>
      <c r="C16" s="137" t="s">
        <v>15</v>
      </c>
      <c r="D16" s="121" t="s">
        <v>264</v>
      </c>
      <c r="E16" s="16"/>
      <c r="F16" s="17">
        <v>28.48</v>
      </c>
      <c r="G16" s="17"/>
      <c r="H16" s="17"/>
      <c r="I16" s="17"/>
      <c r="J16" s="17"/>
      <c r="K16" s="17">
        <f t="shared" si="5"/>
        <v>28.48</v>
      </c>
      <c r="L16" s="16">
        <v>35.57</v>
      </c>
      <c r="M16" s="16">
        <v>35.57</v>
      </c>
      <c r="N16" s="16">
        <v>142.29</v>
      </c>
      <c r="O16" s="16">
        <f t="shared" si="6"/>
        <v>241.91</v>
      </c>
      <c r="P16" s="131" t="s">
        <v>390</v>
      </c>
      <c r="Q16" s="132" t="s">
        <v>45</v>
      </c>
      <c r="R16" s="117" t="s">
        <v>346</v>
      </c>
      <c r="S16" s="6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32" customFormat="1" ht="15" customHeight="1" x14ac:dyDescent="0.25">
      <c r="A17" s="110"/>
      <c r="B17" s="15" t="s">
        <v>12</v>
      </c>
      <c r="C17" s="137"/>
      <c r="D17" s="121"/>
      <c r="E17" s="16"/>
      <c r="F17" s="17"/>
      <c r="G17" s="17"/>
      <c r="H17" s="17"/>
      <c r="I17" s="17"/>
      <c r="J17" s="17"/>
      <c r="K17" s="17">
        <f t="shared" si="5"/>
        <v>0</v>
      </c>
      <c r="L17" s="16"/>
      <c r="M17" s="16"/>
      <c r="N17" s="16"/>
      <c r="O17" s="16">
        <f t="shared" si="6"/>
        <v>0</v>
      </c>
      <c r="P17" s="131"/>
      <c r="Q17" s="132"/>
      <c r="R17" s="117"/>
      <c r="S17" s="6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45" customFormat="1" ht="45.75" customHeight="1" x14ac:dyDescent="0.2">
      <c r="A18" s="139">
        <v>4</v>
      </c>
      <c r="B18" s="23" t="s">
        <v>81</v>
      </c>
      <c r="C18" s="128" t="s">
        <v>15</v>
      </c>
      <c r="D18" s="121" t="s">
        <v>264</v>
      </c>
      <c r="E18" s="22">
        <v>492.31</v>
      </c>
      <c r="F18" s="21">
        <v>313.02999999999997</v>
      </c>
      <c r="G18" s="21"/>
      <c r="H18" s="21"/>
      <c r="I18" s="21"/>
      <c r="J18" s="21"/>
      <c r="K18" s="17">
        <f t="shared" si="5"/>
        <v>313.02999999999997</v>
      </c>
      <c r="L18" s="50">
        <v>341.49</v>
      </c>
      <c r="M18" s="50">
        <v>369.95</v>
      </c>
      <c r="N18" s="50">
        <v>1422.87</v>
      </c>
      <c r="O18" s="16">
        <f t="shared" si="6"/>
        <v>2939.6499999999996</v>
      </c>
      <c r="P18" s="131" t="s">
        <v>309</v>
      </c>
      <c r="Q18" s="141" t="s">
        <v>45</v>
      </c>
      <c r="R18" s="156" t="s">
        <v>344</v>
      </c>
      <c r="S18" s="62"/>
      <c r="T18" s="27"/>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s="45" customFormat="1" x14ac:dyDescent="0.2">
      <c r="A19" s="139"/>
      <c r="B19" s="15" t="s">
        <v>12</v>
      </c>
      <c r="C19" s="128"/>
      <c r="D19" s="121"/>
      <c r="E19" s="22"/>
      <c r="F19" s="21"/>
      <c r="G19" s="21"/>
      <c r="H19" s="21"/>
      <c r="I19" s="21"/>
      <c r="J19" s="21"/>
      <c r="K19" s="17">
        <f t="shared" si="5"/>
        <v>0</v>
      </c>
      <c r="L19" s="50"/>
      <c r="M19" s="50"/>
      <c r="N19" s="50"/>
      <c r="O19" s="16">
        <f t="shared" si="6"/>
        <v>0</v>
      </c>
      <c r="P19" s="131"/>
      <c r="Q19" s="141"/>
      <c r="R19" s="156"/>
      <c r="S19" s="62"/>
      <c r="T19" s="27"/>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s="45" customFormat="1" ht="107.25" customHeight="1" x14ac:dyDescent="0.2">
      <c r="A20" s="133">
        <v>5</v>
      </c>
      <c r="B20" s="101" t="s">
        <v>74</v>
      </c>
      <c r="C20" s="128" t="s">
        <v>17</v>
      </c>
      <c r="D20" s="121" t="s">
        <v>264</v>
      </c>
      <c r="E20" s="51">
        <v>26.61</v>
      </c>
      <c r="F20" s="21">
        <v>15.68</v>
      </c>
      <c r="G20" s="21"/>
      <c r="H20" s="21"/>
      <c r="I20" s="21"/>
      <c r="J20" s="21"/>
      <c r="K20" s="17">
        <f t="shared" si="5"/>
        <v>15.68</v>
      </c>
      <c r="L20" s="24">
        <v>21.34</v>
      </c>
      <c r="M20" s="24">
        <v>21.34</v>
      </c>
      <c r="N20" s="24"/>
      <c r="O20" s="16">
        <f t="shared" si="6"/>
        <v>84.97</v>
      </c>
      <c r="P20" s="131" t="s">
        <v>405</v>
      </c>
      <c r="Q20" s="132" t="s">
        <v>36</v>
      </c>
      <c r="R20" s="117" t="s">
        <v>347</v>
      </c>
      <c r="S20" s="62"/>
      <c r="T20" s="27"/>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spans="1:54" s="45" customFormat="1" x14ac:dyDescent="0.2">
      <c r="A21" s="133"/>
      <c r="B21" s="15" t="s">
        <v>12</v>
      </c>
      <c r="C21" s="128"/>
      <c r="D21" s="121"/>
      <c r="E21" s="51"/>
      <c r="F21" s="21"/>
      <c r="G21" s="21"/>
      <c r="H21" s="21"/>
      <c r="I21" s="21"/>
      <c r="J21" s="21"/>
      <c r="K21" s="17">
        <f t="shared" si="5"/>
        <v>0</v>
      </c>
      <c r="L21" s="24"/>
      <c r="M21" s="24"/>
      <c r="N21" s="24"/>
      <c r="O21" s="16">
        <f t="shared" si="6"/>
        <v>0</v>
      </c>
      <c r="P21" s="131"/>
      <c r="Q21" s="132"/>
      <c r="R21" s="117"/>
      <c r="S21" s="62"/>
      <c r="T21" s="27"/>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row>
    <row r="22" spans="1:54" s="45" customFormat="1" ht="51.75" customHeight="1" x14ac:dyDescent="0.2">
      <c r="A22" s="133">
        <v>6</v>
      </c>
      <c r="B22" s="23" t="s">
        <v>84</v>
      </c>
      <c r="C22" s="128" t="s">
        <v>17</v>
      </c>
      <c r="D22" s="121" t="s">
        <v>264</v>
      </c>
      <c r="E22" s="20">
        <v>86.8</v>
      </c>
      <c r="F22" s="21">
        <v>28.48</v>
      </c>
      <c r="G22" s="21"/>
      <c r="H22" s="21"/>
      <c r="I22" s="21"/>
      <c r="J22" s="21"/>
      <c r="K22" s="17">
        <f t="shared" si="5"/>
        <v>28.48</v>
      </c>
      <c r="L22" s="50">
        <v>35.57</v>
      </c>
      <c r="M22" s="50">
        <v>35.57</v>
      </c>
      <c r="N22" s="50">
        <v>35.57</v>
      </c>
      <c r="O22" s="16">
        <f t="shared" si="6"/>
        <v>221.98999999999998</v>
      </c>
      <c r="P22" s="131" t="s">
        <v>86</v>
      </c>
      <c r="Q22" s="141" t="s">
        <v>45</v>
      </c>
      <c r="R22" s="156" t="s">
        <v>344</v>
      </c>
      <c r="S22" s="62"/>
      <c r="T22" s="27"/>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s="45" customFormat="1" x14ac:dyDescent="0.2">
      <c r="A23" s="133"/>
      <c r="B23" s="15" t="s">
        <v>12</v>
      </c>
      <c r="C23" s="128"/>
      <c r="D23" s="121"/>
      <c r="E23" s="50"/>
      <c r="F23" s="21"/>
      <c r="G23" s="21"/>
      <c r="H23" s="21"/>
      <c r="I23" s="21"/>
      <c r="J23" s="21"/>
      <c r="K23" s="17">
        <f t="shared" si="5"/>
        <v>0</v>
      </c>
      <c r="L23" s="50"/>
      <c r="M23" s="50"/>
      <c r="N23" s="50"/>
      <c r="O23" s="16">
        <f t="shared" si="6"/>
        <v>0</v>
      </c>
      <c r="P23" s="131"/>
      <c r="Q23" s="141"/>
      <c r="R23" s="156"/>
      <c r="S23" s="62"/>
      <c r="T23" s="27"/>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s="45" customFormat="1" ht="42.75" customHeight="1" x14ac:dyDescent="0.2">
      <c r="A24" s="133">
        <v>7</v>
      </c>
      <c r="B24" s="23" t="s">
        <v>88</v>
      </c>
      <c r="C24" s="128" t="s">
        <v>17</v>
      </c>
      <c r="D24" s="121" t="s">
        <v>264</v>
      </c>
      <c r="E24" s="20">
        <v>110.98</v>
      </c>
      <c r="F24" s="17"/>
      <c r="G24" s="17"/>
      <c r="H24" s="17"/>
      <c r="I24" s="17"/>
      <c r="J24" s="17"/>
      <c r="K24" s="17">
        <f t="shared" si="5"/>
        <v>0</v>
      </c>
      <c r="L24" s="16">
        <v>71.14</v>
      </c>
      <c r="M24" s="16">
        <v>71.14</v>
      </c>
      <c r="N24" s="16">
        <v>71.14</v>
      </c>
      <c r="O24" s="16">
        <f t="shared" si="6"/>
        <v>324.39999999999998</v>
      </c>
      <c r="P24" s="131" t="s">
        <v>310</v>
      </c>
      <c r="Q24" s="132" t="s">
        <v>34</v>
      </c>
      <c r="R24" s="156" t="s">
        <v>344</v>
      </c>
      <c r="S24" s="62"/>
      <c r="T24" s="27"/>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s="45" customFormat="1" x14ac:dyDescent="0.2">
      <c r="A25" s="133"/>
      <c r="B25" s="15" t="s">
        <v>12</v>
      </c>
      <c r="C25" s="128"/>
      <c r="D25" s="121"/>
      <c r="E25" s="20"/>
      <c r="F25" s="17"/>
      <c r="G25" s="17"/>
      <c r="H25" s="17"/>
      <c r="I25" s="17"/>
      <c r="J25" s="17"/>
      <c r="K25" s="17">
        <f t="shared" si="5"/>
        <v>0</v>
      </c>
      <c r="L25" s="16"/>
      <c r="M25" s="16"/>
      <c r="N25" s="16"/>
      <c r="O25" s="16">
        <f t="shared" si="6"/>
        <v>0</v>
      </c>
      <c r="P25" s="131"/>
      <c r="Q25" s="132"/>
      <c r="R25" s="156"/>
      <c r="S25" s="62"/>
      <c r="T25" s="27"/>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row>
    <row r="26" spans="1:54" s="45" customFormat="1" ht="78" customHeight="1" x14ac:dyDescent="0.2">
      <c r="A26" s="133">
        <v>8</v>
      </c>
      <c r="B26" s="23" t="s">
        <v>89</v>
      </c>
      <c r="C26" s="128" t="s">
        <v>17</v>
      </c>
      <c r="D26" s="121" t="s">
        <v>264</v>
      </c>
      <c r="E26" s="20">
        <v>0</v>
      </c>
      <c r="F26" s="21"/>
      <c r="G26" s="21"/>
      <c r="H26" s="21"/>
      <c r="I26" s="21"/>
      <c r="J26" s="21"/>
      <c r="K26" s="17">
        <f t="shared" si="5"/>
        <v>0</v>
      </c>
      <c r="L26" s="50">
        <v>71.14</v>
      </c>
      <c r="M26" s="50">
        <v>71.14</v>
      </c>
      <c r="N26" s="50">
        <v>142.29</v>
      </c>
      <c r="O26" s="16">
        <f t="shared" si="6"/>
        <v>284.57</v>
      </c>
      <c r="P26" s="131" t="s">
        <v>92</v>
      </c>
      <c r="Q26" s="132" t="s">
        <v>53</v>
      </c>
      <c r="R26" s="156" t="s">
        <v>344</v>
      </c>
      <c r="S26" s="62"/>
      <c r="T26" s="27"/>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row>
    <row r="27" spans="1:54" s="45" customFormat="1" x14ac:dyDescent="0.2">
      <c r="A27" s="133"/>
      <c r="B27" s="15" t="s">
        <v>12</v>
      </c>
      <c r="C27" s="128"/>
      <c r="D27" s="121"/>
      <c r="E27" s="20"/>
      <c r="F27" s="21"/>
      <c r="G27" s="21"/>
      <c r="H27" s="21"/>
      <c r="I27" s="21"/>
      <c r="J27" s="21"/>
      <c r="K27" s="17">
        <f t="shared" si="5"/>
        <v>0</v>
      </c>
      <c r="L27" s="50"/>
      <c r="M27" s="50"/>
      <c r="N27" s="50"/>
      <c r="O27" s="16">
        <f t="shared" si="6"/>
        <v>0</v>
      </c>
      <c r="P27" s="131"/>
      <c r="Q27" s="132"/>
      <c r="R27" s="156"/>
      <c r="S27" s="62"/>
      <c r="T27" s="27"/>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s="45" customFormat="1" ht="99.75" customHeight="1" x14ac:dyDescent="0.2">
      <c r="A28" s="133">
        <v>9</v>
      </c>
      <c r="B28" s="23" t="s">
        <v>90</v>
      </c>
      <c r="C28" s="128" t="s">
        <v>17</v>
      </c>
      <c r="D28" s="121" t="s">
        <v>264</v>
      </c>
      <c r="E28" s="20"/>
      <c r="F28" s="17">
        <v>18.64</v>
      </c>
      <c r="G28" s="17"/>
      <c r="H28" s="17"/>
      <c r="I28" s="17"/>
      <c r="J28" s="17"/>
      <c r="K28" s="17">
        <f t="shared" si="5"/>
        <v>18.64</v>
      </c>
      <c r="L28" s="16"/>
      <c r="M28" s="16"/>
      <c r="N28" s="16"/>
      <c r="O28" s="16">
        <f t="shared" si="6"/>
        <v>18.64</v>
      </c>
      <c r="P28" s="131" t="s">
        <v>93</v>
      </c>
      <c r="Q28" s="132">
        <v>2014</v>
      </c>
      <c r="R28" s="156" t="s">
        <v>344</v>
      </c>
      <c r="S28" s="62"/>
      <c r="T28" s="27"/>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1:54" s="45" customFormat="1" ht="10.5" customHeight="1" x14ac:dyDescent="0.2">
      <c r="A29" s="133"/>
      <c r="B29" s="15" t="s">
        <v>12</v>
      </c>
      <c r="C29" s="128"/>
      <c r="D29" s="121"/>
      <c r="E29" s="20"/>
      <c r="F29" s="17"/>
      <c r="G29" s="17"/>
      <c r="H29" s="17"/>
      <c r="I29" s="17"/>
      <c r="J29" s="17"/>
      <c r="K29" s="17">
        <f t="shared" si="5"/>
        <v>0</v>
      </c>
      <c r="L29" s="16"/>
      <c r="M29" s="16"/>
      <c r="N29" s="16"/>
      <c r="O29" s="16">
        <f t="shared" si="6"/>
        <v>0</v>
      </c>
      <c r="P29" s="131"/>
      <c r="Q29" s="132"/>
      <c r="R29" s="156"/>
      <c r="S29" s="62"/>
      <c r="T29" s="27"/>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row>
    <row r="30" spans="1:54" s="45" customFormat="1" ht="41.25" customHeight="1" x14ac:dyDescent="0.2">
      <c r="A30" s="133">
        <v>10</v>
      </c>
      <c r="B30" s="101" t="s">
        <v>91</v>
      </c>
      <c r="C30" s="128" t="s">
        <v>17</v>
      </c>
      <c r="D30" s="121" t="s">
        <v>264</v>
      </c>
      <c r="E30" s="20">
        <v>7.11</v>
      </c>
      <c r="F30" s="17">
        <v>3.58</v>
      </c>
      <c r="G30" s="17"/>
      <c r="H30" s="17"/>
      <c r="I30" s="17"/>
      <c r="J30" s="17"/>
      <c r="K30" s="17">
        <f t="shared" si="5"/>
        <v>3.58</v>
      </c>
      <c r="L30" s="16">
        <v>4.2699999999999996</v>
      </c>
      <c r="M30" s="16">
        <v>4.2699999999999996</v>
      </c>
      <c r="N30" s="16">
        <v>4.2699999999999996</v>
      </c>
      <c r="O30" s="16">
        <f t="shared" si="6"/>
        <v>23.5</v>
      </c>
      <c r="P30" s="131" t="s">
        <v>311</v>
      </c>
      <c r="Q30" s="132" t="s">
        <v>40</v>
      </c>
      <c r="R30" s="156" t="s">
        <v>344</v>
      </c>
      <c r="S30" s="62"/>
      <c r="T30" s="27"/>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row>
    <row r="31" spans="1:54" s="45" customFormat="1" x14ac:dyDescent="0.2">
      <c r="A31" s="133"/>
      <c r="B31" s="15" t="s">
        <v>12</v>
      </c>
      <c r="C31" s="128"/>
      <c r="D31" s="121"/>
      <c r="E31" s="53"/>
      <c r="F31" s="17"/>
      <c r="G31" s="17"/>
      <c r="H31" s="17"/>
      <c r="I31" s="17"/>
      <c r="J31" s="17"/>
      <c r="K31" s="17">
        <f t="shared" si="5"/>
        <v>0</v>
      </c>
      <c r="L31" s="16"/>
      <c r="M31" s="16"/>
      <c r="N31" s="16"/>
      <c r="O31" s="16">
        <f>E31+K31+L31+M31+N31</f>
        <v>0</v>
      </c>
      <c r="P31" s="131"/>
      <c r="Q31" s="132"/>
      <c r="R31" s="156"/>
      <c r="S31" s="62"/>
      <c r="T31" s="27"/>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row>
    <row r="32" spans="1:54" s="45" customFormat="1" ht="39" customHeight="1" x14ac:dyDescent="0.2">
      <c r="A32" s="133">
        <v>11</v>
      </c>
      <c r="B32" s="101" t="s">
        <v>224</v>
      </c>
      <c r="C32" s="128" t="s">
        <v>17</v>
      </c>
      <c r="D32" s="121" t="s">
        <v>264</v>
      </c>
      <c r="E32" s="53">
        <v>78.260000000000005</v>
      </c>
      <c r="F32" s="17">
        <v>14.24</v>
      </c>
      <c r="G32" s="17"/>
      <c r="H32" s="17"/>
      <c r="I32" s="17"/>
      <c r="J32" s="17"/>
      <c r="K32" s="17">
        <f t="shared" si="5"/>
        <v>14.24</v>
      </c>
      <c r="L32" s="16"/>
      <c r="M32" s="16"/>
      <c r="N32" s="16"/>
      <c r="O32" s="16">
        <f t="shared" si="6"/>
        <v>92.5</v>
      </c>
      <c r="P32" s="136" t="s">
        <v>95</v>
      </c>
      <c r="Q32" s="132">
        <v>2014</v>
      </c>
      <c r="R32" s="156" t="s">
        <v>344</v>
      </c>
      <c r="S32" s="62"/>
      <c r="T32" s="27"/>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row>
    <row r="33" spans="1:95" s="45" customFormat="1" x14ac:dyDescent="0.2">
      <c r="A33" s="133"/>
      <c r="B33" s="15" t="s">
        <v>12</v>
      </c>
      <c r="C33" s="128"/>
      <c r="D33" s="121"/>
      <c r="E33" s="53"/>
      <c r="F33" s="17"/>
      <c r="G33" s="17"/>
      <c r="H33" s="17"/>
      <c r="I33" s="17"/>
      <c r="J33" s="17"/>
      <c r="K33" s="17">
        <f t="shared" si="5"/>
        <v>0</v>
      </c>
      <c r="L33" s="16"/>
      <c r="M33" s="16"/>
      <c r="N33" s="16"/>
      <c r="O33" s="16">
        <f t="shared" si="6"/>
        <v>0</v>
      </c>
      <c r="P33" s="136"/>
      <c r="Q33" s="132"/>
      <c r="R33" s="156"/>
      <c r="S33" s="62"/>
      <c r="T33" s="27"/>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95" s="32" customFormat="1" ht="39" customHeight="1" x14ac:dyDescent="0.25">
      <c r="A34" s="133">
        <v>12</v>
      </c>
      <c r="B34" s="101" t="s">
        <v>96</v>
      </c>
      <c r="C34" s="128" t="s">
        <v>17</v>
      </c>
      <c r="D34" s="121" t="s">
        <v>264</v>
      </c>
      <c r="E34" s="53"/>
      <c r="F34" s="17"/>
      <c r="G34" s="17"/>
      <c r="H34" s="17">
        <v>15.51</v>
      </c>
      <c r="I34" s="17"/>
      <c r="J34" s="17"/>
      <c r="K34" s="17">
        <f t="shared" si="5"/>
        <v>15.51</v>
      </c>
      <c r="L34" s="16">
        <v>28.46</v>
      </c>
      <c r="M34" s="16">
        <v>42.69</v>
      </c>
      <c r="N34" s="16">
        <v>42.69</v>
      </c>
      <c r="O34" s="16">
        <f t="shared" si="6"/>
        <v>129.35</v>
      </c>
      <c r="P34" s="131" t="s">
        <v>406</v>
      </c>
      <c r="Q34" s="132" t="s">
        <v>45</v>
      </c>
      <c r="R34" s="156" t="s">
        <v>344</v>
      </c>
      <c r="S34" s="62"/>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95" s="32" customFormat="1" ht="15" customHeight="1" x14ac:dyDescent="0.25">
      <c r="A35" s="133"/>
      <c r="B35" s="15" t="s">
        <v>12</v>
      </c>
      <c r="C35" s="128"/>
      <c r="D35" s="121"/>
      <c r="E35" s="53"/>
      <c r="F35" s="17"/>
      <c r="G35" s="17"/>
      <c r="H35" s="17"/>
      <c r="I35" s="17"/>
      <c r="J35" s="17"/>
      <c r="K35" s="17">
        <f t="shared" si="5"/>
        <v>0</v>
      </c>
      <c r="L35" s="16"/>
      <c r="M35" s="16"/>
      <c r="N35" s="16"/>
      <c r="O35" s="16">
        <f t="shared" si="6"/>
        <v>0</v>
      </c>
      <c r="P35" s="131"/>
      <c r="Q35" s="132"/>
      <c r="R35" s="156"/>
      <c r="S35" s="6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95" s="32" customFormat="1" ht="49.5" customHeight="1" x14ac:dyDescent="0.25">
      <c r="A36" s="133">
        <v>13</v>
      </c>
      <c r="B36" s="77" t="s">
        <v>94</v>
      </c>
      <c r="C36" s="128" t="s">
        <v>17</v>
      </c>
      <c r="D36" s="121" t="s">
        <v>264</v>
      </c>
      <c r="E36" s="24">
        <v>217.7</v>
      </c>
      <c r="F36" s="21">
        <v>41.28</v>
      </c>
      <c r="G36" s="21"/>
      <c r="H36" s="21"/>
      <c r="I36" s="21"/>
      <c r="J36" s="21"/>
      <c r="K36" s="17">
        <f t="shared" si="5"/>
        <v>41.28</v>
      </c>
      <c r="L36" s="24">
        <v>51.22</v>
      </c>
      <c r="M36" s="24">
        <v>51.22</v>
      </c>
      <c r="N36" s="24">
        <v>51.22</v>
      </c>
      <c r="O36" s="16">
        <f t="shared" si="6"/>
        <v>412.6400000000001</v>
      </c>
      <c r="P36" s="131" t="s">
        <v>239</v>
      </c>
      <c r="Q36" s="132" t="s">
        <v>45</v>
      </c>
      <c r="R36" s="156" t="s">
        <v>344</v>
      </c>
      <c r="S36" s="62"/>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95" s="32" customFormat="1" ht="15.75" customHeight="1" x14ac:dyDescent="0.25">
      <c r="A37" s="133"/>
      <c r="B37" s="15" t="s">
        <v>12</v>
      </c>
      <c r="C37" s="128"/>
      <c r="D37" s="121"/>
      <c r="E37" s="24"/>
      <c r="F37" s="21"/>
      <c r="G37" s="21"/>
      <c r="H37" s="21"/>
      <c r="I37" s="21"/>
      <c r="J37" s="21"/>
      <c r="K37" s="17">
        <f t="shared" si="5"/>
        <v>0</v>
      </c>
      <c r="L37" s="24"/>
      <c r="M37" s="24"/>
      <c r="N37" s="24"/>
      <c r="O37" s="16">
        <f t="shared" si="6"/>
        <v>0</v>
      </c>
      <c r="P37" s="131"/>
      <c r="Q37" s="132"/>
      <c r="R37" s="156"/>
      <c r="S37" s="6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95" s="19" customFormat="1" ht="36.75" customHeight="1" x14ac:dyDescent="0.25">
      <c r="A38" s="110">
        <v>14</v>
      </c>
      <c r="B38" s="23" t="s">
        <v>46</v>
      </c>
      <c r="C38" s="137" t="s">
        <v>254</v>
      </c>
      <c r="D38" s="121" t="s">
        <v>267</v>
      </c>
      <c r="E38" s="46">
        <v>5428.4</v>
      </c>
      <c r="F38" s="17">
        <v>9.9600000000000009</v>
      </c>
      <c r="G38" s="17">
        <v>6649.22</v>
      </c>
      <c r="H38" s="17"/>
      <c r="I38" s="17"/>
      <c r="J38" s="17"/>
      <c r="K38" s="17">
        <f t="shared" si="5"/>
        <v>6659.18</v>
      </c>
      <c r="L38" s="16"/>
      <c r="M38" s="16"/>
      <c r="N38" s="16"/>
      <c r="O38" s="16">
        <f t="shared" si="6"/>
        <v>12087.58</v>
      </c>
      <c r="P38" s="131" t="s">
        <v>200</v>
      </c>
      <c r="Q38" s="132" t="s">
        <v>319</v>
      </c>
      <c r="R38" s="156" t="s">
        <v>344</v>
      </c>
      <c r="S38" s="6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95" s="19" customFormat="1" ht="15" customHeight="1" x14ac:dyDescent="0.25">
      <c r="A39" s="110"/>
      <c r="B39" s="15" t="s">
        <v>12</v>
      </c>
      <c r="C39" s="137"/>
      <c r="D39" s="121"/>
      <c r="E39" s="46">
        <v>346.61</v>
      </c>
      <c r="F39" s="17"/>
      <c r="G39" s="17"/>
      <c r="H39" s="17"/>
      <c r="I39" s="17"/>
      <c r="J39" s="17"/>
      <c r="K39" s="17">
        <f t="shared" si="5"/>
        <v>0</v>
      </c>
      <c r="L39" s="16"/>
      <c r="M39" s="16"/>
      <c r="N39" s="16"/>
      <c r="O39" s="16">
        <f t="shared" si="6"/>
        <v>346.61</v>
      </c>
      <c r="P39" s="131"/>
      <c r="Q39" s="132"/>
      <c r="R39" s="156"/>
      <c r="S39" s="62"/>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95" s="45" customFormat="1" ht="66.75" customHeight="1" x14ac:dyDescent="0.2">
      <c r="A40" s="110">
        <v>15</v>
      </c>
      <c r="B40" s="23" t="s">
        <v>48</v>
      </c>
      <c r="C40" s="137" t="s">
        <v>254</v>
      </c>
      <c r="D40" s="121" t="s">
        <v>267</v>
      </c>
      <c r="E40" s="24">
        <v>19.64</v>
      </c>
      <c r="F40" s="21"/>
      <c r="G40" s="21"/>
      <c r="H40" s="21"/>
      <c r="I40" s="21"/>
      <c r="J40" s="21"/>
      <c r="K40" s="17">
        <f t="shared" si="5"/>
        <v>0</v>
      </c>
      <c r="L40" s="24">
        <v>391.29</v>
      </c>
      <c r="M40" s="24">
        <v>569.15</v>
      </c>
      <c r="N40" s="24">
        <v>569.15</v>
      </c>
      <c r="O40" s="16">
        <f t="shared" si="6"/>
        <v>1549.23</v>
      </c>
      <c r="P40" s="136" t="s">
        <v>407</v>
      </c>
      <c r="Q40" s="132" t="s">
        <v>36</v>
      </c>
      <c r="R40" s="156" t="s">
        <v>344</v>
      </c>
      <c r="S40" s="62"/>
      <c r="T40" s="27"/>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1:95" s="45" customFormat="1" x14ac:dyDescent="0.2">
      <c r="A41" s="110"/>
      <c r="B41" s="15" t="s">
        <v>12</v>
      </c>
      <c r="C41" s="137"/>
      <c r="D41" s="121"/>
      <c r="E41" s="24"/>
      <c r="F41" s="21"/>
      <c r="G41" s="21"/>
      <c r="H41" s="21"/>
      <c r="I41" s="21"/>
      <c r="J41" s="21"/>
      <c r="K41" s="17">
        <f t="shared" si="5"/>
        <v>0</v>
      </c>
      <c r="L41" s="24">
        <v>42.69</v>
      </c>
      <c r="M41" s="24"/>
      <c r="N41" s="24"/>
      <c r="O41" s="16">
        <f t="shared" si="6"/>
        <v>42.69</v>
      </c>
      <c r="P41" s="136"/>
      <c r="Q41" s="132"/>
      <c r="R41" s="156"/>
      <c r="S41" s="62"/>
      <c r="T41" s="27"/>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95" s="32" customFormat="1" ht="81.75" customHeight="1" x14ac:dyDescent="0.25">
      <c r="A42" s="110">
        <v>16</v>
      </c>
      <c r="B42" s="23" t="s">
        <v>47</v>
      </c>
      <c r="C42" s="137" t="s">
        <v>254</v>
      </c>
      <c r="D42" s="121" t="s">
        <v>267</v>
      </c>
      <c r="E42" s="16">
        <v>9.36</v>
      </c>
      <c r="F42" s="17"/>
      <c r="G42" s="17"/>
      <c r="H42" s="17"/>
      <c r="I42" s="17"/>
      <c r="J42" s="17">
        <v>7.11</v>
      </c>
      <c r="K42" s="17">
        <f t="shared" si="5"/>
        <v>7.11</v>
      </c>
      <c r="L42" s="16"/>
      <c r="M42" s="16">
        <v>42.69</v>
      </c>
      <c r="N42" s="16"/>
      <c r="O42" s="16">
        <f>E42+K42+L42+M42+N42</f>
        <v>59.16</v>
      </c>
      <c r="P42" s="136" t="s">
        <v>326</v>
      </c>
      <c r="Q42" s="132" t="s">
        <v>36</v>
      </c>
      <c r="R42" s="117" t="s">
        <v>345</v>
      </c>
      <c r="S42" s="62"/>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95" s="32" customFormat="1" ht="15" customHeight="1" x14ac:dyDescent="0.25">
      <c r="A43" s="110"/>
      <c r="B43" s="15" t="s">
        <v>12</v>
      </c>
      <c r="C43" s="137"/>
      <c r="D43" s="121"/>
      <c r="E43" s="16"/>
      <c r="F43" s="17"/>
      <c r="G43" s="17"/>
      <c r="H43" s="17"/>
      <c r="I43" s="17"/>
      <c r="J43" s="17">
        <v>7.11</v>
      </c>
      <c r="K43" s="17">
        <f t="shared" si="5"/>
        <v>7.11</v>
      </c>
      <c r="L43" s="16"/>
      <c r="M43" s="16"/>
      <c r="N43" s="16"/>
      <c r="O43" s="16">
        <f t="shared" si="6"/>
        <v>7.11</v>
      </c>
      <c r="P43" s="136"/>
      <c r="Q43" s="132"/>
      <c r="R43" s="117"/>
      <c r="S43" s="62"/>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95" s="19" customFormat="1" ht="35.25" customHeight="1" x14ac:dyDescent="0.25">
      <c r="A44" s="110">
        <v>17</v>
      </c>
      <c r="B44" s="101" t="s">
        <v>382</v>
      </c>
      <c r="C44" s="137" t="s">
        <v>254</v>
      </c>
      <c r="D44" s="121" t="s">
        <v>267</v>
      </c>
      <c r="E44" s="16">
        <v>9.82</v>
      </c>
      <c r="F44" s="17">
        <v>28.46</v>
      </c>
      <c r="G44" s="17"/>
      <c r="H44" s="17"/>
      <c r="I44" s="17"/>
      <c r="J44" s="17"/>
      <c r="K44" s="17">
        <f t="shared" ref="K44:K75" si="7">SUM(F44:J44)</f>
        <v>28.46</v>
      </c>
      <c r="L44" s="16">
        <v>267.5</v>
      </c>
      <c r="M44" s="16">
        <v>426.86</v>
      </c>
      <c r="N44" s="16"/>
      <c r="O44" s="16">
        <f t="shared" si="6"/>
        <v>732.64</v>
      </c>
      <c r="P44" s="131" t="s">
        <v>408</v>
      </c>
      <c r="Q44" s="132" t="s">
        <v>29</v>
      </c>
      <c r="R44" s="117" t="s">
        <v>343</v>
      </c>
      <c r="S44" s="62"/>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95" s="19" customFormat="1" ht="15" customHeight="1" x14ac:dyDescent="0.25">
      <c r="A45" s="110"/>
      <c r="B45" s="78" t="s">
        <v>44</v>
      </c>
      <c r="C45" s="137"/>
      <c r="D45" s="121"/>
      <c r="E45" s="16">
        <v>9.82</v>
      </c>
      <c r="F45" s="17">
        <v>28.46</v>
      </c>
      <c r="G45" s="17"/>
      <c r="H45" s="17"/>
      <c r="I45" s="17"/>
      <c r="J45" s="17"/>
      <c r="K45" s="17">
        <f t="shared" si="7"/>
        <v>28.46</v>
      </c>
      <c r="L45" s="16"/>
      <c r="M45" s="16"/>
      <c r="N45" s="16"/>
      <c r="O45" s="16">
        <f t="shared" si="6"/>
        <v>38.28</v>
      </c>
      <c r="P45" s="131"/>
      <c r="Q45" s="132"/>
      <c r="R45" s="117"/>
      <c r="S45" s="62"/>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95" s="19" customFormat="1" ht="23.25" customHeight="1" x14ac:dyDescent="0.25">
      <c r="A46" s="110">
        <v>18</v>
      </c>
      <c r="B46" s="23" t="s">
        <v>320</v>
      </c>
      <c r="C46" s="137" t="s">
        <v>254</v>
      </c>
      <c r="D46" s="121" t="s">
        <v>267</v>
      </c>
      <c r="E46" s="16"/>
      <c r="F46" s="17"/>
      <c r="G46" s="17"/>
      <c r="H46" s="17"/>
      <c r="I46" s="17"/>
      <c r="J46" s="17"/>
      <c r="K46" s="17">
        <f t="shared" si="7"/>
        <v>0</v>
      </c>
      <c r="L46" s="16">
        <v>17.79</v>
      </c>
      <c r="M46" s="16">
        <v>192.09</v>
      </c>
      <c r="N46" s="16"/>
      <c r="O46" s="16">
        <f t="shared" si="6"/>
        <v>209.88</v>
      </c>
      <c r="P46" s="131" t="s">
        <v>235</v>
      </c>
      <c r="Q46" s="132" t="s">
        <v>30</v>
      </c>
      <c r="R46" s="117" t="s">
        <v>343</v>
      </c>
      <c r="S46" s="62"/>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95" s="19" customFormat="1" ht="15" customHeight="1" x14ac:dyDescent="0.25">
      <c r="A47" s="110"/>
      <c r="B47" s="78" t="s">
        <v>44</v>
      </c>
      <c r="C47" s="137"/>
      <c r="D47" s="121"/>
      <c r="E47" s="22"/>
      <c r="F47" s="17"/>
      <c r="G47" s="17"/>
      <c r="H47" s="17"/>
      <c r="I47" s="17"/>
      <c r="J47" s="17"/>
      <c r="K47" s="17">
        <f t="shared" si="7"/>
        <v>0</v>
      </c>
      <c r="L47" s="16">
        <v>17.79</v>
      </c>
      <c r="M47" s="16"/>
      <c r="N47" s="16"/>
      <c r="O47" s="16">
        <f t="shared" si="6"/>
        <v>17.79</v>
      </c>
      <c r="P47" s="131"/>
      <c r="Q47" s="132"/>
      <c r="R47" s="117"/>
      <c r="S47" s="62"/>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95" s="19" customFormat="1" ht="48" customHeight="1" x14ac:dyDescent="0.25">
      <c r="A48" s="110">
        <v>19</v>
      </c>
      <c r="B48" s="23" t="s">
        <v>102</v>
      </c>
      <c r="C48" s="137" t="s">
        <v>254</v>
      </c>
      <c r="D48" s="121" t="s">
        <v>267</v>
      </c>
      <c r="E48" s="16">
        <v>568.15</v>
      </c>
      <c r="F48" s="17">
        <v>14.23</v>
      </c>
      <c r="G48" s="17">
        <v>704.61</v>
      </c>
      <c r="H48" s="17"/>
      <c r="I48" s="17"/>
      <c r="J48" s="17"/>
      <c r="K48" s="17">
        <f t="shared" si="7"/>
        <v>718.84</v>
      </c>
      <c r="L48" s="16"/>
      <c r="M48" s="16"/>
      <c r="N48" s="16"/>
      <c r="O48" s="16">
        <f t="shared" si="6"/>
        <v>1286.99</v>
      </c>
      <c r="P48" s="136" t="s">
        <v>103</v>
      </c>
      <c r="Q48" s="132" t="s">
        <v>319</v>
      </c>
      <c r="R48" s="117" t="s">
        <v>343</v>
      </c>
      <c r="S48" s="62"/>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18"/>
    </row>
    <row r="49" spans="1:258" s="19" customFormat="1" ht="16.5" customHeight="1" x14ac:dyDescent="0.25">
      <c r="A49" s="110"/>
      <c r="B49" s="15" t="s">
        <v>12</v>
      </c>
      <c r="C49" s="137"/>
      <c r="D49" s="121"/>
      <c r="E49" s="16">
        <v>27.6</v>
      </c>
      <c r="F49" s="17"/>
      <c r="G49" s="17"/>
      <c r="H49" s="17"/>
      <c r="I49" s="17"/>
      <c r="J49" s="17"/>
      <c r="K49" s="17">
        <f t="shared" si="7"/>
        <v>0</v>
      </c>
      <c r="L49" s="16"/>
      <c r="M49" s="16"/>
      <c r="N49" s="16"/>
      <c r="O49" s="16">
        <f t="shared" si="6"/>
        <v>27.6</v>
      </c>
      <c r="P49" s="136"/>
      <c r="Q49" s="132"/>
      <c r="R49" s="117"/>
      <c r="S49" s="62"/>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18"/>
    </row>
    <row r="50" spans="1:258" s="19" customFormat="1" ht="30" customHeight="1" x14ac:dyDescent="0.25">
      <c r="A50" s="110">
        <v>20</v>
      </c>
      <c r="B50" s="23" t="s">
        <v>104</v>
      </c>
      <c r="C50" s="137" t="s">
        <v>254</v>
      </c>
      <c r="D50" s="121" t="s">
        <v>267</v>
      </c>
      <c r="E50" s="20">
        <v>1200.9000000000001</v>
      </c>
      <c r="F50" s="17"/>
      <c r="G50" s="17"/>
      <c r="H50" s="17"/>
      <c r="I50" s="17"/>
      <c r="J50" s="17"/>
      <c r="K50" s="17">
        <f t="shared" si="7"/>
        <v>0</v>
      </c>
      <c r="L50" s="16">
        <v>28.46</v>
      </c>
      <c r="M50" s="16">
        <v>284.57</v>
      </c>
      <c r="N50" s="16">
        <v>426.86</v>
      </c>
      <c r="O50" s="16">
        <f t="shared" si="6"/>
        <v>1940.79</v>
      </c>
      <c r="P50" s="136" t="s">
        <v>106</v>
      </c>
      <c r="Q50" s="132" t="s">
        <v>202</v>
      </c>
      <c r="R50" s="117" t="s">
        <v>343</v>
      </c>
      <c r="S50" s="62"/>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18"/>
    </row>
    <row r="51" spans="1:258" s="19" customFormat="1" ht="14.25" customHeight="1" x14ac:dyDescent="0.25">
      <c r="A51" s="110"/>
      <c r="B51" s="15" t="s">
        <v>12</v>
      </c>
      <c r="C51" s="137"/>
      <c r="D51" s="121"/>
      <c r="E51" s="20">
        <v>61.18</v>
      </c>
      <c r="F51" s="17"/>
      <c r="G51" s="17"/>
      <c r="H51" s="17"/>
      <c r="I51" s="17"/>
      <c r="J51" s="17"/>
      <c r="K51" s="17">
        <f t="shared" si="7"/>
        <v>0</v>
      </c>
      <c r="L51" s="16">
        <v>28.46</v>
      </c>
      <c r="M51" s="16"/>
      <c r="N51" s="16"/>
      <c r="O51" s="16">
        <f t="shared" si="6"/>
        <v>89.64</v>
      </c>
      <c r="P51" s="136"/>
      <c r="Q51" s="132"/>
      <c r="R51" s="117"/>
      <c r="S51" s="62"/>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18"/>
    </row>
    <row r="52" spans="1:258" s="19" customFormat="1" ht="102" customHeight="1" x14ac:dyDescent="0.25">
      <c r="A52" s="110">
        <v>21</v>
      </c>
      <c r="B52" s="101" t="s">
        <v>105</v>
      </c>
      <c r="C52" s="137" t="s">
        <v>254</v>
      </c>
      <c r="D52" s="121" t="s">
        <v>267</v>
      </c>
      <c r="E52" s="16"/>
      <c r="F52" s="17">
        <v>8.5399999999999991</v>
      </c>
      <c r="G52" s="17"/>
      <c r="H52" s="17"/>
      <c r="I52" s="17"/>
      <c r="J52" s="17"/>
      <c r="K52" s="17">
        <f t="shared" si="7"/>
        <v>8.5399999999999991</v>
      </c>
      <c r="L52" s="16">
        <v>78.260000000000005</v>
      </c>
      <c r="M52" s="16">
        <v>213.43</v>
      </c>
      <c r="N52" s="16">
        <v>213.43</v>
      </c>
      <c r="O52" s="16">
        <f t="shared" si="6"/>
        <v>513.66000000000008</v>
      </c>
      <c r="P52" s="131" t="s">
        <v>409</v>
      </c>
      <c r="Q52" s="132" t="s">
        <v>40</v>
      </c>
      <c r="R52" s="117" t="s">
        <v>348</v>
      </c>
      <c r="S52" s="62"/>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18"/>
    </row>
    <row r="53" spans="1:258" s="19" customFormat="1" ht="15.75" customHeight="1" x14ac:dyDescent="0.25">
      <c r="A53" s="110"/>
      <c r="B53" s="78" t="s">
        <v>44</v>
      </c>
      <c r="C53" s="137"/>
      <c r="D53" s="121"/>
      <c r="E53" s="54"/>
      <c r="F53" s="55"/>
      <c r="G53" s="55"/>
      <c r="H53" s="55"/>
      <c r="I53" s="55"/>
      <c r="J53" s="55"/>
      <c r="K53" s="17">
        <f t="shared" si="7"/>
        <v>0</v>
      </c>
      <c r="L53" s="54">
        <v>28.46</v>
      </c>
      <c r="M53" s="54"/>
      <c r="N53" s="54"/>
      <c r="O53" s="16">
        <f t="shared" si="6"/>
        <v>28.46</v>
      </c>
      <c r="P53" s="131"/>
      <c r="Q53" s="132"/>
      <c r="R53" s="117"/>
      <c r="S53" s="62"/>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2"/>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row>
    <row r="54" spans="1:258" s="19" customFormat="1" ht="14.25" customHeight="1" x14ac:dyDescent="0.25">
      <c r="A54" s="110">
        <v>22</v>
      </c>
      <c r="B54" s="101" t="s">
        <v>75</v>
      </c>
      <c r="C54" s="137" t="s">
        <v>254</v>
      </c>
      <c r="D54" s="121" t="s">
        <v>267</v>
      </c>
      <c r="E54" s="16"/>
      <c r="F54" s="17"/>
      <c r="G54" s="17"/>
      <c r="H54" s="17"/>
      <c r="I54" s="17"/>
      <c r="J54" s="17"/>
      <c r="K54" s="17">
        <f t="shared" si="7"/>
        <v>0</v>
      </c>
      <c r="L54" s="16"/>
      <c r="M54" s="16">
        <v>284.57</v>
      </c>
      <c r="N54" s="16">
        <v>284.57</v>
      </c>
      <c r="O54" s="16">
        <f t="shared" si="6"/>
        <v>569.14</v>
      </c>
      <c r="P54" s="131" t="s">
        <v>76</v>
      </c>
      <c r="Q54" s="132" t="s">
        <v>185</v>
      </c>
      <c r="R54" s="117" t="s">
        <v>77</v>
      </c>
      <c r="S54" s="62"/>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18"/>
    </row>
    <row r="55" spans="1:258" s="19" customFormat="1" ht="14.25" customHeight="1" x14ac:dyDescent="0.25">
      <c r="A55" s="110"/>
      <c r="B55" s="15" t="s">
        <v>12</v>
      </c>
      <c r="C55" s="137"/>
      <c r="D55" s="121"/>
      <c r="E55" s="16"/>
      <c r="F55" s="17"/>
      <c r="G55" s="17"/>
      <c r="H55" s="17"/>
      <c r="I55" s="17"/>
      <c r="J55" s="17"/>
      <c r="K55" s="17">
        <f t="shared" si="7"/>
        <v>0</v>
      </c>
      <c r="L55" s="16"/>
      <c r="M55" s="16"/>
      <c r="N55" s="16"/>
      <c r="O55" s="16">
        <f t="shared" si="6"/>
        <v>0</v>
      </c>
      <c r="P55" s="131"/>
      <c r="Q55" s="132"/>
      <c r="R55" s="117"/>
      <c r="S55" s="62"/>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18"/>
    </row>
    <row r="56" spans="1:258" s="19" customFormat="1" ht="115.5" customHeight="1" x14ac:dyDescent="0.25">
      <c r="A56" s="110">
        <v>23</v>
      </c>
      <c r="B56" s="101" t="s">
        <v>388</v>
      </c>
      <c r="C56" s="137" t="s">
        <v>254</v>
      </c>
      <c r="D56" s="121" t="s">
        <v>268</v>
      </c>
      <c r="E56" s="54">
        <v>28.46</v>
      </c>
      <c r="F56" s="55">
        <v>28.46</v>
      </c>
      <c r="G56" s="55"/>
      <c r="H56" s="55">
        <v>227.66</v>
      </c>
      <c r="I56" s="55"/>
      <c r="J56" s="55"/>
      <c r="K56" s="17">
        <f t="shared" si="7"/>
        <v>256.12</v>
      </c>
      <c r="L56" s="54">
        <v>96.76</v>
      </c>
      <c r="M56" s="54">
        <v>36.99</v>
      </c>
      <c r="N56" s="54"/>
      <c r="O56" s="16">
        <f t="shared" si="6"/>
        <v>418.33</v>
      </c>
      <c r="P56" s="136" t="s">
        <v>410</v>
      </c>
      <c r="Q56" s="132" t="s">
        <v>36</v>
      </c>
      <c r="R56" s="117" t="s">
        <v>343</v>
      </c>
      <c r="S56" s="62"/>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c r="IW56" s="43"/>
      <c r="IX56" s="43"/>
    </row>
    <row r="57" spans="1:258" s="19" customFormat="1" ht="15.75" customHeight="1" x14ac:dyDescent="0.25">
      <c r="A57" s="110"/>
      <c r="B57" s="78" t="s">
        <v>12</v>
      </c>
      <c r="C57" s="137"/>
      <c r="D57" s="121"/>
      <c r="E57" s="54">
        <v>28.46</v>
      </c>
      <c r="F57" s="55"/>
      <c r="G57" s="55"/>
      <c r="H57" s="55"/>
      <c r="I57" s="55"/>
      <c r="J57" s="55"/>
      <c r="K57" s="17">
        <f t="shared" si="7"/>
        <v>0</v>
      </c>
      <c r="L57" s="54"/>
      <c r="M57" s="54"/>
      <c r="N57" s="54"/>
      <c r="O57" s="16">
        <f>E57+K57+L57+M57+N57</f>
        <v>28.46</v>
      </c>
      <c r="P57" s="136"/>
      <c r="Q57" s="132"/>
      <c r="R57" s="117"/>
      <c r="S57" s="62"/>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c r="IW57" s="43"/>
      <c r="IX57" s="43"/>
    </row>
    <row r="58" spans="1:258" s="19" customFormat="1" ht="27.75" customHeight="1" x14ac:dyDescent="0.25">
      <c r="A58" s="110">
        <v>24</v>
      </c>
      <c r="B58" s="101" t="s">
        <v>188</v>
      </c>
      <c r="C58" s="137" t="s">
        <v>254</v>
      </c>
      <c r="D58" s="121" t="s">
        <v>267</v>
      </c>
      <c r="E58" s="46">
        <v>5.41</v>
      </c>
      <c r="F58" s="55">
        <v>14.94</v>
      </c>
      <c r="G58" s="55"/>
      <c r="H58" s="55"/>
      <c r="I58" s="55"/>
      <c r="J58" s="55"/>
      <c r="K58" s="17">
        <f t="shared" si="7"/>
        <v>14.94</v>
      </c>
      <c r="L58" s="54">
        <v>498.01</v>
      </c>
      <c r="M58" s="54">
        <v>498.01</v>
      </c>
      <c r="N58" s="54"/>
      <c r="O58" s="16">
        <f t="shared" si="6"/>
        <v>1016.37</v>
      </c>
      <c r="P58" s="131" t="s">
        <v>207</v>
      </c>
      <c r="Q58" s="132" t="s">
        <v>29</v>
      </c>
      <c r="R58" s="117" t="s">
        <v>343</v>
      </c>
      <c r="S58" s="62"/>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row>
    <row r="59" spans="1:258" s="19" customFormat="1" ht="15.75" customHeight="1" x14ac:dyDescent="0.25">
      <c r="A59" s="110"/>
      <c r="B59" s="15" t="s">
        <v>12</v>
      </c>
      <c r="C59" s="137"/>
      <c r="D59" s="121"/>
      <c r="E59" s="47">
        <v>5.41</v>
      </c>
      <c r="F59" s="55">
        <v>14.94</v>
      </c>
      <c r="G59" s="55"/>
      <c r="H59" s="55"/>
      <c r="I59" s="55"/>
      <c r="J59" s="55"/>
      <c r="K59" s="17">
        <f t="shared" si="7"/>
        <v>14.94</v>
      </c>
      <c r="L59" s="54"/>
      <c r="M59" s="54"/>
      <c r="N59" s="54"/>
      <c r="O59" s="16">
        <f t="shared" si="6"/>
        <v>20.350000000000001</v>
      </c>
      <c r="P59" s="131"/>
      <c r="Q59" s="132"/>
      <c r="R59" s="117"/>
      <c r="S59" s="62"/>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c r="IW59" s="43"/>
      <c r="IX59" s="43"/>
    </row>
    <row r="60" spans="1:258" s="19" customFormat="1" ht="40.5" customHeight="1" x14ac:dyDescent="0.25">
      <c r="A60" s="110">
        <v>25</v>
      </c>
      <c r="B60" s="101" t="s">
        <v>20</v>
      </c>
      <c r="C60" s="137" t="s">
        <v>254</v>
      </c>
      <c r="D60" s="121" t="s">
        <v>269</v>
      </c>
      <c r="E60" s="16"/>
      <c r="F60" s="17">
        <v>24.33</v>
      </c>
      <c r="G60" s="17"/>
      <c r="H60" s="17">
        <v>21.2</v>
      </c>
      <c r="I60" s="17"/>
      <c r="J60" s="17">
        <v>3.98</v>
      </c>
      <c r="K60" s="17">
        <f t="shared" si="7"/>
        <v>49.51</v>
      </c>
      <c r="L60" s="16"/>
      <c r="M60" s="16"/>
      <c r="N60" s="16"/>
      <c r="O60" s="16">
        <f t="shared" si="6"/>
        <v>49.51</v>
      </c>
      <c r="P60" s="131" t="s">
        <v>20</v>
      </c>
      <c r="Q60" s="132">
        <v>2014</v>
      </c>
      <c r="R60" s="117" t="s">
        <v>349</v>
      </c>
      <c r="S60" s="62"/>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258" s="19" customFormat="1" ht="15" customHeight="1" x14ac:dyDescent="0.25">
      <c r="A61" s="110"/>
      <c r="B61" s="78" t="s">
        <v>44</v>
      </c>
      <c r="C61" s="137"/>
      <c r="D61" s="121"/>
      <c r="E61" s="16"/>
      <c r="F61" s="17"/>
      <c r="G61" s="17"/>
      <c r="H61" s="17"/>
      <c r="I61" s="17"/>
      <c r="J61" s="17"/>
      <c r="K61" s="17">
        <f t="shared" si="7"/>
        <v>0</v>
      </c>
      <c r="L61" s="16"/>
      <c r="M61" s="16"/>
      <c r="N61" s="16"/>
      <c r="O61" s="16">
        <f t="shared" si="6"/>
        <v>0</v>
      </c>
      <c r="P61" s="131"/>
      <c r="Q61" s="132"/>
      <c r="R61" s="117"/>
      <c r="S61" s="62"/>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258" s="19" customFormat="1" ht="74.25" customHeight="1" x14ac:dyDescent="0.25">
      <c r="A62" s="110">
        <v>26</v>
      </c>
      <c r="B62" s="101" t="s">
        <v>337</v>
      </c>
      <c r="C62" s="137" t="s">
        <v>254</v>
      </c>
      <c r="D62" s="121" t="s">
        <v>273</v>
      </c>
      <c r="E62" s="16"/>
      <c r="F62" s="17">
        <v>710.01</v>
      </c>
      <c r="G62" s="17">
        <v>3531.14</v>
      </c>
      <c r="H62" s="17"/>
      <c r="I62" s="17"/>
      <c r="J62" s="17"/>
      <c r="K62" s="17">
        <f t="shared" si="7"/>
        <v>4241.1499999999996</v>
      </c>
      <c r="L62" s="16">
        <v>464.71</v>
      </c>
      <c r="M62" s="16">
        <v>464.71</v>
      </c>
      <c r="N62" s="16">
        <v>464.71</v>
      </c>
      <c r="O62" s="16">
        <f t="shared" si="6"/>
        <v>5635.28</v>
      </c>
      <c r="P62" s="131" t="s">
        <v>339</v>
      </c>
      <c r="Q62" s="132" t="s">
        <v>338</v>
      </c>
      <c r="R62" s="117" t="s">
        <v>350</v>
      </c>
      <c r="S62" s="62"/>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258" s="19" customFormat="1" ht="15" customHeight="1" x14ac:dyDescent="0.25">
      <c r="A63" s="110"/>
      <c r="B63" s="78" t="s">
        <v>44</v>
      </c>
      <c r="C63" s="137"/>
      <c r="D63" s="121"/>
      <c r="E63" s="16"/>
      <c r="F63" s="17"/>
      <c r="G63" s="17"/>
      <c r="H63" s="17"/>
      <c r="I63" s="17"/>
      <c r="J63" s="17"/>
      <c r="K63" s="17">
        <f t="shared" si="7"/>
        <v>0</v>
      </c>
      <c r="L63" s="16"/>
      <c r="M63" s="16"/>
      <c r="N63" s="16"/>
      <c r="O63" s="16">
        <f t="shared" si="6"/>
        <v>0</v>
      </c>
      <c r="P63" s="131"/>
      <c r="Q63" s="132"/>
      <c r="R63" s="117"/>
      <c r="S63" s="62"/>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258" s="19" customFormat="1" ht="24.75" customHeight="1" x14ac:dyDescent="0.25">
      <c r="A64" s="110">
        <v>27</v>
      </c>
      <c r="B64" s="101" t="s">
        <v>250</v>
      </c>
      <c r="C64" s="137" t="s">
        <v>254</v>
      </c>
      <c r="D64" s="121" t="s">
        <v>273</v>
      </c>
      <c r="E64" s="16"/>
      <c r="F64" s="17">
        <v>28.46</v>
      </c>
      <c r="G64" s="61"/>
      <c r="H64" s="17"/>
      <c r="I64" s="17"/>
      <c r="J64" s="17"/>
      <c r="K64" s="17">
        <f t="shared" si="7"/>
        <v>28.46</v>
      </c>
      <c r="L64" s="16"/>
      <c r="M64" s="16"/>
      <c r="N64" s="16"/>
      <c r="O64" s="16">
        <f t="shared" si="6"/>
        <v>28.46</v>
      </c>
      <c r="P64" s="131" t="s">
        <v>411</v>
      </c>
      <c r="Q64" s="132">
        <v>2014</v>
      </c>
      <c r="R64" s="117" t="s">
        <v>350</v>
      </c>
      <c r="S64" s="62"/>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94" s="19" customFormat="1" ht="15" customHeight="1" x14ac:dyDescent="0.25">
      <c r="A65" s="110"/>
      <c r="B65" s="78" t="s">
        <v>44</v>
      </c>
      <c r="C65" s="137"/>
      <c r="D65" s="121"/>
      <c r="E65" s="16"/>
      <c r="F65" s="17"/>
      <c r="G65" s="17"/>
      <c r="H65" s="17"/>
      <c r="I65" s="17"/>
      <c r="J65" s="17"/>
      <c r="K65" s="17">
        <f t="shared" si="7"/>
        <v>0</v>
      </c>
      <c r="L65" s="16"/>
      <c r="M65" s="16"/>
      <c r="N65" s="16"/>
      <c r="O65" s="16">
        <f t="shared" si="6"/>
        <v>0</v>
      </c>
      <c r="P65" s="131"/>
      <c r="Q65" s="132"/>
      <c r="R65" s="117"/>
      <c r="S65" s="62"/>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94" s="19" customFormat="1" ht="25.5" x14ac:dyDescent="0.25">
      <c r="A66" s="110">
        <v>28</v>
      </c>
      <c r="B66" s="101" t="s">
        <v>386</v>
      </c>
      <c r="C66" s="137" t="s">
        <v>254</v>
      </c>
      <c r="D66" s="121" t="s">
        <v>270</v>
      </c>
      <c r="E66" s="16"/>
      <c r="F66" s="17"/>
      <c r="G66" s="17"/>
      <c r="H66" s="17"/>
      <c r="I66" s="17"/>
      <c r="J66" s="17"/>
      <c r="K66" s="17">
        <f t="shared" si="7"/>
        <v>0</v>
      </c>
      <c r="L66" s="16">
        <v>2845.74</v>
      </c>
      <c r="M66" s="16">
        <v>2845.74</v>
      </c>
      <c r="N66" s="16"/>
      <c r="O66" s="16">
        <f t="shared" si="6"/>
        <v>5691.48</v>
      </c>
      <c r="P66" s="131" t="s">
        <v>236</v>
      </c>
      <c r="Q66" s="132" t="s">
        <v>53</v>
      </c>
      <c r="R66" s="117" t="s">
        <v>343</v>
      </c>
      <c r="S66" s="62"/>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94" s="19" customFormat="1" ht="12" customHeight="1" x14ac:dyDescent="0.25">
      <c r="A67" s="110"/>
      <c r="B67" s="78" t="s">
        <v>44</v>
      </c>
      <c r="C67" s="137"/>
      <c r="D67" s="121"/>
      <c r="E67" s="16"/>
      <c r="F67" s="17"/>
      <c r="G67" s="17"/>
      <c r="H67" s="17"/>
      <c r="I67" s="17"/>
      <c r="J67" s="17"/>
      <c r="K67" s="17">
        <f t="shared" si="7"/>
        <v>0</v>
      </c>
      <c r="L67" s="16"/>
      <c r="M67" s="16"/>
      <c r="N67" s="16"/>
      <c r="O67" s="16">
        <f t="shared" si="6"/>
        <v>0</v>
      </c>
      <c r="P67" s="131"/>
      <c r="Q67" s="132"/>
      <c r="R67" s="117"/>
      <c r="S67" s="62"/>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94" s="19" customFormat="1" ht="21.75" customHeight="1" x14ac:dyDescent="0.25">
      <c r="A68" s="110">
        <v>29</v>
      </c>
      <c r="B68" s="101" t="s">
        <v>169</v>
      </c>
      <c r="C68" s="137" t="s">
        <v>254</v>
      </c>
      <c r="D68" s="121" t="s">
        <v>267</v>
      </c>
      <c r="E68" s="16">
        <v>17.22</v>
      </c>
      <c r="F68" s="17"/>
      <c r="G68" s="17"/>
      <c r="H68" s="17"/>
      <c r="I68" s="17"/>
      <c r="J68" s="17"/>
      <c r="K68" s="17">
        <f t="shared" si="7"/>
        <v>0</v>
      </c>
      <c r="L68" s="16"/>
      <c r="M68" s="16">
        <v>256.12</v>
      </c>
      <c r="N68" s="16">
        <v>11382.97</v>
      </c>
      <c r="O68" s="16">
        <f t="shared" si="6"/>
        <v>11656.31</v>
      </c>
      <c r="P68" s="131" t="s">
        <v>368</v>
      </c>
      <c r="Q68" s="132" t="s">
        <v>39</v>
      </c>
      <c r="R68" s="117" t="s">
        <v>343</v>
      </c>
      <c r="S68" s="62"/>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row>
    <row r="69" spans="1:94" s="19" customFormat="1" ht="15" customHeight="1" x14ac:dyDescent="0.25">
      <c r="A69" s="110"/>
      <c r="B69" s="78" t="s">
        <v>44</v>
      </c>
      <c r="C69" s="137"/>
      <c r="D69" s="121"/>
      <c r="E69" s="16"/>
      <c r="F69" s="17"/>
      <c r="G69" s="17"/>
      <c r="H69" s="17"/>
      <c r="I69" s="17"/>
      <c r="J69" s="17"/>
      <c r="K69" s="17">
        <f t="shared" si="7"/>
        <v>0</v>
      </c>
      <c r="L69" s="16"/>
      <c r="M69" s="16">
        <v>113.83</v>
      </c>
      <c r="N69" s="16"/>
      <c r="O69" s="16">
        <f t="shared" si="6"/>
        <v>113.83</v>
      </c>
      <c r="P69" s="131"/>
      <c r="Q69" s="132"/>
      <c r="R69" s="117"/>
      <c r="S69" s="62"/>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94" s="19" customFormat="1" ht="15.75" customHeight="1" x14ac:dyDescent="0.25">
      <c r="A70" s="110">
        <v>30</v>
      </c>
      <c r="B70" s="101" t="s">
        <v>19</v>
      </c>
      <c r="C70" s="137" t="s">
        <v>254</v>
      </c>
      <c r="D70" s="137" t="s">
        <v>271</v>
      </c>
      <c r="E70" s="16"/>
      <c r="F70" s="17"/>
      <c r="G70" s="17"/>
      <c r="H70" s="17"/>
      <c r="I70" s="17"/>
      <c r="J70" s="17"/>
      <c r="K70" s="17">
        <f t="shared" si="7"/>
        <v>0</v>
      </c>
      <c r="L70" s="16"/>
      <c r="M70" s="16"/>
      <c r="N70" s="16">
        <v>5691.49</v>
      </c>
      <c r="O70" s="16">
        <f t="shared" si="6"/>
        <v>5691.49</v>
      </c>
      <c r="P70" s="131" t="s">
        <v>204</v>
      </c>
      <c r="Q70" s="132" t="s">
        <v>42</v>
      </c>
      <c r="R70" s="117" t="s">
        <v>349</v>
      </c>
      <c r="S70" s="62"/>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94" s="19" customFormat="1" ht="15" customHeight="1" x14ac:dyDescent="0.25">
      <c r="A71" s="110"/>
      <c r="B71" s="78" t="s">
        <v>12</v>
      </c>
      <c r="C71" s="137"/>
      <c r="D71" s="137"/>
      <c r="E71" s="16"/>
      <c r="F71" s="17"/>
      <c r="G71" s="17"/>
      <c r="H71" s="17"/>
      <c r="I71" s="17"/>
      <c r="J71" s="17"/>
      <c r="K71" s="17">
        <f t="shared" si="7"/>
        <v>0</v>
      </c>
      <c r="L71" s="16"/>
      <c r="M71" s="16"/>
      <c r="N71" s="16"/>
      <c r="O71" s="16">
        <f t="shared" si="6"/>
        <v>0</v>
      </c>
      <c r="P71" s="131"/>
      <c r="Q71" s="132"/>
      <c r="R71" s="117"/>
      <c r="S71" s="62"/>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row>
    <row r="72" spans="1:94" s="45" customFormat="1" ht="95.25" customHeight="1" x14ac:dyDescent="0.2">
      <c r="A72" s="110">
        <v>31</v>
      </c>
      <c r="B72" s="23" t="s">
        <v>21</v>
      </c>
      <c r="C72" s="137" t="s">
        <v>254</v>
      </c>
      <c r="D72" s="121" t="s">
        <v>272</v>
      </c>
      <c r="E72" s="24">
        <f>2.85+155.09</f>
        <v>157.94</v>
      </c>
      <c r="F72" s="21"/>
      <c r="G72" s="21"/>
      <c r="H72" s="21"/>
      <c r="I72" s="21"/>
      <c r="J72" s="21"/>
      <c r="K72" s="17">
        <f t="shared" si="7"/>
        <v>0</v>
      </c>
      <c r="L72" s="24">
        <v>116.68</v>
      </c>
      <c r="M72" s="24">
        <v>284.57</v>
      </c>
      <c r="N72" s="24"/>
      <c r="O72" s="16">
        <f t="shared" si="6"/>
        <v>559.19000000000005</v>
      </c>
      <c r="P72" s="131" t="s">
        <v>237</v>
      </c>
      <c r="Q72" s="132" t="s">
        <v>53</v>
      </c>
      <c r="R72" s="117" t="s">
        <v>343</v>
      </c>
      <c r="S72" s="62"/>
      <c r="T72" s="27"/>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row>
    <row r="73" spans="1:94" s="45" customFormat="1" ht="18" customHeight="1" x14ac:dyDescent="0.2">
      <c r="A73" s="110"/>
      <c r="B73" s="78" t="s">
        <v>44</v>
      </c>
      <c r="C73" s="137"/>
      <c r="D73" s="121"/>
      <c r="E73" s="24"/>
      <c r="F73" s="21"/>
      <c r="G73" s="21"/>
      <c r="H73" s="21"/>
      <c r="I73" s="21"/>
      <c r="J73" s="21"/>
      <c r="K73" s="17">
        <f t="shared" si="7"/>
        <v>0</v>
      </c>
      <c r="L73" s="24"/>
      <c r="M73" s="24"/>
      <c r="N73" s="24"/>
      <c r="O73" s="16">
        <f t="shared" si="6"/>
        <v>0</v>
      </c>
      <c r="P73" s="131"/>
      <c r="Q73" s="132"/>
      <c r="R73" s="117"/>
      <c r="S73" s="62"/>
      <c r="T73" s="27"/>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row>
    <row r="74" spans="1:94" s="45" customFormat="1" ht="38.25" customHeight="1" x14ac:dyDescent="0.2">
      <c r="A74" s="110">
        <v>32</v>
      </c>
      <c r="B74" s="101" t="s">
        <v>171</v>
      </c>
      <c r="C74" s="137" t="s">
        <v>254</v>
      </c>
      <c r="D74" s="121" t="s">
        <v>272</v>
      </c>
      <c r="E74" s="24">
        <v>312.04000000000002</v>
      </c>
      <c r="F74" s="21"/>
      <c r="G74" s="21"/>
      <c r="H74" s="21"/>
      <c r="I74" s="21"/>
      <c r="J74" s="21"/>
      <c r="K74" s="17">
        <f t="shared" si="7"/>
        <v>0</v>
      </c>
      <c r="L74" s="24"/>
      <c r="M74" s="24">
        <v>284.57</v>
      </c>
      <c r="N74" s="24">
        <v>14228.72</v>
      </c>
      <c r="O74" s="16">
        <f t="shared" si="6"/>
        <v>14825.33</v>
      </c>
      <c r="P74" s="131" t="s">
        <v>259</v>
      </c>
      <c r="Q74" s="132" t="s">
        <v>39</v>
      </c>
      <c r="R74" s="117" t="s">
        <v>343</v>
      </c>
      <c r="S74" s="62"/>
      <c r="T74" s="27"/>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row>
    <row r="75" spans="1:94" s="45" customFormat="1" ht="18" customHeight="1" x14ac:dyDescent="0.2">
      <c r="A75" s="110"/>
      <c r="B75" s="78" t="s">
        <v>44</v>
      </c>
      <c r="C75" s="137"/>
      <c r="D75" s="121"/>
      <c r="E75" s="24">
        <v>312.04000000000002</v>
      </c>
      <c r="F75" s="21"/>
      <c r="G75" s="21"/>
      <c r="H75" s="21"/>
      <c r="I75" s="21"/>
      <c r="J75" s="21"/>
      <c r="K75" s="17">
        <f t="shared" si="7"/>
        <v>0</v>
      </c>
      <c r="L75" s="24"/>
      <c r="M75" s="24">
        <v>284.57</v>
      </c>
      <c r="N75" s="24"/>
      <c r="O75" s="16">
        <f t="shared" si="6"/>
        <v>596.61</v>
      </c>
      <c r="P75" s="131"/>
      <c r="Q75" s="132"/>
      <c r="R75" s="117"/>
      <c r="S75" s="62"/>
      <c r="T75" s="27"/>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row>
    <row r="76" spans="1:94" s="19" customFormat="1" ht="151.5" customHeight="1" x14ac:dyDescent="0.25">
      <c r="A76" s="110">
        <v>33</v>
      </c>
      <c r="B76" s="101" t="s">
        <v>201</v>
      </c>
      <c r="C76" s="137" t="s">
        <v>254</v>
      </c>
      <c r="D76" s="121" t="s">
        <v>272</v>
      </c>
      <c r="E76" s="16">
        <v>124.93</v>
      </c>
      <c r="F76" s="17">
        <v>82.53</v>
      </c>
      <c r="G76" s="17"/>
      <c r="H76" s="17"/>
      <c r="I76" s="17"/>
      <c r="J76" s="17"/>
      <c r="K76" s="17">
        <f t="shared" ref="K76:K87" si="8">SUM(F76:J76)</f>
        <v>82.53</v>
      </c>
      <c r="L76" s="16">
        <v>71.14</v>
      </c>
      <c r="M76" s="16">
        <v>135.16999999999999</v>
      </c>
      <c r="N76" s="16">
        <v>213.43</v>
      </c>
      <c r="O76" s="16">
        <f>E76+K76+L76+M76+N76</f>
        <v>627.20000000000005</v>
      </c>
      <c r="P76" s="131" t="s">
        <v>243</v>
      </c>
      <c r="Q76" s="132" t="s">
        <v>36</v>
      </c>
      <c r="R76" s="117" t="s">
        <v>343</v>
      </c>
      <c r="S76" s="62"/>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row>
    <row r="77" spans="1:94" s="19" customFormat="1" ht="15" customHeight="1" x14ac:dyDescent="0.25">
      <c r="A77" s="110"/>
      <c r="B77" s="78" t="s">
        <v>44</v>
      </c>
      <c r="C77" s="137"/>
      <c r="D77" s="121"/>
      <c r="E77" s="16"/>
      <c r="F77" s="17"/>
      <c r="G77" s="17"/>
      <c r="H77" s="17"/>
      <c r="I77" s="17"/>
      <c r="J77" s="17"/>
      <c r="K77" s="17">
        <f t="shared" si="8"/>
        <v>0</v>
      </c>
      <c r="L77" s="16"/>
      <c r="M77" s="16"/>
      <c r="N77" s="16"/>
      <c r="O77" s="16">
        <f t="shared" ref="O77:O78" si="9">E77+K77+L77+M77+N77</f>
        <v>0</v>
      </c>
      <c r="P77" s="131"/>
      <c r="Q77" s="132"/>
      <c r="R77" s="117"/>
      <c r="S77" s="62"/>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row>
    <row r="78" spans="1:94" s="19" customFormat="1" ht="25.5" customHeight="1" x14ac:dyDescent="0.25">
      <c r="A78" s="110">
        <v>34</v>
      </c>
      <c r="B78" s="101" t="s">
        <v>72</v>
      </c>
      <c r="C78" s="137" t="s">
        <v>254</v>
      </c>
      <c r="D78" s="121" t="s">
        <v>272</v>
      </c>
      <c r="E78" s="16"/>
      <c r="F78" s="17"/>
      <c r="G78" s="17"/>
      <c r="H78" s="17"/>
      <c r="I78" s="17"/>
      <c r="J78" s="17"/>
      <c r="K78" s="17">
        <f t="shared" si="8"/>
        <v>0</v>
      </c>
      <c r="L78" s="16">
        <v>56.91</v>
      </c>
      <c r="M78" s="16">
        <v>711.44</v>
      </c>
      <c r="N78" s="16">
        <v>2134.31</v>
      </c>
      <c r="O78" s="16">
        <f t="shared" si="9"/>
        <v>2902.66</v>
      </c>
      <c r="P78" s="131" t="s">
        <v>367</v>
      </c>
      <c r="Q78" s="132" t="s">
        <v>202</v>
      </c>
      <c r="R78" s="117" t="s">
        <v>343</v>
      </c>
      <c r="S78" s="62"/>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row>
    <row r="79" spans="1:94" s="19" customFormat="1" ht="15" customHeight="1" x14ac:dyDescent="0.25">
      <c r="A79" s="110"/>
      <c r="B79" s="78" t="s">
        <v>44</v>
      </c>
      <c r="C79" s="137"/>
      <c r="D79" s="121"/>
      <c r="E79" s="16"/>
      <c r="F79" s="17"/>
      <c r="G79" s="17"/>
      <c r="H79" s="17"/>
      <c r="I79" s="17"/>
      <c r="J79" s="17"/>
      <c r="K79" s="17">
        <f t="shared" si="8"/>
        <v>0</v>
      </c>
      <c r="L79" s="16">
        <v>56.91</v>
      </c>
      <c r="M79" s="16"/>
      <c r="N79" s="16"/>
      <c r="O79" s="16">
        <f>E79+K79+L79+M79+N79</f>
        <v>56.91</v>
      </c>
      <c r="P79" s="131"/>
      <c r="Q79" s="132"/>
      <c r="R79" s="117"/>
      <c r="S79" s="62"/>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row>
    <row r="80" spans="1:94" s="19" customFormat="1" ht="24.75" customHeight="1" x14ac:dyDescent="0.25">
      <c r="A80" s="110">
        <v>35</v>
      </c>
      <c r="B80" s="101" t="s">
        <v>67</v>
      </c>
      <c r="C80" s="137" t="s">
        <v>254</v>
      </c>
      <c r="D80" s="121" t="s">
        <v>272</v>
      </c>
      <c r="E80" s="16"/>
      <c r="F80" s="17"/>
      <c r="G80" s="17"/>
      <c r="H80" s="17"/>
      <c r="I80" s="17"/>
      <c r="J80" s="17"/>
      <c r="K80" s="17">
        <f t="shared" si="8"/>
        <v>0</v>
      </c>
      <c r="L80" s="16"/>
      <c r="M80" s="16"/>
      <c r="N80" s="16">
        <v>426.86</v>
      </c>
      <c r="O80" s="16">
        <f t="shared" ref="O80:O115" si="10">E80+K80+L80+M80+N80</f>
        <v>426.86</v>
      </c>
      <c r="P80" s="131" t="s">
        <v>203</v>
      </c>
      <c r="Q80" s="132" t="s">
        <v>42</v>
      </c>
      <c r="R80" s="117" t="s">
        <v>343</v>
      </c>
      <c r="S80" s="62"/>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row>
    <row r="81" spans="1:95" s="19" customFormat="1" ht="15" customHeight="1" x14ac:dyDescent="0.25">
      <c r="A81" s="110"/>
      <c r="B81" s="78" t="s">
        <v>44</v>
      </c>
      <c r="C81" s="137"/>
      <c r="D81" s="121"/>
      <c r="E81" s="16"/>
      <c r="F81" s="17"/>
      <c r="G81" s="17"/>
      <c r="H81" s="17"/>
      <c r="I81" s="17"/>
      <c r="J81" s="17"/>
      <c r="K81" s="17">
        <f t="shared" si="8"/>
        <v>0</v>
      </c>
      <c r="L81" s="16"/>
      <c r="M81" s="16"/>
      <c r="N81" s="16">
        <v>42.69</v>
      </c>
      <c r="O81" s="16">
        <f t="shared" si="10"/>
        <v>42.69</v>
      </c>
      <c r="P81" s="131"/>
      <c r="Q81" s="132"/>
      <c r="R81" s="117"/>
      <c r="S81" s="62"/>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row>
    <row r="82" spans="1:95" s="19" customFormat="1" ht="39" customHeight="1" x14ac:dyDescent="0.25">
      <c r="A82" s="110">
        <v>36</v>
      </c>
      <c r="B82" s="101" t="s">
        <v>66</v>
      </c>
      <c r="C82" s="137" t="s">
        <v>254</v>
      </c>
      <c r="D82" s="121" t="s">
        <v>272</v>
      </c>
      <c r="E82" s="16"/>
      <c r="F82" s="17">
        <v>28.46</v>
      </c>
      <c r="G82" s="17"/>
      <c r="H82" s="17"/>
      <c r="I82" s="17"/>
      <c r="J82" s="17"/>
      <c r="K82" s="17">
        <f t="shared" si="8"/>
        <v>28.46</v>
      </c>
      <c r="L82" s="16">
        <v>71.14</v>
      </c>
      <c r="M82" s="16">
        <v>782.58</v>
      </c>
      <c r="N82" s="16"/>
      <c r="O82" s="16">
        <f t="shared" si="10"/>
        <v>882.18000000000006</v>
      </c>
      <c r="P82" s="131" t="s">
        <v>327</v>
      </c>
      <c r="Q82" s="132" t="s">
        <v>36</v>
      </c>
      <c r="R82" s="117" t="s">
        <v>360</v>
      </c>
      <c r="S82" s="62"/>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18"/>
    </row>
    <row r="83" spans="1:95" s="19" customFormat="1" ht="11.25" customHeight="1" x14ac:dyDescent="0.25">
      <c r="A83" s="110"/>
      <c r="B83" s="78" t="s">
        <v>44</v>
      </c>
      <c r="C83" s="137"/>
      <c r="D83" s="121"/>
      <c r="E83" s="16"/>
      <c r="F83" s="17">
        <v>28.46</v>
      </c>
      <c r="G83" s="17"/>
      <c r="H83" s="17"/>
      <c r="I83" s="17"/>
      <c r="J83" s="17"/>
      <c r="K83" s="17">
        <f t="shared" si="8"/>
        <v>28.46</v>
      </c>
      <c r="L83" s="16">
        <v>71.14</v>
      </c>
      <c r="M83" s="16"/>
      <c r="N83" s="16"/>
      <c r="O83" s="16">
        <f t="shared" si="10"/>
        <v>99.6</v>
      </c>
      <c r="P83" s="131"/>
      <c r="Q83" s="132"/>
      <c r="R83" s="117"/>
      <c r="S83" s="62"/>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s="19" customFormat="1" ht="23.25" customHeight="1" x14ac:dyDescent="0.25">
      <c r="A84" s="110">
        <v>37</v>
      </c>
      <c r="B84" s="23" t="s">
        <v>23</v>
      </c>
      <c r="C84" s="137" t="s">
        <v>22</v>
      </c>
      <c r="D84" s="121" t="s">
        <v>274</v>
      </c>
      <c r="E84" s="22"/>
      <c r="F84" s="17"/>
      <c r="G84" s="17"/>
      <c r="H84" s="17"/>
      <c r="I84" s="17"/>
      <c r="J84" s="17"/>
      <c r="K84" s="17">
        <f t="shared" si="8"/>
        <v>0</v>
      </c>
      <c r="L84" s="16"/>
      <c r="M84" s="16"/>
      <c r="N84" s="16">
        <v>2845.74</v>
      </c>
      <c r="O84" s="16">
        <f t="shared" si="10"/>
        <v>2845.74</v>
      </c>
      <c r="P84" s="131" t="s">
        <v>69</v>
      </c>
      <c r="Q84" s="132" t="s">
        <v>42</v>
      </c>
      <c r="R84" s="117" t="s">
        <v>349</v>
      </c>
      <c r="S84" s="62"/>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row>
    <row r="85" spans="1:95" s="19" customFormat="1" ht="15" customHeight="1" x14ac:dyDescent="0.25">
      <c r="A85" s="110"/>
      <c r="B85" s="78" t="s">
        <v>44</v>
      </c>
      <c r="C85" s="137"/>
      <c r="D85" s="121"/>
      <c r="E85" s="16"/>
      <c r="F85" s="17"/>
      <c r="G85" s="17"/>
      <c r="H85" s="17"/>
      <c r="I85" s="17"/>
      <c r="J85" s="17"/>
      <c r="K85" s="17">
        <f t="shared" si="8"/>
        <v>0</v>
      </c>
      <c r="L85" s="16"/>
      <c r="M85" s="16"/>
      <c r="N85" s="16"/>
      <c r="O85" s="16">
        <f t="shared" si="10"/>
        <v>0</v>
      </c>
      <c r="P85" s="131"/>
      <c r="Q85" s="132"/>
      <c r="R85" s="117"/>
      <c r="S85" s="62"/>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row>
    <row r="86" spans="1:95" s="32" customFormat="1" ht="13.5" customHeight="1" x14ac:dyDescent="0.25">
      <c r="A86" s="133">
        <v>38</v>
      </c>
      <c r="B86" s="101" t="s">
        <v>322</v>
      </c>
      <c r="C86" s="128" t="s">
        <v>17</v>
      </c>
      <c r="D86" s="121" t="s">
        <v>265</v>
      </c>
      <c r="E86" s="24"/>
      <c r="F86" s="21"/>
      <c r="G86" s="21"/>
      <c r="H86" s="21"/>
      <c r="I86" s="21"/>
      <c r="J86" s="21"/>
      <c r="K86" s="17">
        <f t="shared" si="8"/>
        <v>0</v>
      </c>
      <c r="L86" s="24"/>
      <c r="M86" s="24">
        <v>21.34</v>
      </c>
      <c r="N86" s="24"/>
      <c r="O86" s="16">
        <f t="shared" si="10"/>
        <v>21.34</v>
      </c>
      <c r="P86" s="131" t="s">
        <v>391</v>
      </c>
      <c r="Q86" s="132" t="s">
        <v>39</v>
      </c>
      <c r="R86" s="117" t="s">
        <v>251</v>
      </c>
      <c r="S86" s="62"/>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row>
    <row r="87" spans="1:95" s="32" customFormat="1" ht="15.75" customHeight="1" x14ac:dyDescent="0.25">
      <c r="A87" s="133"/>
      <c r="B87" s="15" t="s">
        <v>12</v>
      </c>
      <c r="C87" s="128"/>
      <c r="D87" s="121"/>
      <c r="E87" s="24"/>
      <c r="F87" s="21"/>
      <c r="G87" s="21"/>
      <c r="H87" s="21"/>
      <c r="I87" s="21"/>
      <c r="J87" s="21"/>
      <c r="K87" s="17">
        <f t="shared" si="8"/>
        <v>0</v>
      </c>
      <c r="L87" s="24"/>
      <c r="M87" s="24">
        <v>21.34</v>
      </c>
      <c r="N87" s="24"/>
      <c r="O87" s="16">
        <f t="shared" si="10"/>
        <v>21.34</v>
      </c>
      <c r="P87" s="131"/>
      <c r="Q87" s="132"/>
      <c r="R87" s="117"/>
      <c r="S87" s="62"/>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95" s="19" customFormat="1" ht="180.75" customHeight="1" x14ac:dyDescent="0.25">
      <c r="A88" s="110">
        <v>39</v>
      </c>
      <c r="B88" s="23" t="s">
        <v>55</v>
      </c>
      <c r="C88" s="134" t="s">
        <v>18</v>
      </c>
      <c r="D88" s="121" t="s">
        <v>275</v>
      </c>
      <c r="E88" s="16">
        <v>32.729999999999997</v>
      </c>
      <c r="F88" s="17"/>
      <c r="G88" s="17"/>
      <c r="H88" s="17"/>
      <c r="I88" s="17"/>
      <c r="J88" s="17">
        <v>352.87</v>
      </c>
      <c r="K88" s="17">
        <f t="shared" ref="K88:K107" si="11">SUM(F88:J88)</f>
        <v>352.87</v>
      </c>
      <c r="L88" s="16">
        <v>347.18</v>
      </c>
      <c r="M88" s="16">
        <v>711.44</v>
      </c>
      <c r="N88" s="16"/>
      <c r="O88" s="16">
        <f t="shared" si="10"/>
        <v>1444.22</v>
      </c>
      <c r="P88" s="131" t="s">
        <v>312</v>
      </c>
      <c r="Q88" s="132" t="s">
        <v>30</v>
      </c>
      <c r="R88" s="117" t="s">
        <v>351</v>
      </c>
      <c r="S88" s="62"/>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row>
    <row r="89" spans="1:95" s="19" customFormat="1" ht="15" customHeight="1" x14ac:dyDescent="0.25">
      <c r="A89" s="110"/>
      <c r="B89" s="15" t="s">
        <v>12</v>
      </c>
      <c r="C89" s="134"/>
      <c r="D89" s="121"/>
      <c r="E89" s="16">
        <v>32.729999999999997</v>
      </c>
      <c r="F89" s="17"/>
      <c r="G89" s="17"/>
      <c r="H89" s="17"/>
      <c r="I89" s="17"/>
      <c r="J89" s="17"/>
      <c r="K89" s="17">
        <f t="shared" si="11"/>
        <v>0</v>
      </c>
      <c r="L89" s="16"/>
      <c r="M89" s="16"/>
      <c r="N89" s="16"/>
      <c r="O89" s="16">
        <f t="shared" si="10"/>
        <v>32.729999999999997</v>
      </c>
      <c r="P89" s="131"/>
      <c r="Q89" s="132"/>
      <c r="R89" s="117"/>
      <c r="S89" s="62"/>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row>
    <row r="90" spans="1:95" s="32" customFormat="1" ht="30" customHeight="1" x14ac:dyDescent="0.25">
      <c r="A90" s="110">
        <v>40</v>
      </c>
      <c r="B90" s="23" t="s">
        <v>56</v>
      </c>
      <c r="C90" s="134" t="s">
        <v>18</v>
      </c>
      <c r="D90" s="121" t="s">
        <v>275</v>
      </c>
      <c r="E90" s="16"/>
      <c r="F90" s="17"/>
      <c r="G90" s="17"/>
      <c r="H90" s="17"/>
      <c r="I90" s="17"/>
      <c r="J90" s="17">
        <v>92.49</v>
      </c>
      <c r="K90" s="17">
        <f t="shared" si="11"/>
        <v>92.49</v>
      </c>
      <c r="L90" s="16"/>
      <c r="M90" s="16"/>
      <c r="N90" s="16"/>
      <c r="O90" s="16">
        <f t="shared" si="10"/>
        <v>92.49</v>
      </c>
      <c r="P90" s="131"/>
      <c r="Q90" s="132">
        <v>2014</v>
      </c>
      <c r="R90" s="117" t="s">
        <v>351</v>
      </c>
      <c r="S90" s="62"/>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row>
    <row r="91" spans="1:95" s="32" customFormat="1" ht="15" customHeight="1" x14ac:dyDescent="0.25">
      <c r="A91" s="110"/>
      <c r="B91" s="15" t="s">
        <v>12</v>
      </c>
      <c r="C91" s="134"/>
      <c r="D91" s="121"/>
      <c r="E91" s="16"/>
      <c r="F91" s="17"/>
      <c r="G91" s="17"/>
      <c r="H91" s="17"/>
      <c r="I91" s="17"/>
      <c r="J91" s="17"/>
      <c r="K91" s="17">
        <f t="shared" si="11"/>
        <v>0</v>
      </c>
      <c r="L91" s="16"/>
      <c r="M91" s="16"/>
      <c r="N91" s="16"/>
      <c r="O91" s="16">
        <f t="shared" si="10"/>
        <v>0</v>
      </c>
      <c r="P91" s="131"/>
      <c r="Q91" s="132"/>
      <c r="R91" s="117"/>
      <c r="S91" s="62"/>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row>
    <row r="92" spans="1:95" s="19" customFormat="1" ht="77.25" customHeight="1" x14ac:dyDescent="0.25">
      <c r="A92" s="110">
        <v>41</v>
      </c>
      <c r="B92" s="23" t="s">
        <v>57</v>
      </c>
      <c r="C92" s="134" t="s">
        <v>18</v>
      </c>
      <c r="D92" s="121" t="s">
        <v>275</v>
      </c>
      <c r="E92" s="16"/>
      <c r="F92" s="17"/>
      <c r="G92" s="17"/>
      <c r="H92" s="17"/>
      <c r="I92" s="17"/>
      <c r="J92" s="17">
        <v>44.11</v>
      </c>
      <c r="K92" s="17">
        <f t="shared" si="11"/>
        <v>44.11</v>
      </c>
      <c r="L92" s="16"/>
      <c r="M92" s="16"/>
      <c r="N92" s="16"/>
      <c r="O92" s="16">
        <f t="shared" si="10"/>
        <v>44.11</v>
      </c>
      <c r="P92" s="131" t="s">
        <v>60</v>
      </c>
      <c r="Q92" s="132">
        <v>2014</v>
      </c>
      <c r="R92" s="117" t="s">
        <v>351</v>
      </c>
      <c r="S92" s="62"/>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row>
    <row r="93" spans="1:95" s="19" customFormat="1" ht="15" customHeight="1" x14ac:dyDescent="0.25">
      <c r="A93" s="110"/>
      <c r="B93" s="15" t="s">
        <v>12</v>
      </c>
      <c r="C93" s="134"/>
      <c r="D93" s="121"/>
      <c r="E93" s="16"/>
      <c r="F93" s="17"/>
      <c r="G93" s="17"/>
      <c r="H93" s="17"/>
      <c r="I93" s="17"/>
      <c r="J93" s="17"/>
      <c r="K93" s="17">
        <f t="shared" si="11"/>
        <v>0</v>
      </c>
      <c r="L93" s="16"/>
      <c r="M93" s="16"/>
      <c r="N93" s="16"/>
      <c r="O93" s="16">
        <f t="shared" si="10"/>
        <v>0</v>
      </c>
      <c r="P93" s="131"/>
      <c r="Q93" s="132"/>
      <c r="R93" s="117"/>
      <c r="S93" s="62"/>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row>
    <row r="94" spans="1:95" s="36" customFormat="1" ht="187.5" customHeight="1" x14ac:dyDescent="0.25">
      <c r="A94" s="110">
        <v>42</v>
      </c>
      <c r="B94" s="23" t="s">
        <v>58</v>
      </c>
      <c r="C94" s="134" t="s">
        <v>18</v>
      </c>
      <c r="D94" s="121" t="s">
        <v>275</v>
      </c>
      <c r="E94" s="16"/>
      <c r="F94" s="17"/>
      <c r="G94" s="17"/>
      <c r="H94" s="17"/>
      <c r="I94" s="17"/>
      <c r="J94" s="17"/>
      <c r="K94" s="17">
        <f t="shared" si="11"/>
        <v>0</v>
      </c>
      <c r="L94" s="16">
        <v>3320.98</v>
      </c>
      <c r="M94" s="16"/>
      <c r="N94" s="16"/>
      <c r="O94" s="16">
        <f t="shared" si="10"/>
        <v>3320.98</v>
      </c>
      <c r="P94" s="131" t="s">
        <v>61</v>
      </c>
      <c r="Q94" s="132">
        <v>2015</v>
      </c>
      <c r="R94" s="117" t="s">
        <v>351</v>
      </c>
      <c r="S94" s="62"/>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95" s="36" customFormat="1" ht="15" customHeight="1" x14ac:dyDescent="0.25">
      <c r="A95" s="110"/>
      <c r="B95" s="15" t="s">
        <v>12</v>
      </c>
      <c r="C95" s="134"/>
      <c r="D95" s="121"/>
      <c r="E95" s="22"/>
      <c r="F95" s="17"/>
      <c r="G95" s="17"/>
      <c r="H95" s="17"/>
      <c r="I95" s="17"/>
      <c r="J95" s="17"/>
      <c r="K95" s="17">
        <f t="shared" si="11"/>
        <v>0</v>
      </c>
      <c r="L95" s="16">
        <v>187.82</v>
      </c>
      <c r="M95" s="16"/>
      <c r="N95" s="16"/>
      <c r="O95" s="16">
        <f t="shared" si="10"/>
        <v>187.82</v>
      </c>
      <c r="P95" s="131"/>
      <c r="Q95" s="132"/>
      <c r="R95" s="117"/>
      <c r="S95" s="62"/>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95" s="19" customFormat="1" ht="51.75" customHeight="1" x14ac:dyDescent="0.25">
      <c r="A96" s="110">
        <v>43</v>
      </c>
      <c r="B96" s="23" t="s">
        <v>59</v>
      </c>
      <c r="C96" s="134" t="s">
        <v>18</v>
      </c>
      <c r="D96" s="121" t="s">
        <v>275</v>
      </c>
      <c r="E96" s="22"/>
      <c r="F96" s="17"/>
      <c r="G96" s="17"/>
      <c r="H96" s="17"/>
      <c r="I96" s="17"/>
      <c r="J96" s="17"/>
      <c r="K96" s="17">
        <f t="shared" si="11"/>
        <v>0</v>
      </c>
      <c r="L96" s="16"/>
      <c r="M96" s="16">
        <v>268.92</v>
      </c>
      <c r="N96" s="16"/>
      <c r="O96" s="16">
        <f t="shared" si="10"/>
        <v>268.92</v>
      </c>
      <c r="P96" s="131" t="s">
        <v>233</v>
      </c>
      <c r="Q96" s="132">
        <v>2016</v>
      </c>
      <c r="R96" s="117" t="s">
        <v>351</v>
      </c>
      <c r="S96" s="62"/>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row>
    <row r="97" spans="1:95" s="19" customFormat="1" ht="15" customHeight="1" x14ac:dyDescent="0.25">
      <c r="A97" s="110"/>
      <c r="B97" s="15" t="s">
        <v>12</v>
      </c>
      <c r="C97" s="134"/>
      <c r="D97" s="121"/>
      <c r="E97" s="22"/>
      <c r="F97" s="17"/>
      <c r="G97" s="17"/>
      <c r="H97" s="17"/>
      <c r="I97" s="17"/>
      <c r="J97" s="17"/>
      <c r="K97" s="17">
        <f t="shared" si="11"/>
        <v>0</v>
      </c>
      <c r="L97" s="16"/>
      <c r="M97" s="16"/>
      <c r="N97" s="16"/>
      <c r="O97" s="16">
        <f t="shared" si="10"/>
        <v>0</v>
      </c>
      <c r="P97" s="131"/>
      <c r="Q97" s="132"/>
      <c r="R97" s="117"/>
      <c r="S97" s="62"/>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row>
    <row r="98" spans="1:95" s="36" customFormat="1" ht="93.75" customHeight="1" x14ac:dyDescent="0.25">
      <c r="A98" s="110">
        <v>44</v>
      </c>
      <c r="B98" s="101" t="s">
        <v>62</v>
      </c>
      <c r="C98" s="134" t="s">
        <v>18</v>
      </c>
      <c r="D98" s="121" t="s">
        <v>275</v>
      </c>
      <c r="E98" s="16">
        <v>320.14999999999998</v>
      </c>
      <c r="F98" s="17">
        <v>92.49</v>
      </c>
      <c r="G98" s="17"/>
      <c r="H98" s="17"/>
      <c r="I98" s="17"/>
      <c r="J98" s="17">
        <v>192.09</v>
      </c>
      <c r="K98" s="17">
        <f t="shared" si="11"/>
        <v>284.58</v>
      </c>
      <c r="L98" s="16">
        <v>406.94</v>
      </c>
      <c r="M98" s="16"/>
      <c r="N98" s="16"/>
      <c r="O98" s="16">
        <f>E98+K98+L98+M98+N98</f>
        <v>1011.6700000000001</v>
      </c>
      <c r="P98" s="131" t="s">
        <v>234</v>
      </c>
      <c r="Q98" s="132" t="s">
        <v>30</v>
      </c>
      <c r="R98" s="117" t="s">
        <v>352</v>
      </c>
      <c r="S98" s="62"/>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row>
    <row r="99" spans="1:95" s="36" customFormat="1" ht="15.75" customHeight="1" x14ac:dyDescent="0.25">
      <c r="A99" s="110"/>
      <c r="B99" s="15" t="s">
        <v>12</v>
      </c>
      <c r="C99" s="134"/>
      <c r="D99" s="121"/>
      <c r="E99" s="16"/>
      <c r="F99" s="17">
        <v>1.42</v>
      </c>
      <c r="G99" s="17"/>
      <c r="H99" s="17"/>
      <c r="I99" s="17"/>
      <c r="J99" s="17"/>
      <c r="K99" s="17">
        <f t="shared" si="11"/>
        <v>1.42</v>
      </c>
      <c r="L99" s="16"/>
      <c r="M99" s="16"/>
      <c r="N99" s="16"/>
      <c r="O99" s="16">
        <f t="shared" si="10"/>
        <v>1.42</v>
      </c>
      <c r="P99" s="131"/>
      <c r="Q99" s="132"/>
      <c r="R99" s="117"/>
      <c r="S99" s="62"/>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95" s="36" customFormat="1" ht="131.25" customHeight="1" x14ac:dyDescent="0.25">
      <c r="A100" s="110">
        <v>45</v>
      </c>
      <c r="B100" s="101" t="s">
        <v>370</v>
      </c>
      <c r="C100" s="134" t="s">
        <v>18</v>
      </c>
      <c r="D100" s="121" t="s">
        <v>275</v>
      </c>
      <c r="E100" s="16"/>
      <c r="F100" s="17">
        <v>146.56</v>
      </c>
      <c r="G100" s="17"/>
      <c r="H100" s="17"/>
      <c r="I100" s="17"/>
      <c r="J100" s="17">
        <v>17.07</v>
      </c>
      <c r="K100" s="17">
        <f t="shared" si="11"/>
        <v>163.63</v>
      </c>
      <c r="L100" s="16">
        <v>85.37</v>
      </c>
      <c r="M100" s="16">
        <v>163.63</v>
      </c>
      <c r="N100" s="16">
        <v>362.83</v>
      </c>
      <c r="O100" s="16">
        <f t="shared" si="10"/>
        <v>775.46</v>
      </c>
      <c r="P100" s="135" t="s">
        <v>412</v>
      </c>
      <c r="Q100" s="132" t="s">
        <v>33</v>
      </c>
      <c r="R100" s="117" t="s">
        <v>373</v>
      </c>
      <c r="S100" s="62"/>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row>
    <row r="101" spans="1:95" s="36" customFormat="1" ht="15.75" customHeight="1" x14ac:dyDescent="0.25">
      <c r="A101" s="110"/>
      <c r="B101" s="78" t="s">
        <v>12</v>
      </c>
      <c r="C101" s="134"/>
      <c r="D101" s="121"/>
      <c r="E101" s="16"/>
      <c r="F101" s="17"/>
      <c r="G101" s="17"/>
      <c r="H101" s="17"/>
      <c r="I101" s="17"/>
      <c r="J101" s="17"/>
      <c r="K101" s="17">
        <f t="shared" si="11"/>
        <v>0</v>
      </c>
      <c r="L101" s="16"/>
      <c r="M101" s="16"/>
      <c r="N101" s="16"/>
      <c r="O101" s="16">
        <f t="shared" si="10"/>
        <v>0</v>
      </c>
      <c r="P101" s="135"/>
      <c r="Q101" s="132"/>
      <c r="R101" s="117"/>
      <c r="S101" s="62"/>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95" s="36" customFormat="1" ht="48.75" customHeight="1" x14ac:dyDescent="0.25">
      <c r="A102" s="110">
        <v>46</v>
      </c>
      <c r="B102" s="101" t="s">
        <v>371</v>
      </c>
      <c r="C102" s="134" t="s">
        <v>18</v>
      </c>
      <c r="D102" s="121" t="s">
        <v>275</v>
      </c>
      <c r="E102" s="16"/>
      <c r="F102" s="17"/>
      <c r="G102" s="17"/>
      <c r="H102" s="17"/>
      <c r="I102" s="17"/>
      <c r="J102" s="17">
        <v>71.14</v>
      </c>
      <c r="K102" s="17">
        <f t="shared" si="11"/>
        <v>71.14</v>
      </c>
      <c r="L102" s="16"/>
      <c r="M102" s="16"/>
      <c r="N102" s="16"/>
      <c r="O102" s="16">
        <f t="shared" si="10"/>
        <v>71.14</v>
      </c>
      <c r="P102" s="135" t="s">
        <v>374</v>
      </c>
      <c r="Q102" s="132">
        <v>2014</v>
      </c>
      <c r="R102" s="117" t="s">
        <v>373</v>
      </c>
      <c r="S102" s="62"/>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row>
    <row r="103" spans="1:95" s="36" customFormat="1" ht="15.75" customHeight="1" x14ac:dyDescent="0.25">
      <c r="A103" s="110"/>
      <c r="B103" s="78" t="s">
        <v>12</v>
      </c>
      <c r="C103" s="134"/>
      <c r="D103" s="121"/>
      <c r="E103" s="16"/>
      <c r="F103" s="17"/>
      <c r="G103" s="17"/>
      <c r="H103" s="17"/>
      <c r="I103" s="17"/>
      <c r="J103" s="17"/>
      <c r="K103" s="17">
        <f t="shared" si="11"/>
        <v>0</v>
      </c>
      <c r="L103" s="16"/>
      <c r="M103" s="16"/>
      <c r="N103" s="16"/>
      <c r="O103" s="16">
        <f t="shared" si="10"/>
        <v>0</v>
      </c>
      <c r="P103" s="135"/>
      <c r="Q103" s="132"/>
      <c r="R103" s="117"/>
      <c r="S103" s="62"/>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95" s="36" customFormat="1" ht="66" customHeight="1" x14ac:dyDescent="0.25">
      <c r="A104" s="110">
        <v>47</v>
      </c>
      <c r="B104" s="101" t="s">
        <v>372</v>
      </c>
      <c r="C104" s="134" t="s">
        <v>18</v>
      </c>
      <c r="D104" s="121" t="s">
        <v>275</v>
      </c>
      <c r="E104" s="16"/>
      <c r="F104" s="17"/>
      <c r="G104" s="17"/>
      <c r="H104" s="17"/>
      <c r="I104" s="17"/>
      <c r="J104" s="17">
        <v>4.2699999999999996</v>
      </c>
      <c r="K104" s="17">
        <f t="shared" si="11"/>
        <v>4.2699999999999996</v>
      </c>
      <c r="L104" s="16">
        <v>35</v>
      </c>
      <c r="M104" s="16">
        <v>35.57</v>
      </c>
      <c r="N104" s="16">
        <v>28.46</v>
      </c>
      <c r="O104" s="16">
        <f t="shared" si="10"/>
        <v>103.30000000000001</v>
      </c>
      <c r="P104" s="135" t="s">
        <v>376</v>
      </c>
      <c r="Q104" s="132" t="s">
        <v>40</v>
      </c>
      <c r="R104" s="117" t="s">
        <v>373</v>
      </c>
      <c r="S104" s="62"/>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row>
    <row r="105" spans="1:95" s="36" customFormat="1" ht="15.75" customHeight="1" x14ac:dyDescent="0.25">
      <c r="A105" s="110"/>
      <c r="B105" s="78" t="s">
        <v>12</v>
      </c>
      <c r="C105" s="134"/>
      <c r="D105" s="121"/>
      <c r="E105" s="16"/>
      <c r="F105" s="17"/>
      <c r="G105" s="17"/>
      <c r="H105" s="17"/>
      <c r="I105" s="17"/>
      <c r="J105" s="17"/>
      <c r="K105" s="17">
        <f t="shared" si="11"/>
        <v>0</v>
      </c>
      <c r="L105" s="16"/>
      <c r="M105" s="16"/>
      <c r="N105" s="16"/>
      <c r="O105" s="16">
        <f t="shared" si="10"/>
        <v>0</v>
      </c>
      <c r="P105" s="135"/>
      <c r="Q105" s="132"/>
      <c r="R105" s="117"/>
      <c r="S105" s="62"/>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95" s="36" customFormat="1" ht="73.5" customHeight="1" x14ac:dyDescent="0.25">
      <c r="A106" s="110">
        <v>48</v>
      </c>
      <c r="B106" s="101" t="s">
        <v>377</v>
      </c>
      <c r="C106" s="134" t="s">
        <v>18</v>
      </c>
      <c r="D106" s="121" t="s">
        <v>275</v>
      </c>
      <c r="E106" s="16"/>
      <c r="F106" s="17"/>
      <c r="G106" s="17"/>
      <c r="H106" s="17"/>
      <c r="I106" s="17"/>
      <c r="J106" s="17"/>
      <c r="K106" s="17">
        <f t="shared" si="11"/>
        <v>0</v>
      </c>
      <c r="L106" s="16">
        <v>298.8</v>
      </c>
      <c r="M106" s="16">
        <v>305.92</v>
      </c>
      <c r="N106" s="16">
        <v>9248.67</v>
      </c>
      <c r="O106" s="16">
        <f t="shared" si="10"/>
        <v>9853.39</v>
      </c>
      <c r="P106" s="135" t="s">
        <v>375</v>
      </c>
      <c r="Q106" s="132" t="s">
        <v>202</v>
      </c>
      <c r="R106" s="117" t="s">
        <v>373</v>
      </c>
      <c r="S106" s="62"/>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95" s="36" customFormat="1" ht="15.75" customHeight="1" x14ac:dyDescent="0.25">
      <c r="A107" s="110"/>
      <c r="B107" s="78" t="s">
        <v>12</v>
      </c>
      <c r="C107" s="134"/>
      <c r="D107" s="121"/>
      <c r="E107" s="16"/>
      <c r="F107" s="17"/>
      <c r="G107" s="17"/>
      <c r="H107" s="17"/>
      <c r="I107" s="17"/>
      <c r="J107" s="17"/>
      <c r="K107" s="17">
        <f t="shared" si="11"/>
        <v>0</v>
      </c>
      <c r="L107" s="16">
        <v>19.920000000000002</v>
      </c>
      <c r="M107" s="16"/>
      <c r="N107" s="16"/>
      <c r="O107" s="16">
        <f t="shared" si="10"/>
        <v>19.920000000000002</v>
      </c>
      <c r="P107" s="135"/>
      <c r="Q107" s="132"/>
      <c r="R107" s="117"/>
      <c r="S107" s="62"/>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row>
    <row r="108" spans="1:95" s="19" customFormat="1" ht="26.25" customHeight="1" x14ac:dyDescent="0.25">
      <c r="A108" s="110">
        <v>49</v>
      </c>
      <c r="B108" s="101" t="s">
        <v>172</v>
      </c>
      <c r="C108" s="134" t="s">
        <v>254</v>
      </c>
      <c r="D108" s="121" t="s">
        <v>267</v>
      </c>
      <c r="E108" s="16">
        <v>482.35</v>
      </c>
      <c r="F108" s="17">
        <v>660.07</v>
      </c>
      <c r="G108" s="17"/>
      <c r="H108" s="17"/>
      <c r="I108" s="17"/>
      <c r="J108" s="17"/>
      <c r="K108" s="17">
        <f t="shared" ref="K108:K115" si="12">SUM(F108:J108)</f>
        <v>660.07</v>
      </c>
      <c r="L108" s="16">
        <v>213.43</v>
      </c>
      <c r="M108" s="16"/>
      <c r="N108" s="16"/>
      <c r="O108" s="16">
        <f t="shared" si="10"/>
        <v>1355.8500000000001</v>
      </c>
      <c r="P108" s="131" t="s">
        <v>413</v>
      </c>
      <c r="Q108" s="132" t="s">
        <v>32</v>
      </c>
      <c r="R108" s="117" t="s">
        <v>343</v>
      </c>
      <c r="S108" s="62"/>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18"/>
    </row>
    <row r="109" spans="1:95" s="19" customFormat="1" ht="11.25" customHeight="1" x14ac:dyDescent="0.25">
      <c r="A109" s="110"/>
      <c r="B109" s="15" t="s">
        <v>12</v>
      </c>
      <c r="C109" s="134"/>
      <c r="D109" s="121"/>
      <c r="E109" s="16"/>
      <c r="F109" s="17"/>
      <c r="G109" s="17"/>
      <c r="H109" s="17"/>
      <c r="I109" s="17"/>
      <c r="J109" s="17"/>
      <c r="K109" s="17">
        <f t="shared" si="12"/>
        <v>0</v>
      </c>
      <c r="L109" s="16">
        <v>17.07</v>
      </c>
      <c r="M109" s="16"/>
      <c r="N109" s="16"/>
      <c r="O109" s="16">
        <f t="shared" si="10"/>
        <v>17.07</v>
      </c>
      <c r="P109" s="131"/>
      <c r="Q109" s="132"/>
      <c r="R109" s="117"/>
      <c r="S109" s="62"/>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18"/>
    </row>
    <row r="110" spans="1:95" s="19" customFormat="1" ht="25.5" customHeight="1" x14ac:dyDescent="0.25">
      <c r="A110" s="110">
        <v>50</v>
      </c>
      <c r="B110" s="23" t="s">
        <v>313</v>
      </c>
      <c r="C110" s="134" t="s">
        <v>254</v>
      </c>
      <c r="D110" s="121" t="s">
        <v>267</v>
      </c>
      <c r="E110" s="16"/>
      <c r="F110" s="17">
        <v>12.81</v>
      </c>
      <c r="G110" s="17"/>
      <c r="H110" s="17"/>
      <c r="I110" s="17"/>
      <c r="J110" s="17"/>
      <c r="K110" s="17">
        <f t="shared" si="12"/>
        <v>12.81</v>
      </c>
      <c r="L110" s="16"/>
      <c r="M110" s="16"/>
      <c r="N110" s="16"/>
      <c r="O110" s="16">
        <f t="shared" si="10"/>
        <v>12.81</v>
      </c>
      <c r="P110" s="131" t="s">
        <v>249</v>
      </c>
      <c r="Q110" s="132">
        <v>2014</v>
      </c>
      <c r="R110" s="117" t="s">
        <v>353</v>
      </c>
      <c r="S110" s="62"/>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18"/>
    </row>
    <row r="111" spans="1:95" s="19" customFormat="1" ht="11.25" customHeight="1" x14ac:dyDescent="0.25">
      <c r="A111" s="110"/>
      <c r="B111" s="15" t="s">
        <v>12</v>
      </c>
      <c r="C111" s="134"/>
      <c r="D111" s="121"/>
      <c r="E111" s="16"/>
      <c r="F111" s="17">
        <v>0.71</v>
      </c>
      <c r="G111" s="17"/>
      <c r="H111" s="17"/>
      <c r="I111" s="17"/>
      <c r="J111" s="17"/>
      <c r="K111" s="17">
        <f t="shared" si="12"/>
        <v>0.71</v>
      </c>
      <c r="L111" s="16"/>
      <c r="M111" s="16"/>
      <c r="N111" s="16"/>
      <c r="O111" s="16">
        <f t="shared" si="10"/>
        <v>0.71</v>
      </c>
      <c r="P111" s="131"/>
      <c r="Q111" s="132"/>
      <c r="R111" s="117"/>
      <c r="S111" s="62"/>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18"/>
    </row>
    <row r="112" spans="1:95" s="19" customFormat="1" ht="21.75" customHeight="1" x14ac:dyDescent="0.25">
      <c r="A112" s="110">
        <v>51</v>
      </c>
      <c r="B112" s="23" t="s">
        <v>25</v>
      </c>
      <c r="C112" s="134" t="s">
        <v>254</v>
      </c>
      <c r="D112" s="121" t="s">
        <v>267</v>
      </c>
      <c r="E112" s="16"/>
      <c r="F112" s="17">
        <v>7.11</v>
      </c>
      <c r="G112" s="17"/>
      <c r="H112" s="17"/>
      <c r="I112" s="17"/>
      <c r="J112" s="17"/>
      <c r="K112" s="17">
        <f t="shared" si="12"/>
        <v>7.11</v>
      </c>
      <c r="L112" s="16"/>
      <c r="M112" s="16">
        <v>85.37</v>
      </c>
      <c r="N112" s="16">
        <v>711.44</v>
      </c>
      <c r="O112" s="16">
        <f t="shared" si="10"/>
        <v>803.92000000000007</v>
      </c>
      <c r="P112" s="131" t="s">
        <v>414</v>
      </c>
      <c r="Q112" s="132" t="s">
        <v>39</v>
      </c>
      <c r="R112" s="117" t="s">
        <v>343</v>
      </c>
      <c r="S112" s="62"/>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18"/>
    </row>
    <row r="113" spans="1:95" s="19" customFormat="1" ht="15.75" customHeight="1" x14ac:dyDescent="0.25">
      <c r="A113" s="110"/>
      <c r="B113" s="15" t="s">
        <v>12</v>
      </c>
      <c r="C113" s="134"/>
      <c r="D113" s="121"/>
      <c r="E113" s="16"/>
      <c r="F113" s="17">
        <v>7.11</v>
      </c>
      <c r="G113" s="17"/>
      <c r="H113" s="17"/>
      <c r="I113" s="17"/>
      <c r="J113" s="17"/>
      <c r="K113" s="17">
        <f t="shared" si="12"/>
        <v>7.11</v>
      </c>
      <c r="L113" s="16"/>
      <c r="M113" s="16">
        <v>85.37</v>
      </c>
      <c r="N113" s="16"/>
      <c r="O113" s="16">
        <f t="shared" si="10"/>
        <v>92.48</v>
      </c>
      <c r="P113" s="131"/>
      <c r="Q113" s="132"/>
      <c r="R113" s="117"/>
      <c r="S113" s="62"/>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18"/>
    </row>
    <row r="114" spans="1:95" s="45" customFormat="1" ht="25.5" x14ac:dyDescent="0.2">
      <c r="A114" s="110">
        <v>52</v>
      </c>
      <c r="B114" s="23" t="s">
        <v>65</v>
      </c>
      <c r="C114" s="137" t="s">
        <v>254</v>
      </c>
      <c r="D114" s="121" t="s">
        <v>272</v>
      </c>
      <c r="E114" s="24"/>
      <c r="F114" s="21">
        <v>56.91</v>
      </c>
      <c r="G114" s="21"/>
      <c r="H114" s="21"/>
      <c r="I114" s="21"/>
      <c r="J114" s="21"/>
      <c r="K114" s="17">
        <f t="shared" si="12"/>
        <v>56.91</v>
      </c>
      <c r="L114" s="24">
        <v>270.35000000000002</v>
      </c>
      <c r="M114" s="24">
        <v>277.45999999999998</v>
      </c>
      <c r="N114" s="24">
        <v>277.45999999999998</v>
      </c>
      <c r="O114" s="16">
        <f t="shared" si="10"/>
        <v>882.18000000000006</v>
      </c>
      <c r="P114" s="131" t="s">
        <v>369</v>
      </c>
      <c r="Q114" s="132" t="s">
        <v>40</v>
      </c>
      <c r="R114" s="117" t="s">
        <v>343</v>
      </c>
      <c r="S114" s="62"/>
      <c r="T114" s="27"/>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row>
    <row r="115" spans="1:95" s="45" customFormat="1" x14ac:dyDescent="0.2">
      <c r="A115" s="110"/>
      <c r="B115" s="78" t="s">
        <v>44</v>
      </c>
      <c r="C115" s="137"/>
      <c r="D115" s="121"/>
      <c r="E115" s="24"/>
      <c r="F115" s="21"/>
      <c r="G115" s="21"/>
      <c r="H115" s="21"/>
      <c r="I115" s="21"/>
      <c r="J115" s="21"/>
      <c r="K115" s="17">
        <f t="shared" si="12"/>
        <v>0</v>
      </c>
      <c r="L115" s="24"/>
      <c r="M115" s="24"/>
      <c r="N115" s="24"/>
      <c r="O115" s="16">
        <f t="shared" si="10"/>
        <v>0</v>
      </c>
      <c r="P115" s="131"/>
      <c r="Q115" s="132"/>
      <c r="R115" s="117"/>
      <c r="S115" s="62"/>
      <c r="T115" s="27"/>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row>
    <row r="116" spans="1:95" s="19" customFormat="1" ht="63" customHeight="1" x14ac:dyDescent="0.25">
      <c r="A116" s="110">
        <v>53</v>
      </c>
      <c r="B116" s="23" t="s">
        <v>168</v>
      </c>
      <c r="C116" s="134" t="s">
        <v>254</v>
      </c>
      <c r="D116" s="121" t="s">
        <v>303</v>
      </c>
      <c r="E116" s="16">
        <v>371.08</v>
      </c>
      <c r="F116" s="17">
        <v>56.91</v>
      </c>
      <c r="G116" s="17"/>
      <c r="H116" s="17"/>
      <c r="I116" s="17"/>
      <c r="J116" s="17"/>
      <c r="K116" s="17">
        <f t="shared" ref="K116:K123" si="13">SUM(F116:J116)</f>
        <v>56.91</v>
      </c>
      <c r="L116" s="16">
        <v>426.86</v>
      </c>
      <c r="M116" s="16">
        <v>498.01</v>
      </c>
      <c r="N116" s="16">
        <v>426.86</v>
      </c>
      <c r="O116" s="16">
        <f t="shared" ref="O116:O124" si="14">E116+K116+L116+M116+N116</f>
        <v>1779.7200000000003</v>
      </c>
      <c r="P116" s="131" t="s">
        <v>415</v>
      </c>
      <c r="Q116" s="132" t="s">
        <v>45</v>
      </c>
      <c r="R116" s="117" t="s">
        <v>194</v>
      </c>
      <c r="S116" s="62"/>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18"/>
    </row>
    <row r="117" spans="1:95" s="19" customFormat="1" ht="15.75" customHeight="1" x14ac:dyDescent="0.25">
      <c r="A117" s="110"/>
      <c r="B117" s="78" t="s">
        <v>44</v>
      </c>
      <c r="C117" s="134"/>
      <c r="D117" s="121"/>
      <c r="E117" s="16"/>
      <c r="F117" s="17"/>
      <c r="G117" s="17"/>
      <c r="H117" s="17"/>
      <c r="I117" s="17"/>
      <c r="J117" s="17"/>
      <c r="K117" s="17">
        <f t="shared" si="13"/>
        <v>0</v>
      </c>
      <c r="L117" s="16"/>
      <c r="M117" s="16"/>
      <c r="N117" s="16"/>
      <c r="O117" s="16">
        <f t="shared" si="14"/>
        <v>0</v>
      </c>
      <c r="P117" s="131"/>
      <c r="Q117" s="132"/>
      <c r="R117" s="117"/>
      <c r="S117" s="62"/>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18"/>
    </row>
    <row r="118" spans="1:95" s="19" customFormat="1" ht="35.25" customHeight="1" x14ac:dyDescent="0.25">
      <c r="A118" s="110">
        <v>54</v>
      </c>
      <c r="B118" s="101" t="s">
        <v>362</v>
      </c>
      <c r="C118" s="134" t="s">
        <v>22</v>
      </c>
      <c r="D118" s="121" t="s">
        <v>303</v>
      </c>
      <c r="E118" s="16"/>
      <c r="F118" s="17">
        <v>28.46</v>
      </c>
      <c r="G118" s="17"/>
      <c r="H118" s="17"/>
      <c r="I118" s="17"/>
      <c r="J118" s="17">
        <v>28.46</v>
      </c>
      <c r="K118" s="17">
        <f t="shared" si="13"/>
        <v>56.92</v>
      </c>
      <c r="L118" s="16"/>
      <c r="M118" s="16"/>
      <c r="N118" s="16"/>
      <c r="O118" s="16">
        <f t="shared" si="14"/>
        <v>56.92</v>
      </c>
      <c r="P118" s="131" t="s">
        <v>331</v>
      </c>
      <c r="Q118" s="132">
        <v>2014</v>
      </c>
      <c r="R118" s="117" t="s">
        <v>346</v>
      </c>
      <c r="S118" s="62"/>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18"/>
    </row>
    <row r="119" spans="1:95" s="19" customFormat="1" ht="12.75" customHeight="1" x14ac:dyDescent="0.25">
      <c r="A119" s="110"/>
      <c r="B119" s="78" t="s">
        <v>44</v>
      </c>
      <c r="C119" s="134"/>
      <c r="D119" s="121"/>
      <c r="E119" s="16"/>
      <c r="F119" s="17"/>
      <c r="G119" s="17"/>
      <c r="H119" s="17"/>
      <c r="I119" s="17"/>
      <c r="J119" s="17"/>
      <c r="K119" s="17">
        <f t="shared" si="13"/>
        <v>0</v>
      </c>
      <c r="L119" s="16"/>
      <c r="M119" s="16"/>
      <c r="N119" s="16"/>
      <c r="O119" s="16">
        <f t="shared" si="14"/>
        <v>0</v>
      </c>
      <c r="P119" s="131"/>
      <c r="Q119" s="132"/>
      <c r="R119" s="117"/>
      <c r="S119" s="62"/>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18"/>
    </row>
    <row r="120" spans="1:95" s="19" customFormat="1" ht="25.5" x14ac:dyDescent="0.25">
      <c r="A120" s="110">
        <v>55</v>
      </c>
      <c r="B120" s="23" t="s">
        <v>101</v>
      </c>
      <c r="C120" s="111" t="s">
        <v>18</v>
      </c>
      <c r="D120" s="121" t="s">
        <v>303</v>
      </c>
      <c r="E120" s="20">
        <v>384.18</v>
      </c>
      <c r="F120" s="17"/>
      <c r="G120" s="17"/>
      <c r="H120" s="17"/>
      <c r="I120" s="17"/>
      <c r="J120" s="17"/>
      <c r="K120" s="17">
        <f t="shared" si="13"/>
        <v>0</v>
      </c>
      <c r="L120" s="16">
        <v>284.57</v>
      </c>
      <c r="M120" s="16">
        <v>284.57</v>
      </c>
      <c r="N120" s="16">
        <v>284.57</v>
      </c>
      <c r="O120" s="16">
        <f t="shared" si="14"/>
        <v>1237.8899999999999</v>
      </c>
      <c r="P120" s="131" t="s">
        <v>416</v>
      </c>
      <c r="Q120" s="132" t="s">
        <v>45</v>
      </c>
      <c r="R120" s="117" t="s">
        <v>194</v>
      </c>
      <c r="S120" s="62"/>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row>
    <row r="121" spans="1:95" s="19" customFormat="1" x14ac:dyDescent="0.25">
      <c r="A121" s="110"/>
      <c r="B121" s="15" t="s">
        <v>12</v>
      </c>
      <c r="C121" s="111"/>
      <c r="D121" s="121"/>
      <c r="E121" s="20"/>
      <c r="F121" s="17"/>
      <c r="G121" s="17"/>
      <c r="H121" s="17"/>
      <c r="I121" s="17"/>
      <c r="J121" s="17"/>
      <c r="K121" s="17">
        <f t="shared" si="13"/>
        <v>0</v>
      </c>
      <c r="L121" s="16"/>
      <c r="M121" s="16"/>
      <c r="N121" s="16"/>
      <c r="O121" s="16">
        <f t="shared" si="14"/>
        <v>0</v>
      </c>
      <c r="P121" s="131"/>
      <c r="Q121" s="132"/>
      <c r="R121" s="117"/>
      <c r="S121" s="62"/>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row>
    <row r="122" spans="1:95" s="19" customFormat="1" ht="22.5" customHeight="1" x14ac:dyDescent="0.25">
      <c r="A122" s="110">
        <v>56</v>
      </c>
      <c r="B122" s="101" t="s">
        <v>35</v>
      </c>
      <c r="C122" s="111" t="s">
        <v>18</v>
      </c>
      <c r="D122" s="112" t="s">
        <v>306</v>
      </c>
      <c r="E122" s="16"/>
      <c r="F122" s="17"/>
      <c r="G122" s="17"/>
      <c r="H122" s="17"/>
      <c r="I122" s="17"/>
      <c r="J122" s="17"/>
      <c r="K122" s="17">
        <f t="shared" si="13"/>
        <v>0</v>
      </c>
      <c r="L122" s="16"/>
      <c r="M122" s="16"/>
      <c r="N122" s="16">
        <v>2845.74</v>
      </c>
      <c r="O122" s="16">
        <f t="shared" si="14"/>
        <v>2845.74</v>
      </c>
      <c r="P122" s="131" t="s">
        <v>208</v>
      </c>
      <c r="Q122" s="132" t="s">
        <v>42</v>
      </c>
      <c r="R122" s="117" t="s">
        <v>349</v>
      </c>
      <c r="S122" s="62"/>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row>
    <row r="123" spans="1:95" s="19" customFormat="1" ht="12.75" customHeight="1" x14ac:dyDescent="0.25">
      <c r="A123" s="110"/>
      <c r="B123" s="78" t="s">
        <v>44</v>
      </c>
      <c r="C123" s="111"/>
      <c r="D123" s="112"/>
      <c r="E123" s="16"/>
      <c r="F123" s="17"/>
      <c r="G123" s="17"/>
      <c r="H123" s="17"/>
      <c r="I123" s="17"/>
      <c r="J123" s="17"/>
      <c r="K123" s="17">
        <f t="shared" si="13"/>
        <v>0</v>
      </c>
      <c r="L123" s="16"/>
      <c r="M123" s="16"/>
      <c r="N123" s="16"/>
      <c r="O123" s="16">
        <f t="shared" si="14"/>
        <v>0</v>
      </c>
      <c r="P123" s="131"/>
      <c r="Q123" s="132"/>
      <c r="R123" s="117"/>
      <c r="S123" s="62"/>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row>
    <row r="124" spans="1:95" s="28" customFormat="1" ht="15" customHeight="1" x14ac:dyDescent="0.25">
      <c r="A124" s="146" t="s">
        <v>256</v>
      </c>
      <c r="B124" s="147"/>
      <c r="C124" s="75"/>
      <c r="D124" s="25"/>
      <c r="E124" s="25">
        <f>E126+E128+E130+E132+E134+E136+E138+E140+E142+E144+E146+E148+E150+E153+E155+E157+E159+E161+E163+E165+E167+E169+E171+E173+E175+E177+E179+E181+E183+E185+E187+E189+E191+E193+E195+E197+E199+E201+E203+E205+E207+E209+E211+E213+E215+E217+E219+E221+E223+E225+E227+E229+E231</f>
        <v>16094.099999999999</v>
      </c>
      <c r="F124" s="25">
        <f>F126+F128+F130+F132+F134+F136+F138+F140+F142+F144+F146+F148+F150+F153+F155+F157+F159+F161+F163+F165+F167+F169+F171+F173+F175+F177+F179+F181+F183+F185+F187+F189+F191+F193+F195+F197+F199+F201+F203+F205+F207+F209+F211+F213+F215+F217+F219+F221+F223+F225+F227+F229+F231</f>
        <v>1827.2300000000005</v>
      </c>
      <c r="G124" s="25">
        <f t="shared" ref="G124:N124" si="15">G126+G128+G130+G132+G134+G136+G138+G140+G142+G144+G146+G148+G150+G153+G155+G157+G159+G161+G163+G165+G167+G169+G171+G173+G175+G177+G179+G181+G183+G185+G187+G189+G191+G193+G195+G197+G199+G201+G203+G205+G207+G209+G211+G213+G215+G217+G219+G221+G223+G225+G227+G229+G231</f>
        <v>8353.4</v>
      </c>
      <c r="H124" s="25">
        <f t="shared" si="15"/>
        <v>17791.169999999998</v>
      </c>
      <c r="I124" s="25">
        <f t="shared" si="15"/>
        <v>61.04</v>
      </c>
      <c r="J124" s="25">
        <f t="shared" si="15"/>
        <v>3163.04</v>
      </c>
      <c r="K124" s="25">
        <f>F124+G124+H124+I124+J124</f>
        <v>31195.88</v>
      </c>
      <c r="L124" s="25">
        <f t="shared" si="15"/>
        <v>23413.06</v>
      </c>
      <c r="M124" s="25">
        <f t="shared" si="15"/>
        <v>18994.45</v>
      </c>
      <c r="N124" s="25">
        <f t="shared" si="15"/>
        <v>35783.770000000004</v>
      </c>
      <c r="O124" s="25">
        <f t="shared" si="14"/>
        <v>125481.26</v>
      </c>
      <c r="P124" s="57"/>
      <c r="Q124" s="26"/>
      <c r="R124" s="80"/>
      <c r="S124" s="68"/>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row>
    <row r="125" spans="1:95" s="28" customFormat="1" ht="15" customHeight="1" x14ac:dyDescent="0.25">
      <c r="A125" s="169" t="s">
        <v>11</v>
      </c>
      <c r="B125" s="170"/>
      <c r="C125" s="76"/>
      <c r="D125" s="29"/>
      <c r="E125" s="29">
        <f t="shared" ref="E125:O125" si="16">(E124/E9)*100</f>
        <v>47.93320248629233</v>
      </c>
      <c r="F125" s="29">
        <f t="shared" si="16"/>
        <v>33.395412592524906</v>
      </c>
      <c r="G125" s="29">
        <f t="shared" si="16"/>
        <v>29.078050969262559</v>
      </c>
      <c r="H125" s="29">
        <f t="shared" si="16"/>
        <v>98.535795661608574</v>
      </c>
      <c r="I125" s="29">
        <f t="shared" si="16"/>
        <v>100</v>
      </c>
      <c r="J125" s="29">
        <f t="shared" si="16"/>
        <v>75.48913380715311</v>
      </c>
      <c r="K125" s="29">
        <f t="shared" si="16"/>
        <v>55.208426060048865</v>
      </c>
      <c r="L125" s="29">
        <f t="shared" si="16"/>
        <v>48.307398752383591</v>
      </c>
      <c r="M125" s="29">
        <f t="shared" si="16"/>
        <v>40.371951319305154</v>
      </c>
      <c r="N125" s="29">
        <f t="shared" si="16"/>
        <v>33.113601741788131</v>
      </c>
      <c r="O125" s="29">
        <f t="shared" si="16"/>
        <v>48.24629478482322</v>
      </c>
      <c r="P125" s="58"/>
      <c r="Q125" s="30"/>
      <c r="R125" s="81"/>
      <c r="S125" s="68"/>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row>
    <row r="126" spans="1:95" s="45" customFormat="1" ht="49.5" customHeight="1" x14ac:dyDescent="0.2">
      <c r="A126" s="140">
        <v>1</v>
      </c>
      <c r="B126" s="71" t="s">
        <v>223</v>
      </c>
      <c r="C126" s="119" t="s">
        <v>14</v>
      </c>
      <c r="D126" s="143" t="s">
        <v>276</v>
      </c>
      <c r="E126" s="48">
        <v>40.549999999999997</v>
      </c>
      <c r="F126" s="21"/>
      <c r="G126" s="21">
        <v>2223.2399999999998</v>
      </c>
      <c r="H126" s="21">
        <v>2008.67</v>
      </c>
      <c r="I126" s="21">
        <v>61.04</v>
      </c>
      <c r="J126" s="21"/>
      <c r="K126" s="17">
        <f t="shared" ref="K126:K168" si="17">SUM(F126:J126)</f>
        <v>4292.95</v>
      </c>
      <c r="L126" s="24">
        <v>3019.19</v>
      </c>
      <c r="M126" s="24"/>
      <c r="N126" s="24"/>
      <c r="O126" s="16">
        <f t="shared" ref="O126:O187" si="18">E126+K126+L126+M126+N126</f>
        <v>7352.6900000000005</v>
      </c>
      <c r="P126" s="131" t="s">
        <v>68</v>
      </c>
      <c r="Q126" s="132" t="s">
        <v>32</v>
      </c>
      <c r="R126" s="117" t="s">
        <v>361</v>
      </c>
      <c r="S126" s="62"/>
      <c r="T126" s="27"/>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row>
    <row r="127" spans="1:95" s="45" customFormat="1" x14ac:dyDescent="0.2">
      <c r="A127" s="140"/>
      <c r="B127" s="72" t="s">
        <v>44</v>
      </c>
      <c r="C127" s="119"/>
      <c r="D127" s="143"/>
      <c r="E127" s="48"/>
      <c r="F127" s="21"/>
      <c r="G127" s="21"/>
      <c r="H127" s="21"/>
      <c r="I127" s="21"/>
      <c r="J127" s="21"/>
      <c r="K127" s="17">
        <f t="shared" si="17"/>
        <v>0</v>
      </c>
      <c r="L127" s="24"/>
      <c r="M127" s="24"/>
      <c r="N127" s="24"/>
      <c r="O127" s="16">
        <f t="shared" si="18"/>
        <v>0</v>
      </c>
      <c r="P127" s="131"/>
      <c r="Q127" s="132"/>
      <c r="R127" s="117"/>
      <c r="S127" s="62"/>
      <c r="T127" s="27"/>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row>
    <row r="128" spans="1:95" s="19" customFormat="1" ht="21.75" customHeight="1" x14ac:dyDescent="0.25">
      <c r="A128" s="144">
        <v>2</v>
      </c>
      <c r="B128" s="100" t="s">
        <v>70</v>
      </c>
      <c r="C128" s="119" t="s">
        <v>14</v>
      </c>
      <c r="D128" s="143" t="s">
        <v>277</v>
      </c>
      <c r="E128" s="16"/>
      <c r="F128" s="17"/>
      <c r="G128" s="17"/>
      <c r="H128" s="17"/>
      <c r="I128" s="17"/>
      <c r="J128" s="17"/>
      <c r="K128" s="17">
        <f t="shared" si="17"/>
        <v>0</v>
      </c>
      <c r="L128" s="16">
        <v>1209.44</v>
      </c>
      <c r="M128" s="16">
        <v>1422.87</v>
      </c>
      <c r="N128" s="16"/>
      <c r="O128" s="16">
        <f t="shared" si="18"/>
        <v>2632.31</v>
      </c>
      <c r="P128" s="131" t="s">
        <v>71</v>
      </c>
      <c r="Q128" s="132" t="s">
        <v>34</v>
      </c>
      <c r="R128" s="117" t="s">
        <v>343</v>
      </c>
      <c r="S128" s="62"/>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row>
    <row r="129" spans="1:54" s="19" customFormat="1" ht="15" customHeight="1" x14ac:dyDescent="0.25">
      <c r="A129" s="144"/>
      <c r="B129" s="72" t="s">
        <v>44</v>
      </c>
      <c r="C129" s="119"/>
      <c r="D129" s="143"/>
      <c r="E129" s="16"/>
      <c r="F129" s="17"/>
      <c r="G129" s="17"/>
      <c r="H129" s="17"/>
      <c r="I129" s="17"/>
      <c r="J129" s="17"/>
      <c r="K129" s="17">
        <f t="shared" si="17"/>
        <v>0</v>
      </c>
      <c r="L129" s="16"/>
      <c r="M129" s="16"/>
      <c r="N129" s="16"/>
      <c r="O129" s="16">
        <f t="shared" si="18"/>
        <v>0</v>
      </c>
      <c r="P129" s="131"/>
      <c r="Q129" s="132"/>
      <c r="R129" s="117"/>
      <c r="S129" s="62"/>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row>
    <row r="130" spans="1:54" s="19" customFormat="1" ht="116.25" customHeight="1" x14ac:dyDescent="0.25">
      <c r="A130" s="110">
        <v>3</v>
      </c>
      <c r="B130" s="23" t="s">
        <v>154</v>
      </c>
      <c r="C130" s="119" t="s">
        <v>14</v>
      </c>
      <c r="D130" s="143" t="s">
        <v>276</v>
      </c>
      <c r="E130" s="46">
        <v>99.46</v>
      </c>
      <c r="F130" s="17"/>
      <c r="G130" s="17"/>
      <c r="H130" s="17"/>
      <c r="I130" s="17"/>
      <c r="J130" s="17"/>
      <c r="K130" s="17">
        <f t="shared" si="17"/>
        <v>0</v>
      </c>
      <c r="L130" s="16">
        <v>56.91</v>
      </c>
      <c r="M130" s="16">
        <v>71.14</v>
      </c>
      <c r="N130" s="16">
        <v>355.72</v>
      </c>
      <c r="O130" s="16">
        <f t="shared" si="18"/>
        <v>583.23</v>
      </c>
      <c r="P130" s="131" t="s">
        <v>226</v>
      </c>
      <c r="Q130" s="132" t="s">
        <v>45</v>
      </c>
      <c r="R130" s="117" t="s">
        <v>343</v>
      </c>
      <c r="S130" s="62"/>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row>
    <row r="131" spans="1:54" s="19" customFormat="1" ht="15" customHeight="1" x14ac:dyDescent="0.25">
      <c r="A131" s="110"/>
      <c r="B131" s="15" t="s">
        <v>12</v>
      </c>
      <c r="C131" s="119"/>
      <c r="D131" s="143"/>
      <c r="E131" s="103">
        <v>2.13</v>
      </c>
      <c r="F131" s="17"/>
      <c r="G131" s="17"/>
      <c r="H131" s="17"/>
      <c r="I131" s="17"/>
      <c r="J131" s="17"/>
      <c r="K131" s="17">
        <f t="shared" si="17"/>
        <v>0</v>
      </c>
      <c r="L131" s="16"/>
      <c r="M131" s="16"/>
      <c r="N131" s="16"/>
      <c r="O131" s="16">
        <f t="shared" si="18"/>
        <v>2.13</v>
      </c>
      <c r="P131" s="131"/>
      <c r="Q131" s="132"/>
      <c r="R131" s="117"/>
      <c r="S131" s="62"/>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row>
    <row r="132" spans="1:54" s="19" customFormat="1" ht="28.5" customHeight="1" x14ac:dyDescent="0.25">
      <c r="A132" s="110">
        <v>4</v>
      </c>
      <c r="B132" s="23" t="s">
        <v>153</v>
      </c>
      <c r="C132" s="119" t="s">
        <v>14</v>
      </c>
      <c r="D132" s="143" t="s">
        <v>276</v>
      </c>
      <c r="E132" s="46">
        <v>102.45</v>
      </c>
      <c r="F132" s="17">
        <v>28.46</v>
      </c>
      <c r="G132" s="17"/>
      <c r="H132" s="17"/>
      <c r="I132" s="17"/>
      <c r="J132" s="17"/>
      <c r="K132" s="17">
        <f t="shared" si="17"/>
        <v>28.46</v>
      </c>
      <c r="L132" s="16">
        <v>71.14</v>
      </c>
      <c r="M132" s="16">
        <v>99.6</v>
      </c>
      <c r="N132" s="16">
        <v>341.49</v>
      </c>
      <c r="O132" s="16">
        <f t="shared" si="18"/>
        <v>643.14</v>
      </c>
      <c r="P132" s="131" t="s">
        <v>333</v>
      </c>
      <c r="Q132" s="132" t="s">
        <v>45</v>
      </c>
      <c r="R132" s="117" t="s">
        <v>343</v>
      </c>
      <c r="S132" s="62"/>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row>
    <row r="133" spans="1:54" s="19" customFormat="1" ht="12" customHeight="1" x14ac:dyDescent="0.25">
      <c r="A133" s="110"/>
      <c r="B133" s="15" t="s">
        <v>12</v>
      </c>
      <c r="C133" s="119"/>
      <c r="D133" s="143"/>
      <c r="E133" s="103">
        <v>0.71</v>
      </c>
      <c r="F133" s="17">
        <v>2.85</v>
      </c>
      <c r="G133" s="17"/>
      <c r="H133" s="17"/>
      <c r="I133" s="17"/>
      <c r="J133" s="17"/>
      <c r="K133" s="17">
        <f t="shared" si="17"/>
        <v>2.85</v>
      </c>
      <c r="L133" s="16">
        <v>71.14</v>
      </c>
      <c r="M133" s="16">
        <v>9.9600000000000009</v>
      </c>
      <c r="N133" s="16">
        <v>34.15</v>
      </c>
      <c r="O133" s="16">
        <f t="shared" si="18"/>
        <v>118.81</v>
      </c>
      <c r="P133" s="131"/>
      <c r="Q133" s="132"/>
      <c r="R133" s="117"/>
      <c r="S133" s="62"/>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row>
    <row r="134" spans="1:54" s="19" customFormat="1" ht="20.25" customHeight="1" x14ac:dyDescent="0.25">
      <c r="A134" s="110">
        <v>5</v>
      </c>
      <c r="B134" s="23" t="s">
        <v>155</v>
      </c>
      <c r="C134" s="119" t="s">
        <v>14</v>
      </c>
      <c r="D134" s="143" t="s">
        <v>276</v>
      </c>
      <c r="E134" s="46">
        <v>54.78</v>
      </c>
      <c r="F134" s="17"/>
      <c r="G134" s="17"/>
      <c r="H134" s="17"/>
      <c r="I134" s="17"/>
      <c r="J134" s="17"/>
      <c r="K134" s="17">
        <f t="shared" si="17"/>
        <v>0</v>
      </c>
      <c r="L134" s="16">
        <v>71.14</v>
      </c>
      <c r="M134" s="16">
        <v>85.37</v>
      </c>
      <c r="N134" s="16">
        <v>284.57</v>
      </c>
      <c r="O134" s="16">
        <f t="shared" si="18"/>
        <v>495.86</v>
      </c>
      <c r="P134" s="131" t="s">
        <v>163</v>
      </c>
      <c r="Q134" s="132" t="s">
        <v>45</v>
      </c>
      <c r="R134" s="117" t="s">
        <v>343</v>
      </c>
      <c r="S134" s="62"/>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row>
    <row r="135" spans="1:54" s="19" customFormat="1" ht="15" customHeight="1" x14ac:dyDescent="0.25">
      <c r="A135" s="110"/>
      <c r="B135" s="15" t="s">
        <v>12</v>
      </c>
      <c r="C135" s="119"/>
      <c r="D135" s="143"/>
      <c r="E135" s="47">
        <v>0</v>
      </c>
      <c r="F135" s="17"/>
      <c r="G135" s="17"/>
      <c r="H135" s="17"/>
      <c r="I135" s="17"/>
      <c r="J135" s="17"/>
      <c r="K135" s="17">
        <f t="shared" si="17"/>
        <v>0</v>
      </c>
      <c r="L135" s="16"/>
      <c r="M135" s="16"/>
      <c r="N135" s="16"/>
      <c r="O135" s="16">
        <f t="shared" si="18"/>
        <v>0</v>
      </c>
      <c r="P135" s="131"/>
      <c r="Q135" s="132"/>
      <c r="R135" s="117"/>
      <c r="S135" s="62"/>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row>
    <row r="136" spans="1:54" s="32" customFormat="1" ht="25.5" x14ac:dyDescent="0.25">
      <c r="A136" s="110">
        <v>6</v>
      </c>
      <c r="B136" s="23" t="s">
        <v>332</v>
      </c>
      <c r="C136" s="119" t="s">
        <v>14</v>
      </c>
      <c r="D136" s="143" t="s">
        <v>276</v>
      </c>
      <c r="E136" s="46">
        <v>3321.98</v>
      </c>
      <c r="F136" s="17">
        <v>804.35</v>
      </c>
      <c r="G136" s="17">
        <v>1093.19</v>
      </c>
      <c r="H136" s="17"/>
      <c r="I136" s="17"/>
      <c r="J136" s="17"/>
      <c r="K136" s="17">
        <f t="shared" si="17"/>
        <v>1897.54</v>
      </c>
      <c r="L136" s="16">
        <v>1422.89</v>
      </c>
      <c r="M136" s="16">
        <v>1422.87</v>
      </c>
      <c r="N136" s="16">
        <v>7114.36</v>
      </c>
      <c r="O136" s="16">
        <f t="shared" si="18"/>
        <v>15179.64</v>
      </c>
      <c r="P136" s="131" t="s">
        <v>392</v>
      </c>
      <c r="Q136" s="132" t="s">
        <v>45</v>
      </c>
      <c r="R136" s="117" t="s">
        <v>343</v>
      </c>
      <c r="S136" s="62"/>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row>
    <row r="137" spans="1:54" s="32" customFormat="1" ht="30" customHeight="1" x14ac:dyDescent="0.25">
      <c r="A137" s="110"/>
      <c r="B137" s="15" t="s">
        <v>12</v>
      </c>
      <c r="C137" s="119"/>
      <c r="D137" s="143"/>
      <c r="E137" s="103">
        <v>22.34</v>
      </c>
      <c r="F137" s="17">
        <v>21.34</v>
      </c>
      <c r="G137" s="17"/>
      <c r="H137" s="17"/>
      <c r="I137" s="17"/>
      <c r="J137" s="17"/>
      <c r="K137" s="17">
        <f t="shared" si="17"/>
        <v>21.34</v>
      </c>
      <c r="L137" s="16"/>
      <c r="M137" s="16"/>
      <c r="N137" s="16"/>
      <c r="O137" s="16">
        <f t="shared" si="18"/>
        <v>43.68</v>
      </c>
      <c r="P137" s="131"/>
      <c r="Q137" s="132"/>
      <c r="R137" s="117"/>
      <c r="S137" s="62"/>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row>
    <row r="138" spans="1:54" s="32" customFormat="1" ht="65.25" customHeight="1" x14ac:dyDescent="0.25">
      <c r="A138" s="110">
        <v>7</v>
      </c>
      <c r="B138" s="101" t="s">
        <v>248</v>
      </c>
      <c r="C138" s="119" t="s">
        <v>14</v>
      </c>
      <c r="D138" s="143" t="s">
        <v>276</v>
      </c>
      <c r="E138" s="47"/>
      <c r="F138" s="17">
        <v>71.14</v>
      </c>
      <c r="G138" s="17"/>
      <c r="H138" s="17"/>
      <c r="I138" s="17"/>
      <c r="J138" s="17"/>
      <c r="K138" s="17">
        <f t="shared" si="17"/>
        <v>71.14</v>
      </c>
      <c r="L138" s="16">
        <v>355.72</v>
      </c>
      <c r="M138" s="16">
        <v>412.63</v>
      </c>
      <c r="N138" s="16"/>
      <c r="O138" s="16">
        <f t="shared" si="18"/>
        <v>839.49</v>
      </c>
      <c r="P138" s="131" t="s">
        <v>393</v>
      </c>
      <c r="Q138" s="132" t="s">
        <v>36</v>
      </c>
      <c r="R138" s="117" t="s">
        <v>343</v>
      </c>
      <c r="S138" s="62"/>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row>
    <row r="139" spans="1:54" s="32" customFormat="1" ht="12.75" customHeight="1" x14ac:dyDescent="0.25">
      <c r="A139" s="110"/>
      <c r="B139" s="15" t="s">
        <v>12</v>
      </c>
      <c r="C139" s="119"/>
      <c r="D139" s="143"/>
      <c r="E139" s="47"/>
      <c r="F139" s="17"/>
      <c r="G139" s="17"/>
      <c r="H139" s="17"/>
      <c r="I139" s="17"/>
      <c r="J139" s="17"/>
      <c r="K139" s="17">
        <f t="shared" si="17"/>
        <v>0</v>
      </c>
      <c r="L139" s="16"/>
      <c r="M139" s="16"/>
      <c r="N139" s="16"/>
      <c r="O139" s="16">
        <f t="shared" si="18"/>
        <v>0</v>
      </c>
      <c r="P139" s="131"/>
      <c r="Q139" s="132"/>
      <c r="R139" s="117"/>
      <c r="S139" s="62"/>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row>
    <row r="140" spans="1:54" s="32" customFormat="1" ht="25.5" customHeight="1" x14ac:dyDescent="0.25">
      <c r="A140" s="110">
        <v>8</v>
      </c>
      <c r="B140" s="101" t="s">
        <v>156</v>
      </c>
      <c r="C140" s="119" t="s">
        <v>14</v>
      </c>
      <c r="D140" s="143" t="s">
        <v>276</v>
      </c>
      <c r="E140" s="46">
        <v>217.98</v>
      </c>
      <c r="F140" s="17">
        <v>42.69</v>
      </c>
      <c r="G140" s="17"/>
      <c r="H140" s="17"/>
      <c r="I140" s="17"/>
      <c r="J140" s="17"/>
      <c r="K140" s="17">
        <f t="shared" si="17"/>
        <v>42.69</v>
      </c>
      <c r="L140" s="16">
        <v>64.03</v>
      </c>
      <c r="M140" s="16">
        <v>71.14</v>
      </c>
      <c r="N140" s="16">
        <v>355.72</v>
      </c>
      <c r="O140" s="16">
        <f t="shared" si="18"/>
        <v>751.56</v>
      </c>
      <c r="P140" s="131" t="s">
        <v>227</v>
      </c>
      <c r="Q140" s="132" t="s">
        <v>45</v>
      </c>
      <c r="R140" s="117" t="s">
        <v>343</v>
      </c>
      <c r="S140" s="62"/>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row>
    <row r="141" spans="1:54" s="19" customFormat="1" ht="15" customHeight="1" x14ac:dyDescent="0.25">
      <c r="A141" s="110"/>
      <c r="B141" s="15" t="s">
        <v>12</v>
      </c>
      <c r="C141" s="119"/>
      <c r="D141" s="143"/>
      <c r="E141" s="47"/>
      <c r="F141" s="17"/>
      <c r="G141" s="17"/>
      <c r="H141" s="17"/>
      <c r="I141" s="17"/>
      <c r="J141" s="17"/>
      <c r="K141" s="17">
        <f t="shared" si="17"/>
        <v>0</v>
      </c>
      <c r="L141" s="16"/>
      <c r="M141" s="16"/>
      <c r="N141" s="16"/>
      <c r="O141" s="16">
        <f t="shared" si="18"/>
        <v>0</v>
      </c>
      <c r="P141" s="131"/>
      <c r="Q141" s="132"/>
      <c r="R141" s="117"/>
      <c r="S141" s="62"/>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row>
    <row r="142" spans="1:54" s="19" customFormat="1" ht="23.25" customHeight="1" x14ac:dyDescent="0.25">
      <c r="A142" s="110">
        <v>9</v>
      </c>
      <c r="B142" s="101" t="s">
        <v>157</v>
      </c>
      <c r="C142" s="119" t="s">
        <v>14</v>
      </c>
      <c r="D142" s="143" t="s">
        <v>276</v>
      </c>
      <c r="E142" s="46">
        <v>6.4</v>
      </c>
      <c r="F142" s="17">
        <v>6.69</v>
      </c>
      <c r="G142" s="17"/>
      <c r="H142" s="17"/>
      <c r="I142" s="17"/>
      <c r="J142" s="17"/>
      <c r="K142" s="17">
        <f t="shared" si="17"/>
        <v>6.69</v>
      </c>
      <c r="L142" s="16">
        <v>996.01</v>
      </c>
      <c r="M142" s="16">
        <v>996.01</v>
      </c>
      <c r="N142" s="16"/>
      <c r="O142" s="16">
        <f t="shared" si="18"/>
        <v>2005.1100000000001</v>
      </c>
      <c r="P142" s="131" t="s">
        <v>164</v>
      </c>
      <c r="Q142" s="132" t="s">
        <v>36</v>
      </c>
      <c r="R142" s="117" t="s">
        <v>343</v>
      </c>
      <c r="S142" s="62"/>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row>
    <row r="143" spans="1:54" s="19" customFormat="1" ht="12.75" customHeight="1" x14ac:dyDescent="0.25">
      <c r="A143" s="110"/>
      <c r="B143" s="15" t="s">
        <v>12</v>
      </c>
      <c r="C143" s="119"/>
      <c r="D143" s="143"/>
      <c r="E143" s="103">
        <v>6.4</v>
      </c>
      <c r="F143" s="17">
        <v>6.69</v>
      </c>
      <c r="G143" s="17"/>
      <c r="H143" s="17"/>
      <c r="I143" s="17"/>
      <c r="J143" s="17"/>
      <c r="K143" s="17">
        <f t="shared" si="17"/>
        <v>6.69</v>
      </c>
      <c r="L143" s="16"/>
      <c r="M143" s="16"/>
      <c r="N143" s="16"/>
      <c r="O143" s="16">
        <f t="shared" si="18"/>
        <v>13.09</v>
      </c>
      <c r="P143" s="131"/>
      <c r="Q143" s="132"/>
      <c r="R143" s="117"/>
      <c r="S143" s="62"/>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row>
    <row r="144" spans="1:54" s="19" customFormat="1" ht="11.25" customHeight="1" x14ac:dyDescent="0.25">
      <c r="A144" s="110">
        <v>10</v>
      </c>
      <c r="B144" s="101" t="s">
        <v>158</v>
      </c>
      <c r="C144" s="119" t="s">
        <v>14</v>
      </c>
      <c r="D144" s="143" t="s">
        <v>276</v>
      </c>
      <c r="E144" s="46">
        <v>44.68</v>
      </c>
      <c r="F144" s="17"/>
      <c r="G144" s="17"/>
      <c r="H144" s="17"/>
      <c r="I144" s="17"/>
      <c r="J144" s="17"/>
      <c r="K144" s="17">
        <f t="shared" si="17"/>
        <v>0</v>
      </c>
      <c r="L144" s="16"/>
      <c r="M144" s="16"/>
      <c r="N144" s="16">
        <v>711.44</v>
      </c>
      <c r="O144" s="16">
        <f t="shared" si="18"/>
        <v>756.12</v>
      </c>
      <c r="P144" s="131" t="s">
        <v>314</v>
      </c>
      <c r="Q144" s="132" t="s">
        <v>42</v>
      </c>
      <c r="R144" s="117" t="s">
        <v>343</v>
      </c>
      <c r="S144" s="62"/>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row>
    <row r="145" spans="1:54" s="19" customFormat="1" ht="15" customHeight="1" x14ac:dyDescent="0.25">
      <c r="A145" s="110"/>
      <c r="B145" s="15" t="s">
        <v>12</v>
      </c>
      <c r="C145" s="119"/>
      <c r="D145" s="143"/>
      <c r="E145" s="103">
        <v>44.68</v>
      </c>
      <c r="F145" s="17"/>
      <c r="G145" s="17"/>
      <c r="H145" s="17"/>
      <c r="I145" s="17"/>
      <c r="J145" s="17"/>
      <c r="K145" s="17">
        <f t="shared" si="17"/>
        <v>0</v>
      </c>
      <c r="L145" s="16"/>
      <c r="M145" s="16"/>
      <c r="N145" s="16"/>
      <c r="O145" s="16">
        <f t="shared" si="18"/>
        <v>44.68</v>
      </c>
      <c r="P145" s="131"/>
      <c r="Q145" s="132"/>
      <c r="R145" s="117"/>
      <c r="S145" s="62"/>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row>
    <row r="146" spans="1:54" s="19" customFormat="1" ht="33" customHeight="1" x14ac:dyDescent="0.25">
      <c r="A146" s="110">
        <v>11</v>
      </c>
      <c r="B146" s="101" t="s">
        <v>159</v>
      </c>
      <c r="C146" s="119" t="s">
        <v>14</v>
      </c>
      <c r="D146" s="143" t="s">
        <v>276</v>
      </c>
      <c r="E146" s="46">
        <v>159.08000000000001</v>
      </c>
      <c r="F146" s="17"/>
      <c r="G146" s="17"/>
      <c r="H146" s="17"/>
      <c r="I146" s="17"/>
      <c r="J146" s="17"/>
      <c r="K146" s="17">
        <f t="shared" si="17"/>
        <v>0</v>
      </c>
      <c r="L146" s="20">
        <v>14.23</v>
      </c>
      <c r="M146" s="46">
        <v>1824.12</v>
      </c>
      <c r="N146" s="46">
        <v>1824.12</v>
      </c>
      <c r="O146" s="16">
        <f t="shared" si="18"/>
        <v>3821.5499999999997</v>
      </c>
      <c r="P146" s="131" t="s">
        <v>315</v>
      </c>
      <c r="Q146" s="132" t="s">
        <v>202</v>
      </c>
      <c r="R146" s="117" t="s">
        <v>343</v>
      </c>
      <c r="S146" s="62"/>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row>
    <row r="147" spans="1:54" s="19" customFormat="1" ht="15" customHeight="1" x14ac:dyDescent="0.25">
      <c r="A147" s="110"/>
      <c r="B147" s="15" t="s">
        <v>12</v>
      </c>
      <c r="C147" s="119"/>
      <c r="D147" s="143"/>
      <c r="E147" s="103">
        <v>159.08000000000001</v>
      </c>
      <c r="F147" s="17"/>
      <c r="G147" s="17"/>
      <c r="H147" s="17"/>
      <c r="I147" s="17"/>
      <c r="J147" s="17"/>
      <c r="K147" s="17">
        <f t="shared" si="17"/>
        <v>0</v>
      </c>
      <c r="L147" s="20">
        <v>14.23</v>
      </c>
      <c r="M147" s="20"/>
      <c r="N147" s="20"/>
      <c r="O147" s="16">
        <f t="shared" si="18"/>
        <v>173.31</v>
      </c>
      <c r="P147" s="131"/>
      <c r="Q147" s="132"/>
      <c r="R147" s="117"/>
      <c r="S147" s="62"/>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row>
    <row r="148" spans="1:54" s="34" customFormat="1" ht="21" customHeight="1" x14ac:dyDescent="0.25">
      <c r="A148" s="110">
        <v>12</v>
      </c>
      <c r="B148" s="101" t="s">
        <v>160</v>
      </c>
      <c r="C148" s="119" t="s">
        <v>14</v>
      </c>
      <c r="D148" s="143" t="s">
        <v>276</v>
      </c>
      <c r="E148" s="46">
        <v>72.28</v>
      </c>
      <c r="F148" s="49"/>
      <c r="G148" s="49"/>
      <c r="H148" s="49"/>
      <c r="I148" s="49"/>
      <c r="J148" s="49"/>
      <c r="K148" s="17">
        <f t="shared" si="17"/>
        <v>0</v>
      </c>
      <c r="L148" s="20">
        <v>14.23</v>
      </c>
      <c r="M148" s="20">
        <v>1067.1500000000001</v>
      </c>
      <c r="N148" s="20">
        <v>1067.1500000000001</v>
      </c>
      <c r="O148" s="16">
        <f t="shared" si="18"/>
        <v>2220.8100000000004</v>
      </c>
      <c r="P148" s="131" t="s">
        <v>394</v>
      </c>
      <c r="Q148" s="132" t="s">
        <v>202</v>
      </c>
      <c r="R148" s="117" t="s">
        <v>343</v>
      </c>
      <c r="S148" s="62"/>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row>
    <row r="149" spans="1:54" s="34" customFormat="1" ht="15" customHeight="1" x14ac:dyDescent="0.25">
      <c r="A149" s="110"/>
      <c r="B149" s="15" t="s">
        <v>12</v>
      </c>
      <c r="C149" s="119"/>
      <c r="D149" s="143"/>
      <c r="E149" s="103">
        <v>72.28</v>
      </c>
      <c r="F149" s="49"/>
      <c r="G149" s="49"/>
      <c r="H149" s="49"/>
      <c r="I149" s="49"/>
      <c r="J149" s="49"/>
      <c r="K149" s="17">
        <f t="shared" si="17"/>
        <v>0</v>
      </c>
      <c r="L149" s="20">
        <v>14.23</v>
      </c>
      <c r="M149" s="20"/>
      <c r="N149" s="20"/>
      <c r="O149" s="16">
        <f t="shared" si="18"/>
        <v>86.51</v>
      </c>
      <c r="P149" s="131"/>
      <c r="Q149" s="132"/>
      <c r="R149" s="117"/>
      <c r="S149" s="62"/>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row>
    <row r="150" spans="1:54" s="19" customFormat="1" ht="23.25" customHeight="1" x14ac:dyDescent="0.25">
      <c r="A150" s="110">
        <v>13</v>
      </c>
      <c r="B150" s="101" t="s">
        <v>162</v>
      </c>
      <c r="C150" s="128" t="s">
        <v>14</v>
      </c>
      <c r="D150" s="142" t="s">
        <v>276</v>
      </c>
      <c r="E150" s="46">
        <v>99.46</v>
      </c>
      <c r="F150" s="17"/>
      <c r="G150" s="17"/>
      <c r="H150" s="17"/>
      <c r="I150" s="17"/>
      <c r="J150" s="17"/>
      <c r="K150" s="17">
        <f t="shared" si="17"/>
        <v>0</v>
      </c>
      <c r="L150" s="20"/>
      <c r="M150" s="46">
        <v>2561.17</v>
      </c>
      <c r="N150" s="46">
        <v>1707.45</v>
      </c>
      <c r="O150" s="16">
        <f t="shared" si="18"/>
        <v>4368.08</v>
      </c>
      <c r="P150" s="131" t="s">
        <v>316</v>
      </c>
      <c r="Q150" s="132" t="s">
        <v>39</v>
      </c>
      <c r="R150" s="117" t="s">
        <v>343</v>
      </c>
      <c r="S150" s="62"/>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row>
    <row r="151" spans="1:54" s="19" customFormat="1" ht="11.25" customHeight="1" x14ac:dyDescent="0.25">
      <c r="A151" s="110"/>
      <c r="B151" s="15" t="s">
        <v>12</v>
      </c>
      <c r="C151" s="128"/>
      <c r="D151" s="142"/>
      <c r="E151" s="103">
        <v>93.48</v>
      </c>
      <c r="F151" s="17"/>
      <c r="G151" s="17"/>
      <c r="H151" s="17"/>
      <c r="I151" s="17"/>
      <c r="J151" s="17"/>
      <c r="K151" s="17">
        <f t="shared" si="17"/>
        <v>0</v>
      </c>
      <c r="L151" s="20"/>
      <c r="M151" s="20"/>
      <c r="N151" s="20"/>
      <c r="O151" s="16">
        <f t="shared" si="18"/>
        <v>93.48</v>
      </c>
      <c r="P151" s="131"/>
      <c r="Q151" s="132"/>
      <c r="R151" s="117"/>
      <c r="S151" s="62"/>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row>
    <row r="152" spans="1:54" s="19" customFormat="1" ht="14.25" customHeight="1" x14ac:dyDescent="0.25">
      <c r="A152" s="110"/>
      <c r="B152" s="15" t="s">
        <v>161</v>
      </c>
      <c r="C152" s="128"/>
      <c r="D152" s="142"/>
      <c r="E152" s="103">
        <v>5.98</v>
      </c>
      <c r="F152" s="17"/>
      <c r="G152" s="17"/>
      <c r="H152" s="17"/>
      <c r="I152" s="17"/>
      <c r="J152" s="17"/>
      <c r="K152" s="17">
        <f t="shared" si="17"/>
        <v>0</v>
      </c>
      <c r="L152" s="20"/>
      <c r="M152" s="20"/>
      <c r="N152" s="20"/>
      <c r="O152" s="16">
        <f t="shared" si="18"/>
        <v>5.98</v>
      </c>
      <c r="P152" s="131"/>
      <c r="Q152" s="132"/>
      <c r="R152" s="117"/>
      <c r="S152" s="62"/>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row>
    <row r="153" spans="1:54" s="36" customFormat="1" ht="36.75" customHeight="1" x14ac:dyDescent="0.25">
      <c r="A153" s="110">
        <v>14</v>
      </c>
      <c r="B153" s="23" t="s">
        <v>142</v>
      </c>
      <c r="C153" s="119" t="s">
        <v>14</v>
      </c>
      <c r="D153" s="143" t="s">
        <v>276</v>
      </c>
      <c r="E153" s="16"/>
      <c r="F153" s="17"/>
      <c r="G153" s="17"/>
      <c r="H153" s="17"/>
      <c r="I153" s="17"/>
      <c r="J153" s="17"/>
      <c r="K153" s="17">
        <f t="shared" si="17"/>
        <v>0</v>
      </c>
      <c r="L153" s="16"/>
      <c r="M153" s="16">
        <v>71.14</v>
      </c>
      <c r="N153" s="16">
        <v>284.57</v>
      </c>
      <c r="O153" s="16">
        <f t="shared" si="18"/>
        <v>355.71</v>
      </c>
      <c r="P153" s="129" t="s">
        <v>228</v>
      </c>
      <c r="Q153" s="132" t="s">
        <v>39</v>
      </c>
      <c r="R153" s="117" t="s">
        <v>343</v>
      </c>
      <c r="S153" s="62"/>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row>
    <row r="154" spans="1:54" s="36" customFormat="1" ht="15" customHeight="1" x14ac:dyDescent="0.25">
      <c r="A154" s="110"/>
      <c r="B154" s="15" t="s">
        <v>12</v>
      </c>
      <c r="C154" s="119"/>
      <c r="D154" s="143"/>
      <c r="E154" s="16"/>
      <c r="F154" s="17"/>
      <c r="G154" s="17"/>
      <c r="H154" s="17"/>
      <c r="I154" s="17"/>
      <c r="J154" s="17"/>
      <c r="K154" s="17">
        <f t="shared" si="17"/>
        <v>0</v>
      </c>
      <c r="L154" s="16"/>
      <c r="M154" s="16">
        <v>71.14</v>
      </c>
      <c r="N154" s="16">
        <v>284.57</v>
      </c>
      <c r="O154" s="16">
        <f t="shared" si="18"/>
        <v>355.71</v>
      </c>
      <c r="P154" s="129"/>
      <c r="Q154" s="132"/>
      <c r="R154" s="117"/>
      <c r="S154" s="62"/>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row>
    <row r="155" spans="1:54" s="37" customFormat="1" ht="24.75" customHeight="1" x14ac:dyDescent="0.25">
      <c r="A155" s="110">
        <v>15</v>
      </c>
      <c r="B155" s="23" t="s">
        <v>341</v>
      </c>
      <c r="C155" s="119" t="s">
        <v>14</v>
      </c>
      <c r="D155" s="143" t="s">
        <v>276</v>
      </c>
      <c r="E155" s="16"/>
      <c r="F155" s="49"/>
      <c r="G155" s="49"/>
      <c r="H155" s="49"/>
      <c r="I155" s="49"/>
      <c r="J155" s="49"/>
      <c r="K155" s="17">
        <f t="shared" si="17"/>
        <v>0</v>
      </c>
      <c r="L155" s="20"/>
      <c r="M155" s="20">
        <v>2561.17</v>
      </c>
      <c r="N155" s="20">
        <v>3841.75</v>
      </c>
      <c r="O155" s="16">
        <f t="shared" si="18"/>
        <v>6402.92</v>
      </c>
      <c r="P155" s="131" t="s">
        <v>417</v>
      </c>
      <c r="Q155" s="132" t="s">
        <v>39</v>
      </c>
      <c r="R155" s="117" t="s">
        <v>343</v>
      </c>
      <c r="S155" s="62"/>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row>
    <row r="156" spans="1:54" s="37" customFormat="1" ht="15" customHeight="1" x14ac:dyDescent="0.25">
      <c r="A156" s="110"/>
      <c r="B156" s="15" t="s">
        <v>12</v>
      </c>
      <c r="C156" s="119"/>
      <c r="D156" s="143"/>
      <c r="E156" s="16"/>
      <c r="F156" s="49"/>
      <c r="G156" s="49"/>
      <c r="H156" s="49"/>
      <c r="I156" s="49"/>
      <c r="J156" s="49"/>
      <c r="K156" s="17">
        <f t="shared" si="17"/>
        <v>0</v>
      </c>
      <c r="L156" s="20"/>
      <c r="M156" s="20">
        <v>284.57</v>
      </c>
      <c r="N156" s="20"/>
      <c r="O156" s="16">
        <f t="shared" si="18"/>
        <v>284.57</v>
      </c>
      <c r="P156" s="131"/>
      <c r="Q156" s="132"/>
      <c r="R156" s="117"/>
      <c r="S156" s="62"/>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row>
    <row r="157" spans="1:54" s="36" customFormat="1" ht="25.5" x14ac:dyDescent="0.25">
      <c r="A157" s="110">
        <v>16</v>
      </c>
      <c r="B157" s="23" t="s">
        <v>143</v>
      </c>
      <c r="C157" s="119" t="s">
        <v>14</v>
      </c>
      <c r="D157" s="143" t="s">
        <v>276</v>
      </c>
      <c r="E157" s="16"/>
      <c r="F157" s="17"/>
      <c r="G157" s="17"/>
      <c r="H157" s="17"/>
      <c r="I157" s="17"/>
      <c r="J157" s="17"/>
      <c r="K157" s="17">
        <f t="shared" si="17"/>
        <v>0</v>
      </c>
      <c r="L157" s="20"/>
      <c r="M157" s="20">
        <v>1280.58</v>
      </c>
      <c r="N157" s="20">
        <v>2134.31</v>
      </c>
      <c r="O157" s="16">
        <f t="shared" si="18"/>
        <v>3414.89</v>
      </c>
      <c r="P157" s="131" t="s">
        <v>417</v>
      </c>
      <c r="Q157" s="132" t="s">
        <v>39</v>
      </c>
      <c r="R157" s="117" t="s">
        <v>343</v>
      </c>
      <c r="S157" s="62"/>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row>
    <row r="158" spans="1:54" s="36" customFormat="1" ht="15" customHeight="1" x14ac:dyDescent="0.25">
      <c r="A158" s="110"/>
      <c r="B158" s="15" t="s">
        <v>12</v>
      </c>
      <c r="C158" s="119"/>
      <c r="D158" s="143"/>
      <c r="E158" s="16"/>
      <c r="F158" s="17"/>
      <c r="G158" s="17"/>
      <c r="H158" s="17"/>
      <c r="I158" s="17"/>
      <c r="J158" s="17"/>
      <c r="K158" s="17">
        <f t="shared" si="17"/>
        <v>0</v>
      </c>
      <c r="L158" s="20"/>
      <c r="M158" s="20">
        <v>142.29</v>
      </c>
      <c r="N158" s="20"/>
      <c r="O158" s="16">
        <f t="shared" si="18"/>
        <v>142.29</v>
      </c>
      <c r="P158" s="131"/>
      <c r="Q158" s="132"/>
      <c r="R158" s="117"/>
      <c r="S158" s="62"/>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row>
    <row r="159" spans="1:54" s="36" customFormat="1" ht="38.25" customHeight="1" x14ac:dyDescent="0.25">
      <c r="A159" s="110">
        <v>17</v>
      </c>
      <c r="B159" s="23" t="s">
        <v>144</v>
      </c>
      <c r="C159" s="119" t="s">
        <v>14</v>
      </c>
      <c r="D159" s="138" t="s">
        <v>278</v>
      </c>
      <c r="E159" s="16"/>
      <c r="F159" s="17"/>
      <c r="G159" s="17"/>
      <c r="H159" s="17"/>
      <c r="I159" s="17"/>
      <c r="J159" s="17"/>
      <c r="K159" s="17">
        <f t="shared" si="17"/>
        <v>0</v>
      </c>
      <c r="L159" s="16"/>
      <c r="M159" s="20">
        <v>1067.1500000000001</v>
      </c>
      <c r="N159" s="20">
        <v>711.44</v>
      </c>
      <c r="O159" s="16">
        <f t="shared" si="18"/>
        <v>1778.5900000000001</v>
      </c>
      <c r="P159" s="131" t="s">
        <v>190</v>
      </c>
      <c r="Q159" s="132" t="s">
        <v>39</v>
      </c>
      <c r="R159" s="117" t="s">
        <v>343</v>
      </c>
      <c r="S159" s="62"/>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row>
    <row r="160" spans="1:54" s="36" customFormat="1" ht="15" customHeight="1" x14ac:dyDescent="0.25">
      <c r="A160" s="110"/>
      <c r="B160" s="15" t="s">
        <v>12</v>
      </c>
      <c r="C160" s="119"/>
      <c r="D160" s="138"/>
      <c r="E160" s="16"/>
      <c r="F160" s="17"/>
      <c r="G160" s="17"/>
      <c r="H160" s="17"/>
      <c r="I160" s="17"/>
      <c r="J160" s="17"/>
      <c r="K160" s="17">
        <f t="shared" si="17"/>
        <v>0</v>
      </c>
      <c r="L160" s="16"/>
      <c r="M160" s="16"/>
      <c r="N160" s="16"/>
      <c r="O160" s="16">
        <f t="shared" si="18"/>
        <v>0</v>
      </c>
      <c r="P160" s="131"/>
      <c r="Q160" s="132"/>
      <c r="R160" s="117"/>
      <c r="S160" s="62"/>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row>
    <row r="161" spans="1:54" s="36" customFormat="1" ht="51" customHeight="1" x14ac:dyDescent="0.25">
      <c r="A161" s="110">
        <v>18</v>
      </c>
      <c r="B161" s="23" t="s">
        <v>26</v>
      </c>
      <c r="C161" s="119" t="s">
        <v>14</v>
      </c>
      <c r="D161" s="138" t="s">
        <v>279</v>
      </c>
      <c r="E161" s="22"/>
      <c r="F161" s="17"/>
      <c r="G161" s="17"/>
      <c r="H161" s="17"/>
      <c r="I161" s="17"/>
      <c r="J161" s="17"/>
      <c r="K161" s="17">
        <f t="shared" si="17"/>
        <v>0</v>
      </c>
      <c r="L161" s="16"/>
      <c r="M161" s="16"/>
      <c r="N161" s="16">
        <v>7165.58</v>
      </c>
      <c r="O161" s="16">
        <f t="shared" si="18"/>
        <v>7165.58</v>
      </c>
      <c r="P161" s="129" t="s">
        <v>191</v>
      </c>
      <c r="Q161" s="132" t="s">
        <v>42</v>
      </c>
      <c r="R161" s="117" t="s">
        <v>110</v>
      </c>
      <c r="S161" s="62"/>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row>
    <row r="162" spans="1:54" s="36" customFormat="1" ht="15" customHeight="1" x14ac:dyDescent="0.25">
      <c r="A162" s="110"/>
      <c r="B162" s="15" t="s">
        <v>12</v>
      </c>
      <c r="C162" s="119"/>
      <c r="D162" s="138"/>
      <c r="E162" s="22"/>
      <c r="F162" s="17"/>
      <c r="G162" s="17"/>
      <c r="H162" s="17"/>
      <c r="I162" s="17"/>
      <c r="J162" s="17"/>
      <c r="K162" s="17">
        <f t="shared" si="17"/>
        <v>0</v>
      </c>
      <c r="L162" s="16"/>
      <c r="M162" s="16"/>
      <c r="N162" s="16">
        <v>51.22</v>
      </c>
      <c r="O162" s="16">
        <f t="shared" si="18"/>
        <v>51.22</v>
      </c>
      <c r="P162" s="129"/>
      <c r="Q162" s="132"/>
      <c r="R162" s="117"/>
      <c r="S162" s="62"/>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row>
    <row r="163" spans="1:54" s="36" customFormat="1" ht="39.75" customHeight="1" x14ac:dyDescent="0.25">
      <c r="A163" s="110">
        <v>19</v>
      </c>
      <c r="B163" s="23" t="s">
        <v>107</v>
      </c>
      <c r="C163" s="119" t="s">
        <v>14</v>
      </c>
      <c r="D163" s="121" t="s">
        <v>280</v>
      </c>
      <c r="E163" s="22">
        <v>66.31</v>
      </c>
      <c r="F163" s="17">
        <v>17.07</v>
      </c>
      <c r="G163" s="17"/>
      <c r="H163" s="17"/>
      <c r="I163" s="17"/>
      <c r="J163" s="17"/>
      <c r="K163" s="17">
        <f t="shared" si="17"/>
        <v>17.07</v>
      </c>
      <c r="L163" s="16">
        <v>71.14</v>
      </c>
      <c r="M163" s="16">
        <v>71.14</v>
      </c>
      <c r="N163" s="16">
        <v>142.29</v>
      </c>
      <c r="O163" s="16">
        <f t="shared" si="18"/>
        <v>367.94999999999993</v>
      </c>
      <c r="P163" s="129" t="s">
        <v>192</v>
      </c>
      <c r="Q163" s="132" t="s">
        <v>45</v>
      </c>
      <c r="R163" s="117" t="s">
        <v>110</v>
      </c>
      <c r="S163" s="62"/>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row>
    <row r="164" spans="1:54" s="36" customFormat="1" ht="15" customHeight="1" x14ac:dyDescent="0.25">
      <c r="A164" s="110"/>
      <c r="B164" s="15" t="s">
        <v>12</v>
      </c>
      <c r="C164" s="119"/>
      <c r="D164" s="121"/>
      <c r="E164" s="22"/>
      <c r="F164" s="17"/>
      <c r="G164" s="17"/>
      <c r="H164" s="17"/>
      <c r="I164" s="17"/>
      <c r="J164" s="17"/>
      <c r="K164" s="17">
        <f t="shared" si="17"/>
        <v>0</v>
      </c>
      <c r="L164" s="16"/>
      <c r="M164" s="16"/>
      <c r="N164" s="16"/>
      <c r="O164" s="16">
        <f t="shared" si="18"/>
        <v>0</v>
      </c>
      <c r="P164" s="129"/>
      <c r="Q164" s="132"/>
      <c r="R164" s="117"/>
      <c r="S164" s="62"/>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row>
    <row r="165" spans="1:54" s="36" customFormat="1" ht="27" customHeight="1" x14ac:dyDescent="0.25">
      <c r="A165" s="110">
        <v>20</v>
      </c>
      <c r="B165" s="23" t="s">
        <v>108</v>
      </c>
      <c r="C165" s="119" t="s">
        <v>14</v>
      </c>
      <c r="D165" s="138" t="s">
        <v>278</v>
      </c>
      <c r="E165" s="22">
        <v>0</v>
      </c>
      <c r="F165" s="17"/>
      <c r="G165" s="17"/>
      <c r="H165" s="17"/>
      <c r="I165" s="17"/>
      <c r="J165" s="17"/>
      <c r="K165" s="17">
        <f t="shared" si="17"/>
        <v>0</v>
      </c>
      <c r="L165" s="16"/>
      <c r="M165" s="16"/>
      <c r="N165" s="16">
        <v>2845.74</v>
      </c>
      <c r="O165" s="16">
        <f t="shared" si="18"/>
        <v>2845.74</v>
      </c>
      <c r="P165" s="171" t="s">
        <v>193</v>
      </c>
      <c r="Q165" s="132" t="s">
        <v>42</v>
      </c>
      <c r="R165" s="117" t="s">
        <v>110</v>
      </c>
      <c r="S165" s="62"/>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row>
    <row r="166" spans="1:54" s="36" customFormat="1" ht="15" customHeight="1" x14ac:dyDescent="0.25">
      <c r="A166" s="110"/>
      <c r="B166" s="15" t="s">
        <v>12</v>
      </c>
      <c r="C166" s="119"/>
      <c r="D166" s="138"/>
      <c r="E166" s="22"/>
      <c r="F166" s="17"/>
      <c r="G166" s="17"/>
      <c r="H166" s="17"/>
      <c r="I166" s="17"/>
      <c r="J166" s="17"/>
      <c r="K166" s="17">
        <f t="shared" si="17"/>
        <v>0</v>
      </c>
      <c r="L166" s="16"/>
      <c r="M166" s="16"/>
      <c r="N166" s="16"/>
      <c r="O166" s="16">
        <f t="shared" si="18"/>
        <v>0</v>
      </c>
      <c r="P166" s="171"/>
      <c r="Q166" s="132"/>
      <c r="R166" s="117"/>
      <c r="S166" s="62"/>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row>
    <row r="167" spans="1:54" s="36" customFormat="1" ht="17.25" customHeight="1" x14ac:dyDescent="0.25">
      <c r="A167" s="110">
        <v>21</v>
      </c>
      <c r="B167" s="23" t="s">
        <v>109</v>
      </c>
      <c r="C167" s="119" t="s">
        <v>14</v>
      </c>
      <c r="D167" s="121" t="s">
        <v>280</v>
      </c>
      <c r="E167" s="22">
        <v>332.81</v>
      </c>
      <c r="F167" s="17">
        <v>95.33</v>
      </c>
      <c r="G167" s="17"/>
      <c r="H167" s="17"/>
      <c r="I167" s="17"/>
      <c r="J167" s="17"/>
      <c r="K167" s="17">
        <f t="shared" si="17"/>
        <v>95.33</v>
      </c>
      <c r="L167" s="16">
        <v>113.83</v>
      </c>
      <c r="M167" s="16">
        <v>113.83</v>
      </c>
      <c r="N167" s="16">
        <v>113.83</v>
      </c>
      <c r="O167" s="16">
        <f t="shared" si="18"/>
        <v>769.63000000000011</v>
      </c>
      <c r="P167" s="131" t="s">
        <v>229</v>
      </c>
      <c r="Q167" s="132" t="s">
        <v>45</v>
      </c>
      <c r="R167" s="117" t="s">
        <v>110</v>
      </c>
      <c r="S167" s="62"/>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row>
    <row r="168" spans="1:54" s="36" customFormat="1" ht="15" customHeight="1" x14ac:dyDescent="0.25">
      <c r="A168" s="110"/>
      <c r="B168" s="73" t="s">
        <v>44</v>
      </c>
      <c r="C168" s="119"/>
      <c r="D168" s="121"/>
      <c r="E168" s="22"/>
      <c r="F168" s="17"/>
      <c r="G168" s="17"/>
      <c r="H168" s="17"/>
      <c r="I168" s="17"/>
      <c r="J168" s="17"/>
      <c r="K168" s="17">
        <f t="shared" si="17"/>
        <v>0</v>
      </c>
      <c r="L168" s="16"/>
      <c r="M168" s="16"/>
      <c r="N168" s="16"/>
      <c r="O168" s="16">
        <f t="shared" si="18"/>
        <v>0</v>
      </c>
      <c r="P168" s="131"/>
      <c r="Q168" s="132"/>
      <c r="R168" s="117"/>
      <c r="S168" s="62"/>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row>
    <row r="169" spans="1:54" s="45" customFormat="1" ht="69" customHeight="1" x14ac:dyDescent="0.2">
      <c r="A169" s="145">
        <v>22</v>
      </c>
      <c r="B169" s="23" t="s">
        <v>126</v>
      </c>
      <c r="C169" s="128" t="s">
        <v>15</v>
      </c>
      <c r="D169" s="138" t="s">
        <v>281</v>
      </c>
      <c r="E169" s="20">
        <v>6882.43</v>
      </c>
      <c r="F169" s="17"/>
      <c r="G169" s="17">
        <v>5036.97</v>
      </c>
      <c r="H169" s="17">
        <v>10557.71</v>
      </c>
      <c r="I169" s="17"/>
      <c r="J169" s="17">
        <v>419.75</v>
      </c>
      <c r="K169" s="17">
        <f t="shared" ref="K169:K182" si="19">SUM(F169:J169)</f>
        <v>16014.43</v>
      </c>
      <c r="L169" s="22">
        <v>11367.32</v>
      </c>
      <c r="M169" s="20"/>
      <c r="N169" s="20"/>
      <c r="O169" s="16">
        <f t="shared" si="18"/>
        <v>34264.18</v>
      </c>
      <c r="P169" s="136" t="s">
        <v>127</v>
      </c>
      <c r="Q169" s="132" t="s">
        <v>128</v>
      </c>
      <c r="R169" s="117" t="s">
        <v>129</v>
      </c>
      <c r="S169" s="62"/>
      <c r="T169" s="27"/>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row>
    <row r="170" spans="1:54" s="45" customFormat="1" x14ac:dyDescent="0.2">
      <c r="A170" s="145"/>
      <c r="B170" s="15" t="s">
        <v>12</v>
      </c>
      <c r="C170" s="128"/>
      <c r="D170" s="138"/>
      <c r="E170" s="20">
        <v>1018.78</v>
      </c>
      <c r="F170" s="17"/>
      <c r="G170" s="17"/>
      <c r="H170" s="17"/>
      <c r="I170" s="17"/>
      <c r="J170" s="17">
        <v>186.4</v>
      </c>
      <c r="K170" s="17">
        <f t="shared" si="19"/>
        <v>186.4</v>
      </c>
      <c r="L170" s="16"/>
      <c r="M170" s="16"/>
      <c r="N170" s="16"/>
      <c r="O170" s="16">
        <f t="shared" si="18"/>
        <v>1205.18</v>
      </c>
      <c r="P170" s="136"/>
      <c r="Q170" s="132"/>
      <c r="R170" s="117"/>
      <c r="S170" s="62"/>
      <c r="T170" s="27"/>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row>
    <row r="171" spans="1:54" s="32" customFormat="1" ht="27.75" customHeight="1" x14ac:dyDescent="0.25">
      <c r="A171" s="110">
        <v>23</v>
      </c>
      <c r="B171" s="23" t="s">
        <v>138</v>
      </c>
      <c r="C171" s="128" t="s">
        <v>15</v>
      </c>
      <c r="D171" s="138" t="s">
        <v>282</v>
      </c>
      <c r="E171" s="20">
        <v>1976.37</v>
      </c>
      <c r="F171" s="17">
        <v>398.4</v>
      </c>
      <c r="G171" s="17"/>
      <c r="H171" s="17"/>
      <c r="I171" s="17"/>
      <c r="J171" s="17"/>
      <c r="K171" s="17">
        <f t="shared" si="19"/>
        <v>398.4</v>
      </c>
      <c r="L171" s="16">
        <v>498.01</v>
      </c>
      <c r="M171" s="16">
        <v>498.01</v>
      </c>
      <c r="N171" s="16">
        <v>1992.02</v>
      </c>
      <c r="O171" s="16">
        <f t="shared" si="18"/>
        <v>5362.8099999999995</v>
      </c>
      <c r="P171" s="131" t="s">
        <v>328</v>
      </c>
      <c r="Q171" s="132" t="s">
        <v>45</v>
      </c>
      <c r="R171" s="117" t="s">
        <v>129</v>
      </c>
      <c r="S171" s="62"/>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row>
    <row r="172" spans="1:54" s="32" customFormat="1" ht="15" customHeight="1" x14ac:dyDescent="0.25">
      <c r="A172" s="110"/>
      <c r="B172" s="15" t="s">
        <v>12</v>
      </c>
      <c r="C172" s="128"/>
      <c r="D172" s="138"/>
      <c r="E172" s="20"/>
      <c r="F172" s="17"/>
      <c r="G172" s="17"/>
      <c r="H172" s="17"/>
      <c r="I172" s="17"/>
      <c r="J172" s="17"/>
      <c r="K172" s="17">
        <f t="shared" si="19"/>
        <v>0</v>
      </c>
      <c r="L172" s="16"/>
      <c r="M172" s="16"/>
      <c r="N172" s="16"/>
      <c r="O172" s="16">
        <f t="shared" si="18"/>
        <v>0</v>
      </c>
      <c r="P172" s="131"/>
      <c r="Q172" s="132"/>
      <c r="R172" s="117"/>
      <c r="S172" s="62"/>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row>
    <row r="173" spans="1:54" s="19" customFormat="1" ht="25.5" customHeight="1" x14ac:dyDescent="0.25">
      <c r="A173" s="139">
        <v>24</v>
      </c>
      <c r="B173" s="23" t="s">
        <v>139</v>
      </c>
      <c r="C173" s="128" t="s">
        <v>15</v>
      </c>
      <c r="D173" s="138" t="s">
        <v>283</v>
      </c>
      <c r="E173" s="20">
        <v>1.42</v>
      </c>
      <c r="F173" s="17"/>
      <c r="G173" s="17"/>
      <c r="H173" s="17"/>
      <c r="I173" s="17"/>
      <c r="J173" s="17"/>
      <c r="K173" s="17">
        <f t="shared" si="19"/>
        <v>0</v>
      </c>
      <c r="L173" s="16">
        <v>115.25</v>
      </c>
      <c r="M173" s="16"/>
      <c r="N173" s="16"/>
      <c r="O173" s="16">
        <f t="shared" si="18"/>
        <v>116.67</v>
      </c>
      <c r="P173" s="131" t="s">
        <v>140</v>
      </c>
      <c r="Q173" s="132" t="s">
        <v>29</v>
      </c>
      <c r="R173" s="117" t="s">
        <v>129</v>
      </c>
      <c r="S173" s="62"/>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row>
    <row r="174" spans="1:54" s="19" customFormat="1" ht="15" customHeight="1" x14ac:dyDescent="0.25">
      <c r="A174" s="139"/>
      <c r="B174" s="15" t="s">
        <v>12</v>
      </c>
      <c r="C174" s="128"/>
      <c r="D174" s="138"/>
      <c r="E174" s="20">
        <v>1.1399999999999999</v>
      </c>
      <c r="F174" s="17"/>
      <c r="G174" s="17"/>
      <c r="H174" s="17"/>
      <c r="I174" s="17"/>
      <c r="J174" s="17"/>
      <c r="K174" s="17">
        <f t="shared" si="19"/>
        <v>0</v>
      </c>
      <c r="L174" s="16"/>
      <c r="M174" s="16"/>
      <c r="N174" s="16"/>
      <c r="O174" s="16">
        <f t="shared" si="18"/>
        <v>1.1399999999999999</v>
      </c>
      <c r="P174" s="131"/>
      <c r="Q174" s="132"/>
      <c r="R174" s="117"/>
      <c r="S174" s="62"/>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row>
    <row r="175" spans="1:54" s="19" customFormat="1" ht="15" customHeight="1" x14ac:dyDescent="0.25">
      <c r="A175" s="110">
        <v>25</v>
      </c>
      <c r="B175" s="23" t="s">
        <v>141</v>
      </c>
      <c r="C175" s="128" t="s">
        <v>15</v>
      </c>
      <c r="D175" s="138" t="s">
        <v>282</v>
      </c>
      <c r="E175" s="20">
        <v>26.89</v>
      </c>
      <c r="F175" s="17">
        <v>14.23</v>
      </c>
      <c r="G175" s="17"/>
      <c r="H175" s="17"/>
      <c r="I175" s="17"/>
      <c r="J175" s="17"/>
      <c r="K175" s="17">
        <f t="shared" si="19"/>
        <v>14.23</v>
      </c>
      <c r="L175" s="16">
        <v>14.23</v>
      </c>
      <c r="M175" s="16">
        <v>14.24</v>
      </c>
      <c r="N175" s="16">
        <v>28.46</v>
      </c>
      <c r="O175" s="16">
        <f t="shared" si="18"/>
        <v>98.050000000000011</v>
      </c>
      <c r="P175" s="131" t="s">
        <v>197</v>
      </c>
      <c r="Q175" s="132" t="s">
        <v>45</v>
      </c>
      <c r="R175" s="117" t="s">
        <v>354</v>
      </c>
      <c r="S175" s="62"/>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row>
    <row r="176" spans="1:54" s="19" customFormat="1" ht="15" customHeight="1" x14ac:dyDescent="0.25">
      <c r="A176" s="110"/>
      <c r="B176" s="15" t="s">
        <v>12</v>
      </c>
      <c r="C176" s="128"/>
      <c r="D176" s="138"/>
      <c r="E176" s="20"/>
      <c r="F176" s="17"/>
      <c r="G176" s="17"/>
      <c r="H176" s="17"/>
      <c r="I176" s="17"/>
      <c r="J176" s="17"/>
      <c r="K176" s="17">
        <f t="shared" si="19"/>
        <v>0</v>
      </c>
      <c r="L176" s="16"/>
      <c r="M176" s="16"/>
      <c r="N176" s="16"/>
      <c r="O176" s="16">
        <f t="shared" si="18"/>
        <v>0</v>
      </c>
      <c r="P176" s="131"/>
      <c r="Q176" s="132"/>
      <c r="R176" s="117"/>
      <c r="S176" s="62"/>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row>
    <row r="177" spans="1:95" s="19" customFormat="1" ht="21.75" customHeight="1" x14ac:dyDescent="0.25">
      <c r="A177" s="139">
        <v>26</v>
      </c>
      <c r="B177" s="23" t="s">
        <v>145</v>
      </c>
      <c r="C177" s="128" t="s">
        <v>15</v>
      </c>
      <c r="D177" s="138" t="s">
        <v>284</v>
      </c>
      <c r="E177" s="22">
        <v>11.38</v>
      </c>
      <c r="F177" s="17">
        <v>14.23</v>
      </c>
      <c r="G177" s="17"/>
      <c r="H177" s="17"/>
      <c r="I177" s="17"/>
      <c r="J177" s="17"/>
      <c r="K177" s="17">
        <f t="shared" si="19"/>
        <v>14.23</v>
      </c>
      <c r="L177" s="16">
        <v>21.34</v>
      </c>
      <c r="M177" s="16"/>
      <c r="N177" s="16"/>
      <c r="O177" s="16">
        <f t="shared" si="18"/>
        <v>46.95</v>
      </c>
      <c r="P177" s="131" t="s">
        <v>196</v>
      </c>
      <c r="Q177" s="132" t="s">
        <v>29</v>
      </c>
      <c r="R177" s="117" t="s">
        <v>354</v>
      </c>
      <c r="S177" s="62"/>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row>
    <row r="178" spans="1:95" s="19" customFormat="1" ht="15" customHeight="1" x14ac:dyDescent="0.25">
      <c r="A178" s="139"/>
      <c r="B178" s="15" t="s">
        <v>12</v>
      </c>
      <c r="C178" s="128"/>
      <c r="D178" s="138"/>
      <c r="E178" s="22">
        <v>4.2699999999999996</v>
      </c>
      <c r="F178" s="17">
        <v>2.85</v>
      </c>
      <c r="G178" s="17"/>
      <c r="H178" s="17"/>
      <c r="I178" s="17"/>
      <c r="J178" s="17"/>
      <c r="K178" s="17">
        <f t="shared" si="19"/>
        <v>2.85</v>
      </c>
      <c r="L178" s="16">
        <v>4.2699999999999996</v>
      </c>
      <c r="M178" s="16"/>
      <c r="N178" s="16"/>
      <c r="O178" s="16">
        <f t="shared" si="18"/>
        <v>11.389999999999999</v>
      </c>
      <c r="P178" s="131"/>
      <c r="Q178" s="132"/>
      <c r="R178" s="117"/>
      <c r="S178" s="62"/>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row>
    <row r="179" spans="1:95" s="19" customFormat="1" ht="24" customHeight="1" x14ac:dyDescent="0.25">
      <c r="A179" s="139">
        <v>27</v>
      </c>
      <c r="B179" s="23" t="s">
        <v>147</v>
      </c>
      <c r="C179" s="128" t="s">
        <v>15</v>
      </c>
      <c r="D179" s="138" t="s">
        <v>284</v>
      </c>
      <c r="E179" s="22"/>
      <c r="F179" s="17"/>
      <c r="G179" s="17"/>
      <c r="H179" s="17"/>
      <c r="I179" s="17"/>
      <c r="J179" s="17"/>
      <c r="K179" s="17">
        <f t="shared" si="19"/>
        <v>0</v>
      </c>
      <c r="L179" s="20"/>
      <c r="M179" s="20">
        <v>170.74</v>
      </c>
      <c r="N179" s="20">
        <v>426.86</v>
      </c>
      <c r="O179" s="16">
        <f t="shared" si="18"/>
        <v>597.6</v>
      </c>
      <c r="P179" s="129" t="s">
        <v>195</v>
      </c>
      <c r="Q179" s="132" t="s">
        <v>39</v>
      </c>
      <c r="R179" s="117" t="s">
        <v>354</v>
      </c>
      <c r="S179" s="62"/>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row>
    <row r="180" spans="1:95" s="19" customFormat="1" ht="15" customHeight="1" x14ac:dyDescent="0.25">
      <c r="A180" s="139"/>
      <c r="B180" s="15" t="s">
        <v>12</v>
      </c>
      <c r="C180" s="128"/>
      <c r="D180" s="138"/>
      <c r="E180" s="22"/>
      <c r="F180" s="17"/>
      <c r="G180" s="17"/>
      <c r="H180" s="17"/>
      <c r="I180" s="17"/>
      <c r="J180" s="17"/>
      <c r="K180" s="17">
        <f t="shared" si="19"/>
        <v>0</v>
      </c>
      <c r="L180" s="20"/>
      <c r="M180" s="20">
        <v>170.74</v>
      </c>
      <c r="N180" s="20"/>
      <c r="O180" s="16">
        <f t="shared" si="18"/>
        <v>170.74</v>
      </c>
      <c r="P180" s="129"/>
      <c r="Q180" s="132"/>
      <c r="R180" s="117"/>
      <c r="S180" s="62"/>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row>
    <row r="181" spans="1:95" s="19" customFormat="1" ht="21.75" customHeight="1" x14ac:dyDescent="0.25">
      <c r="A181" s="110">
        <v>28</v>
      </c>
      <c r="B181" s="101" t="s">
        <v>73</v>
      </c>
      <c r="C181" s="128" t="s">
        <v>15</v>
      </c>
      <c r="D181" s="138" t="s">
        <v>284</v>
      </c>
      <c r="E181" s="16"/>
      <c r="F181" s="17">
        <v>22.05</v>
      </c>
      <c r="G181" s="17"/>
      <c r="H181" s="17"/>
      <c r="I181" s="17"/>
      <c r="J181" s="17"/>
      <c r="K181" s="17">
        <f t="shared" si="19"/>
        <v>22.05</v>
      </c>
      <c r="L181" s="16"/>
      <c r="M181" s="16"/>
      <c r="N181" s="16"/>
      <c r="O181" s="16">
        <f t="shared" si="18"/>
        <v>22.05</v>
      </c>
      <c r="P181" s="131" t="s">
        <v>205</v>
      </c>
      <c r="Q181" s="132" t="s">
        <v>28</v>
      </c>
      <c r="R181" s="117" t="s">
        <v>355</v>
      </c>
      <c r="S181" s="62"/>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18"/>
    </row>
    <row r="182" spans="1:95" s="19" customFormat="1" ht="15.75" customHeight="1" x14ac:dyDescent="0.25">
      <c r="A182" s="110"/>
      <c r="B182" s="15" t="s">
        <v>44</v>
      </c>
      <c r="C182" s="128"/>
      <c r="D182" s="138"/>
      <c r="E182" s="16"/>
      <c r="F182" s="17"/>
      <c r="G182" s="17"/>
      <c r="H182" s="17"/>
      <c r="I182" s="17"/>
      <c r="J182" s="17"/>
      <c r="K182" s="17">
        <f t="shared" si="19"/>
        <v>0</v>
      </c>
      <c r="L182" s="16"/>
      <c r="M182" s="16"/>
      <c r="N182" s="16"/>
      <c r="O182" s="16">
        <f t="shared" si="18"/>
        <v>0</v>
      </c>
      <c r="P182" s="131"/>
      <c r="Q182" s="132"/>
      <c r="R182" s="117"/>
      <c r="S182" s="62"/>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18"/>
    </row>
    <row r="183" spans="1:95" s="32" customFormat="1" ht="37.5" customHeight="1" x14ac:dyDescent="0.25">
      <c r="A183" s="133">
        <v>29</v>
      </c>
      <c r="B183" s="23" t="s">
        <v>82</v>
      </c>
      <c r="C183" s="128" t="s">
        <v>17</v>
      </c>
      <c r="D183" s="138" t="s">
        <v>285</v>
      </c>
      <c r="E183" s="50">
        <v>32.159999999999997</v>
      </c>
      <c r="F183" s="21">
        <v>21.34</v>
      </c>
      <c r="G183" s="21"/>
      <c r="H183" s="21"/>
      <c r="I183" s="21"/>
      <c r="J183" s="21"/>
      <c r="K183" s="17">
        <f t="shared" ref="K183:K188" si="20">SUM(F183:J183)</f>
        <v>21.34</v>
      </c>
      <c r="L183" s="50">
        <v>28.46</v>
      </c>
      <c r="M183" s="50">
        <v>28.48</v>
      </c>
      <c r="N183" s="50">
        <v>28.46</v>
      </c>
      <c r="O183" s="16">
        <f t="shared" si="18"/>
        <v>138.9</v>
      </c>
      <c r="P183" s="131" t="s">
        <v>418</v>
      </c>
      <c r="Q183" s="141" t="s">
        <v>36</v>
      </c>
      <c r="R183" s="117" t="s">
        <v>194</v>
      </c>
      <c r="S183" s="62"/>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row>
    <row r="184" spans="1:95" s="32" customFormat="1" ht="15" customHeight="1" x14ac:dyDescent="0.25">
      <c r="A184" s="133"/>
      <c r="B184" s="15" t="s">
        <v>12</v>
      </c>
      <c r="C184" s="128"/>
      <c r="D184" s="138"/>
      <c r="E184" s="50"/>
      <c r="F184" s="21"/>
      <c r="G184" s="21"/>
      <c r="H184" s="21"/>
      <c r="I184" s="21"/>
      <c r="J184" s="21"/>
      <c r="K184" s="17">
        <f t="shared" si="20"/>
        <v>0</v>
      </c>
      <c r="L184" s="50"/>
      <c r="M184" s="50"/>
      <c r="N184" s="50"/>
      <c r="O184" s="16">
        <f t="shared" si="18"/>
        <v>0</v>
      </c>
      <c r="P184" s="131"/>
      <c r="Q184" s="141"/>
      <c r="R184" s="117"/>
      <c r="S184" s="62"/>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row>
    <row r="185" spans="1:95" s="19" customFormat="1" ht="36.75" customHeight="1" x14ac:dyDescent="0.25">
      <c r="A185" s="133">
        <v>30</v>
      </c>
      <c r="B185" s="23" t="s">
        <v>83</v>
      </c>
      <c r="C185" s="128" t="s">
        <v>17</v>
      </c>
      <c r="D185" s="138" t="s">
        <v>286</v>
      </c>
      <c r="E185" s="20">
        <v>20.77</v>
      </c>
      <c r="F185" s="17">
        <v>7.11</v>
      </c>
      <c r="G185" s="17"/>
      <c r="H185" s="17"/>
      <c r="I185" s="17"/>
      <c r="J185" s="17"/>
      <c r="K185" s="17">
        <f t="shared" si="20"/>
        <v>7.11</v>
      </c>
      <c r="L185" s="22">
        <v>28.46</v>
      </c>
      <c r="M185" s="22">
        <v>42.69</v>
      </c>
      <c r="N185" s="22">
        <v>42.69</v>
      </c>
      <c r="O185" s="16">
        <f t="shared" si="18"/>
        <v>141.72</v>
      </c>
      <c r="P185" s="129" t="s">
        <v>85</v>
      </c>
      <c r="Q185" s="132" t="s">
        <v>36</v>
      </c>
      <c r="R185" s="117" t="s">
        <v>344</v>
      </c>
      <c r="S185" s="62"/>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row>
    <row r="186" spans="1:95" s="19" customFormat="1" ht="15" customHeight="1" x14ac:dyDescent="0.25">
      <c r="A186" s="133"/>
      <c r="B186" s="15" t="s">
        <v>12</v>
      </c>
      <c r="C186" s="128"/>
      <c r="D186" s="138"/>
      <c r="E186" s="20"/>
      <c r="F186" s="17"/>
      <c r="G186" s="17"/>
      <c r="H186" s="17"/>
      <c r="I186" s="17"/>
      <c r="J186" s="17"/>
      <c r="K186" s="17">
        <f t="shared" si="20"/>
        <v>0</v>
      </c>
      <c r="L186" s="22"/>
      <c r="M186" s="22"/>
      <c r="N186" s="22"/>
      <c r="O186" s="16">
        <f t="shared" si="18"/>
        <v>0</v>
      </c>
      <c r="P186" s="129"/>
      <c r="Q186" s="132"/>
      <c r="R186" s="117"/>
      <c r="S186" s="62"/>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row>
    <row r="187" spans="1:95" s="45" customFormat="1" ht="79.5" customHeight="1" x14ac:dyDescent="0.2">
      <c r="A187" s="133">
        <v>31</v>
      </c>
      <c r="B187" s="23" t="s">
        <v>87</v>
      </c>
      <c r="C187" s="128" t="s">
        <v>17</v>
      </c>
      <c r="D187" s="138" t="s">
        <v>287</v>
      </c>
      <c r="E187" s="20">
        <v>70.430000000000007</v>
      </c>
      <c r="F187" s="17">
        <v>33.44</v>
      </c>
      <c r="G187" s="17"/>
      <c r="H187" s="17"/>
      <c r="I187" s="17"/>
      <c r="J187" s="17"/>
      <c r="K187" s="17">
        <f t="shared" si="20"/>
        <v>33.44</v>
      </c>
      <c r="L187" s="22">
        <v>71.14</v>
      </c>
      <c r="M187" s="22">
        <v>71.11</v>
      </c>
      <c r="N187" s="22">
        <v>71.11</v>
      </c>
      <c r="O187" s="16">
        <f t="shared" si="18"/>
        <v>317.23</v>
      </c>
      <c r="P187" s="131" t="s">
        <v>395</v>
      </c>
      <c r="Q187" s="132" t="s">
        <v>45</v>
      </c>
      <c r="R187" s="117" t="s">
        <v>344</v>
      </c>
      <c r="S187" s="62"/>
      <c r="T187" s="27"/>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row>
    <row r="188" spans="1:95" s="45" customFormat="1" x14ac:dyDescent="0.2">
      <c r="A188" s="133"/>
      <c r="B188" s="15" t="s">
        <v>12</v>
      </c>
      <c r="C188" s="128"/>
      <c r="D188" s="138"/>
      <c r="E188" s="20"/>
      <c r="F188" s="17"/>
      <c r="G188" s="17"/>
      <c r="H188" s="17"/>
      <c r="I188" s="17"/>
      <c r="J188" s="17"/>
      <c r="K188" s="17">
        <f t="shared" si="20"/>
        <v>0</v>
      </c>
      <c r="L188" s="22"/>
      <c r="M188" s="22"/>
      <c r="N188" s="22"/>
      <c r="O188" s="16">
        <f t="shared" ref="O188:O232" si="21">E188+K188+L188+M188+N188</f>
        <v>0</v>
      </c>
      <c r="P188" s="131"/>
      <c r="Q188" s="132"/>
      <c r="R188" s="117"/>
      <c r="S188" s="62"/>
      <c r="T188" s="27"/>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95" s="32" customFormat="1" ht="37.5" customHeight="1" x14ac:dyDescent="0.25">
      <c r="A189" s="133">
        <v>32</v>
      </c>
      <c r="B189" s="23" t="s">
        <v>97</v>
      </c>
      <c r="C189" s="128" t="s">
        <v>17</v>
      </c>
      <c r="D189" s="138" t="s">
        <v>288</v>
      </c>
      <c r="E189" s="20">
        <v>0.71</v>
      </c>
      <c r="F189" s="17">
        <v>1.42</v>
      </c>
      <c r="G189" s="17"/>
      <c r="H189" s="17"/>
      <c r="I189" s="17"/>
      <c r="J189" s="17"/>
      <c r="K189" s="17">
        <f t="shared" ref="K189:K194" si="22">SUM(F189:J189)</f>
        <v>1.42</v>
      </c>
      <c r="L189" s="16">
        <v>2.13</v>
      </c>
      <c r="M189" s="16">
        <v>2.13</v>
      </c>
      <c r="N189" s="16">
        <v>2.13</v>
      </c>
      <c r="O189" s="16">
        <f t="shared" si="21"/>
        <v>8.52</v>
      </c>
      <c r="P189" s="136" t="s">
        <v>99</v>
      </c>
      <c r="Q189" s="132" t="s">
        <v>45</v>
      </c>
      <c r="R189" s="117" t="s">
        <v>344</v>
      </c>
      <c r="S189" s="62"/>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row>
    <row r="190" spans="1:95" s="32" customFormat="1" ht="15" customHeight="1" x14ac:dyDescent="0.25">
      <c r="A190" s="133"/>
      <c r="B190" s="15" t="s">
        <v>12</v>
      </c>
      <c r="C190" s="128"/>
      <c r="D190" s="138"/>
      <c r="E190" s="20"/>
      <c r="F190" s="17"/>
      <c r="G190" s="17"/>
      <c r="H190" s="17"/>
      <c r="I190" s="17"/>
      <c r="J190" s="17"/>
      <c r="K190" s="17">
        <f t="shared" si="22"/>
        <v>0</v>
      </c>
      <c r="L190" s="16"/>
      <c r="M190" s="16"/>
      <c r="N190" s="16"/>
      <c r="O190" s="16">
        <f t="shared" si="21"/>
        <v>0</v>
      </c>
      <c r="P190" s="136"/>
      <c r="Q190" s="132"/>
      <c r="R190" s="117"/>
      <c r="S190" s="62"/>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row>
    <row r="191" spans="1:95" s="32" customFormat="1" ht="36.75" customHeight="1" x14ac:dyDescent="0.25">
      <c r="A191" s="133">
        <v>33</v>
      </c>
      <c r="B191" s="23" t="s">
        <v>98</v>
      </c>
      <c r="C191" s="128" t="s">
        <v>17</v>
      </c>
      <c r="D191" s="138" t="s">
        <v>287</v>
      </c>
      <c r="E191" s="20">
        <v>301.36</v>
      </c>
      <c r="F191" s="17"/>
      <c r="G191" s="17"/>
      <c r="H191" s="17"/>
      <c r="I191" s="17"/>
      <c r="J191" s="17"/>
      <c r="K191" s="17">
        <f t="shared" si="22"/>
        <v>0</v>
      </c>
      <c r="L191" s="16">
        <v>113.83</v>
      </c>
      <c r="M191" s="16">
        <v>28.46</v>
      </c>
      <c r="N191" s="16">
        <v>28.46</v>
      </c>
      <c r="O191" s="16">
        <f t="shared" si="21"/>
        <v>472.10999999999996</v>
      </c>
      <c r="P191" s="131" t="s">
        <v>100</v>
      </c>
      <c r="Q191" s="132" t="s">
        <v>45</v>
      </c>
      <c r="R191" s="117" t="s">
        <v>344</v>
      </c>
      <c r="S191" s="62"/>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row>
    <row r="192" spans="1:95" s="32" customFormat="1" ht="15" customHeight="1" x14ac:dyDescent="0.25">
      <c r="A192" s="133"/>
      <c r="B192" s="15" t="s">
        <v>12</v>
      </c>
      <c r="C192" s="128"/>
      <c r="D192" s="138"/>
      <c r="E192" s="20">
        <v>2.88</v>
      </c>
      <c r="F192" s="17"/>
      <c r="G192" s="17"/>
      <c r="H192" s="17"/>
      <c r="I192" s="17"/>
      <c r="J192" s="17"/>
      <c r="K192" s="17">
        <f t="shared" si="22"/>
        <v>0</v>
      </c>
      <c r="L192" s="16"/>
      <c r="M192" s="16"/>
      <c r="N192" s="16"/>
      <c r="O192" s="16">
        <f t="shared" si="21"/>
        <v>2.88</v>
      </c>
      <c r="P192" s="131"/>
      <c r="Q192" s="132"/>
      <c r="R192" s="117"/>
      <c r="S192" s="62"/>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row>
    <row r="193" spans="1:54" s="32" customFormat="1" ht="22.5" customHeight="1" x14ac:dyDescent="0.25">
      <c r="A193" s="133">
        <v>34</v>
      </c>
      <c r="B193" s="101" t="s">
        <v>79</v>
      </c>
      <c r="C193" s="128" t="s">
        <v>17</v>
      </c>
      <c r="D193" s="138" t="s">
        <v>287</v>
      </c>
      <c r="E193" s="51"/>
      <c r="F193" s="17"/>
      <c r="G193" s="17"/>
      <c r="H193" s="17"/>
      <c r="I193" s="17"/>
      <c r="J193" s="17"/>
      <c r="K193" s="17">
        <f t="shared" si="22"/>
        <v>0</v>
      </c>
      <c r="L193" s="16">
        <v>142.29</v>
      </c>
      <c r="M193" s="16"/>
      <c r="N193" s="16"/>
      <c r="O193" s="16">
        <f t="shared" si="21"/>
        <v>142.29</v>
      </c>
      <c r="P193" s="131" t="s">
        <v>230</v>
      </c>
      <c r="Q193" s="132">
        <v>2015</v>
      </c>
      <c r="R193" s="117" t="s">
        <v>344</v>
      </c>
      <c r="S193" s="62"/>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row>
    <row r="194" spans="1:54" s="32" customFormat="1" ht="15" customHeight="1" x14ac:dyDescent="0.25">
      <c r="A194" s="133"/>
      <c r="B194" s="15" t="s">
        <v>12</v>
      </c>
      <c r="C194" s="128"/>
      <c r="D194" s="138"/>
      <c r="E194" s="51"/>
      <c r="F194" s="17"/>
      <c r="G194" s="17"/>
      <c r="H194" s="17"/>
      <c r="I194" s="17"/>
      <c r="J194" s="17"/>
      <c r="K194" s="17">
        <f t="shared" si="22"/>
        <v>0</v>
      </c>
      <c r="L194" s="16"/>
      <c r="M194" s="16"/>
      <c r="N194" s="16"/>
      <c r="O194" s="16">
        <f t="shared" si="21"/>
        <v>0</v>
      </c>
      <c r="P194" s="131"/>
      <c r="Q194" s="132"/>
      <c r="R194" s="117"/>
      <c r="S194" s="62"/>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row>
    <row r="195" spans="1:54" s="19" customFormat="1" ht="36" customHeight="1" x14ac:dyDescent="0.25">
      <c r="A195" s="133">
        <v>35</v>
      </c>
      <c r="B195" s="101" t="s">
        <v>80</v>
      </c>
      <c r="C195" s="128" t="s">
        <v>17</v>
      </c>
      <c r="D195" s="138" t="s">
        <v>287</v>
      </c>
      <c r="E195" s="51"/>
      <c r="F195" s="17"/>
      <c r="G195" s="17"/>
      <c r="H195" s="17"/>
      <c r="I195" s="17"/>
      <c r="J195" s="17"/>
      <c r="K195" s="17">
        <f t="shared" ref="K195:K226" si="23">SUM(F195:J195)</f>
        <v>0</v>
      </c>
      <c r="L195" s="16">
        <v>7.11</v>
      </c>
      <c r="M195" s="16">
        <v>142.29</v>
      </c>
      <c r="N195" s="16"/>
      <c r="O195" s="16">
        <f t="shared" si="21"/>
        <v>149.4</v>
      </c>
      <c r="P195" s="131" t="s">
        <v>198</v>
      </c>
      <c r="Q195" s="132" t="s">
        <v>53</v>
      </c>
      <c r="R195" s="117" t="s">
        <v>344</v>
      </c>
      <c r="S195" s="62"/>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row>
    <row r="196" spans="1:54" s="19" customFormat="1" ht="15" customHeight="1" x14ac:dyDescent="0.25">
      <c r="A196" s="133"/>
      <c r="B196" s="15" t="s">
        <v>12</v>
      </c>
      <c r="C196" s="128"/>
      <c r="D196" s="138"/>
      <c r="E196" s="51"/>
      <c r="F196" s="17"/>
      <c r="G196" s="17"/>
      <c r="H196" s="17"/>
      <c r="I196" s="17"/>
      <c r="J196" s="17"/>
      <c r="K196" s="17">
        <f t="shared" si="23"/>
        <v>0</v>
      </c>
      <c r="L196" s="16">
        <v>7.11</v>
      </c>
      <c r="M196" s="16"/>
      <c r="N196" s="16"/>
      <c r="O196" s="16">
        <f t="shared" si="21"/>
        <v>7.11</v>
      </c>
      <c r="P196" s="131"/>
      <c r="Q196" s="132"/>
      <c r="R196" s="117"/>
      <c r="S196" s="62"/>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row>
    <row r="197" spans="1:54" s="45" customFormat="1" ht="55.5" customHeight="1" x14ac:dyDescent="0.2">
      <c r="A197" s="133">
        <v>36</v>
      </c>
      <c r="B197" s="23" t="s">
        <v>379</v>
      </c>
      <c r="C197" s="128" t="s">
        <v>17</v>
      </c>
      <c r="D197" s="138" t="s">
        <v>289</v>
      </c>
      <c r="E197" s="51"/>
      <c r="F197" s="21">
        <v>14.23</v>
      </c>
      <c r="G197" s="21"/>
      <c r="H197" s="21"/>
      <c r="I197" s="21"/>
      <c r="J197" s="21"/>
      <c r="K197" s="17">
        <f t="shared" si="23"/>
        <v>14.23</v>
      </c>
      <c r="L197" s="24"/>
      <c r="M197" s="24"/>
      <c r="N197" s="24"/>
      <c r="O197" s="16">
        <f t="shared" si="21"/>
        <v>14.23</v>
      </c>
      <c r="P197" s="131" t="s">
        <v>365</v>
      </c>
      <c r="Q197" s="132">
        <v>2014</v>
      </c>
      <c r="R197" s="117" t="s">
        <v>356</v>
      </c>
      <c r="S197" s="62"/>
      <c r="T197" s="27"/>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row>
    <row r="198" spans="1:54" s="45" customFormat="1" x14ac:dyDescent="0.2">
      <c r="A198" s="133"/>
      <c r="B198" s="15" t="s">
        <v>12</v>
      </c>
      <c r="C198" s="128"/>
      <c r="D198" s="138"/>
      <c r="E198" s="51"/>
      <c r="F198" s="21">
        <v>14.23</v>
      </c>
      <c r="G198" s="21"/>
      <c r="H198" s="21"/>
      <c r="I198" s="21"/>
      <c r="J198" s="21"/>
      <c r="K198" s="17">
        <f t="shared" si="23"/>
        <v>14.23</v>
      </c>
      <c r="L198" s="24"/>
      <c r="M198" s="24"/>
      <c r="N198" s="24"/>
      <c r="O198" s="16">
        <f t="shared" si="21"/>
        <v>14.23</v>
      </c>
      <c r="P198" s="131"/>
      <c r="Q198" s="132"/>
      <c r="R198" s="117"/>
      <c r="S198" s="62"/>
      <c r="T198" s="27"/>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row>
    <row r="199" spans="1:54" s="45" customFormat="1" ht="52.5" customHeight="1" x14ac:dyDescent="0.2">
      <c r="A199" s="133">
        <v>37</v>
      </c>
      <c r="B199" s="101" t="s">
        <v>78</v>
      </c>
      <c r="C199" s="128" t="s">
        <v>17</v>
      </c>
      <c r="D199" s="138" t="s">
        <v>284</v>
      </c>
      <c r="E199" s="51"/>
      <c r="F199" s="21"/>
      <c r="G199" s="21"/>
      <c r="H199" s="21">
        <v>853.72</v>
      </c>
      <c r="I199" s="21"/>
      <c r="J199" s="21"/>
      <c r="K199" s="17">
        <f t="shared" si="23"/>
        <v>853.72</v>
      </c>
      <c r="L199" s="24"/>
      <c r="M199" s="24"/>
      <c r="N199" s="24"/>
      <c r="O199" s="16">
        <f t="shared" si="21"/>
        <v>853.72</v>
      </c>
      <c r="P199" s="131" t="s">
        <v>231</v>
      </c>
      <c r="Q199" s="132" t="s">
        <v>40</v>
      </c>
      <c r="R199" s="117" t="s">
        <v>363</v>
      </c>
      <c r="S199" s="62"/>
      <c r="T199" s="27"/>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row>
    <row r="200" spans="1:54" s="45" customFormat="1" x14ac:dyDescent="0.2">
      <c r="A200" s="133"/>
      <c r="B200" s="15" t="s">
        <v>12</v>
      </c>
      <c r="C200" s="128"/>
      <c r="D200" s="138"/>
      <c r="E200" s="51"/>
      <c r="F200" s="21"/>
      <c r="G200" s="21"/>
      <c r="H200" s="21"/>
      <c r="I200" s="21"/>
      <c r="J200" s="21"/>
      <c r="K200" s="17">
        <f t="shared" si="23"/>
        <v>0</v>
      </c>
      <c r="L200" s="24"/>
      <c r="M200" s="24"/>
      <c r="N200" s="24"/>
      <c r="O200" s="16">
        <f t="shared" si="21"/>
        <v>0</v>
      </c>
      <c r="P200" s="131"/>
      <c r="Q200" s="132"/>
      <c r="R200" s="117"/>
      <c r="S200" s="62"/>
      <c r="T200" s="27"/>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row>
    <row r="201" spans="1:54" s="32" customFormat="1" ht="23.25" customHeight="1" x14ac:dyDescent="0.25">
      <c r="A201" s="133">
        <v>38</v>
      </c>
      <c r="B201" s="101" t="s">
        <v>166</v>
      </c>
      <c r="C201" s="128" t="s">
        <v>17</v>
      </c>
      <c r="D201" s="138" t="s">
        <v>290</v>
      </c>
      <c r="E201" s="24">
        <v>458.45</v>
      </c>
      <c r="F201" s="21">
        <v>71.14</v>
      </c>
      <c r="G201" s="21"/>
      <c r="H201" s="21"/>
      <c r="I201" s="21"/>
      <c r="J201" s="21"/>
      <c r="K201" s="17">
        <f t="shared" si="23"/>
        <v>71.14</v>
      </c>
      <c r="L201" s="24">
        <v>142.29</v>
      </c>
      <c r="M201" s="24">
        <v>142.29</v>
      </c>
      <c r="N201" s="24">
        <v>711.44</v>
      </c>
      <c r="O201" s="16">
        <f t="shared" si="21"/>
        <v>1525.6100000000001</v>
      </c>
      <c r="P201" s="131" t="s">
        <v>167</v>
      </c>
      <c r="Q201" s="132" t="s">
        <v>45</v>
      </c>
      <c r="R201" s="117" t="s">
        <v>343</v>
      </c>
      <c r="S201" s="62"/>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row>
    <row r="202" spans="1:54" s="32" customFormat="1" ht="15" customHeight="1" x14ac:dyDescent="0.25">
      <c r="A202" s="133"/>
      <c r="B202" s="73" t="s">
        <v>12</v>
      </c>
      <c r="C202" s="128"/>
      <c r="D202" s="138"/>
      <c r="E202" s="24">
        <v>2.7</v>
      </c>
      <c r="F202" s="21"/>
      <c r="G202" s="21"/>
      <c r="H202" s="21"/>
      <c r="I202" s="21"/>
      <c r="J202" s="21"/>
      <c r="K202" s="17">
        <f t="shared" si="23"/>
        <v>0</v>
      </c>
      <c r="L202" s="24"/>
      <c r="M202" s="24"/>
      <c r="N202" s="24"/>
      <c r="O202" s="16">
        <f t="shared" si="21"/>
        <v>2.7</v>
      </c>
      <c r="P202" s="131"/>
      <c r="Q202" s="132"/>
      <c r="R202" s="117"/>
      <c r="S202" s="62"/>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row>
    <row r="203" spans="1:54" s="19" customFormat="1" ht="30" customHeight="1" x14ac:dyDescent="0.25">
      <c r="A203" s="133">
        <v>39</v>
      </c>
      <c r="B203" s="23" t="s">
        <v>49</v>
      </c>
      <c r="C203" s="128" t="s">
        <v>17</v>
      </c>
      <c r="D203" s="138" t="s">
        <v>291</v>
      </c>
      <c r="E203" s="22">
        <v>28.46</v>
      </c>
      <c r="F203" s="17"/>
      <c r="G203" s="17"/>
      <c r="H203" s="17">
        <v>1316.16</v>
      </c>
      <c r="I203" s="17"/>
      <c r="J203" s="17">
        <v>1316.16</v>
      </c>
      <c r="K203" s="17">
        <f t="shared" si="23"/>
        <v>2632.32</v>
      </c>
      <c r="L203" s="22">
        <v>184.97</v>
      </c>
      <c r="M203" s="22"/>
      <c r="N203" s="22"/>
      <c r="O203" s="16">
        <f t="shared" si="21"/>
        <v>2845.75</v>
      </c>
      <c r="P203" s="131" t="s">
        <v>52</v>
      </c>
      <c r="Q203" s="132" t="s">
        <v>29</v>
      </c>
      <c r="R203" s="117" t="s">
        <v>357</v>
      </c>
      <c r="S203" s="62"/>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row>
    <row r="204" spans="1:54" s="19" customFormat="1" ht="15" customHeight="1" x14ac:dyDescent="0.25">
      <c r="A204" s="133"/>
      <c r="B204" s="15" t="s">
        <v>12</v>
      </c>
      <c r="C204" s="128"/>
      <c r="D204" s="138"/>
      <c r="E204" s="22"/>
      <c r="F204" s="17"/>
      <c r="G204" s="17"/>
      <c r="H204" s="17"/>
      <c r="I204" s="17"/>
      <c r="J204" s="17"/>
      <c r="K204" s="17">
        <f t="shared" si="23"/>
        <v>0</v>
      </c>
      <c r="L204" s="22"/>
      <c r="M204" s="22"/>
      <c r="N204" s="22"/>
      <c r="O204" s="16">
        <f t="shared" si="21"/>
        <v>0</v>
      </c>
      <c r="P204" s="131"/>
      <c r="Q204" s="132"/>
      <c r="R204" s="117"/>
      <c r="S204" s="62"/>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row>
    <row r="205" spans="1:54" s="19" customFormat="1" ht="23.25" customHeight="1" x14ac:dyDescent="0.25">
      <c r="A205" s="133">
        <v>40</v>
      </c>
      <c r="B205" s="23" t="s">
        <v>50</v>
      </c>
      <c r="C205" s="128" t="s">
        <v>17</v>
      </c>
      <c r="D205" s="138" t="s">
        <v>291</v>
      </c>
      <c r="E205" s="16">
        <v>28.46</v>
      </c>
      <c r="F205" s="17"/>
      <c r="G205" s="17"/>
      <c r="H205" s="17">
        <v>557.77</v>
      </c>
      <c r="I205" s="17"/>
      <c r="J205" s="17">
        <v>836.65</v>
      </c>
      <c r="K205" s="17">
        <f t="shared" si="23"/>
        <v>1394.42</v>
      </c>
      <c r="L205" s="22"/>
      <c r="M205" s="22"/>
      <c r="N205" s="22"/>
      <c r="O205" s="16">
        <f t="shared" si="21"/>
        <v>1422.88</v>
      </c>
      <c r="P205" s="131" t="s">
        <v>52</v>
      </c>
      <c r="Q205" s="132" t="s">
        <v>28</v>
      </c>
      <c r="R205" s="117" t="s">
        <v>357</v>
      </c>
      <c r="S205" s="62"/>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row>
    <row r="206" spans="1:54" s="19" customFormat="1" ht="15" customHeight="1" x14ac:dyDescent="0.25">
      <c r="A206" s="133"/>
      <c r="B206" s="15" t="s">
        <v>12</v>
      </c>
      <c r="C206" s="128"/>
      <c r="D206" s="138"/>
      <c r="E206" s="16"/>
      <c r="F206" s="17"/>
      <c r="G206" s="17"/>
      <c r="H206" s="17"/>
      <c r="I206" s="17"/>
      <c r="J206" s="17"/>
      <c r="K206" s="17">
        <f t="shared" si="23"/>
        <v>0</v>
      </c>
      <c r="L206" s="22"/>
      <c r="M206" s="22"/>
      <c r="N206" s="22"/>
      <c r="O206" s="16">
        <f t="shared" si="21"/>
        <v>0</v>
      </c>
      <c r="P206" s="131"/>
      <c r="Q206" s="132"/>
      <c r="R206" s="117"/>
      <c r="S206" s="62"/>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row>
    <row r="207" spans="1:54" s="32" customFormat="1" ht="29.25" customHeight="1" x14ac:dyDescent="0.25">
      <c r="A207" s="133">
        <v>41</v>
      </c>
      <c r="B207" s="23" t="s">
        <v>51</v>
      </c>
      <c r="C207" s="128" t="s">
        <v>17</v>
      </c>
      <c r="D207" s="138" t="s">
        <v>291</v>
      </c>
      <c r="E207" s="16"/>
      <c r="F207" s="17"/>
      <c r="G207" s="17"/>
      <c r="H207" s="17">
        <v>284.57</v>
      </c>
      <c r="I207" s="17"/>
      <c r="J207" s="17">
        <v>284.57</v>
      </c>
      <c r="K207" s="17">
        <f t="shared" si="23"/>
        <v>569.14</v>
      </c>
      <c r="L207" s="16">
        <v>1138.3</v>
      </c>
      <c r="M207" s="16">
        <v>1138.3</v>
      </c>
      <c r="N207" s="16"/>
      <c r="O207" s="16">
        <f t="shared" si="21"/>
        <v>2845.74</v>
      </c>
      <c r="P207" s="131" t="s">
        <v>52</v>
      </c>
      <c r="Q207" s="132" t="s">
        <v>36</v>
      </c>
      <c r="R207" s="117" t="s">
        <v>357</v>
      </c>
      <c r="S207" s="62"/>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row>
    <row r="208" spans="1:54" s="32" customFormat="1" ht="15" customHeight="1" x14ac:dyDescent="0.25">
      <c r="A208" s="133"/>
      <c r="B208" s="15" t="s">
        <v>12</v>
      </c>
      <c r="C208" s="128"/>
      <c r="D208" s="138"/>
      <c r="E208" s="16"/>
      <c r="F208" s="17"/>
      <c r="G208" s="17"/>
      <c r="H208" s="17"/>
      <c r="I208" s="17"/>
      <c r="J208" s="17"/>
      <c r="K208" s="17">
        <f t="shared" si="23"/>
        <v>0</v>
      </c>
      <c r="L208" s="16"/>
      <c r="M208" s="16"/>
      <c r="N208" s="16"/>
      <c r="O208" s="16">
        <f t="shared" si="21"/>
        <v>0</v>
      </c>
      <c r="P208" s="131"/>
      <c r="Q208" s="132"/>
      <c r="R208" s="117"/>
      <c r="S208" s="62"/>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row>
    <row r="209" spans="1:54" s="19" customFormat="1" ht="29.25" customHeight="1" x14ac:dyDescent="0.25">
      <c r="A209" s="133">
        <v>42</v>
      </c>
      <c r="B209" s="23" t="s">
        <v>214</v>
      </c>
      <c r="C209" s="128" t="s">
        <v>17</v>
      </c>
      <c r="D209" s="138" t="s">
        <v>291</v>
      </c>
      <c r="E209" s="16"/>
      <c r="F209" s="17"/>
      <c r="G209" s="17"/>
      <c r="H209" s="17"/>
      <c r="I209" s="17"/>
      <c r="J209" s="17"/>
      <c r="K209" s="17">
        <f t="shared" si="23"/>
        <v>0</v>
      </c>
      <c r="L209" s="16">
        <v>640.29</v>
      </c>
      <c r="M209" s="16">
        <v>640.29</v>
      </c>
      <c r="N209" s="16"/>
      <c r="O209" s="16">
        <f t="shared" si="21"/>
        <v>1280.58</v>
      </c>
      <c r="P209" s="131" t="s">
        <v>52</v>
      </c>
      <c r="Q209" s="132" t="s">
        <v>53</v>
      </c>
      <c r="R209" s="117" t="s">
        <v>357</v>
      </c>
      <c r="S209" s="62"/>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row>
    <row r="210" spans="1:54" s="19" customFormat="1" ht="15" customHeight="1" x14ac:dyDescent="0.25">
      <c r="A210" s="133"/>
      <c r="B210" s="15" t="s">
        <v>12</v>
      </c>
      <c r="C210" s="128"/>
      <c r="D210" s="138"/>
      <c r="E210" s="16"/>
      <c r="F210" s="17"/>
      <c r="G210" s="17"/>
      <c r="H210" s="17"/>
      <c r="I210" s="17"/>
      <c r="J210" s="17"/>
      <c r="K210" s="17">
        <f t="shared" si="23"/>
        <v>0</v>
      </c>
      <c r="L210" s="16"/>
      <c r="M210" s="16"/>
      <c r="N210" s="16"/>
      <c r="O210" s="16">
        <f t="shared" si="21"/>
        <v>0</v>
      </c>
      <c r="P210" s="131"/>
      <c r="Q210" s="132"/>
      <c r="R210" s="117"/>
      <c r="S210" s="62"/>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row>
    <row r="211" spans="1:54" s="45" customFormat="1" ht="40.5" customHeight="1" x14ac:dyDescent="0.2">
      <c r="A211" s="133">
        <v>43</v>
      </c>
      <c r="B211" s="23" t="s">
        <v>38</v>
      </c>
      <c r="C211" s="128" t="s">
        <v>17</v>
      </c>
      <c r="D211" s="138" t="s">
        <v>292</v>
      </c>
      <c r="E211" s="46">
        <v>1136.1600000000001</v>
      </c>
      <c r="F211" s="21">
        <v>14.23</v>
      </c>
      <c r="G211" s="21"/>
      <c r="H211" s="21"/>
      <c r="I211" s="21"/>
      <c r="J211" s="21"/>
      <c r="K211" s="17">
        <f t="shared" si="23"/>
        <v>14.23</v>
      </c>
      <c r="L211" s="24">
        <v>426.86</v>
      </c>
      <c r="M211" s="24">
        <v>284.57</v>
      </c>
      <c r="N211" s="24"/>
      <c r="O211" s="16">
        <f t="shared" si="21"/>
        <v>1861.82</v>
      </c>
      <c r="P211" s="131" t="s">
        <v>396</v>
      </c>
      <c r="Q211" s="132" t="s">
        <v>260</v>
      </c>
      <c r="R211" s="117" t="s">
        <v>343</v>
      </c>
      <c r="S211" s="62"/>
      <c r="T211" s="27"/>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row>
    <row r="212" spans="1:54" s="45" customFormat="1" x14ac:dyDescent="0.2">
      <c r="A212" s="133"/>
      <c r="B212" s="15" t="s">
        <v>12</v>
      </c>
      <c r="C212" s="128"/>
      <c r="D212" s="138"/>
      <c r="E212" s="46">
        <v>22.05</v>
      </c>
      <c r="F212" s="21">
        <v>14.23</v>
      </c>
      <c r="G212" s="21"/>
      <c r="H212" s="21"/>
      <c r="I212" s="21"/>
      <c r="J212" s="21"/>
      <c r="K212" s="17">
        <f t="shared" si="23"/>
        <v>14.23</v>
      </c>
      <c r="L212" s="24"/>
      <c r="M212" s="24"/>
      <c r="N212" s="24"/>
      <c r="O212" s="16">
        <f t="shared" si="21"/>
        <v>36.28</v>
      </c>
      <c r="P212" s="131"/>
      <c r="Q212" s="132"/>
      <c r="R212" s="117"/>
      <c r="S212" s="62"/>
      <c r="T212" s="27"/>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row>
    <row r="213" spans="1:54" s="38" customFormat="1" ht="129.75" customHeight="1" x14ac:dyDescent="0.25">
      <c r="A213" s="133">
        <v>44</v>
      </c>
      <c r="B213" s="101" t="s">
        <v>54</v>
      </c>
      <c r="C213" s="128" t="s">
        <v>17</v>
      </c>
      <c r="D213" s="138" t="s">
        <v>292</v>
      </c>
      <c r="E213" s="51">
        <v>95.33</v>
      </c>
      <c r="F213" s="49"/>
      <c r="G213" s="49"/>
      <c r="H213" s="49"/>
      <c r="I213" s="49"/>
      <c r="J213" s="49"/>
      <c r="K213" s="17">
        <f t="shared" si="23"/>
        <v>0</v>
      </c>
      <c r="L213" s="52">
        <v>56.91</v>
      </c>
      <c r="M213" s="52">
        <v>73.42</v>
      </c>
      <c r="N213" s="52">
        <v>78.260000000000005</v>
      </c>
      <c r="O213" s="16">
        <f t="shared" si="21"/>
        <v>303.92</v>
      </c>
      <c r="P213" s="131" t="s">
        <v>419</v>
      </c>
      <c r="Q213" s="132" t="s">
        <v>45</v>
      </c>
      <c r="R213" s="117" t="s">
        <v>358</v>
      </c>
      <c r="S213" s="62"/>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row>
    <row r="214" spans="1:54" s="38" customFormat="1" ht="15" customHeight="1" x14ac:dyDescent="0.25">
      <c r="A214" s="133"/>
      <c r="B214" s="15" t="s">
        <v>12</v>
      </c>
      <c r="C214" s="128"/>
      <c r="D214" s="138"/>
      <c r="E214" s="51"/>
      <c r="F214" s="49"/>
      <c r="G214" s="49"/>
      <c r="H214" s="49"/>
      <c r="I214" s="49"/>
      <c r="J214" s="49"/>
      <c r="K214" s="17">
        <f t="shared" si="23"/>
        <v>0</v>
      </c>
      <c r="L214" s="52"/>
      <c r="M214" s="52"/>
      <c r="N214" s="52"/>
      <c r="O214" s="16">
        <f t="shared" si="21"/>
        <v>0</v>
      </c>
      <c r="P214" s="131"/>
      <c r="Q214" s="132"/>
      <c r="R214" s="117"/>
      <c r="S214" s="62"/>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row>
    <row r="215" spans="1:54" s="32" customFormat="1" ht="24" customHeight="1" x14ac:dyDescent="0.25">
      <c r="A215" s="133">
        <v>45</v>
      </c>
      <c r="B215" s="23" t="s">
        <v>130</v>
      </c>
      <c r="C215" s="128" t="s">
        <v>17</v>
      </c>
      <c r="D215" s="138" t="s">
        <v>281</v>
      </c>
      <c r="E215" s="24">
        <v>18.5</v>
      </c>
      <c r="F215" s="49"/>
      <c r="G215" s="21"/>
      <c r="H215" s="21"/>
      <c r="I215" s="21"/>
      <c r="J215" s="49">
        <v>21.34</v>
      </c>
      <c r="K215" s="17">
        <f t="shared" si="23"/>
        <v>21.34</v>
      </c>
      <c r="L215" s="52">
        <v>21.34</v>
      </c>
      <c r="M215" s="52"/>
      <c r="N215" s="24"/>
      <c r="O215" s="16">
        <f t="shared" si="21"/>
        <v>61.180000000000007</v>
      </c>
      <c r="P215" s="131" t="s">
        <v>131</v>
      </c>
      <c r="Q215" s="132" t="s">
        <v>29</v>
      </c>
      <c r="R215" s="117" t="s">
        <v>132</v>
      </c>
      <c r="S215" s="62"/>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row>
    <row r="216" spans="1:54" s="32" customFormat="1" ht="15" customHeight="1" x14ac:dyDescent="0.25">
      <c r="A216" s="133"/>
      <c r="B216" s="15" t="s">
        <v>12</v>
      </c>
      <c r="C216" s="128"/>
      <c r="D216" s="138"/>
      <c r="E216" s="24"/>
      <c r="F216" s="49"/>
      <c r="G216" s="21"/>
      <c r="H216" s="21"/>
      <c r="I216" s="21"/>
      <c r="J216" s="49"/>
      <c r="K216" s="17">
        <f t="shared" si="23"/>
        <v>0</v>
      </c>
      <c r="L216" s="52"/>
      <c r="M216" s="52"/>
      <c r="N216" s="24"/>
      <c r="O216" s="16">
        <f t="shared" si="21"/>
        <v>0</v>
      </c>
      <c r="P216" s="131"/>
      <c r="Q216" s="132"/>
      <c r="R216" s="117"/>
      <c r="S216" s="6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row>
    <row r="217" spans="1:54" s="32" customFormat="1" ht="36.75" customHeight="1" x14ac:dyDescent="0.25">
      <c r="A217" s="133">
        <v>46</v>
      </c>
      <c r="B217" s="23" t="s">
        <v>133</v>
      </c>
      <c r="C217" s="128" t="s">
        <v>17</v>
      </c>
      <c r="D217" s="138" t="s">
        <v>281</v>
      </c>
      <c r="E217" s="24">
        <v>92.49</v>
      </c>
      <c r="F217" s="49"/>
      <c r="G217" s="21"/>
      <c r="H217" s="21"/>
      <c r="I217" s="21"/>
      <c r="J217" s="49">
        <v>71.14</v>
      </c>
      <c r="K217" s="17">
        <f t="shared" si="23"/>
        <v>71.14</v>
      </c>
      <c r="L217" s="52">
        <v>71.14</v>
      </c>
      <c r="M217" s="52"/>
      <c r="N217" s="24"/>
      <c r="O217" s="16">
        <f t="shared" si="21"/>
        <v>234.76999999999998</v>
      </c>
      <c r="P217" s="131" t="s">
        <v>397</v>
      </c>
      <c r="Q217" s="132" t="s">
        <v>29</v>
      </c>
      <c r="R217" s="117" t="s">
        <v>132</v>
      </c>
      <c r="S217" s="6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row>
    <row r="218" spans="1:54" s="32" customFormat="1" ht="15" customHeight="1" x14ac:dyDescent="0.25">
      <c r="A218" s="133"/>
      <c r="B218" s="15" t="s">
        <v>12</v>
      </c>
      <c r="C218" s="128"/>
      <c r="D218" s="138"/>
      <c r="E218" s="24"/>
      <c r="F218" s="49"/>
      <c r="G218" s="21"/>
      <c r="H218" s="21"/>
      <c r="I218" s="21"/>
      <c r="J218" s="49"/>
      <c r="K218" s="17">
        <f t="shared" si="23"/>
        <v>0</v>
      </c>
      <c r="L218" s="52"/>
      <c r="M218" s="52"/>
      <c r="N218" s="24"/>
      <c r="O218" s="16">
        <f t="shared" si="21"/>
        <v>0</v>
      </c>
      <c r="P218" s="131"/>
      <c r="Q218" s="132"/>
      <c r="R218" s="117"/>
      <c r="S218" s="6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row>
    <row r="219" spans="1:54" s="32" customFormat="1" ht="48" customHeight="1" x14ac:dyDescent="0.25">
      <c r="A219" s="133">
        <v>47</v>
      </c>
      <c r="B219" s="23" t="s">
        <v>134</v>
      </c>
      <c r="C219" s="128" t="s">
        <v>17</v>
      </c>
      <c r="D219" s="138" t="s">
        <v>283</v>
      </c>
      <c r="E219" s="24">
        <v>19.920000000000002</v>
      </c>
      <c r="F219" s="49"/>
      <c r="G219" s="21"/>
      <c r="H219" s="21"/>
      <c r="I219" s="21"/>
      <c r="J219" s="49">
        <v>213.43</v>
      </c>
      <c r="K219" s="17">
        <f t="shared" si="23"/>
        <v>213.43</v>
      </c>
      <c r="L219" s="52"/>
      <c r="M219" s="52"/>
      <c r="N219" s="24"/>
      <c r="O219" s="16">
        <f t="shared" si="21"/>
        <v>233.35000000000002</v>
      </c>
      <c r="P219" s="131" t="s">
        <v>135</v>
      </c>
      <c r="Q219" s="132" t="s">
        <v>29</v>
      </c>
      <c r="R219" s="117" t="s">
        <v>132</v>
      </c>
      <c r="S219" s="6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row>
    <row r="220" spans="1:54" s="32" customFormat="1" ht="15" customHeight="1" x14ac:dyDescent="0.25">
      <c r="A220" s="133"/>
      <c r="B220" s="73" t="s">
        <v>12</v>
      </c>
      <c r="C220" s="128"/>
      <c r="D220" s="138"/>
      <c r="E220" s="24"/>
      <c r="F220" s="21"/>
      <c r="G220" s="21"/>
      <c r="H220" s="21"/>
      <c r="I220" s="21"/>
      <c r="J220" s="21"/>
      <c r="K220" s="17">
        <f t="shared" si="23"/>
        <v>0</v>
      </c>
      <c r="L220" s="24"/>
      <c r="M220" s="24"/>
      <c r="N220" s="24"/>
      <c r="O220" s="16">
        <f t="shared" si="21"/>
        <v>0</v>
      </c>
      <c r="P220" s="131"/>
      <c r="Q220" s="132"/>
      <c r="R220" s="117"/>
      <c r="S220" s="62"/>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row>
    <row r="221" spans="1:54" s="32" customFormat="1" ht="62.25" customHeight="1" x14ac:dyDescent="0.25">
      <c r="A221" s="133">
        <v>48</v>
      </c>
      <c r="B221" s="23" t="s">
        <v>136</v>
      </c>
      <c r="C221" s="128" t="s">
        <v>17</v>
      </c>
      <c r="D221" s="121" t="s">
        <v>293</v>
      </c>
      <c r="E221" s="24">
        <v>49.8</v>
      </c>
      <c r="F221" s="21"/>
      <c r="G221" s="21"/>
      <c r="H221" s="21">
        <v>2212.5700000000002</v>
      </c>
      <c r="I221" s="21"/>
      <c r="J221" s="21"/>
      <c r="K221" s="17">
        <f t="shared" si="23"/>
        <v>2212.5700000000002</v>
      </c>
      <c r="L221" s="24"/>
      <c r="M221" s="24"/>
      <c r="N221" s="24"/>
      <c r="O221" s="16">
        <f t="shared" si="21"/>
        <v>2262.3700000000003</v>
      </c>
      <c r="P221" s="131" t="s">
        <v>137</v>
      </c>
      <c r="Q221" s="132">
        <v>2014</v>
      </c>
      <c r="R221" s="117" t="s">
        <v>132</v>
      </c>
      <c r="S221" s="62"/>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row>
    <row r="222" spans="1:54" s="32" customFormat="1" ht="15" customHeight="1" x14ac:dyDescent="0.25">
      <c r="A222" s="133"/>
      <c r="B222" s="73" t="s">
        <v>12</v>
      </c>
      <c r="C222" s="128"/>
      <c r="D222" s="121"/>
      <c r="E222" s="24">
        <v>49.8</v>
      </c>
      <c r="F222" s="21"/>
      <c r="G222" s="21"/>
      <c r="H222" s="21"/>
      <c r="I222" s="21"/>
      <c r="J222" s="21"/>
      <c r="K222" s="17">
        <f t="shared" si="23"/>
        <v>0</v>
      </c>
      <c r="L222" s="24"/>
      <c r="M222" s="24"/>
      <c r="N222" s="24"/>
      <c r="O222" s="16">
        <f t="shared" si="21"/>
        <v>49.8</v>
      </c>
      <c r="P222" s="131"/>
      <c r="Q222" s="132"/>
      <c r="R222" s="117"/>
      <c r="S222" s="62"/>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row>
    <row r="223" spans="1:54" s="32" customFormat="1" ht="15" customHeight="1" x14ac:dyDescent="0.25">
      <c r="A223" s="133">
        <v>49</v>
      </c>
      <c r="B223" s="71" t="s">
        <v>216</v>
      </c>
      <c r="C223" s="128" t="s">
        <v>17</v>
      </c>
      <c r="D223" s="138" t="s">
        <v>276</v>
      </c>
      <c r="E223" s="24">
        <v>23.76</v>
      </c>
      <c r="F223" s="21">
        <v>71.14</v>
      </c>
      <c r="G223" s="21"/>
      <c r="H223" s="21"/>
      <c r="I223" s="21"/>
      <c r="J223" s="21"/>
      <c r="K223" s="17">
        <f t="shared" si="23"/>
        <v>71.14</v>
      </c>
      <c r="L223" s="24">
        <v>318.44</v>
      </c>
      <c r="M223" s="24">
        <v>211.58</v>
      </c>
      <c r="N223" s="24">
        <v>566.87</v>
      </c>
      <c r="O223" s="16">
        <f t="shared" si="21"/>
        <v>1191.79</v>
      </c>
      <c r="P223" s="157" t="s">
        <v>232</v>
      </c>
      <c r="Q223" s="132" t="s">
        <v>45</v>
      </c>
      <c r="R223" s="117" t="s">
        <v>199</v>
      </c>
      <c r="S223" s="62"/>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row>
    <row r="224" spans="1:54" s="32" customFormat="1" ht="15" customHeight="1" x14ac:dyDescent="0.25">
      <c r="A224" s="133"/>
      <c r="B224" s="73" t="s">
        <v>12</v>
      </c>
      <c r="C224" s="128"/>
      <c r="D224" s="138"/>
      <c r="E224" s="24">
        <v>4.84</v>
      </c>
      <c r="F224" s="21">
        <v>7.11</v>
      </c>
      <c r="G224" s="21"/>
      <c r="H224" s="21"/>
      <c r="I224" s="21"/>
      <c r="J224" s="21"/>
      <c r="K224" s="17">
        <f t="shared" si="23"/>
        <v>7.11</v>
      </c>
      <c r="L224" s="24">
        <v>20.63</v>
      </c>
      <c r="M224" s="24"/>
      <c r="N224" s="24">
        <v>40.270000000000003</v>
      </c>
      <c r="O224" s="16">
        <f t="shared" si="21"/>
        <v>72.849999999999994</v>
      </c>
      <c r="P224" s="157"/>
      <c r="Q224" s="132"/>
      <c r="R224" s="117"/>
      <c r="S224" s="62"/>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row>
    <row r="225" spans="1:54" s="32" customFormat="1" ht="22.5" customHeight="1" x14ac:dyDescent="0.25">
      <c r="A225" s="133">
        <v>50</v>
      </c>
      <c r="B225" s="71" t="s">
        <v>217</v>
      </c>
      <c r="C225" s="128" t="s">
        <v>17</v>
      </c>
      <c r="D225" s="138" t="s">
        <v>276</v>
      </c>
      <c r="E225" s="24">
        <v>116.39</v>
      </c>
      <c r="F225" s="21"/>
      <c r="G225" s="21"/>
      <c r="H225" s="21"/>
      <c r="I225" s="21"/>
      <c r="J225" s="21"/>
      <c r="K225" s="17">
        <f t="shared" si="23"/>
        <v>0</v>
      </c>
      <c r="L225" s="24">
        <v>323.27999999999997</v>
      </c>
      <c r="M225" s="24">
        <v>249.86</v>
      </c>
      <c r="N225" s="24">
        <v>520.91</v>
      </c>
      <c r="O225" s="16">
        <f t="shared" si="21"/>
        <v>1210.44</v>
      </c>
      <c r="P225" s="135" t="s">
        <v>221</v>
      </c>
      <c r="Q225" s="132" t="s">
        <v>45</v>
      </c>
      <c r="R225" s="117" t="s">
        <v>199</v>
      </c>
      <c r="S225" s="62"/>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row>
    <row r="226" spans="1:54" s="32" customFormat="1" ht="12" customHeight="1" x14ac:dyDescent="0.25">
      <c r="A226" s="133"/>
      <c r="B226" s="73" t="s">
        <v>12</v>
      </c>
      <c r="C226" s="128"/>
      <c r="D226" s="138"/>
      <c r="E226" s="24"/>
      <c r="F226" s="21"/>
      <c r="G226" s="21"/>
      <c r="H226" s="21"/>
      <c r="I226" s="21"/>
      <c r="J226" s="21"/>
      <c r="K226" s="17">
        <f t="shared" si="23"/>
        <v>0</v>
      </c>
      <c r="L226" s="24">
        <v>30.59</v>
      </c>
      <c r="M226" s="24">
        <v>10.53</v>
      </c>
      <c r="N226" s="24">
        <v>42.4</v>
      </c>
      <c r="O226" s="16">
        <f t="shared" si="21"/>
        <v>83.52</v>
      </c>
      <c r="P226" s="135"/>
      <c r="Q226" s="132"/>
      <c r="R226" s="117"/>
      <c r="S226" s="62"/>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row>
    <row r="227" spans="1:54" s="32" customFormat="1" ht="52.5" customHeight="1" x14ac:dyDescent="0.25">
      <c r="A227" s="133">
        <v>51</v>
      </c>
      <c r="B227" s="71" t="s">
        <v>218</v>
      </c>
      <c r="C227" s="128" t="s">
        <v>17</v>
      </c>
      <c r="D227" s="138" t="s">
        <v>276</v>
      </c>
      <c r="E227" s="24">
        <v>75.7</v>
      </c>
      <c r="F227" s="21">
        <v>56.91</v>
      </c>
      <c r="G227" s="21"/>
      <c r="H227" s="21"/>
      <c r="I227" s="21"/>
      <c r="J227" s="21"/>
      <c r="K227" s="17">
        <f t="shared" ref="K227:K232" si="24">SUM(F227:J227)</f>
        <v>56.91</v>
      </c>
      <c r="L227" s="24">
        <v>56.91</v>
      </c>
      <c r="M227" s="24">
        <v>56.91</v>
      </c>
      <c r="N227" s="24">
        <v>284.57</v>
      </c>
      <c r="O227" s="16">
        <f t="shared" si="21"/>
        <v>531</v>
      </c>
      <c r="P227" s="135" t="s">
        <v>220</v>
      </c>
      <c r="Q227" s="132" t="s">
        <v>45</v>
      </c>
      <c r="R227" s="117" t="s">
        <v>199</v>
      </c>
      <c r="S227" s="62"/>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row>
    <row r="228" spans="1:54" s="32" customFormat="1" ht="15" customHeight="1" x14ac:dyDescent="0.25">
      <c r="A228" s="133"/>
      <c r="B228" s="73" t="s">
        <v>12</v>
      </c>
      <c r="C228" s="128"/>
      <c r="D228" s="138"/>
      <c r="E228" s="24"/>
      <c r="F228" s="21">
        <v>3.98</v>
      </c>
      <c r="G228" s="21"/>
      <c r="H228" s="21"/>
      <c r="I228" s="21"/>
      <c r="J228" s="21"/>
      <c r="K228" s="17">
        <f t="shared" si="24"/>
        <v>3.98</v>
      </c>
      <c r="L228" s="24">
        <v>4.55</v>
      </c>
      <c r="M228" s="24">
        <v>4.55</v>
      </c>
      <c r="N228" s="24"/>
      <c r="O228" s="16">
        <f t="shared" si="21"/>
        <v>13.079999999999998</v>
      </c>
      <c r="P228" s="135"/>
      <c r="Q228" s="132"/>
      <c r="R228" s="117"/>
      <c r="S228" s="62"/>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row>
    <row r="229" spans="1:54" s="32" customFormat="1" ht="35.25" customHeight="1" x14ac:dyDescent="0.25">
      <c r="A229" s="133">
        <v>52</v>
      </c>
      <c r="B229" s="71" t="s">
        <v>219</v>
      </c>
      <c r="C229" s="128" t="s">
        <v>17</v>
      </c>
      <c r="D229" s="138" t="s">
        <v>276</v>
      </c>
      <c r="E229" s="24">
        <v>8.5399999999999991</v>
      </c>
      <c r="F229" s="21">
        <v>21.63</v>
      </c>
      <c r="G229" s="21"/>
      <c r="H229" s="21"/>
      <c r="I229" s="21"/>
      <c r="J229" s="21"/>
      <c r="K229" s="17">
        <f t="shared" si="24"/>
        <v>21.63</v>
      </c>
      <c r="L229" s="24">
        <v>14.23</v>
      </c>
      <c r="M229" s="24"/>
      <c r="N229" s="24"/>
      <c r="O229" s="16">
        <f t="shared" si="21"/>
        <v>44.4</v>
      </c>
      <c r="P229" s="157" t="s">
        <v>222</v>
      </c>
      <c r="Q229" s="132" t="s">
        <v>29</v>
      </c>
      <c r="R229" s="117" t="s">
        <v>199</v>
      </c>
      <c r="S229" s="62"/>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row>
    <row r="230" spans="1:54" s="32" customFormat="1" ht="12" customHeight="1" x14ac:dyDescent="0.25">
      <c r="A230" s="133"/>
      <c r="B230" s="73" t="s">
        <v>12</v>
      </c>
      <c r="C230" s="128"/>
      <c r="D230" s="138"/>
      <c r="E230" s="24"/>
      <c r="F230" s="21">
        <v>2.56</v>
      </c>
      <c r="G230" s="21"/>
      <c r="H230" s="21"/>
      <c r="I230" s="21"/>
      <c r="J230" s="21"/>
      <c r="K230" s="17">
        <f t="shared" si="24"/>
        <v>2.56</v>
      </c>
      <c r="L230" s="24"/>
      <c r="M230" s="24"/>
      <c r="N230" s="24"/>
      <c r="O230" s="16">
        <f t="shared" si="21"/>
        <v>2.56</v>
      </c>
      <c r="P230" s="157"/>
      <c r="Q230" s="132"/>
      <c r="R230" s="117"/>
      <c r="S230" s="62"/>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row>
    <row r="231" spans="1:54" s="32" customFormat="1" ht="25.5" x14ac:dyDescent="0.25">
      <c r="A231" s="133">
        <v>53</v>
      </c>
      <c r="B231" s="71" t="s">
        <v>244</v>
      </c>
      <c r="C231" s="128" t="s">
        <v>17</v>
      </c>
      <c r="D231" s="138" t="s">
        <v>276</v>
      </c>
      <c r="E231" s="51"/>
      <c r="F231" s="21"/>
      <c r="G231" s="21"/>
      <c r="H231" s="21"/>
      <c r="I231" s="21"/>
      <c r="J231" s="21"/>
      <c r="K231" s="17">
        <f t="shared" si="24"/>
        <v>0</v>
      </c>
      <c r="L231" s="24">
        <v>128.63</v>
      </c>
      <c r="M231" s="24"/>
      <c r="N231" s="24"/>
      <c r="O231" s="16">
        <f t="shared" si="21"/>
        <v>128.63</v>
      </c>
      <c r="P231" s="129" t="s">
        <v>245</v>
      </c>
      <c r="Q231" s="132">
        <v>2015</v>
      </c>
      <c r="R231" s="117" t="s">
        <v>199</v>
      </c>
      <c r="S231" s="62"/>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row>
    <row r="232" spans="1:54" s="32" customFormat="1" ht="15.75" customHeight="1" x14ac:dyDescent="0.25">
      <c r="A232" s="133"/>
      <c r="B232" s="73" t="s">
        <v>12</v>
      </c>
      <c r="C232" s="128"/>
      <c r="D232" s="138"/>
      <c r="E232" s="51"/>
      <c r="F232" s="21"/>
      <c r="G232" s="21"/>
      <c r="H232" s="21"/>
      <c r="I232" s="21"/>
      <c r="J232" s="21"/>
      <c r="K232" s="17">
        <f t="shared" si="24"/>
        <v>0</v>
      </c>
      <c r="L232" s="24"/>
      <c r="M232" s="24"/>
      <c r="N232" s="24"/>
      <c r="O232" s="16">
        <f t="shared" si="21"/>
        <v>0</v>
      </c>
      <c r="P232" s="129"/>
      <c r="Q232" s="132"/>
      <c r="R232" s="117"/>
      <c r="S232" s="62"/>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row>
    <row r="233" spans="1:54" s="28" customFormat="1" ht="15" customHeight="1" x14ac:dyDescent="0.25">
      <c r="A233" s="146" t="s">
        <v>257</v>
      </c>
      <c r="B233" s="147"/>
      <c r="C233" s="75"/>
      <c r="D233" s="25"/>
      <c r="E233" s="25">
        <f>E235+E237+E239+E241+E243+E245+E247+E249+E251+E253+E255+E257+E259+E261+E263+E265+E267+E271+E273+E275+E277+E279+E281+E283+E285+E287+E289+E291+E295+E299+E303+E269+E301+E297+E305+E293</f>
        <v>6968.1299999999992</v>
      </c>
      <c r="F233" s="25">
        <f>F235+F237+F239+F241+F243+F245+F247+F249+F251+F253+F255+F257+F259+F261+F263+F265+F267+F271+F273+F275+F277+F279+F281+F283+F285+F287+F289+F291+F295+F299+F303+F269+F301+F297+F305+F293</f>
        <v>991.74</v>
      </c>
      <c r="G233" s="25">
        <f t="shared" ref="G233:N233" si="25">G235+G237+G239+G241+G243+G245+G247+G249+G251+G253+G255+G257+G259+G261+G263+G265+G267+G271+G273+G275+G277+G279+G281+G283+G285+G287+G289+G291+G295+G299+G303+G269+G301+G297+G305+G293</f>
        <v>9489.1400000000012</v>
      </c>
      <c r="H233" s="25">
        <f t="shared" si="25"/>
        <v>0</v>
      </c>
      <c r="I233" s="25">
        <f t="shared" si="25"/>
        <v>0</v>
      </c>
      <c r="J233" s="25">
        <f t="shared" si="25"/>
        <v>213.43</v>
      </c>
      <c r="K233" s="25">
        <f>F233+G233+H233+I233+J233</f>
        <v>10694.310000000001</v>
      </c>
      <c r="L233" s="25">
        <f t="shared" si="25"/>
        <v>12831.739999999998</v>
      </c>
      <c r="M233" s="25">
        <f t="shared" si="25"/>
        <v>15304.419999999998</v>
      </c>
      <c r="N233" s="25">
        <f t="shared" si="25"/>
        <v>12888.380000000001</v>
      </c>
      <c r="O233" s="25">
        <f>E233+K233+L233+M233+N233</f>
        <v>58686.979999999996</v>
      </c>
      <c r="P233" s="57"/>
      <c r="Q233" s="26"/>
      <c r="R233" s="80"/>
      <c r="S233" s="68"/>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row>
    <row r="234" spans="1:54" s="28" customFormat="1" ht="15" customHeight="1" x14ac:dyDescent="0.25">
      <c r="A234" s="169" t="s">
        <v>11</v>
      </c>
      <c r="B234" s="170"/>
      <c r="C234" s="76"/>
      <c r="D234" s="29"/>
      <c r="E234" s="29">
        <f t="shared" ref="E234:O234" si="26">(E233/E9)*100</f>
        <v>20.753244123051811</v>
      </c>
      <c r="F234" s="29">
        <f t="shared" si="26"/>
        <v>18.125559718541535</v>
      </c>
      <c r="G234" s="29">
        <f t="shared" si="26"/>
        <v>33.031543631870633</v>
      </c>
      <c r="H234" s="29">
        <f t="shared" si="26"/>
        <v>0</v>
      </c>
      <c r="I234" s="29">
        <f t="shared" si="26"/>
        <v>0</v>
      </c>
      <c r="J234" s="29">
        <f t="shared" si="26"/>
        <v>5.0937218082795948</v>
      </c>
      <c r="K234" s="29">
        <f t="shared" si="26"/>
        <v>18.926089691915767</v>
      </c>
      <c r="L234" s="29">
        <f t="shared" si="26"/>
        <v>26.47530826243603</v>
      </c>
      <c r="M234" s="29">
        <f t="shared" si="26"/>
        <v>32.528938674728678</v>
      </c>
      <c r="N234" s="29">
        <f t="shared" si="26"/>
        <v>11.926655084604761</v>
      </c>
      <c r="O234" s="29">
        <f t="shared" si="26"/>
        <v>22.564559338271106</v>
      </c>
      <c r="P234" s="58"/>
      <c r="Q234" s="30"/>
      <c r="R234" s="81"/>
      <c r="S234" s="68"/>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row>
    <row r="235" spans="1:54" s="19" customFormat="1" ht="25.5" customHeight="1" x14ac:dyDescent="0.25">
      <c r="A235" s="110">
        <v>1</v>
      </c>
      <c r="B235" s="23" t="s">
        <v>121</v>
      </c>
      <c r="C235" s="111" t="s">
        <v>10</v>
      </c>
      <c r="D235" s="112" t="s">
        <v>294</v>
      </c>
      <c r="E235" s="20">
        <v>194.93</v>
      </c>
      <c r="F235" s="17">
        <v>71.11</v>
      </c>
      <c r="G235" s="17"/>
      <c r="H235" s="17"/>
      <c r="I235" s="17"/>
      <c r="J235" s="17"/>
      <c r="K235" s="17">
        <f t="shared" ref="K235:K256" si="27">SUM(F235:J235)</f>
        <v>71.11</v>
      </c>
      <c r="L235" s="20">
        <v>66.86</v>
      </c>
      <c r="M235" s="20">
        <v>65.45</v>
      </c>
      <c r="N235" s="20"/>
      <c r="O235" s="16">
        <f t="shared" ref="O235:O298" si="28">E235+K235+L235+M235+N235</f>
        <v>398.35</v>
      </c>
      <c r="P235" s="136" t="s">
        <v>118</v>
      </c>
      <c r="Q235" s="132" t="s">
        <v>45</v>
      </c>
      <c r="R235" s="117" t="s">
        <v>359</v>
      </c>
      <c r="S235" s="62"/>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row>
    <row r="236" spans="1:54" s="19" customFormat="1" ht="15" customHeight="1" x14ac:dyDescent="0.25">
      <c r="A236" s="110"/>
      <c r="B236" s="15" t="s">
        <v>12</v>
      </c>
      <c r="C236" s="111"/>
      <c r="D236" s="112"/>
      <c r="E236" s="20"/>
      <c r="F236" s="17"/>
      <c r="G236" s="17"/>
      <c r="H236" s="17"/>
      <c r="I236" s="17"/>
      <c r="J236" s="17"/>
      <c r="K236" s="17">
        <f t="shared" si="27"/>
        <v>0</v>
      </c>
      <c r="L236" s="20"/>
      <c r="M236" s="20"/>
      <c r="N236" s="20"/>
      <c r="O236" s="16">
        <f t="shared" si="28"/>
        <v>0</v>
      </c>
      <c r="P236" s="136"/>
      <c r="Q236" s="132"/>
      <c r="R236" s="117"/>
      <c r="S236" s="62"/>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row>
    <row r="237" spans="1:54" s="19" customFormat="1" ht="30" customHeight="1" x14ac:dyDescent="0.25">
      <c r="A237" s="110">
        <v>2</v>
      </c>
      <c r="B237" s="101" t="s">
        <v>124</v>
      </c>
      <c r="C237" s="111" t="s">
        <v>10</v>
      </c>
      <c r="D237" s="112" t="s">
        <v>294</v>
      </c>
      <c r="E237" s="20">
        <v>69.72</v>
      </c>
      <c r="F237" s="17">
        <v>27.01</v>
      </c>
      <c r="G237" s="17"/>
      <c r="H237" s="17"/>
      <c r="I237" s="17"/>
      <c r="J237" s="17"/>
      <c r="K237" s="17">
        <f t="shared" si="27"/>
        <v>27.01</v>
      </c>
      <c r="L237" s="20">
        <v>28.46</v>
      </c>
      <c r="M237" s="20">
        <v>18.5</v>
      </c>
      <c r="N237" s="20"/>
      <c r="O237" s="16">
        <f t="shared" si="28"/>
        <v>143.69</v>
      </c>
      <c r="P237" s="136" t="s">
        <v>125</v>
      </c>
      <c r="Q237" s="132" t="s">
        <v>45</v>
      </c>
      <c r="R237" s="117" t="s">
        <v>359</v>
      </c>
      <c r="S237" s="62"/>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row>
    <row r="238" spans="1:54" s="19" customFormat="1" ht="11.25" customHeight="1" x14ac:dyDescent="0.25">
      <c r="A238" s="110"/>
      <c r="B238" s="15" t="s">
        <v>12</v>
      </c>
      <c r="C238" s="111"/>
      <c r="D238" s="112"/>
      <c r="E238" s="20"/>
      <c r="F238" s="17"/>
      <c r="G238" s="17"/>
      <c r="H238" s="17"/>
      <c r="I238" s="17"/>
      <c r="J238" s="17"/>
      <c r="K238" s="17">
        <f t="shared" si="27"/>
        <v>0</v>
      </c>
      <c r="L238" s="20"/>
      <c r="M238" s="20"/>
      <c r="N238" s="20"/>
      <c r="O238" s="16">
        <f t="shared" si="28"/>
        <v>0</v>
      </c>
      <c r="P238" s="136"/>
      <c r="Q238" s="132"/>
      <c r="R238" s="117"/>
      <c r="S238" s="62"/>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row>
    <row r="239" spans="1:54" s="19" customFormat="1" ht="24.75" customHeight="1" x14ac:dyDescent="0.25">
      <c r="A239" s="110">
        <v>3</v>
      </c>
      <c r="B239" s="23" t="s">
        <v>115</v>
      </c>
      <c r="C239" s="111" t="s">
        <v>10</v>
      </c>
      <c r="D239" s="112" t="s">
        <v>294</v>
      </c>
      <c r="E239" s="20">
        <v>1.42</v>
      </c>
      <c r="F239" s="17">
        <v>12.81</v>
      </c>
      <c r="G239" s="17"/>
      <c r="H239" s="17"/>
      <c r="I239" s="17"/>
      <c r="J239" s="17"/>
      <c r="K239" s="17">
        <f t="shared" si="27"/>
        <v>12.81</v>
      </c>
      <c r="L239" s="20"/>
      <c r="M239" s="20"/>
      <c r="N239" s="20"/>
      <c r="O239" s="16">
        <f t="shared" si="28"/>
        <v>14.23</v>
      </c>
      <c r="P239" s="136" t="s">
        <v>119</v>
      </c>
      <c r="Q239" s="132">
        <v>2014</v>
      </c>
      <c r="R239" s="117" t="s">
        <v>359</v>
      </c>
      <c r="S239" s="62"/>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row>
    <row r="240" spans="1:54" s="19" customFormat="1" ht="12.75" customHeight="1" x14ac:dyDescent="0.25">
      <c r="A240" s="110"/>
      <c r="B240" s="15" t="s">
        <v>12</v>
      </c>
      <c r="C240" s="111"/>
      <c r="D240" s="112"/>
      <c r="E240" s="20"/>
      <c r="F240" s="17"/>
      <c r="G240" s="17"/>
      <c r="H240" s="17"/>
      <c r="I240" s="17"/>
      <c r="J240" s="17"/>
      <c r="K240" s="17">
        <f t="shared" si="27"/>
        <v>0</v>
      </c>
      <c r="L240" s="20"/>
      <c r="M240" s="20"/>
      <c r="N240" s="20"/>
      <c r="O240" s="16">
        <f t="shared" si="28"/>
        <v>0</v>
      </c>
      <c r="P240" s="136"/>
      <c r="Q240" s="132"/>
      <c r="R240" s="117"/>
      <c r="S240" s="62"/>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row>
    <row r="241" spans="1:54" s="45" customFormat="1" ht="31.5" customHeight="1" x14ac:dyDescent="0.2">
      <c r="A241" s="139">
        <v>4</v>
      </c>
      <c r="B241" s="23" t="s">
        <v>116</v>
      </c>
      <c r="C241" s="111" t="s">
        <v>10</v>
      </c>
      <c r="D241" s="112" t="s">
        <v>294</v>
      </c>
      <c r="E241" s="20">
        <f>0.01</f>
        <v>0.01</v>
      </c>
      <c r="F241" s="21"/>
      <c r="G241" s="21"/>
      <c r="H241" s="21"/>
      <c r="I241" s="21"/>
      <c r="J241" s="21"/>
      <c r="K241" s="17">
        <f t="shared" si="27"/>
        <v>0</v>
      </c>
      <c r="L241" s="20"/>
      <c r="M241" s="20">
        <v>71.14</v>
      </c>
      <c r="N241" s="20">
        <v>697.21</v>
      </c>
      <c r="O241" s="16">
        <f t="shared" si="28"/>
        <v>768.36</v>
      </c>
      <c r="P241" s="136" t="s">
        <v>120</v>
      </c>
      <c r="Q241" s="132" t="s">
        <v>42</v>
      </c>
      <c r="R241" s="117" t="s">
        <v>359</v>
      </c>
      <c r="S241" s="62"/>
      <c r="T241" s="27"/>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row>
    <row r="242" spans="1:54" s="45" customFormat="1" x14ac:dyDescent="0.2">
      <c r="A242" s="139"/>
      <c r="B242" s="15" t="s">
        <v>12</v>
      </c>
      <c r="C242" s="111"/>
      <c r="D242" s="112"/>
      <c r="E242" s="20"/>
      <c r="F242" s="21"/>
      <c r="G242" s="21"/>
      <c r="H242" s="21"/>
      <c r="I242" s="21"/>
      <c r="J242" s="21"/>
      <c r="K242" s="17">
        <f t="shared" si="27"/>
        <v>0</v>
      </c>
      <c r="L242" s="20"/>
      <c r="M242" s="20">
        <v>71.14</v>
      </c>
      <c r="N242" s="20"/>
      <c r="O242" s="16">
        <f t="shared" si="28"/>
        <v>71.14</v>
      </c>
      <c r="P242" s="136"/>
      <c r="Q242" s="132"/>
      <c r="R242" s="117"/>
      <c r="S242" s="62"/>
      <c r="T242" s="27"/>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row>
    <row r="243" spans="1:54" s="19" customFormat="1" ht="22.5" customHeight="1" x14ac:dyDescent="0.25">
      <c r="A243" s="110">
        <v>5</v>
      </c>
      <c r="B243" s="23" t="s">
        <v>117</v>
      </c>
      <c r="C243" s="111" t="s">
        <v>10</v>
      </c>
      <c r="D243" s="112" t="s">
        <v>294</v>
      </c>
      <c r="E243" s="20">
        <f>0.01</f>
        <v>0.01</v>
      </c>
      <c r="F243" s="17"/>
      <c r="G243" s="17"/>
      <c r="H243" s="17"/>
      <c r="I243" s="17"/>
      <c r="J243" s="17"/>
      <c r="K243" s="17">
        <f t="shared" si="27"/>
        <v>0</v>
      </c>
      <c r="L243" s="20"/>
      <c r="M243" s="20">
        <v>213.43</v>
      </c>
      <c r="N243" s="20"/>
      <c r="O243" s="16">
        <f t="shared" si="28"/>
        <v>213.44</v>
      </c>
      <c r="P243" s="136" t="s">
        <v>189</v>
      </c>
      <c r="Q243" s="132">
        <v>2016</v>
      </c>
      <c r="R243" s="117" t="s">
        <v>359</v>
      </c>
      <c r="S243" s="62"/>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row>
    <row r="244" spans="1:54" s="19" customFormat="1" ht="13.5" customHeight="1" x14ac:dyDescent="0.25">
      <c r="A244" s="110"/>
      <c r="B244" s="15" t="s">
        <v>12</v>
      </c>
      <c r="C244" s="111"/>
      <c r="D244" s="112"/>
      <c r="E244" s="20"/>
      <c r="F244" s="17"/>
      <c r="G244" s="17"/>
      <c r="H244" s="17"/>
      <c r="I244" s="17"/>
      <c r="J244" s="17"/>
      <c r="K244" s="17">
        <f t="shared" si="27"/>
        <v>0</v>
      </c>
      <c r="L244" s="20"/>
      <c r="M244" s="20"/>
      <c r="N244" s="20"/>
      <c r="O244" s="16">
        <f t="shared" si="28"/>
        <v>0</v>
      </c>
      <c r="P244" s="136"/>
      <c r="Q244" s="132"/>
      <c r="R244" s="117"/>
      <c r="S244" s="62"/>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row>
    <row r="245" spans="1:54" s="19" customFormat="1" ht="54.75" customHeight="1" x14ac:dyDescent="0.25">
      <c r="A245" s="110">
        <v>6</v>
      </c>
      <c r="B245" s="23" t="s">
        <v>122</v>
      </c>
      <c r="C245" s="111" t="s">
        <v>10</v>
      </c>
      <c r="D245" s="112" t="s">
        <v>294</v>
      </c>
      <c r="E245" s="20">
        <f>0.01</f>
        <v>0.01</v>
      </c>
      <c r="F245" s="17"/>
      <c r="G245" s="17"/>
      <c r="H245" s="17"/>
      <c r="I245" s="17"/>
      <c r="J245" s="17"/>
      <c r="K245" s="17">
        <f t="shared" si="27"/>
        <v>0</v>
      </c>
      <c r="L245" s="20">
        <v>192.09</v>
      </c>
      <c r="M245" s="20">
        <v>49.8</v>
      </c>
      <c r="N245" s="20">
        <v>28.46</v>
      </c>
      <c r="O245" s="16">
        <f t="shared" si="28"/>
        <v>270.35999999999996</v>
      </c>
      <c r="P245" s="136" t="s">
        <v>123</v>
      </c>
      <c r="Q245" s="132" t="s">
        <v>184</v>
      </c>
      <c r="R245" s="117" t="s">
        <v>359</v>
      </c>
      <c r="S245" s="62"/>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row>
    <row r="246" spans="1:54" s="19" customFormat="1" ht="13.5" customHeight="1" x14ac:dyDescent="0.25">
      <c r="A246" s="110"/>
      <c r="B246" s="15" t="s">
        <v>12</v>
      </c>
      <c r="C246" s="111"/>
      <c r="D246" s="112"/>
      <c r="E246" s="20"/>
      <c r="F246" s="17"/>
      <c r="G246" s="17"/>
      <c r="H246" s="17"/>
      <c r="I246" s="17"/>
      <c r="J246" s="17"/>
      <c r="K246" s="17">
        <f t="shared" si="27"/>
        <v>0</v>
      </c>
      <c r="L246" s="20"/>
      <c r="M246" s="20"/>
      <c r="N246" s="20"/>
      <c r="O246" s="16">
        <f t="shared" si="28"/>
        <v>0</v>
      </c>
      <c r="P246" s="136"/>
      <c r="Q246" s="132"/>
      <c r="R246" s="117"/>
      <c r="S246" s="62"/>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row>
    <row r="247" spans="1:54" s="19" customFormat="1" x14ac:dyDescent="0.25">
      <c r="A247" s="110">
        <v>7</v>
      </c>
      <c r="B247" s="23" t="s">
        <v>148</v>
      </c>
      <c r="C247" s="111" t="s">
        <v>10</v>
      </c>
      <c r="D247" s="172" t="s">
        <v>296</v>
      </c>
      <c r="E247" s="20"/>
      <c r="F247" s="17"/>
      <c r="G247" s="17"/>
      <c r="H247" s="17"/>
      <c r="I247" s="17"/>
      <c r="J247" s="17"/>
      <c r="K247" s="17">
        <f t="shared" si="27"/>
        <v>0</v>
      </c>
      <c r="L247" s="22"/>
      <c r="M247" s="20">
        <v>14.23</v>
      </c>
      <c r="N247" s="20">
        <v>56.91</v>
      </c>
      <c r="O247" s="16">
        <f t="shared" si="28"/>
        <v>71.14</v>
      </c>
      <c r="P247" s="136" t="s">
        <v>183</v>
      </c>
      <c r="Q247" s="132" t="s">
        <v>185</v>
      </c>
      <c r="R247" s="117" t="s">
        <v>354</v>
      </c>
      <c r="S247" s="62"/>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row>
    <row r="248" spans="1:54" s="19" customFormat="1" ht="13.5" customHeight="1" x14ac:dyDescent="0.25">
      <c r="A248" s="110"/>
      <c r="B248" s="15" t="s">
        <v>12</v>
      </c>
      <c r="C248" s="111"/>
      <c r="D248" s="172"/>
      <c r="E248" s="20"/>
      <c r="F248" s="17"/>
      <c r="G248" s="17"/>
      <c r="H248" s="17"/>
      <c r="I248" s="17"/>
      <c r="J248" s="17"/>
      <c r="K248" s="17">
        <f t="shared" si="27"/>
        <v>0</v>
      </c>
      <c r="L248" s="16"/>
      <c r="M248" s="16"/>
      <c r="N248" s="16"/>
      <c r="O248" s="16">
        <f t="shared" si="28"/>
        <v>0</v>
      </c>
      <c r="P248" s="136"/>
      <c r="Q248" s="132"/>
      <c r="R248" s="117"/>
      <c r="S248" s="62"/>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row>
    <row r="249" spans="1:54" s="19" customFormat="1" ht="40.5" customHeight="1" x14ac:dyDescent="0.25">
      <c r="A249" s="110">
        <v>8</v>
      </c>
      <c r="B249" s="101" t="s">
        <v>149</v>
      </c>
      <c r="C249" s="111" t="s">
        <v>10</v>
      </c>
      <c r="D249" s="112" t="s">
        <v>295</v>
      </c>
      <c r="E249" s="46">
        <v>134.32</v>
      </c>
      <c r="F249" s="17">
        <v>88.62</v>
      </c>
      <c r="G249" s="17"/>
      <c r="H249" s="17"/>
      <c r="I249" s="17"/>
      <c r="J249" s="17"/>
      <c r="K249" s="17">
        <f t="shared" si="27"/>
        <v>88.62</v>
      </c>
      <c r="L249" s="16">
        <v>142.29</v>
      </c>
      <c r="M249" s="16">
        <v>142.29</v>
      </c>
      <c r="N249" s="16">
        <v>569.15</v>
      </c>
      <c r="O249" s="16">
        <f t="shared" si="28"/>
        <v>1076.67</v>
      </c>
      <c r="P249" s="123" t="s">
        <v>420</v>
      </c>
      <c r="Q249" s="132" t="s">
        <v>45</v>
      </c>
      <c r="R249" s="117" t="s">
        <v>343</v>
      </c>
      <c r="S249" s="62"/>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row>
    <row r="250" spans="1:54" s="19" customFormat="1" ht="13.5" customHeight="1" x14ac:dyDescent="0.25">
      <c r="A250" s="110"/>
      <c r="B250" s="15" t="s">
        <v>12</v>
      </c>
      <c r="C250" s="111"/>
      <c r="D250" s="112"/>
      <c r="E250" s="103">
        <v>1.1399999999999999</v>
      </c>
      <c r="F250" s="17">
        <v>3.27</v>
      </c>
      <c r="G250" s="17"/>
      <c r="H250" s="17"/>
      <c r="I250" s="17"/>
      <c r="J250" s="17"/>
      <c r="K250" s="17">
        <f t="shared" si="27"/>
        <v>3.27</v>
      </c>
      <c r="L250" s="16"/>
      <c r="M250" s="16"/>
      <c r="N250" s="16"/>
      <c r="O250" s="16">
        <f t="shared" si="28"/>
        <v>4.41</v>
      </c>
      <c r="P250" s="123"/>
      <c r="Q250" s="132"/>
      <c r="R250" s="117"/>
      <c r="S250" s="62"/>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row>
    <row r="251" spans="1:54" s="19" customFormat="1" ht="24" customHeight="1" x14ac:dyDescent="0.25">
      <c r="A251" s="110">
        <v>9</v>
      </c>
      <c r="B251" s="101" t="s">
        <v>150</v>
      </c>
      <c r="C251" s="111" t="s">
        <v>10</v>
      </c>
      <c r="D251" s="112" t="s">
        <v>295</v>
      </c>
      <c r="E251" s="46">
        <v>10.1</v>
      </c>
      <c r="F251" s="17"/>
      <c r="G251" s="17"/>
      <c r="H251" s="17"/>
      <c r="I251" s="17"/>
      <c r="J251" s="17"/>
      <c r="K251" s="17">
        <f t="shared" si="27"/>
        <v>0</v>
      </c>
      <c r="L251" s="16"/>
      <c r="M251" s="16">
        <v>426.86</v>
      </c>
      <c r="N251" s="16"/>
      <c r="O251" s="16">
        <f t="shared" si="28"/>
        <v>436.96000000000004</v>
      </c>
      <c r="P251" s="123" t="s">
        <v>152</v>
      </c>
      <c r="Q251" s="132">
        <v>2016</v>
      </c>
      <c r="R251" s="117" t="s">
        <v>343</v>
      </c>
      <c r="S251" s="62"/>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row>
    <row r="252" spans="1:54" s="19" customFormat="1" ht="13.5" customHeight="1" x14ac:dyDescent="0.25">
      <c r="A252" s="110"/>
      <c r="B252" s="15" t="s">
        <v>12</v>
      </c>
      <c r="C252" s="111"/>
      <c r="D252" s="112"/>
      <c r="E252" s="103">
        <v>10.1</v>
      </c>
      <c r="F252" s="17"/>
      <c r="G252" s="17"/>
      <c r="H252" s="17"/>
      <c r="I252" s="17"/>
      <c r="J252" s="17"/>
      <c r="K252" s="17">
        <f t="shared" si="27"/>
        <v>0</v>
      </c>
      <c r="L252" s="16"/>
      <c r="M252" s="16"/>
      <c r="N252" s="16"/>
      <c r="O252" s="16">
        <f t="shared" si="28"/>
        <v>10.1</v>
      </c>
      <c r="P252" s="123"/>
      <c r="Q252" s="132"/>
      <c r="R252" s="117"/>
      <c r="S252" s="62"/>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row>
    <row r="253" spans="1:54" s="19" customFormat="1" ht="23.25" customHeight="1" x14ac:dyDescent="0.25">
      <c r="A253" s="110">
        <v>10</v>
      </c>
      <c r="B253" s="23" t="s">
        <v>151</v>
      </c>
      <c r="C253" s="111" t="s">
        <v>10</v>
      </c>
      <c r="D253" s="112" t="s">
        <v>295</v>
      </c>
      <c r="E253" s="46">
        <v>118.53</v>
      </c>
      <c r="F253" s="17"/>
      <c r="G253" s="17"/>
      <c r="H253" s="17"/>
      <c r="I253" s="17"/>
      <c r="J253" s="17"/>
      <c r="K253" s="17">
        <f t="shared" si="27"/>
        <v>0</v>
      </c>
      <c r="L253" s="24"/>
      <c r="M253" s="24">
        <v>14.23</v>
      </c>
      <c r="N253" s="16">
        <v>758.39</v>
      </c>
      <c r="O253" s="16">
        <f t="shared" si="28"/>
        <v>891.15</v>
      </c>
      <c r="P253" s="131" t="s">
        <v>187</v>
      </c>
      <c r="Q253" s="132" t="s">
        <v>186</v>
      </c>
      <c r="R253" s="117" t="s">
        <v>343</v>
      </c>
      <c r="S253" s="62"/>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row>
    <row r="254" spans="1:54" s="19" customFormat="1" ht="13.5" customHeight="1" x14ac:dyDescent="0.25">
      <c r="A254" s="110"/>
      <c r="B254" s="15" t="s">
        <v>12</v>
      </c>
      <c r="C254" s="111"/>
      <c r="D254" s="112"/>
      <c r="E254" s="103">
        <v>118.53</v>
      </c>
      <c r="F254" s="17"/>
      <c r="G254" s="17"/>
      <c r="H254" s="17"/>
      <c r="I254" s="17"/>
      <c r="J254" s="17"/>
      <c r="K254" s="17">
        <f t="shared" si="27"/>
        <v>0</v>
      </c>
      <c r="L254" s="24"/>
      <c r="M254" s="24">
        <v>14.23</v>
      </c>
      <c r="N254" s="16"/>
      <c r="O254" s="16">
        <f t="shared" si="28"/>
        <v>132.76</v>
      </c>
      <c r="P254" s="131"/>
      <c r="Q254" s="132"/>
      <c r="R254" s="117"/>
      <c r="S254" s="62"/>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row>
    <row r="255" spans="1:54" s="19" customFormat="1" ht="15" customHeight="1" x14ac:dyDescent="0.25">
      <c r="A255" s="110">
        <v>11</v>
      </c>
      <c r="B255" s="23" t="s">
        <v>146</v>
      </c>
      <c r="C255" s="111" t="s">
        <v>10</v>
      </c>
      <c r="D255" s="112" t="s">
        <v>307</v>
      </c>
      <c r="E255" s="22">
        <v>7.11</v>
      </c>
      <c r="F255" s="17">
        <v>7.11</v>
      </c>
      <c r="G255" s="17"/>
      <c r="H255" s="17"/>
      <c r="I255" s="17"/>
      <c r="J255" s="17"/>
      <c r="K255" s="17">
        <f t="shared" si="27"/>
        <v>7.11</v>
      </c>
      <c r="L255" s="16"/>
      <c r="M255" s="16"/>
      <c r="N255" s="16"/>
      <c r="O255" s="16">
        <f t="shared" si="28"/>
        <v>14.22</v>
      </c>
      <c r="P255" s="136" t="s">
        <v>213</v>
      </c>
      <c r="Q255" s="132">
        <v>2014</v>
      </c>
      <c r="R255" s="117" t="s">
        <v>354</v>
      </c>
      <c r="S255" s="62"/>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row>
    <row r="256" spans="1:54" s="19" customFormat="1" ht="15" customHeight="1" x14ac:dyDescent="0.25">
      <c r="A256" s="110"/>
      <c r="B256" s="15" t="s">
        <v>12</v>
      </c>
      <c r="C256" s="111"/>
      <c r="D256" s="112"/>
      <c r="E256" s="22"/>
      <c r="F256" s="17"/>
      <c r="G256" s="17"/>
      <c r="H256" s="17"/>
      <c r="I256" s="17"/>
      <c r="J256" s="17"/>
      <c r="K256" s="17">
        <f t="shared" si="27"/>
        <v>0</v>
      </c>
      <c r="L256" s="16"/>
      <c r="M256" s="16"/>
      <c r="N256" s="16"/>
      <c r="O256" s="16">
        <f t="shared" si="28"/>
        <v>0</v>
      </c>
      <c r="P256" s="136"/>
      <c r="Q256" s="132"/>
      <c r="R256" s="117"/>
      <c r="S256" s="62"/>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row>
    <row r="257" spans="1:258" s="19" customFormat="1" ht="23.25" customHeight="1" x14ac:dyDescent="0.25">
      <c r="A257" s="133">
        <v>12</v>
      </c>
      <c r="B257" s="101" t="s">
        <v>63</v>
      </c>
      <c r="C257" s="175" t="s">
        <v>13</v>
      </c>
      <c r="D257" s="112" t="s">
        <v>297</v>
      </c>
      <c r="E257" s="22">
        <v>78.260000000000005</v>
      </c>
      <c r="F257" s="17">
        <v>21.31</v>
      </c>
      <c r="G257" s="17"/>
      <c r="H257" s="17"/>
      <c r="I257" s="17"/>
      <c r="J257" s="17"/>
      <c r="K257" s="17">
        <f t="shared" ref="K257:K263" si="29">SUM(F257:J257)</f>
        <v>21.31</v>
      </c>
      <c r="L257" s="16">
        <v>28.46</v>
      </c>
      <c r="M257" s="16">
        <v>28.46</v>
      </c>
      <c r="N257" s="16"/>
      <c r="O257" s="16">
        <f t="shared" si="28"/>
        <v>156.49</v>
      </c>
      <c r="P257" s="131" t="s">
        <v>64</v>
      </c>
      <c r="Q257" s="132" t="s">
        <v>45</v>
      </c>
      <c r="R257" s="117" t="s">
        <v>238</v>
      </c>
      <c r="S257" s="62"/>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row>
    <row r="258" spans="1:258" s="19" customFormat="1" ht="15" customHeight="1" x14ac:dyDescent="0.25">
      <c r="A258" s="133"/>
      <c r="B258" s="72" t="s">
        <v>44</v>
      </c>
      <c r="C258" s="175"/>
      <c r="D258" s="112"/>
      <c r="E258" s="22"/>
      <c r="F258" s="17"/>
      <c r="G258" s="17"/>
      <c r="H258" s="17"/>
      <c r="I258" s="17"/>
      <c r="J258" s="17"/>
      <c r="K258" s="17">
        <f t="shared" si="29"/>
        <v>0</v>
      </c>
      <c r="L258" s="16"/>
      <c r="M258" s="16"/>
      <c r="N258" s="16"/>
      <c r="O258" s="16">
        <f t="shared" si="28"/>
        <v>0</v>
      </c>
      <c r="P258" s="131"/>
      <c r="Q258" s="132"/>
      <c r="R258" s="117"/>
      <c r="S258" s="62"/>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row>
    <row r="259" spans="1:258" s="19" customFormat="1" ht="25.5" customHeight="1" x14ac:dyDescent="0.25">
      <c r="A259" s="110">
        <v>13</v>
      </c>
      <c r="B259" s="101" t="s">
        <v>181</v>
      </c>
      <c r="C259" s="128" t="s">
        <v>24</v>
      </c>
      <c r="D259" s="112" t="s">
        <v>298</v>
      </c>
      <c r="E259" s="46">
        <v>7.97</v>
      </c>
      <c r="F259" s="17">
        <v>26.75</v>
      </c>
      <c r="G259" s="17">
        <v>2134.31</v>
      </c>
      <c r="H259" s="17"/>
      <c r="I259" s="17"/>
      <c r="J259" s="17"/>
      <c r="K259" s="17">
        <f t="shared" si="29"/>
        <v>2161.06</v>
      </c>
      <c r="L259" s="22"/>
      <c r="M259" s="22"/>
      <c r="N259" s="22"/>
      <c r="O259" s="16">
        <f t="shared" si="28"/>
        <v>2169.0299999999997</v>
      </c>
      <c r="P259" s="123" t="s">
        <v>212</v>
      </c>
      <c r="Q259" s="132" t="s">
        <v>30</v>
      </c>
      <c r="R259" s="117" t="s">
        <v>343</v>
      </c>
      <c r="S259" s="62"/>
      <c r="T259" s="39"/>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row>
    <row r="260" spans="1:258" s="19" customFormat="1" ht="15" customHeight="1" x14ac:dyDescent="0.25">
      <c r="A260" s="110"/>
      <c r="B260" s="15" t="s">
        <v>12</v>
      </c>
      <c r="C260" s="128"/>
      <c r="D260" s="112"/>
      <c r="E260" s="46">
        <v>7.97</v>
      </c>
      <c r="F260" s="17">
        <v>26.75</v>
      </c>
      <c r="G260" s="17"/>
      <c r="H260" s="17"/>
      <c r="I260" s="17"/>
      <c r="J260" s="17"/>
      <c r="K260" s="17">
        <f t="shared" si="29"/>
        <v>26.75</v>
      </c>
      <c r="L260" s="22"/>
      <c r="M260" s="22"/>
      <c r="N260" s="22"/>
      <c r="O260" s="16">
        <f t="shared" si="28"/>
        <v>34.72</v>
      </c>
      <c r="P260" s="123"/>
      <c r="Q260" s="132"/>
      <c r="R260" s="117"/>
      <c r="S260" s="62"/>
      <c r="T260" s="39"/>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row>
    <row r="261" spans="1:258" s="19" customFormat="1" ht="25.5" customHeight="1" x14ac:dyDescent="0.25">
      <c r="A261" s="133">
        <v>14</v>
      </c>
      <c r="B261" s="23" t="s">
        <v>182</v>
      </c>
      <c r="C261" s="134" t="s">
        <v>24</v>
      </c>
      <c r="D261" s="112" t="s">
        <v>298</v>
      </c>
      <c r="E261" s="22">
        <v>49.8</v>
      </c>
      <c r="F261" s="17"/>
      <c r="G261" s="17"/>
      <c r="H261" s="17"/>
      <c r="I261" s="17"/>
      <c r="J261" s="17"/>
      <c r="K261" s="17">
        <f t="shared" si="29"/>
        <v>0</v>
      </c>
      <c r="L261" s="22">
        <v>71.14</v>
      </c>
      <c r="M261" s="22"/>
      <c r="N261" s="22"/>
      <c r="O261" s="16">
        <f t="shared" si="28"/>
        <v>120.94</v>
      </c>
      <c r="P261" s="131" t="s">
        <v>242</v>
      </c>
      <c r="Q261" s="132" t="s">
        <v>45</v>
      </c>
      <c r="R261" s="117" t="s">
        <v>398</v>
      </c>
      <c r="S261" s="62"/>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row>
    <row r="262" spans="1:258" s="19" customFormat="1" ht="15" customHeight="1" x14ac:dyDescent="0.25">
      <c r="A262" s="133"/>
      <c r="B262" s="78" t="s">
        <v>44</v>
      </c>
      <c r="C262" s="134"/>
      <c r="D262" s="112"/>
      <c r="E262" s="22"/>
      <c r="F262" s="17"/>
      <c r="G262" s="17"/>
      <c r="H262" s="17"/>
      <c r="I262" s="17"/>
      <c r="J262" s="17"/>
      <c r="K262" s="17">
        <f t="shared" si="29"/>
        <v>0</v>
      </c>
      <c r="L262" s="22"/>
      <c r="M262" s="22"/>
      <c r="N262" s="22"/>
      <c r="O262" s="16">
        <f t="shared" si="28"/>
        <v>0</v>
      </c>
      <c r="P262" s="131"/>
      <c r="Q262" s="132"/>
      <c r="R262" s="117"/>
      <c r="S262" s="62"/>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row>
    <row r="263" spans="1:258" s="19" customFormat="1" ht="25.5" x14ac:dyDescent="0.25">
      <c r="A263" s="110">
        <v>15</v>
      </c>
      <c r="B263" s="101" t="s">
        <v>112</v>
      </c>
      <c r="C263" s="134" t="s">
        <v>24</v>
      </c>
      <c r="D263" s="112" t="s">
        <v>295</v>
      </c>
      <c r="E263" s="16"/>
      <c r="F263" s="17"/>
      <c r="G263" s="17"/>
      <c r="H263" s="17"/>
      <c r="I263" s="17"/>
      <c r="J263" s="17"/>
      <c r="K263" s="17">
        <f t="shared" si="29"/>
        <v>0</v>
      </c>
      <c r="L263" s="16">
        <v>71.14</v>
      </c>
      <c r="M263" s="16">
        <v>106.72</v>
      </c>
      <c r="N263" s="16">
        <v>96.76</v>
      </c>
      <c r="O263" s="16">
        <f t="shared" si="28"/>
        <v>274.62</v>
      </c>
      <c r="P263" s="131" t="s">
        <v>111</v>
      </c>
      <c r="Q263" s="132" t="s">
        <v>34</v>
      </c>
      <c r="R263" s="117" t="s">
        <v>343</v>
      </c>
      <c r="S263" s="62"/>
      <c r="T263" s="16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row>
    <row r="264" spans="1:258" s="19" customFormat="1" ht="15" customHeight="1" x14ac:dyDescent="0.25">
      <c r="A264" s="110"/>
      <c r="B264" s="78" t="s">
        <v>12</v>
      </c>
      <c r="C264" s="134"/>
      <c r="D264" s="112"/>
      <c r="E264" s="16"/>
      <c r="F264" s="17"/>
      <c r="G264" s="17"/>
      <c r="H264" s="17"/>
      <c r="I264" s="17"/>
      <c r="J264" s="17"/>
      <c r="K264" s="17">
        <f>F264+G264+H264+I264+J264</f>
        <v>0</v>
      </c>
      <c r="L264" s="16">
        <v>14.23</v>
      </c>
      <c r="M264" s="16">
        <v>7.11</v>
      </c>
      <c r="N264" s="16">
        <v>11.38</v>
      </c>
      <c r="O264" s="16">
        <f t="shared" si="28"/>
        <v>32.72</v>
      </c>
      <c r="P264" s="131"/>
      <c r="Q264" s="132"/>
      <c r="R264" s="117"/>
      <c r="S264" s="62"/>
      <c r="T264" s="16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row>
    <row r="265" spans="1:258" s="19" customFormat="1" ht="63.75" customHeight="1" x14ac:dyDescent="0.25">
      <c r="A265" s="110">
        <v>16</v>
      </c>
      <c r="B265" s="101" t="s">
        <v>321</v>
      </c>
      <c r="C265" s="134" t="s">
        <v>254</v>
      </c>
      <c r="D265" s="172" t="s">
        <v>299</v>
      </c>
      <c r="E265" s="46">
        <v>581.66999999999996</v>
      </c>
      <c r="F265" s="17">
        <v>251.85</v>
      </c>
      <c r="G265" s="17">
        <v>1899.53</v>
      </c>
      <c r="H265" s="17"/>
      <c r="I265" s="17"/>
      <c r="J265" s="17"/>
      <c r="K265" s="17">
        <f t="shared" ref="K265:K270" si="30">SUM(F265:J265)</f>
        <v>2151.38</v>
      </c>
      <c r="L265" s="16">
        <v>2134.31</v>
      </c>
      <c r="M265" s="16">
        <v>2134.31</v>
      </c>
      <c r="N265" s="16"/>
      <c r="O265" s="16">
        <f t="shared" si="28"/>
        <v>7001.67</v>
      </c>
      <c r="P265" s="131" t="s">
        <v>165</v>
      </c>
      <c r="Q265" s="132" t="s">
        <v>36</v>
      </c>
      <c r="R265" s="117" t="s">
        <v>343</v>
      </c>
      <c r="S265" s="62"/>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row>
    <row r="266" spans="1:258" s="19" customFormat="1" ht="16.5" customHeight="1" x14ac:dyDescent="0.25">
      <c r="A266" s="110"/>
      <c r="B266" s="78" t="s">
        <v>44</v>
      </c>
      <c r="C266" s="134"/>
      <c r="D266" s="172"/>
      <c r="E266" s="46">
        <v>51.65</v>
      </c>
      <c r="F266" s="17">
        <v>120.8</v>
      </c>
      <c r="G266" s="17"/>
      <c r="H266" s="17"/>
      <c r="I266" s="17"/>
      <c r="J266" s="17"/>
      <c r="K266" s="17">
        <f t="shared" si="30"/>
        <v>120.8</v>
      </c>
      <c r="L266" s="16"/>
      <c r="M266" s="16"/>
      <c r="N266" s="16"/>
      <c r="O266" s="16">
        <f t="shared" si="28"/>
        <v>172.45</v>
      </c>
      <c r="P266" s="131"/>
      <c r="Q266" s="132"/>
      <c r="R266" s="117"/>
      <c r="S266" s="62"/>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row>
    <row r="267" spans="1:258" s="19" customFormat="1" ht="105" customHeight="1" x14ac:dyDescent="0.25">
      <c r="A267" s="110">
        <v>17</v>
      </c>
      <c r="B267" s="23" t="s">
        <v>334</v>
      </c>
      <c r="C267" s="134" t="s">
        <v>254</v>
      </c>
      <c r="D267" s="112" t="s">
        <v>300</v>
      </c>
      <c r="E267" s="22"/>
      <c r="F267" s="17">
        <v>14.22</v>
      </c>
      <c r="G267" s="17"/>
      <c r="H267" s="17"/>
      <c r="I267" s="17"/>
      <c r="J267" s="17"/>
      <c r="K267" s="17">
        <f t="shared" si="30"/>
        <v>14.22</v>
      </c>
      <c r="L267" s="16">
        <v>42.69</v>
      </c>
      <c r="M267" s="16">
        <v>711.44</v>
      </c>
      <c r="N267" s="16">
        <v>711.44</v>
      </c>
      <c r="O267" s="16">
        <f t="shared" si="28"/>
        <v>1479.79</v>
      </c>
      <c r="P267" s="131" t="s">
        <v>329</v>
      </c>
      <c r="Q267" s="132" t="s">
        <v>42</v>
      </c>
      <c r="R267" s="117" t="s">
        <v>343</v>
      </c>
      <c r="S267" s="62"/>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row>
    <row r="268" spans="1:258" s="19" customFormat="1" ht="15" customHeight="1" x14ac:dyDescent="0.25">
      <c r="A268" s="110"/>
      <c r="B268" s="78" t="s">
        <v>44</v>
      </c>
      <c r="C268" s="134"/>
      <c r="D268" s="112"/>
      <c r="E268" s="22"/>
      <c r="F268" s="17">
        <v>14.23</v>
      </c>
      <c r="G268" s="17"/>
      <c r="H268" s="17"/>
      <c r="I268" s="17"/>
      <c r="J268" s="17"/>
      <c r="K268" s="17">
        <f t="shared" si="30"/>
        <v>14.23</v>
      </c>
      <c r="L268" s="16">
        <v>42.69</v>
      </c>
      <c r="M268" s="16"/>
      <c r="N268" s="16"/>
      <c r="O268" s="16">
        <f t="shared" si="28"/>
        <v>56.92</v>
      </c>
      <c r="P268" s="131"/>
      <c r="Q268" s="132"/>
      <c r="R268" s="117"/>
      <c r="S268" s="62"/>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row>
    <row r="269" spans="1:258" s="19" customFormat="1" ht="40.5" customHeight="1" x14ac:dyDescent="0.25">
      <c r="A269" s="110">
        <v>18</v>
      </c>
      <c r="B269" s="101" t="s">
        <v>261</v>
      </c>
      <c r="C269" s="173" t="s">
        <v>254</v>
      </c>
      <c r="D269" s="112" t="s">
        <v>300</v>
      </c>
      <c r="E269" s="22"/>
      <c r="F269" s="17"/>
      <c r="G269" s="17"/>
      <c r="H269" s="17"/>
      <c r="I269" s="17"/>
      <c r="J269" s="17"/>
      <c r="K269" s="17">
        <f t="shared" si="30"/>
        <v>0</v>
      </c>
      <c r="L269" s="16">
        <v>71.14</v>
      </c>
      <c r="M269" s="16">
        <v>284.57</v>
      </c>
      <c r="N269" s="16">
        <v>426.86</v>
      </c>
      <c r="O269" s="16">
        <f t="shared" si="28"/>
        <v>782.56999999999994</v>
      </c>
      <c r="P269" s="113" t="s">
        <v>262</v>
      </c>
      <c r="Q269" s="132" t="s">
        <v>202</v>
      </c>
      <c r="R269" s="117" t="s">
        <v>343</v>
      </c>
      <c r="S269" s="62"/>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row>
    <row r="270" spans="1:258" s="19" customFormat="1" ht="12" customHeight="1" x14ac:dyDescent="0.25">
      <c r="A270" s="110"/>
      <c r="B270" s="78" t="s">
        <v>44</v>
      </c>
      <c r="C270" s="174"/>
      <c r="D270" s="112"/>
      <c r="E270" s="22"/>
      <c r="F270" s="17"/>
      <c r="G270" s="17"/>
      <c r="H270" s="17"/>
      <c r="I270" s="17"/>
      <c r="J270" s="17"/>
      <c r="K270" s="17">
        <f t="shared" si="30"/>
        <v>0</v>
      </c>
      <c r="L270" s="16">
        <v>71.14</v>
      </c>
      <c r="M270" s="16"/>
      <c r="N270" s="16"/>
      <c r="O270" s="16">
        <f t="shared" si="28"/>
        <v>71.14</v>
      </c>
      <c r="P270" s="114"/>
      <c r="Q270" s="132"/>
      <c r="R270" s="117"/>
      <c r="S270" s="62"/>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row>
    <row r="271" spans="1:258" s="19" customFormat="1" ht="37.5" customHeight="1" x14ac:dyDescent="0.25">
      <c r="A271" s="110">
        <v>19</v>
      </c>
      <c r="B271" s="101" t="s">
        <v>170</v>
      </c>
      <c r="C271" s="134" t="s">
        <v>254</v>
      </c>
      <c r="D271" s="112" t="s">
        <v>301</v>
      </c>
      <c r="E271" s="54">
        <v>45.82</v>
      </c>
      <c r="F271" s="55">
        <v>21.32</v>
      </c>
      <c r="G271" s="55"/>
      <c r="H271" s="55"/>
      <c r="I271" s="55"/>
      <c r="J271" s="55"/>
      <c r="K271" s="17">
        <f t="shared" ref="K271:K274" si="31">SUM(F271:J271)</f>
        <v>21.32</v>
      </c>
      <c r="L271" s="54">
        <v>21.34</v>
      </c>
      <c r="M271" s="54">
        <v>21.34</v>
      </c>
      <c r="N271" s="54">
        <v>113.83</v>
      </c>
      <c r="O271" s="16">
        <f t="shared" si="28"/>
        <v>223.65</v>
      </c>
      <c r="P271" s="131" t="s">
        <v>399</v>
      </c>
      <c r="Q271" s="132" t="s">
        <v>45</v>
      </c>
      <c r="R271" s="117" t="s">
        <v>343</v>
      </c>
      <c r="S271" s="62"/>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3"/>
      <c r="HS271" s="43"/>
      <c r="HT271" s="43"/>
      <c r="HU271" s="43"/>
      <c r="HV271" s="43"/>
      <c r="HW271" s="43"/>
      <c r="HX271" s="43"/>
      <c r="HY271" s="43"/>
      <c r="HZ271" s="43"/>
      <c r="IA271" s="43"/>
      <c r="IB271" s="43"/>
      <c r="IC271" s="43"/>
      <c r="ID271" s="43"/>
      <c r="IE271" s="43"/>
      <c r="IF271" s="43"/>
      <c r="IG271" s="43"/>
      <c r="IH271" s="43"/>
      <c r="II271" s="43"/>
      <c r="IJ271" s="43"/>
      <c r="IK271" s="43"/>
      <c r="IL271" s="43"/>
      <c r="IM271" s="43"/>
      <c r="IN271" s="43"/>
      <c r="IO271" s="43"/>
      <c r="IP271" s="43"/>
      <c r="IQ271" s="43"/>
      <c r="IR271" s="43"/>
      <c r="IS271" s="43"/>
      <c r="IT271" s="43"/>
      <c r="IU271" s="43"/>
      <c r="IV271" s="43"/>
      <c r="IW271" s="43"/>
      <c r="IX271" s="43"/>
    </row>
    <row r="272" spans="1:258" s="19" customFormat="1" ht="15.75" customHeight="1" x14ac:dyDescent="0.25">
      <c r="A272" s="110"/>
      <c r="B272" s="15" t="s">
        <v>12</v>
      </c>
      <c r="C272" s="134"/>
      <c r="D272" s="112"/>
      <c r="E272" s="54"/>
      <c r="F272" s="55"/>
      <c r="G272" s="55"/>
      <c r="H272" s="55"/>
      <c r="I272" s="55"/>
      <c r="J272" s="55"/>
      <c r="K272" s="17">
        <f t="shared" si="31"/>
        <v>0</v>
      </c>
      <c r="L272" s="54"/>
      <c r="M272" s="54"/>
      <c r="N272" s="54"/>
      <c r="O272" s="16">
        <f t="shared" si="28"/>
        <v>0</v>
      </c>
      <c r="P272" s="131"/>
      <c r="Q272" s="132"/>
      <c r="R272" s="117"/>
      <c r="S272" s="62"/>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3"/>
      <c r="FI272" s="43"/>
      <c r="FJ272" s="43"/>
      <c r="FK272" s="43"/>
      <c r="FL272" s="43"/>
      <c r="FM272" s="43"/>
      <c r="FN272" s="43"/>
      <c r="FO272" s="43"/>
      <c r="FP272" s="43"/>
      <c r="FQ272" s="43"/>
      <c r="FR272" s="43"/>
      <c r="FS272" s="43"/>
      <c r="FT272" s="43"/>
      <c r="FU272" s="43"/>
      <c r="FV272" s="43"/>
      <c r="FW272" s="43"/>
      <c r="FX272" s="43"/>
      <c r="FY272" s="43"/>
      <c r="FZ272" s="43"/>
      <c r="GA272" s="43"/>
      <c r="GB272" s="43"/>
      <c r="GC272" s="43"/>
      <c r="GD272" s="43"/>
      <c r="GE272" s="43"/>
      <c r="GF272" s="43"/>
      <c r="GG272" s="43"/>
      <c r="GH272" s="43"/>
      <c r="GI272" s="43"/>
      <c r="GJ272" s="43"/>
      <c r="GK272" s="43"/>
      <c r="GL272" s="43"/>
      <c r="GM272" s="43"/>
      <c r="GN272" s="43"/>
      <c r="GO272" s="43"/>
      <c r="GP272" s="43"/>
      <c r="GQ272" s="43"/>
      <c r="GR272" s="43"/>
      <c r="GS272" s="43"/>
      <c r="GT272" s="43"/>
      <c r="GU272" s="43"/>
      <c r="GV272" s="43"/>
      <c r="GW272" s="43"/>
      <c r="GX272" s="43"/>
      <c r="GY272" s="43"/>
      <c r="GZ272" s="43"/>
      <c r="HA272" s="43"/>
      <c r="HB272" s="43"/>
      <c r="HC272" s="43"/>
      <c r="HD272" s="43"/>
      <c r="HE272" s="43"/>
      <c r="HF272" s="43"/>
      <c r="HG272" s="43"/>
      <c r="HH272" s="43"/>
      <c r="HI272" s="43"/>
      <c r="HJ272" s="43"/>
      <c r="HK272" s="43"/>
      <c r="HL272" s="43"/>
      <c r="HM272" s="43"/>
      <c r="HN272" s="43"/>
      <c r="HO272" s="43"/>
      <c r="HP272" s="43"/>
      <c r="HQ272" s="43"/>
      <c r="HR272" s="43"/>
      <c r="HS272" s="43"/>
      <c r="HT272" s="43"/>
      <c r="HU272" s="43"/>
      <c r="HV272" s="43"/>
      <c r="HW272" s="43"/>
      <c r="HX272" s="43"/>
      <c r="HY272" s="43"/>
      <c r="HZ272" s="43"/>
      <c r="IA272" s="43"/>
      <c r="IB272" s="43"/>
      <c r="IC272" s="43"/>
      <c r="ID272" s="43"/>
      <c r="IE272" s="43"/>
      <c r="IF272" s="43"/>
      <c r="IG272" s="43"/>
      <c r="IH272" s="43"/>
      <c r="II272" s="43"/>
      <c r="IJ272" s="43"/>
      <c r="IK272" s="43"/>
      <c r="IL272" s="43"/>
      <c r="IM272" s="43"/>
      <c r="IN272" s="43"/>
      <c r="IO272" s="43"/>
      <c r="IP272" s="43"/>
      <c r="IQ272" s="43"/>
      <c r="IR272" s="43"/>
      <c r="IS272" s="43"/>
      <c r="IT272" s="43"/>
      <c r="IU272" s="43"/>
      <c r="IV272" s="43"/>
      <c r="IW272" s="43"/>
      <c r="IX272" s="43"/>
    </row>
    <row r="273" spans="1:258" s="19" customFormat="1" ht="24" customHeight="1" x14ac:dyDescent="0.25">
      <c r="A273" s="110">
        <v>20</v>
      </c>
      <c r="B273" s="101" t="s">
        <v>173</v>
      </c>
      <c r="C273" s="134" t="s">
        <v>254</v>
      </c>
      <c r="D273" s="112" t="s">
        <v>302</v>
      </c>
      <c r="E273" s="46">
        <v>79.540000000000006</v>
      </c>
      <c r="F273" s="55">
        <v>14.23</v>
      </c>
      <c r="G273" s="55"/>
      <c r="H273" s="55"/>
      <c r="I273" s="55"/>
      <c r="J273" s="55"/>
      <c r="K273" s="17">
        <f t="shared" si="31"/>
        <v>14.23</v>
      </c>
      <c r="L273" s="54">
        <v>21.34</v>
      </c>
      <c r="M273" s="54">
        <v>28.46</v>
      </c>
      <c r="N273" s="54">
        <v>142.29</v>
      </c>
      <c r="O273" s="16">
        <f t="shared" si="28"/>
        <v>285.86</v>
      </c>
      <c r="P273" s="131" t="s">
        <v>206</v>
      </c>
      <c r="Q273" s="132" t="s">
        <v>45</v>
      </c>
      <c r="R273" s="117" t="s">
        <v>343</v>
      </c>
      <c r="S273" s="62"/>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3"/>
      <c r="ET273" s="43"/>
      <c r="EU273" s="43"/>
      <c r="EV273" s="43"/>
      <c r="EW273" s="43"/>
      <c r="EX273" s="43"/>
      <c r="EY273" s="43"/>
      <c r="EZ273" s="43"/>
      <c r="FA273" s="43"/>
      <c r="FB273" s="43"/>
      <c r="FC273" s="43"/>
      <c r="FD273" s="43"/>
      <c r="FE273" s="43"/>
      <c r="FF273" s="43"/>
      <c r="FG273" s="43"/>
      <c r="FH273" s="43"/>
      <c r="FI273" s="43"/>
      <c r="FJ273" s="43"/>
      <c r="FK273" s="43"/>
      <c r="FL273" s="43"/>
      <c r="FM273" s="43"/>
      <c r="FN273" s="43"/>
      <c r="FO273" s="43"/>
      <c r="FP273" s="43"/>
      <c r="FQ273" s="43"/>
      <c r="FR273" s="43"/>
      <c r="FS273" s="43"/>
      <c r="FT273" s="43"/>
      <c r="FU273" s="43"/>
      <c r="FV273" s="43"/>
      <c r="FW273" s="43"/>
      <c r="FX273" s="43"/>
      <c r="FY273" s="43"/>
      <c r="FZ273" s="43"/>
      <c r="GA273" s="43"/>
      <c r="GB273" s="43"/>
      <c r="GC273" s="43"/>
      <c r="GD273" s="43"/>
      <c r="GE273" s="43"/>
      <c r="GF273" s="43"/>
      <c r="GG273" s="43"/>
      <c r="GH273" s="43"/>
      <c r="GI273" s="43"/>
      <c r="GJ273" s="43"/>
      <c r="GK273" s="43"/>
      <c r="GL273" s="43"/>
      <c r="GM273" s="43"/>
      <c r="GN273" s="43"/>
      <c r="GO273" s="43"/>
      <c r="GP273" s="43"/>
      <c r="GQ273" s="43"/>
      <c r="GR273" s="43"/>
      <c r="GS273" s="43"/>
      <c r="GT273" s="43"/>
      <c r="GU273" s="43"/>
      <c r="GV273" s="43"/>
      <c r="GW273" s="43"/>
      <c r="GX273" s="43"/>
      <c r="GY273" s="43"/>
      <c r="GZ273" s="43"/>
      <c r="HA273" s="43"/>
      <c r="HB273" s="43"/>
      <c r="HC273" s="43"/>
      <c r="HD273" s="43"/>
      <c r="HE273" s="43"/>
      <c r="HF273" s="43"/>
      <c r="HG273" s="43"/>
      <c r="HH273" s="43"/>
      <c r="HI273" s="43"/>
      <c r="HJ273" s="43"/>
      <c r="HK273" s="43"/>
      <c r="HL273" s="43"/>
      <c r="HM273" s="43"/>
      <c r="HN273" s="43"/>
      <c r="HO273" s="43"/>
      <c r="HP273" s="43"/>
      <c r="HQ273" s="43"/>
      <c r="HR273" s="43"/>
      <c r="HS273" s="43"/>
      <c r="HT273" s="43"/>
      <c r="HU273" s="43"/>
      <c r="HV273" s="43"/>
      <c r="HW273" s="43"/>
      <c r="HX273" s="43"/>
      <c r="HY273" s="43"/>
      <c r="HZ273" s="43"/>
      <c r="IA273" s="43"/>
      <c r="IB273" s="43"/>
      <c r="IC273" s="43"/>
      <c r="ID273" s="43"/>
      <c r="IE273" s="43"/>
      <c r="IF273" s="43"/>
      <c r="IG273" s="43"/>
      <c r="IH273" s="43"/>
      <c r="II273" s="43"/>
      <c r="IJ273" s="43"/>
      <c r="IK273" s="43"/>
      <c r="IL273" s="43"/>
      <c r="IM273" s="43"/>
      <c r="IN273" s="43"/>
      <c r="IO273" s="43"/>
      <c r="IP273" s="43"/>
      <c r="IQ273" s="43"/>
      <c r="IR273" s="43"/>
      <c r="IS273" s="43"/>
      <c r="IT273" s="43"/>
      <c r="IU273" s="43"/>
      <c r="IV273" s="43"/>
      <c r="IW273" s="43"/>
      <c r="IX273" s="43"/>
    </row>
    <row r="274" spans="1:258" s="19" customFormat="1" ht="15.75" customHeight="1" x14ac:dyDescent="0.25">
      <c r="A274" s="110"/>
      <c r="B274" s="15" t="s">
        <v>12</v>
      </c>
      <c r="C274" s="134"/>
      <c r="D274" s="112"/>
      <c r="E274" s="46"/>
      <c r="F274" s="55"/>
      <c r="G274" s="55"/>
      <c r="H274" s="55"/>
      <c r="I274" s="55"/>
      <c r="J274" s="55"/>
      <c r="K274" s="17">
        <f t="shared" si="31"/>
        <v>0</v>
      </c>
      <c r="L274" s="54"/>
      <c r="M274" s="54"/>
      <c r="N274" s="54"/>
      <c r="O274" s="16">
        <f t="shared" si="28"/>
        <v>0</v>
      </c>
      <c r="P274" s="131"/>
      <c r="Q274" s="132"/>
      <c r="R274" s="117"/>
      <c r="S274" s="62"/>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c r="FF274" s="43"/>
      <c r="FG274" s="43"/>
      <c r="FH274" s="43"/>
      <c r="FI274" s="43"/>
      <c r="FJ274" s="43"/>
      <c r="FK274" s="43"/>
      <c r="FL274" s="43"/>
      <c r="FM274" s="43"/>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3"/>
      <c r="GS274" s="43"/>
      <c r="GT274" s="43"/>
      <c r="GU274" s="43"/>
      <c r="GV274" s="43"/>
      <c r="GW274" s="43"/>
      <c r="GX274" s="43"/>
      <c r="GY274" s="43"/>
      <c r="GZ274" s="43"/>
      <c r="HA274" s="43"/>
      <c r="HB274" s="43"/>
      <c r="HC274" s="43"/>
      <c r="HD274" s="43"/>
      <c r="HE274" s="43"/>
      <c r="HF274" s="43"/>
      <c r="HG274" s="43"/>
      <c r="HH274" s="43"/>
      <c r="HI274" s="43"/>
      <c r="HJ274" s="43"/>
      <c r="HK274" s="43"/>
      <c r="HL274" s="43"/>
      <c r="HM274" s="43"/>
      <c r="HN274" s="43"/>
      <c r="HO274" s="43"/>
      <c r="HP274" s="43"/>
      <c r="HQ274" s="43"/>
      <c r="HR274" s="43"/>
      <c r="HS274" s="43"/>
      <c r="HT274" s="43"/>
      <c r="HU274" s="43"/>
      <c r="HV274" s="43"/>
      <c r="HW274" s="43"/>
      <c r="HX274" s="43"/>
      <c r="HY274" s="43"/>
      <c r="HZ274" s="43"/>
      <c r="IA274" s="43"/>
      <c r="IB274" s="43"/>
      <c r="IC274" s="43"/>
      <c r="ID274" s="43"/>
      <c r="IE274" s="43"/>
      <c r="IF274" s="43"/>
      <c r="IG274" s="43"/>
      <c r="IH274" s="43"/>
      <c r="II274" s="43"/>
      <c r="IJ274" s="43"/>
      <c r="IK274" s="43"/>
      <c r="IL274" s="43"/>
      <c r="IM274" s="43"/>
      <c r="IN274" s="43"/>
      <c r="IO274" s="43"/>
      <c r="IP274" s="43"/>
      <c r="IQ274" s="43"/>
      <c r="IR274" s="43"/>
      <c r="IS274" s="43"/>
      <c r="IT274" s="43"/>
      <c r="IU274" s="43"/>
      <c r="IV274" s="43"/>
      <c r="IW274" s="43"/>
      <c r="IX274" s="43"/>
    </row>
    <row r="275" spans="1:258" s="19" customFormat="1" ht="51" customHeight="1" x14ac:dyDescent="0.25">
      <c r="A275" s="110">
        <v>21</v>
      </c>
      <c r="B275" s="60" t="s">
        <v>342</v>
      </c>
      <c r="C275" s="111" t="s">
        <v>18</v>
      </c>
      <c r="D275" s="112" t="s">
        <v>304</v>
      </c>
      <c r="E275" s="16">
        <v>394.14</v>
      </c>
      <c r="F275" s="17">
        <v>19.920000000000002</v>
      </c>
      <c r="G275" s="17"/>
      <c r="H275" s="17"/>
      <c r="I275" s="17"/>
      <c r="J275" s="17"/>
      <c r="K275" s="17">
        <f t="shared" ref="K275:K282" si="32">SUM(F275:J275)</f>
        <v>19.920000000000002</v>
      </c>
      <c r="L275" s="16">
        <v>213.43</v>
      </c>
      <c r="M275" s="16"/>
      <c r="N275" s="16"/>
      <c r="O275" s="16">
        <f t="shared" si="28"/>
        <v>627.49</v>
      </c>
      <c r="P275" s="131" t="s">
        <v>421</v>
      </c>
      <c r="Q275" s="132" t="s">
        <v>45</v>
      </c>
      <c r="R275" s="117" t="s">
        <v>359</v>
      </c>
      <c r="S275" s="62"/>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row>
    <row r="276" spans="1:258" s="19" customFormat="1" ht="15" customHeight="1" x14ac:dyDescent="0.25">
      <c r="A276" s="110"/>
      <c r="B276" s="15" t="s">
        <v>12</v>
      </c>
      <c r="C276" s="111"/>
      <c r="D276" s="112"/>
      <c r="E276" s="16"/>
      <c r="F276" s="17"/>
      <c r="G276" s="17"/>
      <c r="H276" s="17"/>
      <c r="I276" s="17"/>
      <c r="J276" s="17"/>
      <c r="K276" s="17">
        <f t="shared" si="32"/>
        <v>0</v>
      </c>
      <c r="L276" s="16"/>
      <c r="M276" s="16"/>
      <c r="N276" s="16"/>
      <c r="O276" s="16">
        <f t="shared" si="28"/>
        <v>0</v>
      </c>
      <c r="P276" s="131"/>
      <c r="Q276" s="132"/>
      <c r="R276" s="117"/>
      <c r="S276" s="62"/>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row>
    <row r="277" spans="1:258" s="37" customFormat="1" ht="20.25" customHeight="1" x14ac:dyDescent="0.25">
      <c r="A277" s="110">
        <v>22</v>
      </c>
      <c r="B277" s="60" t="s">
        <v>113</v>
      </c>
      <c r="C277" s="111" t="s">
        <v>18</v>
      </c>
      <c r="D277" s="112" t="s">
        <v>304</v>
      </c>
      <c r="E277" s="16"/>
      <c r="F277" s="17"/>
      <c r="G277" s="17"/>
      <c r="H277" s="17"/>
      <c r="I277" s="17"/>
      <c r="J277" s="17"/>
      <c r="K277" s="17">
        <f t="shared" si="32"/>
        <v>0</v>
      </c>
      <c r="L277" s="16">
        <v>270.35000000000002</v>
      </c>
      <c r="M277" s="16">
        <v>184.97</v>
      </c>
      <c r="N277" s="16"/>
      <c r="O277" s="16">
        <f t="shared" si="28"/>
        <v>455.32000000000005</v>
      </c>
      <c r="P277" s="131" t="s">
        <v>114</v>
      </c>
      <c r="Q277" s="132" t="s">
        <v>53</v>
      </c>
      <c r="R277" s="117" t="s">
        <v>359</v>
      </c>
      <c r="S277" s="62"/>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row>
    <row r="278" spans="1:258" s="37" customFormat="1" ht="15" customHeight="1" x14ac:dyDescent="0.25">
      <c r="A278" s="110"/>
      <c r="B278" s="15" t="s">
        <v>12</v>
      </c>
      <c r="C278" s="111"/>
      <c r="D278" s="112"/>
      <c r="E278" s="16"/>
      <c r="F278" s="17"/>
      <c r="G278" s="17"/>
      <c r="H278" s="17"/>
      <c r="I278" s="17"/>
      <c r="J278" s="17"/>
      <c r="K278" s="17">
        <f t="shared" si="32"/>
        <v>0</v>
      </c>
      <c r="L278" s="16"/>
      <c r="M278" s="16"/>
      <c r="N278" s="16"/>
      <c r="O278" s="16">
        <f t="shared" si="28"/>
        <v>0</v>
      </c>
      <c r="P278" s="131"/>
      <c r="Q278" s="132"/>
      <c r="R278" s="117"/>
      <c r="S278" s="62"/>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row>
    <row r="279" spans="1:258" s="19" customFormat="1" ht="38.25" customHeight="1" x14ac:dyDescent="0.25">
      <c r="A279" s="110">
        <v>23</v>
      </c>
      <c r="B279" s="101" t="s">
        <v>180</v>
      </c>
      <c r="C279" s="111" t="s">
        <v>18</v>
      </c>
      <c r="D279" s="112" t="s">
        <v>304</v>
      </c>
      <c r="E279" s="46">
        <v>821</v>
      </c>
      <c r="F279" s="17">
        <v>142.29</v>
      </c>
      <c r="G279" s="17"/>
      <c r="H279" s="17"/>
      <c r="I279" s="17"/>
      <c r="J279" s="17"/>
      <c r="K279" s="17">
        <f t="shared" si="32"/>
        <v>142.29</v>
      </c>
      <c r="L279" s="16">
        <v>569.15</v>
      </c>
      <c r="M279" s="16">
        <v>640.29</v>
      </c>
      <c r="N279" s="16">
        <v>2845.74</v>
      </c>
      <c r="O279" s="16">
        <f t="shared" si="28"/>
        <v>5018.4699999999993</v>
      </c>
      <c r="P279" s="131" t="s">
        <v>335</v>
      </c>
      <c r="Q279" s="132" t="s">
        <v>45</v>
      </c>
      <c r="R279" s="117" t="s">
        <v>343</v>
      </c>
      <c r="S279" s="62"/>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row>
    <row r="280" spans="1:258" s="19" customFormat="1" ht="15" customHeight="1" x14ac:dyDescent="0.25">
      <c r="A280" s="110"/>
      <c r="B280" s="15" t="s">
        <v>12</v>
      </c>
      <c r="C280" s="111"/>
      <c r="D280" s="112"/>
      <c r="E280" s="46">
        <v>3.41</v>
      </c>
      <c r="F280" s="17">
        <v>4.9800000000000004</v>
      </c>
      <c r="G280" s="17"/>
      <c r="H280" s="17"/>
      <c r="I280" s="17"/>
      <c r="J280" s="17"/>
      <c r="K280" s="17">
        <f t="shared" si="32"/>
        <v>4.9800000000000004</v>
      </c>
      <c r="L280" s="16"/>
      <c r="M280" s="16"/>
      <c r="N280" s="16"/>
      <c r="O280" s="16">
        <f t="shared" si="28"/>
        <v>8.39</v>
      </c>
      <c r="P280" s="131"/>
      <c r="Q280" s="132"/>
      <c r="R280" s="117"/>
      <c r="S280" s="62"/>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row>
    <row r="281" spans="1:258" s="19" customFormat="1" ht="24" customHeight="1" x14ac:dyDescent="0.25">
      <c r="A281" s="110">
        <v>24</v>
      </c>
      <c r="B281" s="101" t="s">
        <v>330</v>
      </c>
      <c r="C281" s="111" t="s">
        <v>18</v>
      </c>
      <c r="D281" s="172" t="s">
        <v>305</v>
      </c>
      <c r="E281" s="46"/>
      <c r="F281" s="17">
        <v>15.65</v>
      </c>
      <c r="G281" s="17"/>
      <c r="H281" s="17"/>
      <c r="I281" s="17"/>
      <c r="J281" s="17"/>
      <c r="K281" s="17">
        <f t="shared" si="32"/>
        <v>15.65</v>
      </c>
      <c r="L281" s="16"/>
      <c r="M281" s="16"/>
      <c r="N281" s="16"/>
      <c r="O281" s="16">
        <f t="shared" si="28"/>
        <v>15.65</v>
      </c>
      <c r="P281" s="131" t="s">
        <v>211</v>
      </c>
      <c r="Q281" s="132">
        <v>2014</v>
      </c>
      <c r="R281" s="117" t="s">
        <v>385</v>
      </c>
      <c r="S281" s="62"/>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row>
    <row r="282" spans="1:258" s="19" customFormat="1" ht="15" customHeight="1" x14ac:dyDescent="0.25">
      <c r="A282" s="110"/>
      <c r="B282" s="15" t="s">
        <v>12</v>
      </c>
      <c r="C282" s="111"/>
      <c r="D282" s="172"/>
      <c r="E282" s="46"/>
      <c r="F282" s="17"/>
      <c r="G282" s="17"/>
      <c r="H282" s="17"/>
      <c r="I282" s="17"/>
      <c r="J282" s="17"/>
      <c r="K282" s="17">
        <f t="shared" si="32"/>
        <v>0</v>
      </c>
      <c r="L282" s="16"/>
      <c r="M282" s="16"/>
      <c r="N282" s="16"/>
      <c r="O282" s="16">
        <f t="shared" si="28"/>
        <v>0</v>
      </c>
      <c r="P282" s="131"/>
      <c r="Q282" s="132"/>
      <c r="R282" s="117"/>
      <c r="S282" s="62"/>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row>
    <row r="283" spans="1:258" s="19" customFormat="1" ht="32.25" customHeight="1" x14ac:dyDescent="0.25">
      <c r="A283" s="110">
        <v>25</v>
      </c>
      <c r="B283" s="23" t="s">
        <v>215</v>
      </c>
      <c r="C283" s="111" t="s">
        <v>18</v>
      </c>
      <c r="D283" s="112" t="s">
        <v>304</v>
      </c>
      <c r="E283" s="16">
        <v>0.43</v>
      </c>
      <c r="F283" s="17"/>
      <c r="G283" s="17"/>
      <c r="H283" s="17"/>
      <c r="I283" s="17"/>
      <c r="J283" s="17"/>
      <c r="K283" s="17">
        <f>F283+G283+H283+I283+J283</f>
        <v>0</v>
      </c>
      <c r="L283" s="16"/>
      <c r="M283" s="16"/>
      <c r="N283" s="16">
        <v>2746.14</v>
      </c>
      <c r="O283" s="16">
        <f t="shared" si="28"/>
        <v>2746.5699999999997</v>
      </c>
      <c r="P283" s="131" t="s">
        <v>41</v>
      </c>
      <c r="Q283" s="132" t="s">
        <v>42</v>
      </c>
      <c r="R283" s="117" t="s">
        <v>343</v>
      </c>
      <c r="S283" s="62"/>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row>
    <row r="284" spans="1:258" s="19" customFormat="1" ht="15" customHeight="1" x14ac:dyDescent="0.25">
      <c r="A284" s="110"/>
      <c r="B284" s="78" t="s">
        <v>12</v>
      </c>
      <c r="C284" s="111"/>
      <c r="D284" s="112"/>
      <c r="E284" s="16">
        <v>0.43</v>
      </c>
      <c r="F284" s="17"/>
      <c r="G284" s="17"/>
      <c r="H284" s="17"/>
      <c r="I284" s="17"/>
      <c r="J284" s="17"/>
      <c r="K284" s="17">
        <f>F284+G284+H284+I284+J284</f>
        <v>0</v>
      </c>
      <c r="L284" s="16"/>
      <c r="M284" s="16"/>
      <c r="N284" s="16">
        <v>42.69</v>
      </c>
      <c r="O284" s="16">
        <f t="shared" si="28"/>
        <v>43.12</v>
      </c>
      <c r="P284" s="131"/>
      <c r="Q284" s="132"/>
      <c r="R284" s="117"/>
      <c r="S284" s="62"/>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row>
    <row r="285" spans="1:258" s="45" customFormat="1" ht="24.75" customHeight="1" x14ac:dyDescent="0.2">
      <c r="A285" s="110">
        <v>26</v>
      </c>
      <c r="B285" s="23" t="s">
        <v>240</v>
      </c>
      <c r="C285" s="111" t="s">
        <v>18</v>
      </c>
      <c r="D285" s="112" t="s">
        <v>304</v>
      </c>
      <c r="E285" s="24">
        <v>65.739999999999995</v>
      </c>
      <c r="F285" s="21"/>
      <c r="G285" s="21"/>
      <c r="H285" s="21"/>
      <c r="I285" s="21"/>
      <c r="J285" s="21"/>
      <c r="K285" s="17">
        <f t="shared" ref="K285:K300" si="33">SUM(F285:J285)</f>
        <v>0</v>
      </c>
      <c r="L285" s="24">
        <v>184.97</v>
      </c>
      <c r="M285" s="24">
        <v>714.28</v>
      </c>
      <c r="N285" s="24">
        <v>123.79</v>
      </c>
      <c r="O285" s="16">
        <f t="shared" si="28"/>
        <v>1088.78</v>
      </c>
      <c r="P285" s="131" t="s">
        <v>241</v>
      </c>
      <c r="Q285" s="132" t="s">
        <v>202</v>
      </c>
      <c r="R285" s="117" t="s">
        <v>343</v>
      </c>
      <c r="S285" s="62"/>
      <c r="T285" s="27"/>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row>
    <row r="286" spans="1:258" s="45" customFormat="1" x14ac:dyDescent="0.2">
      <c r="A286" s="110"/>
      <c r="B286" s="78" t="s">
        <v>12</v>
      </c>
      <c r="C286" s="111"/>
      <c r="D286" s="112"/>
      <c r="E286" s="24">
        <v>2.7</v>
      </c>
      <c r="F286" s="21"/>
      <c r="G286" s="21"/>
      <c r="H286" s="21"/>
      <c r="I286" s="21"/>
      <c r="J286" s="21"/>
      <c r="K286" s="17">
        <f t="shared" si="33"/>
        <v>0</v>
      </c>
      <c r="L286" s="24">
        <v>42.69</v>
      </c>
      <c r="M286" s="24"/>
      <c r="N286" s="24"/>
      <c r="O286" s="16">
        <f t="shared" si="28"/>
        <v>45.39</v>
      </c>
      <c r="P286" s="131"/>
      <c r="Q286" s="132"/>
      <c r="R286" s="117"/>
      <c r="S286" s="62"/>
      <c r="T286" s="27"/>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row>
    <row r="287" spans="1:258" s="19" customFormat="1" ht="64.5" customHeight="1" x14ac:dyDescent="0.25">
      <c r="A287" s="110">
        <v>27</v>
      </c>
      <c r="B287" s="101" t="s">
        <v>174</v>
      </c>
      <c r="C287" s="111" t="s">
        <v>18</v>
      </c>
      <c r="D287" s="112" t="s">
        <v>304</v>
      </c>
      <c r="E287" s="46">
        <v>64.459999999999994</v>
      </c>
      <c r="F287" s="17"/>
      <c r="G287" s="17"/>
      <c r="H287" s="17"/>
      <c r="I287" s="17"/>
      <c r="J287" s="17"/>
      <c r="K287" s="17">
        <f t="shared" si="33"/>
        <v>0</v>
      </c>
      <c r="L287" s="16">
        <v>42.69</v>
      </c>
      <c r="M287" s="16">
        <v>313.02999999999997</v>
      </c>
      <c r="N287" s="16">
        <v>1422.87</v>
      </c>
      <c r="O287" s="16">
        <f t="shared" si="28"/>
        <v>1843.0499999999997</v>
      </c>
      <c r="P287" s="131" t="s">
        <v>336</v>
      </c>
      <c r="Q287" s="132" t="s">
        <v>202</v>
      </c>
      <c r="R287" s="117" t="s">
        <v>343</v>
      </c>
      <c r="S287" s="62"/>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row>
    <row r="288" spans="1:258" s="19" customFormat="1" ht="12" customHeight="1" x14ac:dyDescent="0.25">
      <c r="A288" s="110"/>
      <c r="B288" s="15" t="s">
        <v>44</v>
      </c>
      <c r="C288" s="111"/>
      <c r="D288" s="112"/>
      <c r="E288" s="46">
        <v>0.85</v>
      </c>
      <c r="F288" s="17"/>
      <c r="G288" s="17"/>
      <c r="H288" s="17"/>
      <c r="I288" s="17"/>
      <c r="J288" s="17"/>
      <c r="K288" s="17">
        <f t="shared" si="33"/>
        <v>0</v>
      </c>
      <c r="L288" s="16">
        <v>42.69</v>
      </c>
      <c r="M288" s="16"/>
      <c r="N288" s="16"/>
      <c r="O288" s="16">
        <f t="shared" si="28"/>
        <v>43.54</v>
      </c>
      <c r="P288" s="131"/>
      <c r="Q288" s="132"/>
      <c r="R288" s="117"/>
      <c r="S288" s="62"/>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row>
    <row r="289" spans="1:54" s="19" customFormat="1" ht="28.5" customHeight="1" x14ac:dyDescent="0.25">
      <c r="A289" s="110">
        <v>28</v>
      </c>
      <c r="B289" s="101" t="s">
        <v>175</v>
      </c>
      <c r="C289" s="111" t="s">
        <v>18</v>
      </c>
      <c r="D289" s="112" t="s">
        <v>304</v>
      </c>
      <c r="E289" s="46">
        <v>221.68</v>
      </c>
      <c r="F289" s="17"/>
      <c r="G289" s="17"/>
      <c r="H289" s="17"/>
      <c r="I289" s="17"/>
      <c r="J289" s="17"/>
      <c r="K289" s="17">
        <f t="shared" si="33"/>
        <v>0</v>
      </c>
      <c r="L289" s="16">
        <v>7.11</v>
      </c>
      <c r="M289" s="16">
        <v>583.38</v>
      </c>
      <c r="N289" s="16">
        <v>2148.54</v>
      </c>
      <c r="O289" s="16">
        <f t="shared" si="28"/>
        <v>2960.71</v>
      </c>
      <c r="P289" s="131" t="s">
        <v>364</v>
      </c>
      <c r="Q289" s="132" t="s">
        <v>202</v>
      </c>
      <c r="R289" s="117" t="s">
        <v>343</v>
      </c>
      <c r="S289" s="62"/>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row>
    <row r="290" spans="1:54" s="19" customFormat="1" ht="15" customHeight="1" x14ac:dyDescent="0.25">
      <c r="A290" s="110"/>
      <c r="B290" s="15" t="s">
        <v>12</v>
      </c>
      <c r="C290" s="111"/>
      <c r="D290" s="112"/>
      <c r="E290" s="46">
        <v>46.67</v>
      </c>
      <c r="F290" s="17"/>
      <c r="G290" s="17"/>
      <c r="H290" s="17"/>
      <c r="I290" s="17"/>
      <c r="J290" s="17"/>
      <c r="K290" s="17">
        <f t="shared" si="33"/>
        <v>0</v>
      </c>
      <c r="L290" s="16">
        <v>7.11</v>
      </c>
      <c r="M290" s="16"/>
      <c r="N290" s="16"/>
      <c r="O290" s="16">
        <f t="shared" si="28"/>
        <v>53.78</v>
      </c>
      <c r="P290" s="131"/>
      <c r="Q290" s="132"/>
      <c r="R290" s="117"/>
      <c r="S290" s="62"/>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row>
    <row r="291" spans="1:54" s="45" customFormat="1" ht="38.25" customHeight="1" x14ac:dyDescent="0.2">
      <c r="A291" s="110">
        <v>29</v>
      </c>
      <c r="B291" s="101" t="s">
        <v>176</v>
      </c>
      <c r="C291" s="111" t="s">
        <v>18</v>
      </c>
      <c r="D291" s="112" t="s">
        <v>304</v>
      </c>
      <c r="E291" s="46">
        <v>127.92</v>
      </c>
      <c r="F291" s="21">
        <v>220.55</v>
      </c>
      <c r="G291" s="21"/>
      <c r="H291" s="21"/>
      <c r="I291" s="21"/>
      <c r="J291" s="21"/>
      <c r="K291" s="17">
        <f t="shared" si="33"/>
        <v>220.55</v>
      </c>
      <c r="L291" s="24">
        <v>4268.62</v>
      </c>
      <c r="M291" s="24">
        <v>4268.62</v>
      </c>
      <c r="N291" s="24"/>
      <c r="O291" s="16">
        <f t="shared" si="28"/>
        <v>8885.7099999999991</v>
      </c>
      <c r="P291" s="131" t="s">
        <v>178</v>
      </c>
      <c r="Q291" s="132" t="s">
        <v>209</v>
      </c>
      <c r="R291" s="117" t="s">
        <v>343</v>
      </c>
      <c r="S291" s="62"/>
      <c r="T291" s="113"/>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row>
    <row r="292" spans="1:54" s="45" customFormat="1" x14ac:dyDescent="0.2">
      <c r="A292" s="110"/>
      <c r="B292" s="15" t="s">
        <v>12</v>
      </c>
      <c r="C292" s="111"/>
      <c r="D292" s="112"/>
      <c r="E292" s="46"/>
      <c r="F292" s="21">
        <v>220.55</v>
      </c>
      <c r="G292" s="21"/>
      <c r="H292" s="21"/>
      <c r="I292" s="21"/>
      <c r="J292" s="21"/>
      <c r="K292" s="17">
        <f t="shared" si="33"/>
        <v>220.55</v>
      </c>
      <c r="L292" s="24"/>
      <c r="M292" s="24"/>
      <c r="N292" s="24"/>
      <c r="O292" s="16">
        <f t="shared" si="28"/>
        <v>220.55</v>
      </c>
      <c r="P292" s="131"/>
      <c r="Q292" s="132"/>
      <c r="R292" s="117"/>
      <c r="S292" s="62"/>
      <c r="T292" s="11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row>
    <row r="293" spans="1:54" s="45" customFormat="1" ht="33.75" customHeight="1" x14ac:dyDescent="0.2">
      <c r="A293" s="110">
        <v>30</v>
      </c>
      <c r="B293" s="105" t="s">
        <v>378</v>
      </c>
      <c r="C293" s="111" t="s">
        <v>254</v>
      </c>
      <c r="D293" s="112" t="s">
        <v>304</v>
      </c>
      <c r="E293" s="46">
        <v>272.76</v>
      </c>
      <c r="F293" s="21"/>
      <c r="G293" s="21"/>
      <c r="H293" s="21"/>
      <c r="I293" s="21"/>
      <c r="J293" s="21"/>
      <c r="K293" s="17">
        <f t="shared" si="33"/>
        <v>0</v>
      </c>
      <c r="L293" s="24">
        <v>1269.49</v>
      </c>
      <c r="M293" s="24"/>
      <c r="N293" s="24"/>
      <c r="O293" s="16">
        <f t="shared" si="28"/>
        <v>1542.25</v>
      </c>
      <c r="P293" s="113" t="s">
        <v>400</v>
      </c>
      <c r="Q293" s="115" t="s">
        <v>53</v>
      </c>
      <c r="R293" s="117" t="s">
        <v>343</v>
      </c>
      <c r="S293" s="62"/>
      <c r="T293" s="27"/>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row>
    <row r="294" spans="1:54" s="45" customFormat="1" x14ac:dyDescent="0.2">
      <c r="A294" s="110"/>
      <c r="B294" s="15" t="s">
        <v>12</v>
      </c>
      <c r="C294" s="111"/>
      <c r="D294" s="112"/>
      <c r="E294" s="46"/>
      <c r="F294" s="21"/>
      <c r="G294" s="21"/>
      <c r="H294" s="21"/>
      <c r="I294" s="21"/>
      <c r="J294" s="21"/>
      <c r="K294" s="17">
        <f t="shared" si="33"/>
        <v>0</v>
      </c>
      <c r="L294" s="24"/>
      <c r="M294" s="24"/>
      <c r="N294" s="24"/>
      <c r="O294" s="16">
        <f t="shared" si="28"/>
        <v>0</v>
      </c>
      <c r="P294" s="114"/>
      <c r="Q294" s="116"/>
      <c r="R294" s="117"/>
      <c r="S294" s="62"/>
      <c r="T294" s="27"/>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row>
    <row r="295" spans="1:54" s="45" customFormat="1" ht="64.5" customHeight="1" x14ac:dyDescent="0.2">
      <c r="A295" s="110">
        <v>31</v>
      </c>
      <c r="B295" s="101" t="s">
        <v>177</v>
      </c>
      <c r="C295" s="111" t="s">
        <v>18</v>
      </c>
      <c r="D295" s="112" t="s">
        <v>304</v>
      </c>
      <c r="E295" s="46">
        <v>53.93</v>
      </c>
      <c r="F295" s="21">
        <v>7.11</v>
      </c>
      <c r="G295" s="21">
        <v>5264.63</v>
      </c>
      <c r="H295" s="21"/>
      <c r="I295" s="21"/>
      <c r="J295" s="21"/>
      <c r="K295" s="17">
        <f t="shared" si="33"/>
        <v>5271.74</v>
      </c>
      <c r="L295" s="24">
        <v>126.64</v>
      </c>
      <c r="M295" s="24"/>
      <c r="N295" s="24"/>
      <c r="O295" s="16">
        <f t="shared" si="28"/>
        <v>5452.31</v>
      </c>
      <c r="P295" s="131" t="s">
        <v>246</v>
      </c>
      <c r="Q295" s="132" t="s">
        <v>29</v>
      </c>
      <c r="R295" s="117" t="s">
        <v>343</v>
      </c>
      <c r="S295" s="62"/>
      <c r="T295" s="27"/>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row>
    <row r="296" spans="1:54" s="45" customFormat="1" x14ac:dyDescent="0.2">
      <c r="A296" s="110"/>
      <c r="B296" s="15" t="s">
        <v>12</v>
      </c>
      <c r="C296" s="111"/>
      <c r="D296" s="112"/>
      <c r="E296" s="46">
        <v>53.93</v>
      </c>
      <c r="F296" s="21"/>
      <c r="G296" s="21"/>
      <c r="H296" s="21"/>
      <c r="I296" s="21"/>
      <c r="J296" s="21"/>
      <c r="K296" s="17">
        <f t="shared" si="33"/>
        <v>0</v>
      </c>
      <c r="L296" s="24"/>
      <c r="M296" s="24"/>
      <c r="N296" s="24"/>
      <c r="O296" s="16">
        <f t="shared" si="28"/>
        <v>53.93</v>
      </c>
      <c r="P296" s="131"/>
      <c r="Q296" s="132"/>
      <c r="R296" s="117"/>
      <c r="S296" s="62"/>
      <c r="T296" s="27"/>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row>
    <row r="297" spans="1:54" s="45" customFormat="1" ht="41.25" customHeight="1" x14ac:dyDescent="0.2">
      <c r="A297" s="110">
        <v>32</v>
      </c>
      <c r="B297" s="101" t="s">
        <v>324</v>
      </c>
      <c r="C297" s="111" t="s">
        <v>18</v>
      </c>
      <c r="D297" s="112" t="s">
        <v>304</v>
      </c>
      <c r="E297" s="46">
        <v>2924.14</v>
      </c>
      <c r="F297" s="21">
        <v>1.42</v>
      </c>
      <c r="G297" s="21">
        <v>154.1</v>
      </c>
      <c r="H297" s="21"/>
      <c r="I297" s="21"/>
      <c r="J297" s="21"/>
      <c r="K297" s="17">
        <f t="shared" si="33"/>
        <v>155.51999999999998</v>
      </c>
      <c r="L297" s="24"/>
      <c r="M297" s="24"/>
      <c r="N297" s="24"/>
      <c r="O297" s="16">
        <f t="shared" si="28"/>
        <v>3079.66</v>
      </c>
      <c r="P297" s="131" t="s">
        <v>323</v>
      </c>
      <c r="Q297" s="132" t="s">
        <v>325</v>
      </c>
      <c r="R297" s="117" t="s">
        <v>343</v>
      </c>
      <c r="S297" s="62"/>
      <c r="T297" s="27"/>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row>
    <row r="298" spans="1:54" s="45" customFormat="1" x14ac:dyDescent="0.2">
      <c r="A298" s="110"/>
      <c r="B298" s="15" t="s">
        <v>12</v>
      </c>
      <c r="C298" s="111"/>
      <c r="D298" s="112"/>
      <c r="E298" s="46">
        <v>88.22</v>
      </c>
      <c r="F298" s="21"/>
      <c r="G298" s="21"/>
      <c r="H298" s="21"/>
      <c r="I298" s="21"/>
      <c r="J298" s="21"/>
      <c r="K298" s="17">
        <f t="shared" si="33"/>
        <v>0</v>
      </c>
      <c r="L298" s="24"/>
      <c r="M298" s="24"/>
      <c r="N298" s="24"/>
      <c r="O298" s="16">
        <f t="shared" si="28"/>
        <v>88.22</v>
      </c>
      <c r="P298" s="131"/>
      <c r="Q298" s="132"/>
      <c r="R298" s="117"/>
      <c r="S298" s="62"/>
      <c r="T298" s="27"/>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row>
    <row r="299" spans="1:54" s="19" customFormat="1" ht="36.75" customHeight="1" x14ac:dyDescent="0.25">
      <c r="A299" s="110">
        <v>33</v>
      </c>
      <c r="B299" s="101" t="s">
        <v>179</v>
      </c>
      <c r="C299" s="111" t="s">
        <v>18</v>
      </c>
      <c r="D299" s="112" t="s">
        <v>304</v>
      </c>
      <c r="E299" s="46">
        <v>1.42</v>
      </c>
      <c r="F299" s="17"/>
      <c r="G299" s="17"/>
      <c r="H299" s="17"/>
      <c r="I299" s="17"/>
      <c r="J299" s="17">
        <v>213.43</v>
      </c>
      <c r="K299" s="17">
        <f t="shared" si="33"/>
        <v>213.43</v>
      </c>
      <c r="L299" s="16">
        <v>2845.74</v>
      </c>
      <c r="M299" s="24">
        <v>4268.62</v>
      </c>
      <c r="N299" s="16"/>
      <c r="O299" s="16">
        <f t="shared" ref="O299:O304" si="34">E299+K299+L299+M299+N299</f>
        <v>7329.2099999999991</v>
      </c>
      <c r="P299" s="131" t="s">
        <v>210</v>
      </c>
      <c r="Q299" s="132" t="s">
        <v>209</v>
      </c>
      <c r="R299" s="117" t="s">
        <v>343</v>
      </c>
      <c r="S299" s="62"/>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row>
    <row r="300" spans="1:54" s="19" customFormat="1" ht="15" customHeight="1" x14ac:dyDescent="0.25">
      <c r="A300" s="110"/>
      <c r="B300" s="15" t="s">
        <v>12</v>
      </c>
      <c r="C300" s="111"/>
      <c r="D300" s="112"/>
      <c r="E300" s="46">
        <v>1.42</v>
      </c>
      <c r="F300" s="17"/>
      <c r="G300" s="17"/>
      <c r="H300" s="17"/>
      <c r="I300" s="17"/>
      <c r="J300" s="17">
        <v>213.43</v>
      </c>
      <c r="K300" s="17">
        <f t="shared" si="33"/>
        <v>213.43</v>
      </c>
      <c r="L300" s="16"/>
      <c r="M300" s="16"/>
      <c r="N300" s="16"/>
      <c r="O300" s="16">
        <f t="shared" si="34"/>
        <v>214.85</v>
      </c>
      <c r="P300" s="131"/>
      <c r="Q300" s="132"/>
      <c r="R300" s="117"/>
      <c r="S300" s="62"/>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row>
    <row r="301" spans="1:54" s="32" customFormat="1" ht="27.75" customHeight="1" x14ac:dyDescent="0.25">
      <c r="A301" s="133">
        <v>34</v>
      </c>
      <c r="B301" s="71" t="s">
        <v>252</v>
      </c>
      <c r="C301" s="128" t="s">
        <v>17</v>
      </c>
      <c r="D301" s="121" t="s">
        <v>308</v>
      </c>
      <c r="E301" s="102">
        <v>126.49</v>
      </c>
      <c r="F301" s="21"/>
      <c r="G301" s="21"/>
      <c r="H301" s="21"/>
      <c r="I301" s="21"/>
      <c r="J301" s="21"/>
      <c r="K301" s="17">
        <f>SUM(F301:J301)</f>
        <v>0</v>
      </c>
      <c r="L301" s="24">
        <v>142.29</v>
      </c>
      <c r="M301" s="24"/>
      <c r="N301" s="24"/>
      <c r="O301" s="16">
        <f>E301+K301+L301+M301+N301</f>
        <v>268.77999999999997</v>
      </c>
      <c r="P301" s="129" t="s">
        <v>317</v>
      </c>
      <c r="Q301" s="130">
        <v>2015</v>
      </c>
      <c r="R301" s="117" t="s">
        <v>343</v>
      </c>
      <c r="S301" s="70"/>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row>
    <row r="302" spans="1:54" s="32" customFormat="1" ht="12" customHeight="1" x14ac:dyDescent="0.25">
      <c r="A302" s="133"/>
      <c r="B302" s="73" t="s">
        <v>12</v>
      </c>
      <c r="C302" s="128"/>
      <c r="D302" s="121"/>
      <c r="E302" s="102"/>
      <c r="F302" s="21"/>
      <c r="G302" s="21"/>
      <c r="H302" s="21"/>
      <c r="I302" s="21"/>
      <c r="J302" s="21"/>
      <c r="K302" s="17">
        <f>SUM(F302:J302)</f>
        <v>0</v>
      </c>
      <c r="L302" s="24">
        <v>14.23</v>
      </c>
      <c r="M302" s="24"/>
      <c r="N302" s="24"/>
      <c r="O302" s="16">
        <f>E302+K302+L302+M302+N302</f>
        <v>14.23</v>
      </c>
      <c r="P302" s="129"/>
      <c r="Q302" s="130"/>
      <c r="R302" s="117"/>
      <c r="S302" s="70"/>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row>
    <row r="303" spans="1:54" s="36" customFormat="1" ht="29.25" customHeight="1" x14ac:dyDescent="0.25">
      <c r="A303" s="110">
        <v>35</v>
      </c>
      <c r="B303" s="71" t="s">
        <v>387</v>
      </c>
      <c r="C303" s="119" t="s">
        <v>14</v>
      </c>
      <c r="D303" s="121" t="s">
        <v>308</v>
      </c>
      <c r="E303" s="22"/>
      <c r="F303" s="17">
        <v>28.46</v>
      </c>
      <c r="G303" s="17"/>
      <c r="H303" s="17"/>
      <c r="I303" s="17"/>
      <c r="J303" s="17"/>
      <c r="K303" s="17">
        <f t="shared" ref="K303:K304" si="35">SUM(F303:J303)</f>
        <v>28.46</v>
      </c>
      <c r="L303" s="16"/>
      <c r="M303" s="16"/>
      <c r="N303" s="86"/>
      <c r="O303" s="16">
        <f t="shared" si="34"/>
        <v>28.46</v>
      </c>
      <c r="P303" s="123" t="s">
        <v>401</v>
      </c>
      <c r="Q303" s="125">
        <v>2014</v>
      </c>
      <c r="R303" s="117" t="s">
        <v>343</v>
      </c>
      <c r="S303" s="69"/>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row>
    <row r="304" spans="1:54" s="36" customFormat="1" ht="15" customHeight="1" x14ac:dyDescent="0.25">
      <c r="A304" s="110"/>
      <c r="B304" s="73" t="s">
        <v>44</v>
      </c>
      <c r="C304" s="119"/>
      <c r="D304" s="121"/>
      <c r="E304" s="22"/>
      <c r="F304" s="17">
        <v>2.85</v>
      </c>
      <c r="G304" s="17"/>
      <c r="H304" s="17"/>
      <c r="I304" s="17"/>
      <c r="J304" s="17"/>
      <c r="K304" s="17">
        <f t="shared" si="35"/>
        <v>2.85</v>
      </c>
      <c r="L304" s="16"/>
      <c r="M304" s="16"/>
      <c r="N304" s="86"/>
      <c r="O304" s="16">
        <f t="shared" si="34"/>
        <v>2.85</v>
      </c>
      <c r="P304" s="123"/>
      <c r="Q304" s="125"/>
      <c r="R304" s="117"/>
      <c r="S304" s="69"/>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row>
    <row r="305" spans="1:54" s="36" customFormat="1" ht="26.25" customHeight="1" x14ac:dyDescent="0.25">
      <c r="A305" s="110">
        <v>36</v>
      </c>
      <c r="B305" s="71" t="s">
        <v>340</v>
      </c>
      <c r="C305" s="119" t="s">
        <v>24</v>
      </c>
      <c r="D305" s="121" t="s">
        <v>298</v>
      </c>
      <c r="E305" s="22">
        <v>514.79999999999995</v>
      </c>
      <c r="F305" s="17"/>
      <c r="G305" s="17">
        <v>36.57</v>
      </c>
      <c r="H305" s="17"/>
      <c r="I305" s="17"/>
      <c r="J305" s="17"/>
      <c r="K305" s="17">
        <f t="shared" ref="K305:K306" si="36">SUM(F305:J305)</f>
        <v>36.57</v>
      </c>
      <c r="L305" s="16"/>
      <c r="M305" s="16"/>
      <c r="N305" s="86"/>
      <c r="O305" s="16">
        <f t="shared" ref="O305:O306" si="37">E305+K305+L305+M305+N305</f>
        <v>551.37</v>
      </c>
      <c r="P305" s="123" t="s">
        <v>402</v>
      </c>
      <c r="Q305" s="125" t="s">
        <v>28</v>
      </c>
      <c r="R305" s="117" t="s">
        <v>343</v>
      </c>
      <c r="S305" s="69"/>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row>
    <row r="306" spans="1:54" s="36" customFormat="1" ht="15" customHeight="1" thickBot="1" x14ac:dyDescent="0.3">
      <c r="A306" s="118"/>
      <c r="B306" s="106" t="s">
        <v>44</v>
      </c>
      <c r="C306" s="120"/>
      <c r="D306" s="122"/>
      <c r="E306" s="82"/>
      <c r="F306" s="83"/>
      <c r="G306" s="83"/>
      <c r="H306" s="83"/>
      <c r="I306" s="83"/>
      <c r="J306" s="83"/>
      <c r="K306" s="83">
        <f t="shared" si="36"/>
        <v>0</v>
      </c>
      <c r="L306" s="84"/>
      <c r="M306" s="84"/>
      <c r="N306" s="87"/>
      <c r="O306" s="84">
        <f t="shared" si="37"/>
        <v>0</v>
      </c>
      <c r="P306" s="124"/>
      <c r="Q306" s="126"/>
      <c r="R306" s="127"/>
      <c r="S306" s="69"/>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row>
    <row r="307" spans="1:54" x14ac:dyDescent="0.25">
      <c r="A307" s="4"/>
      <c r="B307" s="79"/>
      <c r="D307" s="1"/>
      <c r="E307" s="1"/>
      <c r="F307" s="1"/>
      <c r="N307" s="4"/>
      <c r="O307" s="4"/>
      <c r="P307" s="88"/>
      <c r="Q307" s="65"/>
      <c r="R307" s="65"/>
    </row>
    <row r="308" spans="1:54" x14ac:dyDescent="0.25">
      <c r="A308" s="4"/>
      <c r="B308" s="85" t="s">
        <v>258</v>
      </c>
      <c r="D308" s="1"/>
      <c r="E308" s="1"/>
      <c r="F308" s="1"/>
      <c r="N308" s="4"/>
      <c r="O308" s="4"/>
      <c r="P308" s="88"/>
      <c r="Q308" s="65"/>
      <c r="R308" s="65"/>
    </row>
    <row r="309" spans="1:54" x14ac:dyDescent="0.25">
      <c r="A309" s="4"/>
      <c r="B309" s="79"/>
      <c r="D309" s="1"/>
      <c r="E309" s="1"/>
      <c r="F309" s="1"/>
      <c r="N309" s="4"/>
      <c r="O309" s="4"/>
      <c r="P309" s="88"/>
      <c r="Q309" s="65"/>
      <c r="R309" s="65"/>
    </row>
    <row r="310" spans="1:54" ht="27.75" x14ac:dyDescent="0.25">
      <c r="A310" s="4"/>
      <c r="B310" s="79" t="s">
        <v>380</v>
      </c>
      <c r="D310" s="1"/>
      <c r="E310" s="1"/>
      <c r="F310" s="89"/>
      <c r="N310" s="4"/>
      <c r="O310" s="4"/>
      <c r="P310" s="88"/>
      <c r="Q310" s="65"/>
      <c r="R310" s="65"/>
    </row>
    <row r="311" spans="1:54" x14ac:dyDescent="0.25">
      <c r="A311" s="4"/>
      <c r="B311" s="79"/>
      <c r="D311" s="1"/>
      <c r="E311" s="1"/>
      <c r="F311" s="1"/>
      <c r="N311" s="4"/>
      <c r="O311" s="4"/>
      <c r="P311" s="88"/>
      <c r="Q311" s="65"/>
      <c r="R311" s="65"/>
    </row>
    <row r="312" spans="1:54" x14ac:dyDescent="0.25">
      <c r="A312" s="4"/>
      <c r="B312" s="79"/>
      <c r="D312" s="1"/>
      <c r="E312" s="1"/>
      <c r="F312" s="1"/>
      <c r="N312" s="4"/>
      <c r="O312" s="4"/>
      <c r="P312" s="88"/>
      <c r="Q312" s="65"/>
      <c r="R312" s="65"/>
    </row>
    <row r="313" spans="1:54" x14ac:dyDescent="0.25">
      <c r="A313" s="4"/>
      <c r="B313" s="79"/>
      <c r="D313" s="1"/>
      <c r="E313" s="1"/>
      <c r="F313" s="1"/>
      <c r="N313" s="4"/>
      <c r="O313" s="4"/>
      <c r="P313" s="88"/>
      <c r="Q313" s="65"/>
      <c r="R313" s="65"/>
    </row>
    <row r="314" spans="1:54" x14ac:dyDescent="0.25">
      <c r="A314" s="4"/>
      <c r="B314" s="79"/>
      <c r="D314" s="1"/>
      <c r="E314" s="1"/>
      <c r="F314" s="1"/>
      <c r="N314" s="4"/>
      <c r="O314" s="4"/>
      <c r="P314" s="88"/>
      <c r="Q314" s="65"/>
      <c r="R314" s="65"/>
    </row>
    <row r="315" spans="1:54" x14ac:dyDescent="0.25">
      <c r="A315" s="4"/>
      <c r="B315" s="79"/>
      <c r="D315" s="1"/>
      <c r="E315" s="1"/>
      <c r="F315" s="1"/>
      <c r="N315" s="4"/>
      <c r="O315" s="4"/>
      <c r="P315" s="88"/>
      <c r="Q315" s="65"/>
      <c r="R315" s="65"/>
    </row>
    <row r="316" spans="1:54" x14ac:dyDescent="0.25">
      <c r="A316" s="4"/>
      <c r="B316" s="79"/>
      <c r="D316" s="1"/>
      <c r="E316" s="1"/>
      <c r="F316" s="1"/>
      <c r="N316" s="4"/>
      <c r="O316" s="4"/>
      <c r="P316" s="88"/>
      <c r="Q316" s="65"/>
      <c r="R316" s="65"/>
    </row>
    <row r="317" spans="1:54" x14ac:dyDescent="0.25">
      <c r="A317" s="4"/>
      <c r="B317" s="79"/>
      <c r="D317" s="1"/>
      <c r="E317" s="1"/>
      <c r="F317" s="1"/>
      <c r="N317" s="4"/>
      <c r="O317" s="4"/>
      <c r="P317" s="88"/>
      <c r="Q317" s="65"/>
      <c r="R317" s="65"/>
    </row>
    <row r="318" spans="1:54" x14ac:dyDescent="0.25">
      <c r="A318" s="4"/>
      <c r="B318" s="79"/>
      <c r="D318" s="1"/>
      <c r="E318" s="1"/>
      <c r="F318" s="1"/>
      <c r="N318" s="4"/>
      <c r="O318" s="4"/>
      <c r="P318" s="88"/>
      <c r="Q318" s="65"/>
      <c r="R318" s="65"/>
    </row>
    <row r="319" spans="1:54" x14ac:dyDescent="0.25">
      <c r="A319" s="4"/>
      <c r="B319" s="79"/>
      <c r="D319" s="1"/>
      <c r="E319" s="1"/>
      <c r="F319" s="1"/>
      <c r="N319" s="4"/>
      <c r="O319" s="4"/>
      <c r="P319" s="88"/>
      <c r="Q319" s="65"/>
      <c r="R319" s="65"/>
    </row>
    <row r="320" spans="1:54" x14ac:dyDescent="0.25">
      <c r="A320" s="4"/>
      <c r="B320" s="79"/>
      <c r="D320" s="1"/>
      <c r="E320" s="1"/>
      <c r="F320" s="1"/>
      <c r="N320" s="4"/>
      <c r="O320" s="4"/>
      <c r="P320" s="88"/>
      <c r="Q320" s="65"/>
      <c r="R320" s="65"/>
    </row>
    <row r="321" spans="1:18" x14ac:dyDescent="0.25">
      <c r="A321" s="4"/>
      <c r="B321" s="79"/>
      <c r="D321" s="1"/>
      <c r="E321" s="1"/>
      <c r="F321" s="1"/>
      <c r="N321" s="4"/>
      <c r="O321" s="4"/>
      <c r="P321" s="88"/>
      <c r="Q321" s="65"/>
      <c r="R321" s="65"/>
    </row>
    <row r="322" spans="1:18" x14ac:dyDescent="0.25">
      <c r="A322" s="4"/>
      <c r="B322" s="79"/>
      <c r="D322" s="1"/>
      <c r="E322" s="1"/>
      <c r="F322" s="1"/>
      <c r="N322" s="4"/>
      <c r="O322" s="4"/>
      <c r="P322" s="88"/>
      <c r="Q322" s="65"/>
      <c r="R322" s="65"/>
    </row>
    <row r="323" spans="1:18" x14ac:dyDescent="0.25">
      <c r="A323" s="4"/>
      <c r="B323" s="79"/>
      <c r="D323" s="1"/>
      <c r="E323" s="1"/>
      <c r="F323" s="1"/>
      <c r="N323" s="4"/>
      <c r="O323" s="4"/>
      <c r="P323" s="88"/>
      <c r="Q323" s="65"/>
      <c r="R323" s="65"/>
    </row>
    <row r="324" spans="1:18" x14ac:dyDescent="0.25">
      <c r="A324" s="4"/>
      <c r="B324" s="79"/>
      <c r="D324" s="1"/>
      <c r="E324" s="1"/>
      <c r="F324" s="1"/>
      <c r="N324" s="4"/>
      <c r="O324" s="4"/>
      <c r="P324" s="88"/>
      <c r="Q324" s="65"/>
      <c r="R324" s="65"/>
    </row>
    <row r="325" spans="1:18" x14ac:dyDescent="0.25">
      <c r="A325" s="4"/>
      <c r="B325" s="79"/>
      <c r="D325" s="1"/>
      <c r="E325" s="1"/>
      <c r="F325" s="1"/>
      <c r="N325" s="4"/>
      <c r="O325" s="4"/>
      <c r="P325" s="88"/>
      <c r="Q325" s="65"/>
      <c r="R325" s="65"/>
    </row>
    <row r="326" spans="1:18" x14ac:dyDescent="0.25">
      <c r="A326" s="4"/>
      <c r="B326" s="79"/>
      <c r="D326" s="1"/>
      <c r="E326" s="1"/>
      <c r="F326" s="1"/>
      <c r="N326" s="4"/>
      <c r="O326" s="4"/>
      <c r="P326" s="88"/>
      <c r="Q326" s="65"/>
      <c r="R326" s="65"/>
    </row>
    <row r="327" spans="1:18" x14ac:dyDescent="0.25">
      <c r="A327" s="4"/>
      <c r="B327" s="79"/>
      <c r="D327" s="1"/>
      <c r="E327" s="1"/>
      <c r="F327" s="1"/>
      <c r="N327" s="4"/>
      <c r="O327" s="4"/>
      <c r="P327" s="88"/>
      <c r="Q327" s="65"/>
      <c r="R327" s="65"/>
    </row>
    <row r="328" spans="1:18" x14ac:dyDescent="0.25">
      <c r="A328" s="4"/>
      <c r="B328" s="79"/>
      <c r="D328" s="1"/>
      <c r="E328" s="1"/>
      <c r="F328" s="1"/>
      <c r="N328" s="4"/>
      <c r="O328" s="4"/>
      <c r="P328" s="88"/>
      <c r="Q328" s="65"/>
      <c r="R328" s="65"/>
    </row>
    <row r="329" spans="1:18" x14ac:dyDescent="0.25">
      <c r="A329" s="4"/>
      <c r="B329" s="79"/>
      <c r="D329" s="1"/>
      <c r="E329" s="1"/>
      <c r="F329" s="1"/>
      <c r="N329" s="4"/>
      <c r="O329" s="4"/>
      <c r="P329" s="88"/>
      <c r="Q329" s="65"/>
      <c r="R329" s="65"/>
    </row>
    <row r="330" spans="1:18" x14ac:dyDescent="0.25">
      <c r="A330" s="4"/>
      <c r="B330" s="79"/>
      <c r="D330" s="1"/>
      <c r="E330" s="1"/>
      <c r="F330" s="1"/>
      <c r="N330" s="4"/>
      <c r="O330" s="4"/>
      <c r="P330" s="88"/>
      <c r="Q330" s="65"/>
      <c r="R330" s="65"/>
    </row>
    <row r="331" spans="1:18" x14ac:dyDescent="0.25">
      <c r="A331" s="4"/>
      <c r="B331" s="79"/>
      <c r="D331" s="1"/>
      <c r="E331" s="1"/>
      <c r="F331" s="1"/>
      <c r="N331" s="4"/>
      <c r="O331" s="4"/>
      <c r="P331" s="88"/>
      <c r="Q331" s="65"/>
      <c r="R331" s="65"/>
    </row>
    <row r="332" spans="1:18" x14ac:dyDescent="0.25">
      <c r="A332" s="4"/>
      <c r="B332" s="79"/>
      <c r="D332" s="1"/>
      <c r="E332" s="1"/>
      <c r="F332" s="1"/>
      <c r="N332" s="4"/>
      <c r="O332" s="4"/>
      <c r="P332" s="88"/>
      <c r="Q332" s="65"/>
      <c r="R332" s="65"/>
    </row>
    <row r="333" spans="1:18" x14ac:dyDescent="0.25">
      <c r="A333" s="4"/>
      <c r="B333" s="79"/>
      <c r="D333" s="1"/>
      <c r="E333" s="1"/>
      <c r="F333" s="1"/>
      <c r="N333" s="4"/>
      <c r="O333" s="4"/>
      <c r="P333" s="88"/>
      <c r="Q333" s="65"/>
      <c r="R333" s="65"/>
    </row>
    <row r="334" spans="1:18" x14ac:dyDescent="0.25">
      <c r="A334" s="4"/>
      <c r="B334" s="79"/>
      <c r="D334" s="1"/>
      <c r="E334" s="1"/>
      <c r="F334" s="1"/>
      <c r="N334" s="4"/>
      <c r="O334" s="4"/>
      <c r="P334" s="88"/>
      <c r="Q334" s="65"/>
      <c r="R334" s="65"/>
    </row>
    <row r="335" spans="1:18" x14ac:dyDescent="0.25">
      <c r="A335" s="4"/>
      <c r="B335" s="79"/>
      <c r="D335" s="1"/>
      <c r="E335" s="1"/>
      <c r="F335" s="1"/>
      <c r="N335" s="4"/>
      <c r="O335" s="4"/>
      <c r="P335" s="88"/>
      <c r="Q335" s="65"/>
      <c r="R335" s="65"/>
    </row>
    <row r="336" spans="1:18" x14ac:dyDescent="0.25">
      <c r="A336" s="4"/>
      <c r="B336" s="79"/>
      <c r="D336" s="1"/>
      <c r="E336" s="1"/>
      <c r="F336" s="1"/>
      <c r="N336" s="4"/>
      <c r="O336" s="4"/>
      <c r="P336" s="88"/>
      <c r="Q336" s="65"/>
      <c r="R336" s="65"/>
    </row>
    <row r="337" spans="1:18" x14ac:dyDescent="0.25">
      <c r="A337" s="4"/>
      <c r="B337" s="79"/>
      <c r="D337" s="1"/>
      <c r="E337" s="1"/>
      <c r="F337" s="1"/>
      <c r="N337" s="4"/>
      <c r="O337" s="4"/>
      <c r="P337" s="88"/>
      <c r="Q337" s="65"/>
      <c r="R337" s="65"/>
    </row>
    <row r="338" spans="1:18" x14ac:dyDescent="0.25">
      <c r="A338" s="4"/>
      <c r="B338" s="79"/>
      <c r="D338" s="1"/>
      <c r="E338" s="1"/>
      <c r="F338" s="1"/>
      <c r="N338" s="4"/>
      <c r="O338" s="4"/>
      <c r="P338" s="88"/>
      <c r="Q338" s="65"/>
      <c r="R338" s="65"/>
    </row>
    <row r="339" spans="1:18" x14ac:dyDescent="0.25">
      <c r="A339" s="4"/>
      <c r="B339" s="79"/>
      <c r="D339" s="1"/>
      <c r="E339" s="1"/>
      <c r="F339" s="1"/>
      <c r="N339" s="4"/>
      <c r="O339" s="4"/>
      <c r="P339" s="88"/>
      <c r="Q339" s="65"/>
      <c r="R339" s="65"/>
    </row>
    <row r="340" spans="1:18" x14ac:dyDescent="0.25">
      <c r="D340" s="1"/>
      <c r="E340" s="1"/>
      <c r="F340" s="1"/>
      <c r="N340" s="4"/>
      <c r="O340" s="4"/>
      <c r="P340" s="88"/>
      <c r="Q340" s="65"/>
      <c r="R340" s="65"/>
    </row>
    <row r="341" spans="1:18" x14ac:dyDescent="0.25">
      <c r="D341" s="1"/>
      <c r="E341" s="1"/>
      <c r="F341" s="1"/>
      <c r="N341" s="4"/>
      <c r="O341" s="4"/>
      <c r="P341" s="88"/>
      <c r="Q341" s="65"/>
      <c r="R341" s="65"/>
    </row>
    <row r="342" spans="1:18" x14ac:dyDescent="0.25">
      <c r="D342" s="1"/>
      <c r="E342" s="1"/>
      <c r="F342" s="1"/>
      <c r="N342" s="4"/>
      <c r="O342" s="4"/>
      <c r="P342" s="88"/>
      <c r="Q342" s="65"/>
      <c r="R342" s="65"/>
    </row>
    <row r="343" spans="1:18" x14ac:dyDescent="0.25">
      <c r="D343" s="1"/>
      <c r="E343" s="1"/>
      <c r="F343" s="1"/>
      <c r="N343" s="4"/>
      <c r="O343" s="4"/>
      <c r="P343" s="88"/>
      <c r="Q343" s="65"/>
      <c r="R343" s="65"/>
    </row>
    <row r="344" spans="1:18" x14ac:dyDescent="0.25">
      <c r="D344" s="1"/>
      <c r="E344" s="1"/>
      <c r="F344" s="1"/>
      <c r="N344" s="4"/>
      <c r="O344" s="4"/>
      <c r="P344" s="88"/>
      <c r="Q344" s="65"/>
      <c r="R344" s="65"/>
    </row>
    <row r="345" spans="1:18" x14ac:dyDescent="0.25">
      <c r="D345" s="1"/>
      <c r="E345" s="1"/>
      <c r="F345" s="1"/>
      <c r="N345" s="4"/>
      <c r="O345" s="4"/>
      <c r="P345" s="88"/>
      <c r="Q345" s="65"/>
      <c r="R345" s="65"/>
    </row>
    <row r="346" spans="1:18" x14ac:dyDescent="0.25">
      <c r="D346" s="1"/>
      <c r="E346" s="1"/>
      <c r="F346" s="1"/>
      <c r="N346" s="4"/>
      <c r="O346" s="4"/>
      <c r="P346" s="88"/>
      <c r="Q346" s="65"/>
      <c r="R346" s="65"/>
    </row>
    <row r="347" spans="1:18" x14ac:dyDescent="0.25">
      <c r="D347" s="1"/>
      <c r="E347" s="1"/>
      <c r="F347" s="1"/>
      <c r="N347" s="4"/>
      <c r="O347" s="4"/>
      <c r="P347" s="88"/>
      <c r="Q347" s="65"/>
      <c r="R347" s="65"/>
    </row>
    <row r="348" spans="1:18" x14ac:dyDescent="0.25">
      <c r="D348" s="1"/>
      <c r="E348" s="1"/>
      <c r="F348" s="1"/>
      <c r="N348" s="4"/>
      <c r="O348" s="4"/>
      <c r="P348" s="88"/>
      <c r="Q348" s="65"/>
      <c r="R348" s="65"/>
    </row>
    <row r="349" spans="1:18" x14ac:dyDescent="0.25">
      <c r="D349" s="1"/>
      <c r="E349" s="1"/>
      <c r="F349" s="1"/>
      <c r="N349" s="4"/>
      <c r="O349" s="4"/>
      <c r="P349" s="88"/>
      <c r="Q349" s="65"/>
      <c r="R349" s="65"/>
    </row>
    <row r="350" spans="1:18" x14ac:dyDescent="0.25">
      <c r="D350" s="1"/>
      <c r="E350" s="1"/>
      <c r="F350" s="1"/>
      <c r="N350" s="4"/>
      <c r="O350" s="4"/>
      <c r="P350" s="88"/>
      <c r="Q350" s="65"/>
      <c r="R350" s="65"/>
    </row>
    <row r="351" spans="1:18" x14ac:dyDescent="0.25">
      <c r="D351" s="1"/>
      <c r="E351" s="1"/>
      <c r="F351" s="1"/>
      <c r="N351" s="4"/>
      <c r="O351" s="4"/>
      <c r="P351" s="88"/>
      <c r="Q351" s="65"/>
      <c r="R351" s="65"/>
    </row>
    <row r="352" spans="1:18" x14ac:dyDescent="0.25">
      <c r="D352" s="1"/>
      <c r="E352" s="1"/>
      <c r="F352" s="1"/>
      <c r="N352" s="4"/>
      <c r="O352" s="4"/>
      <c r="P352" s="88"/>
      <c r="Q352" s="65"/>
      <c r="R352" s="65"/>
    </row>
    <row r="353" spans="4:18" x14ac:dyDescent="0.25">
      <c r="D353" s="1"/>
      <c r="E353" s="1"/>
      <c r="F353" s="1"/>
      <c r="N353" s="4"/>
      <c r="O353" s="4"/>
      <c r="P353" s="88"/>
      <c r="Q353" s="65"/>
      <c r="R353" s="65"/>
    </row>
    <row r="354" spans="4:18" x14ac:dyDescent="0.25">
      <c r="D354" s="1"/>
      <c r="E354" s="1"/>
      <c r="F354" s="1"/>
      <c r="N354" s="4"/>
      <c r="O354" s="4"/>
      <c r="P354" s="88"/>
      <c r="Q354" s="65"/>
      <c r="R354" s="65"/>
    </row>
    <row r="355" spans="4:18" x14ac:dyDescent="0.25">
      <c r="D355" s="1"/>
      <c r="E355" s="1"/>
      <c r="F355" s="1"/>
      <c r="N355" s="4"/>
      <c r="O355" s="4"/>
      <c r="P355" s="88"/>
      <c r="Q355" s="65"/>
      <c r="R355" s="65"/>
    </row>
    <row r="356" spans="4:18" x14ac:dyDescent="0.25">
      <c r="D356" s="1"/>
      <c r="E356" s="1"/>
      <c r="F356" s="1"/>
      <c r="N356" s="4"/>
      <c r="O356" s="4"/>
      <c r="P356" s="88"/>
      <c r="Q356" s="65"/>
      <c r="R356" s="65"/>
    </row>
    <row r="357" spans="4:18" x14ac:dyDescent="0.25">
      <c r="D357" s="1"/>
      <c r="E357" s="1"/>
      <c r="F357" s="1"/>
      <c r="N357" s="4"/>
      <c r="O357" s="4"/>
      <c r="P357" s="88"/>
      <c r="Q357" s="65"/>
      <c r="R357" s="65"/>
    </row>
    <row r="358" spans="4:18" x14ac:dyDescent="0.25">
      <c r="D358" s="1"/>
      <c r="E358" s="1"/>
      <c r="F358" s="1"/>
      <c r="N358" s="4"/>
      <c r="O358" s="4"/>
      <c r="P358" s="88"/>
      <c r="Q358" s="65"/>
      <c r="R358" s="65"/>
    </row>
    <row r="359" spans="4:18" x14ac:dyDescent="0.25">
      <c r="D359" s="1"/>
      <c r="E359" s="1"/>
      <c r="F359" s="1"/>
      <c r="N359" s="4"/>
      <c r="O359" s="4"/>
      <c r="P359" s="88"/>
      <c r="Q359" s="65"/>
      <c r="R359" s="65"/>
    </row>
    <row r="360" spans="4:18" x14ac:dyDescent="0.25">
      <c r="D360" s="1"/>
      <c r="E360" s="1"/>
      <c r="F360" s="1"/>
      <c r="N360" s="4"/>
      <c r="O360" s="4"/>
      <c r="P360" s="88"/>
      <c r="Q360" s="65"/>
      <c r="R360" s="65"/>
    </row>
    <row r="361" spans="4:18" x14ac:dyDescent="0.25">
      <c r="D361" s="1"/>
      <c r="E361" s="1"/>
      <c r="F361" s="1"/>
      <c r="N361" s="4"/>
      <c r="O361" s="4"/>
      <c r="P361" s="88"/>
      <c r="Q361" s="65"/>
      <c r="R361" s="65"/>
    </row>
    <row r="362" spans="4:18" x14ac:dyDescent="0.25">
      <c r="D362" s="1"/>
      <c r="E362" s="1"/>
      <c r="F362" s="1"/>
      <c r="N362" s="4"/>
      <c r="O362" s="4"/>
      <c r="P362" s="88"/>
      <c r="Q362" s="65"/>
      <c r="R362" s="65"/>
    </row>
    <row r="363" spans="4:18" x14ac:dyDescent="0.25">
      <c r="D363" s="1"/>
      <c r="E363" s="1"/>
      <c r="F363" s="1"/>
    </row>
    <row r="364" spans="4:18" x14ac:dyDescent="0.25">
      <c r="D364" s="1"/>
      <c r="E364" s="1"/>
      <c r="F364" s="1"/>
    </row>
    <row r="365" spans="4:18" x14ac:dyDescent="0.25">
      <c r="D365" s="1"/>
      <c r="E365" s="1"/>
      <c r="F365" s="1"/>
    </row>
    <row r="366" spans="4:18" x14ac:dyDescent="0.25">
      <c r="D366" s="1"/>
      <c r="E366" s="1"/>
      <c r="F366" s="1"/>
    </row>
    <row r="367" spans="4:18" x14ac:dyDescent="0.25">
      <c r="D367" s="1"/>
      <c r="E367" s="1"/>
      <c r="F367" s="1"/>
    </row>
    <row r="368" spans="4:18" x14ac:dyDescent="0.25">
      <c r="D368" s="1"/>
      <c r="E368" s="1"/>
      <c r="F368" s="1"/>
    </row>
    <row r="369" spans="4:6" x14ac:dyDescent="0.25">
      <c r="D369" s="1"/>
      <c r="E369" s="1"/>
      <c r="F369" s="1"/>
    </row>
    <row r="370" spans="4:6" x14ac:dyDescent="0.25">
      <c r="D370" s="1"/>
      <c r="E370" s="1"/>
      <c r="F370" s="1"/>
    </row>
  </sheetData>
  <mergeCells count="901">
    <mergeCell ref="P3:R3"/>
    <mergeCell ref="P267:P268"/>
    <mergeCell ref="Q283:Q284"/>
    <mergeCell ref="R283:R284"/>
    <mergeCell ref="P283:P284"/>
    <mergeCell ref="D118:D119"/>
    <mergeCell ref="P118:P119"/>
    <mergeCell ref="Q118:Q119"/>
    <mergeCell ref="R118:R119"/>
    <mergeCell ref="D257:D258"/>
    <mergeCell ref="D229:D230"/>
    <mergeCell ref="D231:D232"/>
    <mergeCell ref="D187:D188"/>
    <mergeCell ref="D189:D190"/>
    <mergeCell ref="D205:D206"/>
    <mergeCell ref="D207:D208"/>
    <mergeCell ref="D209:D210"/>
    <mergeCell ref="D211:D212"/>
    <mergeCell ref="D213:D214"/>
    <mergeCell ref="D215:D216"/>
    <mergeCell ref="D217:D218"/>
    <mergeCell ref="D219:D220"/>
    <mergeCell ref="D221:D222"/>
    <mergeCell ref="P295:P296"/>
    <mergeCell ref="A62:A63"/>
    <mergeCell ref="P62:P63"/>
    <mergeCell ref="Q62:Q63"/>
    <mergeCell ref="R62:R63"/>
    <mergeCell ref="C62:C63"/>
    <mergeCell ref="D62:D63"/>
    <mergeCell ref="D114:D115"/>
    <mergeCell ref="R74:R75"/>
    <mergeCell ref="P74:P75"/>
    <mergeCell ref="Q74:Q75"/>
    <mergeCell ref="Q64:Q65"/>
    <mergeCell ref="P78:P79"/>
    <mergeCell ref="Q78:Q79"/>
    <mergeCell ref="D100:D101"/>
    <mergeCell ref="D102:D103"/>
    <mergeCell ref="D104:D105"/>
    <mergeCell ref="P112:P113"/>
    <mergeCell ref="P102:P103"/>
    <mergeCell ref="P269:P270"/>
    <mergeCell ref="C269:C270"/>
    <mergeCell ref="D301:D302"/>
    <mergeCell ref="D235:D236"/>
    <mergeCell ref="A297:A298"/>
    <mergeCell ref="C297:C298"/>
    <mergeCell ref="A241:A242"/>
    <mergeCell ref="A237:A238"/>
    <mergeCell ref="A235:A236"/>
    <mergeCell ref="A239:A240"/>
    <mergeCell ref="C237:C238"/>
    <mergeCell ref="C239:C240"/>
    <mergeCell ref="C241:C242"/>
    <mergeCell ref="D237:D238"/>
    <mergeCell ref="D239:D240"/>
    <mergeCell ref="D271:D272"/>
    <mergeCell ref="D273:D274"/>
    <mergeCell ref="A247:A248"/>
    <mergeCell ref="A243:A244"/>
    <mergeCell ref="A255:A256"/>
    <mergeCell ref="C247:C248"/>
    <mergeCell ref="C257:C258"/>
    <mergeCell ref="C283:C284"/>
    <mergeCell ref="C285:C286"/>
    <mergeCell ref="C287:C288"/>
    <mergeCell ref="C289:C290"/>
    <mergeCell ref="D299:D300"/>
    <mergeCell ref="D249:D250"/>
    <mergeCell ref="D251:D252"/>
    <mergeCell ref="D253:D254"/>
    <mergeCell ref="D255:D256"/>
    <mergeCell ref="D275:D276"/>
    <mergeCell ref="D277:D278"/>
    <mergeCell ref="D279:D280"/>
    <mergeCell ref="D281:D282"/>
    <mergeCell ref="D283:D284"/>
    <mergeCell ref="D285:D286"/>
    <mergeCell ref="D287:D288"/>
    <mergeCell ref="D259:D260"/>
    <mergeCell ref="D261:D262"/>
    <mergeCell ref="D263:D264"/>
    <mergeCell ref="D265:D266"/>
    <mergeCell ref="D267:D268"/>
    <mergeCell ref="D269:D270"/>
    <mergeCell ref="D297:D298"/>
    <mergeCell ref="D289:D290"/>
    <mergeCell ref="D291:D292"/>
    <mergeCell ref="D295:D296"/>
    <mergeCell ref="C267:C268"/>
    <mergeCell ref="D157:D158"/>
    <mergeCell ref="D159:D160"/>
    <mergeCell ref="D161:D162"/>
    <mergeCell ref="D191:D192"/>
    <mergeCell ref="D183:D184"/>
    <mergeCell ref="D185:D186"/>
    <mergeCell ref="D193:D194"/>
    <mergeCell ref="D195:D196"/>
    <mergeCell ref="D197:D198"/>
    <mergeCell ref="D163:D164"/>
    <mergeCell ref="D165:D166"/>
    <mergeCell ref="D167:D168"/>
    <mergeCell ref="D169:D170"/>
    <mergeCell ref="D171:D172"/>
    <mergeCell ref="D173:D174"/>
    <mergeCell ref="R163:R164"/>
    <mergeCell ref="R159:R160"/>
    <mergeCell ref="C159:C160"/>
    <mergeCell ref="P159:P160"/>
    <mergeCell ref="C235:C236"/>
    <mergeCell ref="Q185:Q186"/>
    <mergeCell ref="R185:R186"/>
    <mergeCell ref="C165:C166"/>
    <mergeCell ref="A265:A266"/>
    <mergeCell ref="A231:A232"/>
    <mergeCell ref="A175:A176"/>
    <mergeCell ref="D199:D200"/>
    <mergeCell ref="D201:D202"/>
    <mergeCell ref="D203:D204"/>
    <mergeCell ref="D225:D226"/>
    <mergeCell ref="D227:D228"/>
    <mergeCell ref="D241:D242"/>
    <mergeCell ref="D243:D244"/>
    <mergeCell ref="D245:D246"/>
    <mergeCell ref="D247:D248"/>
    <mergeCell ref="D223:D224"/>
    <mergeCell ref="R16:R17"/>
    <mergeCell ref="Q171:Q172"/>
    <mergeCell ref="Q155:Q156"/>
    <mergeCell ref="R155:R156"/>
    <mergeCell ref="P157:P158"/>
    <mergeCell ref="Q157:Q158"/>
    <mergeCell ref="R157:R158"/>
    <mergeCell ref="P165:P166"/>
    <mergeCell ref="Q165:Q166"/>
    <mergeCell ref="R165:R166"/>
    <mergeCell ref="Q159:Q160"/>
    <mergeCell ref="R138:R139"/>
    <mergeCell ref="R46:R47"/>
    <mergeCell ref="Q92:Q93"/>
    <mergeCell ref="R70:R71"/>
    <mergeCell ref="R92:R93"/>
    <mergeCell ref="R114:R115"/>
    <mergeCell ref="Q44:Q45"/>
    <mergeCell ref="Q38:Q39"/>
    <mergeCell ref="R30:R31"/>
    <mergeCell ref="Q24:Q25"/>
    <mergeCell ref="P98:P99"/>
    <mergeCell ref="Q88:Q89"/>
    <mergeCell ref="R72:R73"/>
    <mergeCell ref="C88:C89"/>
    <mergeCell ref="C44:C45"/>
    <mergeCell ref="P108:P109"/>
    <mergeCell ref="Q22:Q23"/>
    <mergeCell ref="R22:R23"/>
    <mergeCell ref="R181:R182"/>
    <mergeCell ref="P22:P23"/>
    <mergeCell ref="R171:R172"/>
    <mergeCell ref="D126:D127"/>
    <mergeCell ref="D146:D147"/>
    <mergeCell ref="D148:D149"/>
    <mergeCell ref="D116:D117"/>
    <mergeCell ref="D128:D129"/>
    <mergeCell ref="D130:D131"/>
    <mergeCell ref="D132:D133"/>
    <mergeCell ref="D134:D135"/>
    <mergeCell ref="D136:D137"/>
    <mergeCell ref="D138:D139"/>
    <mergeCell ref="D140:D141"/>
    <mergeCell ref="D142:D143"/>
    <mergeCell ref="D122:D123"/>
    <mergeCell ref="D153:D154"/>
    <mergeCell ref="D155:D156"/>
    <mergeCell ref="Q163:Q164"/>
    <mergeCell ref="R237:R238"/>
    <mergeCell ref="R267:R268"/>
    <mergeCell ref="R259:R260"/>
    <mergeCell ref="Q235:Q236"/>
    <mergeCell ref="R235:R236"/>
    <mergeCell ref="A125:B125"/>
    <mergeCell ref="A233:B233"/>
    <mergeCell ref="A234:B234"/>
    <mergeCell ref="D56:D57"/>
    <mergeCell ref="D58:D59"/>
    <mergeCell ref="D70:D71"/>
    <mergeCell ref="D72:D73"/>
    <mergeCell ref="D78:D79"/>
    <mergeCell ref="C72:C73"/>
    <mergeCell ref="C82:C83"/>
    <mergeCell ref="C78:C79"/>
    <mergeCell ref="C80:C81"/>
    <mergeCell ref="C66:C67"/>
    <mergeCell ref="C60:C61"/>
    <mergeCell ref="C138:C139"/>
    <mergeCell ref="C74:C75"/>
    <mergeCell ref="D60:D61"/>
    <mergeCell ref="D64:D65"/>
    <mergeCell ref="D66:D67"/>
    <mergeCell ref="Q94:Q95"/>
    <mergeCell ref="P239:P240"/>
    <mergeCell ref="Q239:Q240"/>
    <mergeCell ref="R247:R248"/>
    <mergeCell ref="R245:R246"/>
    <mergeCell ref="R239:R240"/>
    <mergeCell ref="P44:P45"/>
    <mergeCell ref="P146:P147"/>
    <mergeCell ref="Q138:Q139"/>
    <mergeCell ref="Q167:Q168"/>
    <mergeCell ref="R167:R168"/>
    <mergeCell ref="P201:P202"/>
    <mergeCell ref="R221:R222"/>
    <mergeCell ref="Q217:Q218"/>
    <mergeCell ref="R217:R218"/>
    <mergeCell ref="P181:P182"/>
    <mergeCell ref="Q221:Q222"/>
    <mergeCell ref="Q243:Q244"/>
    <mergeCell ref="Q241:Q242"/>
    <mergeCell ref="P235:P236"/>
    <mergeCell ref="P213:P214"/>
    <mergeCell ref="R227:R228"/>
    <mergeCell ref="Q215:Q216"/>
    <mergeCell ref="R215:R216"/>
    <mergeCell ref="R263:R264"/>
    <mergeCell ref="Q263:Q264"/>
    <mergeCell ref="R231:R232"/>
    <mergeCell ref="Q267:Q268"/>
    <mergeCell ref="Q177:Q178"/>
    <mergeCell ref="P120:P121"/>
    <mergeCell ref="P277:P278"/>
    <mergeCell ref="Q277:Q278"/>
    <mergeCell ref="Q265:Q266"/>
    <mergeCell ref="P229:P230"/>
    <mergeCell ref="P275:P276"/>
    <mergeCell ref="Q275:Q276"/>
    <mergeCell ref="R275:R276"/>
    <mergeCell ref="R277:R278"/>
    <mergeCell ref="Q259:Q260"/>
    <mergeCell ref="R132:R133"/>
    <mergeCell ref="R229:R230"/>
    <mergeCell ref="Q223:Q224"/>
    <mergeCell ref="R223:R224"/>
    <mergeCell ref="Q257:Q258"/>
    <mergeCell ref="Q219:Q220"/>
    <mergeCell ref="Q255:Q256"/>
    <mergeCell ref="R225:R226"/>
    <mergeCell ref="Q225:Q226"/>
    <mergeCell ref="P297:P298"/>
    <mergeCell ref="Q297:Q298"/>
    <mergeCell ref="R297:R298"/>
    <mergeCell ref="T263:T264"/>
    <mergeCell ref="P261:P262"/>
    <mergeCell ref="Q261:Q262"/>
    <mergeCell ref="R261:R262"/>
    <mergeCell ref="P84:P85"/>
    <mergeCell ref="Q84:Q85"/>
    <mergeCell ref="R84:R85"/>
    <mergeCell ref="Q112:Q113"/>
    <mergeCell ref="Q90:Q91"/>
    <mergeCell ref="R120:R121"/>
    <mergeCell ref="Q120:Q121"/>
    <mergeCell ref="R255:R256"/>
    <mergeCell ref="Q245:Q246"/>
    <mergeCell ref="Q247:Q248"/>
    <mergeCell ref="Q213:Q214"/>
    <mergeCell ref="R213:R214"/>
    <mergeCell ref="R199:R200"/>
    <mergeCell ref="P253:P254"/>
    <mergeCell ref="Q253:Q254"/>
    <mergeCell ref="R253:R254"/>
    <mergeCell ref="P263:P264"/>
    <mergeCell ref="P271:P272"/>
    <mergeCell ref="P285:P286"/>
    <mergeCell ref="P279:P280"/>
    <mergeCell ref="Q279:Q280"/>
    <mergeCell ref="P291:P292"/>
    <mergeCell ref="Q291:Q292"/>
    <mergeCell ref="Q285:Q286"/>
    <mergeCell ref="R285:R286"/>
    <mergeCell ref="Q295:Q296"/>
    <mergeCell ref="R295:R296"/>
    <mergeCell ref="Q281:Q282"/>
    <mergeCell ref="Q271:Q272"/>
    <mergeCell ref="Q273:Q274"/>
    <mergeCell ref="R273:R274"/>
    <mergeCell ref="R271:R272"/>
    <mergeCell ref="P287:P288"/>
    <mergeCell ref="R281:R282"/>
    <mergeCell ref="Q287:Q288"/>
    <mergeCell ref="R287:R288"/>
    <mergeCell ref="R279:R280"/>
    <mergeCell ref="P289:P290"/>
    <mergeCell ref="R291:R292"/>
    <mergeCell ref="Q289:Q290"/>
    <mergeCell ref="R289:R290"/>
    <mergeCell ref="R201:R202"/>
    <mergeCell ref="R207:R208"/>
    <mergeCell ref="Q207:Q208"/>
    <mergeCell ref="P203:P204"/>
    <mergeCell ref="R96:R97"/>
    <mergeCell ref="P46:P47"/>
    <mergeCell ref="Q175:Q176"/>
    <mergeCell ref="P122:P123"/>
    <mergeCell ref="Q161:Q162"/>
    <mergeCell ref="R161:R162"/>
    <mergeCell ref="P161:P162"/>
    <mergeCell ref="P155:P156"/>
    <mergeCell ref="P171:P172"/>
    <mergeCell ref="Q122:Q123"/>
    <mergeCell ref="R122:R123"/>
    <mergeCell ref="P60:P61"/>
    <mergeCell ref="Q60:Q61"/>
    <mergeCell ref="Q68:Q69"/>
    <mergeCell ref="Q72:Q73"/>
    <mergeCell ref="Q195:Q196"/>
    <mergeCell ref="Q193:Q194"/>
    <mergeCell ref="P76:P77"/>
    <mergeCell ref="Q76:Q77"/>
    <mergeCell ref="R76:R77"/>
    <mergeCell ref="Q189:Q190"/>
    <mergeCell ref="R189:R190"/>
    <mergeCell ref="Q183:Q184"/>
    <mergeCell ref="R86:R87"/>
    <mergeCell ref="P26:P27"/>
    <mergeCell ref="R26:R27"/>
    <mergeCell ref="Q30:Q31"/>
    <mergeCell ref="Q187:Q188"/>
    <mergeCell ref="R187:R188"/>
    <mergeCell ref="P66:P67"/>
    <mergeCell ref="P94:P95"/>
    <mergeCell ref="P96:P97"/>
    <mergeCell ref="R88:R89"/>
    <mergeCell ref="R50:R51"/>
    <mergeCell ref="P70:P71"/>
    <mergeCell ref="R42:R43"/>
    <mergeCell ref="R36:R37"/>
    <mergeCell ref="P114:P115"/>
    <mergeCell ref="R44:R45"/>
    <mergeCell ref="P28:P29"/>
    <mergeCell ref="P82:P83"/>
    <mergeCell ref="Q114:Q115"/>
    <mergeCell ref="P72:P73"/>
    <mergeCell ref="P80:P81"/>
    <mergeCell ref="R265:R266"/>
    <mergeCell ref="R112:R113"/>
    <mergeCell ref="P110:P111"/>
    <mergeCell ref="P221:P222"/>
    <mergeCell ref="Q50:Q51"/>
    <mergeCell ref="P50:P51"/>
    <mergeCell ref="R66:R67"/>
    <mergeCell ref="R60:R61"/>
    <mergeCell ref="R68:R69"/>
    <mergeCell ref="R64:R65"/>
    <mergeCell ref="Q58:Q59"/>
    <mergeCell ref="R142:R143"/>
    <mergeCell ref="Q150:Q152"/>
    <mergeCell ref="R150:R152"/>
    <mergeCell ref="R130:R131"/>
    <mergeCell ref="Q130:Q131"/>
    <mergeCell ref="P241:P242"/>
    <mergeCell ref="R241:R242"/>
    <mergeCell ref="Q251:Q252"/>
    <mergeCell ref="R251:R252"/>
    <mergeCell ref="P249:P250"/>
    <mergeCell ref="P197:P198"/>
    <mergeCell ref="Q197:Q198"/>
    <mergeCell ref="P185:P186"/>
    <mergeCell ref="R4:R9"/>
    <mergeCell ref="D16:D17"/>
    <mergeCell ref="D18:D19"/>
    <mergeCell ref="D20:D21"/>
    <mergeCell ref="P52:P53"/>
    <mergeCell ref="Q52:Q53"/>
    <mergeCell ref="Q56:Q57"/>
    <mergeCell ref="P217:P218"/>
    <mergeCell ref="P215:P216"/>
    <mergeCell ref="R14:R15"/>
    <mergeCell ref="R18:R19"/>
    <mergeCell ref="Q169:Q170"/>
    <mergeCell ref="R169:R170"/>
    <mergeCell ref="R177:R178"/>
    <mergeCell ref="Q211:Q212"/>
    <mergeCell ref="P211:P212"/>
    <mergeCell ref="R34:R35"/>
    <mergeCell ref="R32:R33"/>
    <mergeCell ref="Q48:Q49"/>
    <mergeCell ref="Q203:Q204"/>
    <mergeCell ref="R205:R206"/>
    <mergeCell ref="R153:R154"/>
    <mergeCell ref="Q153:Q154"/>
    <mergeCell ref="P163:P164"/>
    <mergeCell ref="R12:R13"/>
    <mergeCell ref="R126:R127"/>
    <mergeCell ref="Q142:Q143"/>
    <mergeCell ref="P148:P149"/>
    <mergeCell ref="Q148:Q149"/>
    <mergeCell ref="P140:P141"/>
    <mergeCell ref="P136:P137"/>
    <mergeCell ref="P12:P13"/>
    <mergeCell ref="Q66:Q67"/>
    <mergeCell ref="Q98:Q99"/>
    <mergeCell ref="R38:R39"/>
    <mergeCell ref="R98:R99"/>
    <mergeCell ref="P42:P43"/>
    <mergeCell ref="R20:R21"/>
    <mergeCell ref="R24:R25"/>
    <mergeCell ref="Q80:Q81"/>
    <mergeCell ref="R80:R81"/>
    <mergeCell ref="P40:P41"/>
    <mergeCell ref="R40:R41"/>
    <mergeCell ref="Q70:Q71"/>
    <mergeCell ref="P68:P69"/>
    <mergeCell ref="R58:R59"/>
    <mergeCell ref="R108:R109"/>
    <mergeCell ref="Q82:Q83"/>
    <mergeCell ref="A3:B3"/>
    <mergeCell ref="A4:A7"/>
    <mergeCell ref="B4:B7"/>
    <mergeCell ref="C4:C7"/>
    <mergeCell ref="D4:D7"/>
    <mergeCell ref="F4:K4"/>
    <mergeCell ref="J6:J7"/>
    <mergeCell ref="K6:K7"/>
    <mergeCell ref="E4:E7"/>
    <mergeCell ref="F5:K5"/>
    <mergeCell ref="I6:I7"/>
    <mergeCell ref="H6:H7"/>
    <mergeCell ref="F6:F7"/>
    <mergeCell ref="G6:G7"/>
    <mergeCell ref="R48:R49"/>
    <mergeCell ref="R52:R53"/>
    <mergeCell ref="R94:R95"/>
    <mergeCell ref="P223:P224"/>
    <mergeCell ref="R219:R220"/>
    <mergeCell ref="P142:P143"/>
    <mergeCell ref="P144:P145"/>
    <mergeCell ref="Q144:Q145"/>
    <mergeCell ref="P150:P152"/>
    <mergeCell ref="R144:R145"/>
    <mergeCell ref="P48:P49"/>
    <mergeCell ref="P173:P174"/>
    <mergeCell ref="Q110:Q111"/>
    <mergeCell ref="Q108:Q109"/>
    <mergeCell ref="Q96:Q97"/>
    <mergeCell ref="P183:P184"/>
    <mergeCell ref="P219:P220"/>
    <mergeCell ref="P169:P170"/>
    <mergeCell ref="P134:P135"/>
    <mergeCell ref="P126:P127"/>
    <mergeCell ref="Q205:Q206"/>
    <mergeCell ref="P191:P192"/>
    <mergeCell ref="Q191:Q192"/>
    <mergeCell ref="R148:R149"/>
    <mergeCell ref="A253:A254"/>
    <mergeCell ref="A140:A141"/>
    <mergeCell ref="A18:A19"/>
    <mergeCell ref="R257:R258"/>
    <mergeCell ref="R249:R250"/>
    <mergeCell ref="P243:P244"/>
    <mergeCell ref="R243:R244"/>
    <mergeCell ref="Q179:Q180"/>
    <mergeCell ref="R179:R180"/>
    <mergeCell ref="R28:R29"/>
    <mergeCell ref="Q26:Q27"/>
    <mergeCell ref="R183:R184"/>
    <mergeCell ref="Q173:Q174"/>
    <mergeCell ref="R173:R174"/>
    <mergeCell ref="R146:R147"/>
    <mergeCell ref="Q146:Q147"/>
    <mergeCell ref="R136:R137"/>
    <mergeCell ref="P130:P131"/>
    <mergeCell ref="R110:R111"/>
    <mergeCell ref="R90:R91"/>
    <mergeCell ref="A30:A31"/>
    <mergeCell ref="A32:A33"/>
    <mergeCell ref="A24:A25"/>
    <mergeCell ref="A34:A35"/>
    <mergeCell ref="Q4:Q9"/>
    <mergeCell ref="A11:B11"/>
    <mergeCell ref="A10:B10"/>
    <mergeCell ref="P4:P9"/>
    <mergeCell ref="L4:L7"/>
    <mergeCell ref="A12:A13"/>
    <mergeCell ref="C12:C13"/>
    <mergeCell ref="D12:D13"/>
    <mergeCell ref="P16:P17"/>
    <mergeCell ref="Q16:Q17"/>
    <mergeCell ref="Q14:Q15"/>
    <mergeCell ref="M4:M7"/>
    <mergeCell ref="N4:N7"/>
    <mergeCell ref="O4:O7"/>
    <mergeCell ref="Q12:Q13"/>
    <mergeCell ref="P14:P15"/>
    <mergeCell ref="A14:A15"/>
    <mergeCell ref="C16:C17"/>
    <mergeCell ref="A16:A17"/>
    <mergeCell ref="D14:D15"/>
    <mergeCell ref="A161:A162"/>
    <mergeCell ref="A159:A160"/>
    <mergeCell ref="A171:A172"/>
    <mergeCell ref="A169:A170"/>
    <mergeCell ref="A124:B124"/>
    <mergeCell ref="A201:A202"/>
    <mergeCell ref="A181:A182"/>
    <mergeCell ref="A227:A228"/>
    <mergeCell ref="C223:C224"/>
    <mergeCell ref="C227:C228"/>
    <mergeCell ref="C38:C39"/>
    <mergeCell ref="D108:D109"/>
    <mergeCell ref="D110:D111"/>
    <mergeCell ref="D112:D113"/>
    <mergeCell ref="A42:A43"/>
    <mergeCell ref="A74:A75"/>
    <mergeCell ref="C153:C154"/>
    <mergeCell ref="A70:A71"/>
    <mergeCell ref="A44:A45"/>
    <mergeCell ref="A76:A77"/>
    <mergeCell ref="A46:A47"/>
    <mergeCell ref="C128:C129"/>
    <mergeCell ref="A128:A129"/>
    <mergeCell ref="A112:A113"/>
    <mergeCell ref="A48:A49"/>
    <mergeCell ref="A130:A131"/>
    <mergeCell ref="A110:A111"/>
    <mergeCell ref="A122:A123"/>
    <mergeCell ref="A134:A135"/>
    <mergeCell ref="C132:C133"/>
    <mergeCell ref="C134:C135"/>
    <mergeCell ref="C150:C152"/>
    <mergeCell ref="D68:D69"/>
    <mergeCell ref="C40:C41"/>
    <mergeCell ref="C30:C31"/>
    <mergeCell ref="A207:A208"/>
    <mergeCell ref="A209:A210"/>
    <mergeCell ref="A245:A246"/>
    <mergeCell ref="C14:C15"/>
    <mergeCell ref="C169:C170"/>
    <mergeCell ref="C84:C85"/>
    <mergeCell ref="C48:C49"/>
    <mergeCell ref="C50:C51"/>
    <mergeCell ref="C52:C53"/>
    <mergeCell ref="C56:C57"/>
    <mergeCell ref="C54:C55"/>
    <mergeCell ref="C245:C246"/>
    <mergeCell ref="C22:C23"/>
    <mergeCell ref="C24:C25"/>
    <mergeCell ref="C18:C19"/>
    <mergeCell ref="C64:C65"/>
    <mergeCell ref="C76:C77"/>
    <mergeCell ref="C243:C244"/>
    <mergeCell ref="C118:C119"/>
    <mergeCell ref="C68:C69"/>
    <mergeCell ref="C173:C174"/>
    <mergeCell ref="A213:A214"/>
    <mergeCell ref="A40:A41"/>
    <mergeCell ref="A257:A258"/>
    <mergeCell ref="C249:C250"/>
    <mergeCell ref="C251:C252"/>
    <mergeCell ref="A132:A133"/>
    <mergeCell ref="C203:C204"/>
    <mergeCell ref="C205:C206"/>
    <mergeCell ref="C207:C208"/>
    <mergeCell ref="C209:C210"/>
    <mergeCell ref="A148:A149"/>
    <mergeCell ref="A163:A164"/>
    <mergeCell ref="C157:C158"/>
    <mergeCell ref="A249:A250"/>
    <mergeCell ref="A251:A252"/>
    <mergeCell ref="A197:A198"/>
    <mergeCell ref="A199:A200"/>
    <mergeCell ref="A193:A194"/>
    <mergeCell ref="A221:A222"/>
    <mergeCell ref="C221:C222"/>
    <mergeCell ref="A217:A218"/>
    <mergeCell ref="C148:C149"/>
    <mergeCell ref="C136:C137"/>
    <mergeCell ref="C155:C156"/>
    <mergeCell ref="C175:C176"/>
    <mergeCell ref="A136:A137"/>
    <mergeCell ref="C26:C27"/>
    <mergeCell ref="C28:C29"/>
    <mergeCell ref="D150:D152"/>
    <mergeCell ref="D82:D83"/>
    <mergeCell ref="D84:D85"/>
    <mergeCell ref="D86:D87"/>
    <mergeCell ref="D88:D89"/>
    <mergeCell ref="D26:D27"/>
    <mergeCell ref="D28:D29"/>
    <mergeCell ref="D30:D31"/>
    <mergeCell ref="D38:D39"/>
    <mergeCell ref="D40:D41"/>
    <mergeCell ref="D42:D43"/>
    <mergeCell ref="D44:D45"/>
    <mergeCell ref="D80:D81"/>
    <mergeCell ref="D96:D97"/>
    <mergeCell ref="D98:D99"/>
    <mergeCell ref="D144:D145"/>
    <mergeCell ref="C36:C37"/>
    <mergeCell ref="C42:C43"/>
    <mergeCell ref="C46:C47"/>
    <mergeCell ref="C116:C117"/>
    <mergeCell ref="C112:C113"/>
    <mergeCell ref="C126:C127"/>
    <mergeCell ref="A20:A21"/>
    <mergeCell ref="A94:A95"/>
    <mergeCell ref="A96:A97"/>
    <mergeCell ref="A98:A99"/>
    <mergeCell ref="A26:A27"/>
    <mergeCell ref="A28:A29"/>
    <mergeCell ref="Q46:Q47"/>
    <mergeCell ref="D46:D47"/>
    <mergeCell ref="D48:D49"/>
    <mergeCell ref="D50:D51"/>
    <mergeCell ref="D52:D53"/>
    <mergeCell ref="D54:D55"/>
    <mergeCell ref="D74:D75"/>
    <mergeCell ref="D76:D77"/>
    <mergeCell ref="A22:A23"/>
    <mergeCell ref="A58:A59"/>
    <mergeCell ref="A78:A79"/>
    <mergeCell ref="A80:A81"/>
    <mergeCell ref="C20:C21"/>
    <mergeCell ref="A86:A87"/>
    <mergeCell ref="A82:A83"/>
    <mergeCell ref="A84:A85"/>
    <mergeCell ref="A38:A39"/>
    <mergeCell ref="A64:A65"/>
    <mergeCell ref="Q18:Q19"/>
    <mergeCell ref="P30:P31"/>
    <mergeCell ref="D32:D33"/>
    <mergeCell ref="P54:P55"/>
    <mergeCell ref="P18:P19"/>
    <mergeCell ref="D22:D23"/>
    <mergeCell ref="D24:D25"/>
    <mergeCell ref="Q20:Q21"/>
    <mergeCell ref="Q32:Q33"/>
    <mergeCell ref="Q42:Q43"/>
    <mergeCell ref="P38:P39"/>
    <mergeCell ref="P24:P25"/>
    <mergeCell ref="P20:P21"/>
    <mergeCell ref="P32:P33"/>
    <mergeCell ref="P34:P35"/>
    <mergeCell ref="Q34:Q35"/>
    <mergeCell ref="Q36:Q37"/>
    <mergeCell ref="P36:P37"/>
    <mergeCell ref="A263:A264"/>
    <mergeCell ref="A116:A117"/>
    <mergeCell ref="Q28:Q29"/>
    <mergeCell ref="A126:A127"/>
    <mergeCell ref="Q40:Q41"/>
    <mergeCell ref="A50:A51"/>
    <mergeCell ref="A52:A53"/>
    <mergeCell ref="A56:A57"/>
    <mergeCell ref="A68:A69"/>
    <mergeCell ref="A72:A73"/>
    <mergeCell ref="A114:A115"/>
    <mergeCell ref="C122:C123"/>
    <mergeCell ref="D34:D35"/>
    <mergeCell ref="D36:D37"/>
    <mergeCell ref="A229:A230"/>
    <mergeCell ref="A90:A91"/>
    <mergeCell ref="A92:A93"/>
    <mergeCell ref="Q229:Q230"/>
    <mergeCell ref="Q181:Q182"/>
    <mergeCell ref="P86:P87"/>
    <mergeCell ref="Q86:Q87"/>
    <mergeCell ref="Q132:Q133"/>
    <mergeCell ref="A185:A186"/>
    <mergeCell ref="Q227:Q228"/>
    <mergeCell ref="A279:A280"/>
    <mergeCell ref="A287:A288"/>
    <mergeCell ref="A289:A290"/>
    <mergeCell ref="A120:A121"/>
    <mergeCell ref="A285:A286"/>
    <mergeCell ref="A291:A292"/>
    <mergeCell ref="A281:A282"/>
    <mergeCell ref="A299:A300"/>
    <mergeCell ref="A295:A296"/>
    <mergeCell ref="A271:A272"/>
    <mergeCell ref="A273:A274"/>
    <mergeCell ref="A277:A278"/>
    <mergeCell ref="A283:A284"/>
    <mergeCell ref="A275:A276"/>
    <mergeCell ref="A173:A174"/>
    <mergeCell ref="A195:A196"/>
    <mergeCell ref="A203:A204"/>
    <mergeCell ref="A215:A216"/>
    <mergeCell ref="A267:A268"/>
    <mergeCell ref="A261:A262"/>
    <mergeCell ref="A259:A260"/>
    <mergeCell ref="A183:A184"/>
    <mergeCell ref="A225:A226"/>
    <mergeCell ref="A187:A188"/>
    <mergeCell ref="P259:P260"/>
    <mergeCell ref="P265:P266"/>
    <mergeCell ref="P257:P258"/>
    <mergeCell ref="D181:D182"/>
    <mergeCell ref="D175:D176"/>
    <mergeCell ref="D177:D178"/>
    <mergeCell ref="P189:P190"/>
    <mergeCell ref="C197:C198"/>
    <mergeCell ref="C199:C200"/>
    <mergeCell ref="C253:C254"/>
    <mergeCell ref="C255:C256"/>
    <mergeCell ref="P177:P178"/>
    <mergeCell ref="P205:P206"/>
    <mergeCell ref="P199:P200"/>
    <mergeCell ref="P207:P208"/>
    <mergeCell ref="P209:P210"/>
    <mergeCell ref="P193:P194"/>
    <mergeCell ref="P227:P228"/>
    <mergeCell ref="P255:P256"/>
    <mergeCell ref="A60:A61"/>
    <mergeCell ref="A223:A224"/>
    <mergeCell ref="A54:A55"/>
    <mergeCell ref="A138:A139"/>
    <mergeCell ref="A179:A180"/>
    <mergeCell ref="A118:A119"/>
    <mergeCell ref="A100:A101"/>
    <mergeCell ref="A102:A103"/>
    <mergeCell ref="A104:A105"/>
    <mergeCell ref="A106:A107"/>
    <mergeCell ref="A219:A220"/>
    <mergeCell ref="A205:A206"/>
    <mergeCell ref="A211:A212"/>
    <mergeCell ref="A177:A178"/>
    <mergeCell ref="A88:A89"/>
    <mergeCell ref="A150:A152"/>
    <mergeCell ref="A157:A158"/>
    <mergeCell ref="A153:A154"/>
    <mergeCell ref="A155:A156"/>
    <mergeCell ref="A66:A67"/>
    <mergeCell ref="A142:A143"/>
    <mergeCell ref="A144:A145"/>
    <mergeCell ref="A146:A147"/>
    <mergeCell ref="A108:A109"/>
    <mergeCell ref="C32:C33"/>
    <mergeCell ref="C193:C194"/>
    <mergeCell ref="C195:C196"/>
    <mergeCell ref="P195:P196"/>
    <mergeCell ref="D179:D180"/>
    <mergeCell ref="Q126:Q127"/>
    <mergeCell ref="P132:P133"/>
    <mergeCell ref="Q136:Q137"/>
    <mergeCell ref="P153:P154"/>
    <mergeCell ref="P64:P65"/>
    <mergeCell ref="Q116:Q117"/>
    <mergeCell ref="Q104:Q105"/>
    <mergeCell ref="Q106:Q107"/>
    <mergeCell ref="C146:C147"/>
    <mergeCell ref="C86:C87"/>
    <mergeCell ref="P175:P176"/>
    <mergeCell ref="P187:P188"/>
    <mergeCell ref="P179:P180"/>
    <mergeCell ref="C177:C178"/>
    <mergeCell ref="C183:C184"/>
    <mergeCell ref="C187:C188"/>
    <mergeCell ref="C179:C180"/>
    <mergeCell ref="C114:C115"/>
    <mergeCell ref="C161:C162"/>
    <mergeCell ref="C291:C292"/>
    <mergeCell ref="P245:P246"/>
    <mergeCell ref="P247:P248"/>
    <mergeCell ref="P58:P59"/>
    <mergeCell ref="C130:C131"/>
    <mergeCell ref="C295:C296"/>
    <mergeCell ref="P273:P274"/>
    <mergeCell ref="C261:C262"/>
    <mergeCell ref="C263:C264"/>
    <mergeCell ref="C281:C282"/>
    <mergeCell ref="P281:P282"/>
    <mergeCell ref="C279:C280"/>
    <mergeCell ref="C120:C121"/>
    <mergeCell ref="C275:C276"/>
    <mergeCell ref="C277:C278"/>
    <mergeCell ref="C70:C71"/>
    <mergeCell ref="C58:C59"/>
    <mergeCell ref="P231:P232"/>
    <mergeCell ref="C94:C95"/>
    <mergeCell ref="C96:C97"/>
    <mergeCell ref="C167:C168"/>
    <mergeCell ref="P237:P238"/>
    <mergeCell ref="C181:C182"/>
    <mergeCell ref="P100:P101"/>
    <mergeCell ref="C273:C274"/>
    <mergeCell ref="C225:C226"/>
    <mergeCell ref="C108:C109"/>
    <mergeCell ref="C110:C111"/>
    <mergeCell ref="C90:C91"/>
    <mergeCell ref="C92:C93"/>
    <mergeCell ref="P104:P105"/>
    <mergeCell ref="Q231:Q232"/>
    <mergeCell ref="Q237:Q238"/>
    <mergeCell ref="P92:P93"/>
    <mergeCell ref="P88:P91"/>
    <mergeCell ref="P138:P139"/>
    <mergeCell ref="P106:P107"/>
    <mergeCell ref="P251:P252"/>
    <mergeCell ref="Q249:Q250"/>
    <mergeCell ref="C144:C145"/>
    <mergeCell ref="Q100:Q101"/>
    <mergeCell ref="Q102:Q103"/>
    <mergeCell ref="C271:C272"/>
    <mergeCell ref="C259:C260"/>
    <mergeCell ref="C229:C230"/>
    <mergeCell ref="C215:C216"/>
    <mergeCell ref="C201:C202"/>
    <mergeCell ref="C211:C212"/>
    <mergeCell ref="P116:P117"/>
    <mergeCell ref="R54:R55"/>
    <mergeCell ref="R56:R57"/>
    <mergeCell ref="Q54:Q55"/>
    <mergeCell ref="R116:R117"/>
    <mergeCell ref="C140:C141"/>
    <mergeCell ref="C142:C143"/>
    <mergeCell ref="R140:R141"/>
    <mergeCell ref="Q140:Q141"/>
    <mergeCell ref="D90:D91"/>
    <mergeCell ref="D92:D93"/>
    <mergeCell ref="D94:D95"/>
    <mergeCell ref="D120:D121"/>
    <mergeCell ref="D106:D107"/>
    <mergeCell ref="C100:C101"/>
    <mergeCell ref="C102:C103"/>
    <mergeCell ref="C104:C105"/>
    <mergeCell ref="C106:C107"/>
    <mergeCell ref="R100:R101"/>
    <mergeCell ref="R102:R103"/>
    <mergeCell ref="R104:R105"/>
    <mergeCell ref="R106:R107"/>
    <mergeCell ref="P56:P57"/>
    <mergeCell ref="R82:R83"/>
    <mergeCell ref="C217:C218"/>
    <mergeCell ref="C219:C220"/>
    <mergeCell ref="C231:C232"/>
    <mergeCell ref="P128:P129"/>
    <mergeCell ref="Q128:Q129"/>
    <mergeCell ref="R128:R129"/>
    <mergeCell ref="R175:R176"/>
    <mergeCell ref="C171:C172"/>
    <mergeCell ref="C163:C164"/>
    <mergeCell ref="R134:R135"/>
    <mergeCell ref="Q134:Q135"/>
    <mergeCell ref="C213:C214"/>
    <mergeCell ref="P225:P226"/>
    <mergeCell ref="P167:P168"/>
    <mergeCell ref="R211:R212"/>
    <mergeCell ref="R195:R196"/>
    <mergeCell ref="R209:R210"/>
    <mergeCell ref="R203:R204"/>
    <mergeCell ref="Q209:Q210"/>
    <mergeCell ref="Q199:Q200"/>
    <mergeCell ref="Q201:Q202"/>
    <mergeCell ref="R191:R192"/>
    <mergeCell ref="R197:R198"/>
    <mergeCell ref="R193:R194"/>
    <mergeCell ref="A305:A306"/>
    <mergeCell ref="C305:C306"/>
    <mergeCell ref="D305:D306"/>
    <mergeCell ref="P305:P306"/>
    <mergeCell ref="Q305:Q306"/>
    <mergeCell ref="R305:R306"/>
    <mergeCell ref="C301:C302"/>
    <mergeCell ref="P301:P302"/>
    <mergeCell ref="C299:C300"/>
    <mergeCell ref="Q301:Q302"/>
    <mergeCell ref="R301:R302"/>
    <mergeCell ref="P299:P300"/>
    <mergeCell ref="Q299:Q300"/>
    <mergeCell ref="C303:C304"/>
    <mergeCell ref="P303:P304"/>
    <mergeCell ref="Q303:Q304"/>
    <mergeCell ref="D303:D304"/>
    <mergeCell ref="R299:R300"/>
    <mergeCell ref="A303:A304"/>
    <mergeCell ref="R303:R304"/>
    <mergeCell ref="A301:A302"/>
    <mergeCell ref="P1:R1"/>
    <mergeCell ref="P2:R2"/>
    <mergeCell ref="A293:A294"/>
    <mergeCell ref="C293:C294"/>
    <mergeCell ref="D293:D294"/>
    <mergeCell ref="P293:P294"/>
    <mergeCell ref="Q293:Q294"/>
    <mergeCell ref="R293:R294"/>
    <mergeCell ref="T291:T292"/>
    <mergeCell ref="A269:A270"/>
    <mergeCell ref="R269:R270"/>
    <mergeCell ref="Q269:Q270"/>
    <mergeCell ref="A36:A37"/>
    <mergeCell ref="A189:A190"/>
    <mergeCell ref="A191:A192"/>
    <mergeCell ref="A165:A166"/>
    <mergeCell ref="A167:A168"/>
    <mergeCell ref="C34:C35"/>
    <mergeCell ref="C189:C190"/>
    <mergeCell ref="C191:C192"/>
    <mergeCell ref="C185:C186"/>
    <mergeCell ref="R78:R79"/>
    <mergeCell ref="C98:C99"/>
    <mergeCell ref="C265:C266"/>
  </mergeCells>
  <pageMargins left="0.15748031496062992" right="3.937007874015748E-2" top="0.23622047244094491" bottom="0.27559055118110237" header="0" footer="0.15748031496062992"/>
  <pageSetup paperSize="9" scale="57" fitToHeight="29"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viss plāns kopā</vt:lpstr>
      <vt:lpstr>'viss plāns kopā'!Print_Area</vt:lpstr>
      <vt:lpstr>'viss plāns kopā'!Print_Titles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Kaire</dc:creator>
  <cp:lastModifiedBy>Liene Zalkovska</cp:lastModifiedBy>
  <cp:lastPrinted>2014-01-02T12:17:06Z</cp:lastPrinted>
  <dcterms:created xsi:type="dcterms:W3CDTF">2012-10-09T13:29:06Z</dcterms:created>
  <dcterms:modified xsi:type="dcterms:W3CDTF">2014-01-02T12:19:03Z</dcterms:modified>
</cp:coreProperties>
</file>