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mc:AlternateContent xmlns:mc="http://schemas.openxmlformats.org/markup-compatibility/2006">
    <mc:Choice Requires="x15">
      <x15ac:absPath xmlns:x15ac="http://schemas.microsoft.com/office/spreadsheetml/2010/11/ac" url="\\192.168.150.1\d$\Webs\docs\j14\x\"/>
    </mc:Choice>
  </mc:AlternateContent>
  <bookViews>
    <workbookView xWindow="0" yWindow="0" windowWidth="28800" windowHeight="12435"/>
  </bookViews>
  <sheets>
    <sheet name="03.1.1." sheetId="2" r:id="rId1"/>
    <sheet name="03.1.2." sheetId="3" r:id="rId2"/>
    <sheet name="03.1.3." sheetId="4" r:id="rId3"/>
    <sheet name="03.2.1." sheetId="7" r:id="rId4"/>
    <sheet name="03.3.1." sheetId="6" r:id="rId5"/>
    <sheet name="03.4.1." sheetId="5" r:id="rId6"/>
  </sheets>
  <externalReferences>
    <externalReference r:id="rId7"/>
    <externalReference r:id="rId8"/>
  </externalReferences>
  <definedNames>
    <definedName name="_xlnm._FilterDatabase" localSheetId="0" hidden="1">'03.1.1.'!$C$17:$L$300</definedName>
    <definedName name="_xlnm._FilterDatabase" localSheetId="1" hidden="1">'03.1.2.'!$C$17:$L$300</definedName>
    <definedName name="_xlnm._FilterDatabase" localSheetId="2" hidden="1">'03.1.3.'!$C$17:$L$300</definedName>
    <definedName name="_xlnm._FilterDatabase" localSheetId="3" hidden="1">'03.2.1.'!$C$17:$L$300</definedName>
    <definedName name="_xlnm._FilterDatabase" localSheetId="4" hidden="1">'03.3.1.'!$C$17:$L$300</definedName>
    <definedName name="_xlnm._FilterDatabase" localSheetId="5" hidden="1">'03.4.1.'!$C$17:$L$300</definedName>
    <definedName name="_xlnm.Print_Titles" localSheetId="0">'03.1.1.'!$19:$19</definedName>
    <definedName name="_xlnm.Print_Titles" localSheetId="1">'03.1.2.'!$19:$19</definedName>
    <definedName name="_xlnm.Print_Titles" localSheetId="2">'03.1.3.'!$19:$19</definedName>
    <definedName name="_xlnm.Print_Titles" localSheetId="3">'03.2.1.'!$19:$19</definedName>
    <definedName name="_xlnm.Print_Titles" localSheetId="4">'03.3.1.'!$19:$19</definedName>
    <definedName name="_xlnm.Print_Titles" localSheetId="5">'03.4.1.'!$19:$19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3" i="3" l="1"/>
  <c r="L283" i="4"/>
  <c r="L283" i="7"/>
  <c r="L283" i="6"/>
  <c r="L283" i="5"/>
  <c r="L283" i="2"/>
  <c r="K283" i="3"/>
  <c r="K283" i="4"/>
  <c r="K283" i="7"/>
  <c r="K283" i="6"/>
  <c r="K283" i="5"/>
  <c r="K283" i="2"/>
  <c r="J283" i="3"/>
  <c r="J283" i="4"/>
  <c r="J283" i="7"/>
  <c r="J283" i="6"/>
  <c r="J283" i="5"/>
  <c r="J283" i="2"/>
  <c r="H283" i="3"/>
  <c r="H283" i="4"/>
  <c r="H283" i="7"/>
  <c r="H283" i="6"/>
  <c r="H283" i="5"/>
  <c r="H283" i="2"/>
  <c r="I283" i="3"/>
  <c r="I283" i="4"/>
  <c r="I283" i="7"/>
  <c r="I283" i="6"/>
  <c r="I283" i="5"/>
  <c r="I283" i="2"/>
  <c r="L194" i="3"/>
  <c r="L194" i="4"/>
  <c r="L194" i="7"/>
  <c r="L194" i="6"/>
  <c r="L194" i="5"/>
  <c r="L194" i="2"/>
  <c r="K194" i="3"/>
  <c r="K194" i="4"/>
  <c r="K194" i="7"/>
  <c r="K194" i="6"/>
  <c r="K194" i="5"/>
  <c r="K194" i="2"/>
  <c r="J194" i="3"/>
  <c r="J194" i="4"/>
  <c r="J194" i="7"/>
  <c r="J194" i="6"/>
  <c r="J194" i="5"/>
  <c r="J194" i="2"/>
  <c r="I194" i="3"/>
  <c r="I194" i="4"/>
  <c r="I194" i="7"/>
  <c r="I194" i="6"/>
  <c r="I194" i="5"/>
  <c r="I194" i="2"/>
  <c r="L268" i="3"/>
  <c r="L268" i="4"/>
  <c r="L268" i="7"/>
  <c r="L268" i="6"/>
  <c r="L268" i="5"/>
  <c r="L268" i="2"/>
  <c r="K268" i="3"/>
  <c r="K268" i="4"/>
  <c r="K268" i="7"/>
  <c r="K268" i="6"/>
  <c r="K268" i="5"/>
  <c r="K268" i="2"/>
  <c r="J268" i="3"/>
  <c r="J268" i="4"/>
  <c r="J268" i="7"/>
  <c r="J268" i="6"/>
  <c r="J268" i="5"/>
  <c r="J268" i="2"/>
  <c r="I268" i="3"/>
  <c r="I268" i="4"/>
  <c r="I268" i="7"/>
  <c r="I268" i="6"/>
  <c r="I268" i="5"/>
  <c r="I268" i="2"/>
  <c r="I135" i="6" l="1"/>
  <c r="L233" i="3" l="1"/>
  <c r="L233" i="4"/>
  <c r="L233" i="7"/>
  <c r="L233" i="6"/>
  <c r="L233" i="5"/>
  <c r="L233" i="2"/>
  <c r="J233" i="3"/>
  <c r="K233" i="3"/>
  <c r="J233" i="4"/>
  <c r="K233" i="4"/>
  <c r="J233" i="7"/>
  <c r="K233" i="7"/>
  <c r="J233" i="6"/>
  <c r="K233" i="6"/>
  <c r="J233" i="5"/>
  <c r="K233" i="5"/>
  <c r="J233" i="2"/>
  <c r="K233" i="2"/>
  <c r="I233" i="3"/>
  <c r="I233" i="4"/>
  <c r="I233" i="7"/>
  <c r="I233" i="6"/>
  <c r="I233" i="5"/>
  <c r="I233" i="2"/>
  <c r="G233" i="3"/>
  <c r="G233" i="4"/>
  <c r="G233" i="7"/>
  <c r="G233" i="6"/>
  <c r="G233" i="5"/>
  <c r="G233" i="2"/>
  <c r="E233" i="3"/>
  <c r="F233" i="3"/>
  <c r="C233" i="3" s="1"/>
  <c r="E233" i="4"/>
  <c r="F233" i="4"/>
  <c r="E233" i="7"/>
  <c r="F233" i="7"/>
  <c r="E233" i="6"/>
  <c r="F233" i="6"/>
  <c r="E233" i="5"/>
  <c r="F233" i="5"/>
  <c r="E233" i="2"/>
  <c r="F233" i="2"/>
  <c r="D233" i="3"/>
  <c r="D233" i="4"/>
  <c r="D233" i="7"/>
  <c r="D233" i="6"/>
  <c r="D233" i="5"/>
  <c r="D233" i="2"/>
  <c r="H234" i="3"/>
  <c r="H234" i="4"/>
  <c r="H234" i="7"/>
  <c r="H234" i="6"/>
  <c r="H234" i="5"/>
  <c r="H234" i="2"/>
  <c r="C234" i="3"/>
  <c r="C234" i="4"/>
  <c r="C234" i="7"/>
  <c r="C234" i="6"/>
  <c r="C234" i="5"/>
  <c r="C234" i="2"/>
  <c r="L131" i="3"/>
  <c r="L131" i="4"/>
  <c r="L131" i="7"/>
  <c r="L131" i="6"/>
  <c r="L131" i="5"/>
  <c r="L131" i="2"/>
  <c r="J131" i="3"/>
  <c r="J131" i="4"/>
  <c r="K131" i="4"/>
  <c r="J131" i="7"/>
  <c r="K131" i="7"/>
  <c r="J131" i="6"/>
  <c r="K131" i="6"/>
  <c r="J131" i="5"/>
  <c r="K131" i="5"/>
  <c r="J131" i="2"/>
  <c r="K131" i="2"/>
  <c r="I131" i="4"/>
  <c r="I131" i="7"/>
  <c r="I131" i="6"/>
  <c r="I131" i="5"/>
  <c r="I131" i="2"/>
  <c r="G131" i="3"/>
  <c r="G131" i="4"/>
  <c r="G131" i="7"/>
  <c r="G131" i="6"/>
  <c r="G131" i="5"/>
  <c r="G131" i="2"/>
  <c r="E131" i="3"/>
  <c r="E131" i="4"/>
  <c r="F131" i="4"/>
  <c r="E131" i="7"/>
  <c r="F131" i="7"/>
  <c r="E131" i="6"/>
  <c r="F131" i="6"/>
  <c r="E131" i="5"/>
  <c r="F131" i="5"/>
  <c r="E131" i="2"/>
  <c r="F131" i="2"/>
  <c r="D131" i="4"/>
  <c r="D131" i="7"/>
  <c r="D131" i="6"/>
  <c r="D131" i="5"/>
  <c r="D131" i="2"/>
  <c r="H135" i="3"/>
  <c r="H135" i="4"/>
  <c r="H135" i="7"/>
  <c r="H135" i="6"/>
  <c r="H135" i="5"/>
  <c r="H135" i="2"/>
  <c r="C135" i="3"/>
  <c r="C135" i="4"/>
  <c r="C135" i="7"/>
  <c r="C135" i="6"/>
  <c r="C135" i="5"/>
  <c r="C135" i="2"/>
  <c r="D69" i="3"/>
  <c r="D69" i="4"/>
  <c r="D69" i="7"/>
  <c r="D69" i="6"/>
  <c r="D69" i="5"/>
  <c r="D69" i="2"/>
  <c r="H72" i="3"/>
  <c r="H72" i="4"/>
  <c r="H72" i="7"/>
  <c r="H72" i="6"/>
  <c r="H72" i="5"/>
  <c r="H72" i="2"/>
  <c r="C72" i="3"/>
  <c r="C72" i="4"/>
  <c r="C72" i="7"/>
  <c r="C72" i="6"/>
  <c r="C72" i="5"/>
  <c r="C72" i="2"/>
  <c r="C233" i="5" l="1"/>
  <c r="H233" i="6"/>
  <c r="C233" i="7"/>
  <c r="H233" i="2"/>
  <c r="H233" i="4"/>
  <c r="H233" i="5"/>
  <c r="H233" i="3"/>
  <c r="C233" i="2"/>
  <c r="C233" i="6"/>
  <c r="C233" i="4"/>
  <c r="H233" i="7"/>
  <c r="H300" i="7"/>
  <c r="C300" i="7"/>
  <c r="H298" i="7"/>
  <c r="C298" i="7"/>
  <c r="H296" i="7"/>
  <c r="C296" i="7"/>
  <c r="H295" i="7"/>
  <c r="C295" i="7"/>
  <c r="H294" i="7"/>
  <c r="C294" i="7"/>
  <c r="H293" i="7"/>
  <c r="C293" i="7"/>
  <c r="H292" i="7"/>
  <c r="C292" i="7"/>
  <c r="H291" i="7"/>
  <c r="C291" i="7"/>
  <c r="L290" i="7"/>
  <c r="K290" i="7"/>
  <c r="J290" i="7"/>
  <c r="I290" i="7"/>
  <c r="G290" i="7"/>
  <c r="F290" i="7"/>
  <c r="E290" i="7"/>
  <c r="D290" i="7"/>
  <c r="H282" i="7"/>
  <c r="C282" i="7"/>
  <c r="H281" i="7"/>
  <c r="C281" i="7"/>
  <c r="L280" i="7"/>
  <c r="K280" i="7"/>
  <c r="J280" i="7"/>
  <c r="I280" i="7"/>
  <c r="G280" i="7"/>
  <c r="F280" i="7"/>
  <c r="E280" i="7"/>
  <c r="D280" i="7"/>
  <c r="H279" i="7"/>
  <c r="C279" i="7"/>
  <c r="H278" i="7"/>
  <c r="C278" i="7"/>
  <c r="H277" i="7"/>
  <c r="C277" i="7"/>
  <c r="L276" i="7"/>
  <c r="K276" i="7"/>
  <c r="J276" i="7"/>
  <c r="I276" i="7"/>
  <c r="G276" i="7"/>
  <c r="F276" i="7"/>
  <c r="E276" i="7"/>
  <c r="D276" i="7"/>
  <c r="H275" i="7"/>
  <c r="C275" i="7"/>
  <c r="H274" i="7"/>
  <c r="C274" i="7"/>
  <c r="H273" i="7"/>
  <c r="C273" i="7"/>
  <c r="H272" i="7"/>
  <c r="C272" i="7"/>
  <c r="L271" i="7"/>
  <c r="L269" i="7" s="1"/>
  <c r="K271" i="7"/>
  <c r="K269" i="7" s="1"/>
  <c r="J271" i="7"/>
  <c r="J269" i="7" s="1"/>
  <c r="I271" i="7"/>
  <c r="G271" i="7"/>
  <c r="G269" i="7" s="1"/>
  <c r="G268" i="7" s="1"/>
  <c r="F271" i="7"/>
  <c r="F269" i="7" s="1"/>
  <c r="F268" i="7" s="1"/>
  <c r="E271" i="7"/>
  <c r="D271" i="7"/>
  <c r="H270" i="7"/>
  <c r="C270" i="7"/>
  <c r="H267" i="7"/>
  <c r="C267" i="7"/>
  <c r="H266" i="7"/>
  <c r="C266" i="7"/>
  <c r="H265" i="7"/>
  <c r="C265" i="7"/>
  <c r="H264" i="7"/>
  <c r="C264" i="7"/>
  <c r="L263" i="7"/>
  <c r="K263" i="7"/>
  <c r="J263" i="7"/>
  <c r="I263" i="7"/>
  <c r="G263" i="7"/>
  <c r="F263" i="7"/>
  <c r="E263" i="7"/>
  <c r="D263" i="7"/>
  <c r="H262" i="7"/>
  <c r="C262" i="7"/>
  <c r="H261" i="7"/>
  <c r="C261" i="7"/>
  <c r="H260" i="7"/>
  <c r="C260" i="7"/>
  <c r="L259" i="7"/>
  <c r="K259" i="7"/>
  <c r="J259" i="7"/>
  <c r="I259" i="7"/>
  <c r="G259" i="7"/>
  <c r="F259" i="7"/>
  <c r="E259" i="7"/>
  <c r="D259" i="7"/>
  <c r="H257" i="7"/>
  <c r="C257" i="7"/>
  <c r="H256" i="7"/>
  <c r="C256" i="7"/>
  <c r="H255" i="7"/>
  <c r="C255" i="7"/>
  <c r="H254" i="7"/>
  <c r="C254" i="7"/>
  <c r="H253" i="7"/>
  <c r="C253" i="7"/>
  <c r="L252" i="7"/>
  <c r="K252" i="7"/>
  <c r="J252" i="7"/>
  <c r="J251" i="7" s="1"/>
  <c r="I252" i="7"/>
  <c r="G252" i="7"/>
  <c r="G251" i="7" s="1"/>
  <c r="F252" i="7"/>
  <c r="F251" i="7" s="1"/>
  <c r="E252" i="7"/>
  <c r="D252" i="7"/>
  <c r="D251" i="7" s="1"/>
  <c r="L251" i="7"/>
  <c r="K251" i="7"/>
  <c r="H250" i="7"/>
  <c r="C250" i="7"/>
  <c r="H249" i="7"/>
  <c r="C249" i="7"/>
  <c r="H248" i="7"/>
  <c r="C248" i="7"/>
  <c r="H247" i="7"/>
  <c r="C247" i="7"/>
  <c r="L246" i="7"/>
  <c r="K246" i="7"/>
  <c r="J246" i="7"/>
  <c r="I246" i="7"/>
  <c r="G246" i="7"/>
  <c r="F246" i="7"/>
  <c r="E246" i="7"/>
  <c r="D246" i="7"/>
  <c r="H245" i="7"/>
  <c r="C245" i="7"/>
  <c r="H244" i="7"/>
  <c r="C244" i="7"/>
  <c r="H243" i="7"/>
  <c r="C243" i="7"/>
  <c r="H242" i="7"/>
  <c r="C242" i="7"/>
  <c r="H241" i="7"/>
  <c r="C241" i="7"/>
  <c r="H240" i="7"/>
  <c r="C240" i="7"/>
  <c r="H239" i="7"/>
  <c r="C239" i="7"/>
  <c r="L238" i="7"/>
  <c r="K238" i="7"/>
  <c r="J238" i="7"/>
  <c r="I238" i="7"/>
  <c r="G238" i="7"/>
  <c r="F238" i="7"/>
  <c r="E238" i="7"/>
  <c r="D238" i="7"/>
  <c r="H237" i="7"/>
  <c r="C237" i="7"/>
  <c r="H236" i="7"/>
  <c r="C236" i="7"/>
  <c r="L235" i="7"/>
  <c r="K235" i="7"/>
  <c r="J235" i="7"/>
  <c r="I235" i="7"/>
  <c r="G235" i="7"/>
  <c r="F235" i="7"/>
  <c r="E235" i="7"/>
  <c r="D235" i="7"/>
  <c r="H232" i="7"/>
  <c r="C232" i="7"/>
  <c r="H229" i="7"/>
  <c r="C229" i="7"/>
  <c r="H228" i="7"/>
  <c r="C228" i="7"/>
  <c r="L227" i="7"/>
  <c r="K227" i="7"/>
  <c r="J227" i="7"/>
  <c r="I227" i="7"/>
  <c r="G227" i="7"/>
  <c r="F227" i="7"/>
  <c r="E227" i="7"/>
  <c r="D227" i="7"/>
  <c r="H226" i="7"/>
  <c r="C226" i="7"/>
  <c r="H225" i="7"/>
  <c r="C225" i="7"/>
  <c r="H224" i="7"/>
  <c r="C224" i="7"/>
  <c r="H223" i="7"/>
  <c r="C223" i="7"/>
  <c r="H222" i="7"/>
  <c r="C222" i="7"/>
  <c r="H221" i="7"/>
  <c r="C221" i="7"/>
  <c r="H220" i="7"/>
  <c r="C220" i="7"/>
  <c r="H219" i="7"/>
  <c r="C219" i="7"/>
  <c r="H218" i="7"/>
  <c r="C218" i="7"/>
  <c r="H217" i="7"/>
  <c r="C217" i="7"/>
  <c r="L216" i="7"/>
  <c r="K216" i="7"/>
  <c r="J216" i="7"/>
  <c r="I216" i="7"/>
  <c r="G216" i="7"/>
  <c r="F216" i="7"/>
  <c r="E216" i="7"/>
  <c r="D216" i="7"/>
  <c r="H215" i="7"/>
  <c r="C215" i="7"/>
  <c r="H214" i="7"/>
  <c r="C214" i="7"/>
  <c r="H213" i="7"/>
  <c r="C213" i="7"/>
  <c r="H212" i="7"/>
  <c r="C212" i="7"/>
  <c r="H211" i="7"/>
  <c r="C211" i="7"/>
  <c r="H210" i="7"/>
  <c r="C210" i="7"/>
  <c r="H209" i="7"/>
  <c r="C209" i="7"/>
  <c r="H208" i="7"/>
  <c r="C208" i="7"/>
  <c r="H207" i="7"/>
  <c r="C207" i="7"/>
  <c r="H206" i="7"/>
  <c r="C206" i="7"/>
  <c r="L205" i="7"/>
  <c r="L204" i="7" s="1"/>
  <c r="K205" i="7"/>
  <c r="J205" i="7"/>
  <c r="J204" i="7" s="1"/>
  <c r="I205" i="7"/>
  <c r="G205" i="7"/>
  <c r="G204" i="7" s="1"/>
  <c r="F205" i="7"/>
  <c r="F204" i="7" s="1"/>
  <c r="E205" i="7"/>
  <c r="D205" i="7"/>
  <c r="H203" i="7"/>
  <c r="C203" i="7"/>
  <c r="H202" i="7"/>
  <c r="C202" i="7"/>
  <c r="H201" i="7"/>
  <c r="C201" i="7"/>
  <c r="H200" i="7"/>
  <c r="C200" i="7"/>
  <c r="H199" i="7"/>
  <c r="C199" i="7"/>
  <c r="L198" i="7"/>
  <c r="L196" i="7" s="1"/>
  <c r="L195" i="7" s="1"/>
  <c r="K198" i="7"/>
  <c r="K196" i="7" s="1"/>
  <c r="J198" i="7"/>
  <c r="J196" i="7" s="1"/>
  <c r="I198" i="7"/>
  <c r="G198" i="7"/>
  <c r="G196" i="7" s="1"/>
  <c r="F198" i="7"/>
  <c r="F196" i="7" s="1"/>
  <c r="E198" i="7"/>
  <c r="E196" i="7" s="1"/>
  <c r="D198" i="7"/>
  <c r="D196" i="7" s="1"/>
  <c r="H197" i="7"/>
  <c r="C197" i="7"/>
  <c r="H193" i="7"/>
  <c r="C193" i="7"/>
  <c r="L192" i="7"/>
  <c r="K192" i="7"/>
  <c r="J192" i="7"/>
  <c r="J191" i="7" s="1"/>
  <c r="I192" i="7"/>
  <c r="G192" i="7"/>
  <c r="G191" i="7" s="1"/>
  <c r="F192" i="7"/>
  <c r="F191" i="7" s="1"/>
  <c r="E192" i="7"/>
  <c r="E191" i="7" s="1"/>
  <c r="D192" i="7"/>
  <c r="D191" i="7" s="1"/>
  <c r="L191" i="7"/>
  <c r="K191" i="7"/>
  <c r="H190" i="7"/>
  <c r="C190" i="7"/>
  <c r="H189" i="7"/>
  <c r="C189" i="7"/>
  <c r="L188" i="7"/>
  <c r="K188" i="7"/>
  <c r="J188" i="7"/>
  <c r="I188" i="7"/>
  <c r="G188" i="7"/>
  <c r="F188" i="7"/>
  <c r="E188" i="7"/>
  <c r="D188" i="7"/>
  <c r="H186" i="7"/>
  <c r="C186" i="7"/>
  <c r="H185" i="7"/>
  <c r="C185" i="7"/>
  <c r="L184" i="7"/>
  <c r="K184" i="7"/>
  <c r="J184" i="7"/>
  <c r="I184" i="7"/>
  <c r="G184" i="7"/>
  <c r="F184" i="7"/>
  <c r="E184" i="7"/>
  <c r="D184" i="7"/>
  <c r="H183" i="7"/>
  <c r="C183" i="7"/>
  <c r="H182" i="7"/>
  <c r="C182" i="7"/>
  <c r="H181" i="7"/>
  <c r="C181" i="7"/>
  <c r="H180" i="7"/>
  <c r="C180" i="7"/>
  <c r="L179" i="7"/>
  <c r="K179" i="7"/>
  <c r="J179" i="7"/>
  <c r="I179" i="7"/>
  <c r="G179" i="7"/>
  <c r="F179" i="7"/>
  <c r="E179" i="7"/>
  <c r="D179" i="7"/>
  <c r="H178" i="7"/>
  <c r="C178" i="7"/>
  <c r="H177" i="7"/>
  <c r="C177" i="7"/>
  <c r="H176" i="7"/>
  <c r="C176" i="7"/>
  <c r="L175" i="7"/>
  <c r="K175" i="7"/>
  <c r="J175" i="7"/>
  <c r="I175" i="7"/>
  <c r="G175" i="7"/>
  <c r="F175" i="7"/>
  <c r="E175" i="7"/>
  <c r="D175" i="7"/>
  <c r="H172" i="7"/>
  <c r="C172" i="7"/>
  <c r="H171" i="7"/>
  <c r="C171" i="7"/>
  <c r="H170" i="7"/>
  <c r="C170" i="7"/>
  <c r="H169" i="7"/>
  <c r="C169" i="7"/>
  <c r="H168" i="7"/>
  <c r="C168" i="7"/>
  <c r="H167" i="7"/>
  <c r="C167" i="7"/>
  <c r="L166" i="7"/>
  <c r="K166" i="7"/>
  <c r="K165" i="7" s="1"/>
  <c r="J166" i="7"/>
  <c r="J165" i="7" s="1"/>
  <c r="I166" i="7"/>
  <c r="G166" i="7"/>
  <c r="G165" i="7" s="1"/>
  <c r="F166" i="7"/>
  <c r="F165" i="7" s="1"/>
  <c r="E166" i="7"/>
  <c r="E165" i="7" s="1"/>
  <c r="D166" i="7"/>
  <c r="D165" i="7" s="1"/>
  <c r="L165" i="7"/>
  <c r="H164" i="7"/>
  <c r="C164" i="7"/>
  <c r="H163" i="7"/>
  <c r="C163" i="7"/>
  <c r="H162" i="7"/>
  <c r="C162" i="7"/>
  <c r="H161" i="7"/>
  <c r="C161" i="7"/>
  <c r="L160" i="7"/>
  <c r="K160" i="7"/>
  <c r="J160" i="7"/>
  <c r="I160" i="7"/>
  <c r="G160" i="7"/>
  <c r="F160" i="7"/>
  <c r="E160" i="7"/>
  <c r="D160" i="7"/>
  <c r="H159" i="7"/>
  <c r="C159" i="7"/>
  <c r="H158" i="7"/>
  <c r="C158" i="7"/>
  <c r="H157" i="7"/>
  <c r="C157" i="7"/>
  <c r="H156" i="7"/>
  <c r="C156" i="7"/>
  <c r="H155" i="7"/>
  <c r="C155" i="7"/>
  <c r="H154" i="7"/>
  <c r="C154" i="7"/>
  <c r="H153" i="7"/>
  <c r="C153" i="7"/>
  <c r="H152" i="7"/>
  <c r="C152" i="7"/>
  <c r="L151" i="7"/>
  <c r="K151" i="7"/>
  <c r="J151" i="7"/>
  <c r="I151" i="7"/>
  <c r="G151" i="7"/>
  <c r="F151" i="7"/>
  <c r="E151" i="7"/>
  <c r="D151" i="7"/>
  <c r="H150" i="7"/>
  <c r="C150" i="7"/>
  <c r="H149" i="7"/>
  <c r="C149" i="7"/>
  <c r="H148" i="7"/>
  <c r="C148" i="7"/>
  <c r="H147" i="7"/>
  <c r="C147" i="7"/>
  <c r="H146" i="7"/>
  <c r="C146" i="7"/>
  <c r="H145" i="7"/>
  <c r="C145" i="7"/>
  <c r="L144" i="7"/>
  <c r="K144" i="7"/>
  <c r="J144" i="7"/>
  <c r="I144" i="7"/>
  <c r="G144" i="7"/>
  <c r="F144" i="7"/>
  <c r="E144" i="7"/>
  <c r="D144" i="7"/>
  <c r="H143" i="7"/>
  <c r="C143" i="7"/>
  <c r="H142" i="7"/>
  <c r="C142" i="7"/>
  <c r="L141" i="7"/>
  <c r="K141" i="7"/>
  <c r="J141" i="7"/>
  <c r="I141" i="7"/>
  <c r="G141" i="7"/>
  <c r="F141" i="7"/>
  <c r="E141" i="7"/>
  <c r="D141" i="7"/>
  <c r="H140" i="7"/>
  <c r="C140" i="7"/>
  <c r="H139" i="7"/>
  <c r="C139" i="7"/>
  <c r="H138" i="7"/>
  <c r="C138" i="7"/>
  <c r="H137" i="7"/>
  <c r="C137" i="7"/>
  <c r="L136" i="7"/>
  <c r="K136" i="7"/>
  <c r="K130" i="7" s="1"/>
  <c r="J136" i="7"/>
  <c r="I136" i="7"/>
  <c r="G136" i="7"/>
  <c r="F136" i="7"/>
  <c r="F130" i="7" s="1"/>
  <c r="E136" i="7"/>
  <c r="D136" i="7"/>
  <c r="D130" i="7" s="1"/>
  <c r="H134" i="7"/>
  <c r="C134" i="7"/>
  <c r="H133" i="7"/>
  <c r="C133" i="7"/>
  <c r="H132" i="7"/>
  <c r="C132" i="7"/>
  <c r="H129" i="7"/>
  <c r="H128" i="7" s="1"/>
  <c r="C129" i="7"/>
  <c r="C128" i="7" s="1"/>
  <c r="L128" i="7"/>
  <c r="K128" i="7"/>
  <c r="J128" i="7"/>
  <c r="I128" i="7"/>
  <c r="G128" i="7"/>
  <c r="F128" i="7"/>
  <c r="E128" i="7"/>
  <c r="D128" i="7"/>
  <c r="I127" i="7"/>
  <c r="H127" i="7" s="1"/>
  <c r="C127" i="7"/>
  <c r="H126" i="7"/>
  <c r="C126" i="7"/>
  <c r="H125" i="7"/>
  <c r="C125" i="7"/>
  <c r="H124" i="7"/>
  <c r="C124" i="7"/>
  <c r="H123" i="7"/>
  <c r="C123" i="7"/>
  <c r="L122" i="7"/>
  <c r="K122" i="7"/>
  <c r="J122" i="7"/>
  <c r="G122" i="7"/>
  <c r="F122" i="7"/>
  <c r="E122" i="7"/>
  <c r="D122" i="7"/>
  <c r="H121" i="7"/>
  <c r="C121" i="7"/>
  <c r="H120" i="7"/>
  <c r="C120" i="7"/>
  <c r="H119" i="7"/>
  <c r="C119" i="7"/>
  <c r="H118" i="7"/>
  <c r="C118" i="7"/>
  <c r="H117" i="7"/>
  <c r="C117" i="7"/>
  <c r="L116" i="7"/>
  <c r="K116" i="7"/>
  <c r="J116" i="7"/>
  <c r="I116" i="7"/>
  <c r="G116" i="7"/>
  <c r="F116" i="7"/>
  <c r="E116" i="7"/>
  <c r="D116" i="7"/>
  <c r="H115" i="7"/>
  <c r="C115" i="7"/>
  <c r="H114" i="7"/>
  <c r="C114" i="7"/>
  <c r="H113" i="7"/>
  <c r="C113" i="7"/>
  <c r="L112" i="7"/>
  <c r="K112" i="7"/>
  <c r="J112" i="7"/>
  <c r="I112" i="7"/>
  <c r="G112" i="7"/>
  <c r="F112" i="7"/>
  <c r="E112" i="7"/>
  <c r="D112" i="7"/>
  <c r="H111" i="7"/>
  <c r="C111" i="7"/>
  <c r="H110" i="7"/>
  <c r="C110" i="7"/>
  <c r="H109" i="7"/>
  <c r="C109" i="7"/>
  <c r="H108" i="7"/>
  <c r="C108" i="7"/>
  <c r="H107" i="7"/>
  <c r="C107" i="7"/>
  <c r="H106" i="7"/>
  <c r="C106" i="7"/>
  <c r="H105" i="7"/>
  <c r="C105" i="7"/>
  <c r="H104" i="7"/>
  <c r="C104" i="7"/>
  <c r="L103" i="7"/>
  <c r="K103" i="7"/>
  <c r="J103" i="7"/>
  <c r="I103" i="7"/>
  <c r="G103" i="7"/>
  <c r="F103" i="7"/>
  <c r="E103" i="7"/>
  <c r="D103" i="7"/>
  <c r="H102" i="7"/>
  <c r="C102" i="7"/>
  <c r="H101" i="7"/>
  <c r="C101" i="7"/>
  <c r="H100" i="7"/>
  <c r="C100" i="7"/>
  <c r="H99" i="7"/>
  <c r="C99" i="7"/>
  <c r="H98" i="7"/>
  <c r="C98" i="7"/>
  <c r="H97" i="7"/>
  <c r="C97" i="7"/>
  <c r="H96" i="7"/>
  <c r="C96" i="7"/>
  <c r="L95" i="7"/>
  <c r="K95" i="7"/>
  <c r="J95" i="7"/>
  <c r="I95" i="7"/>
  <c r="G95" i="7"/>
  <c r="F95" i="7"/>
  <c r="E95" i="7"/>
  <c r="D95" i="7"/>
  <c r="H94" i="7"/>
  <c r="C94" i="7"/>
  <c r="H93" i="7"/>
  <c r="C93" i="7"/>
  <c r="H92" i="7"/>
  <c r="C92" i="7"/>
  <c r="H91" i="7"/>
  <c r="C91" i="7"/>
  <c r="H90" i="7"/>
  <c r="C90" i="7"/>
  <c r="L89" i="7"/>
  <c r="K89" i="7"/>
  <c r="J89" i="7"/>
  <c r="I89" i="7"/>
  <c r="G89" i="7"/>
  <c r="F89" i="7"/>
  <c r="E89" i="7"/>
  <c r="D89" i="7"/>
  <c r="H88" i="7"/>
  <c r="C88" i="7"/>
  <c r="H87" i="7"/>
  <c r="C87" i="7"/>
  <c r="H86" i="7"/>
  <c r="C86" i="7"/>
  <c r="H85" i="7"/>
  <c r="C85" i="7"/>
  <c r="L84" i="7"/>
  <c r="K84" i="7"/>
  <c r="J84" i="7"/>
  <c r="I84" i="7"/>
  <c r="G84" i="7"/>
  <c r="F84" i="7"/>
  <c r="E84" i="7"/>
  <c r="D84" i="7"/>
  <c r="H82" i="7"/>
  <c r="C82" i="7"/>
  <c r="H81" i="7"/>
  <c r="C81" i="7"/>
  <c r="L80" i="7"/>
  <c r="K80" i="7"/>
  <c r="J80" i="7"/>
  <c r="I80" i="7"/>
  <c r="G80" i="7"/>
  <c r="F80" i="7"/>
  <c r="E80" i="7"/>
  <c r="D80" i="7"/>
  <c r="H79" i="7"/>
  <c r="C79" i="7"/>
  <c r="H78" i="7"/>
  <c r="C78" i="7"/>
  <c r="L77" i="7"/>
  <c r="K77" i="7"/>
  <c r="J77" i="7"/>
  <c r="I77" i="7"/>
  <c r="G77" i="7"/>
  <c r="G76" i="7" s="1"/>
  <c r="F77" i="7"/>
  <c r="E77" i="7"/>
  <c r="E76" i="7" s="1"/>
  <c r="D77" i="7"/>
  <c r="D76" i="7" s="1"/>
  <c r="L76" i="7"/>
  <c r="H74" i="7"/>
  <c r="C74" i="7"/>
  <c r="H73" i="7"/>
  <c r="C73" i="7"/>
  <c r="H71" i="7"/>
  <c r="C71" i="7"/>
  <c r="H70" i="7"/>
  <c r="C70" i="7"/>
  <c r="L69" i="7"/>
  <c r="L67" i="7" s="1"/>
  <c r="K69" i="7"/>
  <c r="K67" i="7" s="1"/>
  <c r="J69" i="7"/>
  <c r="J67" i="7" s="1"/>
  <c r="I69" i="7"/>
  <c r="G69" i="7"/>
  <c r="G67" i="7" s="1"/>
  <c r="F69" i="7"/>
  <c r="F67" i="7" s="1"/>
  <c r="E69" i="7"/>
  <c r="E67" i="7" s="1"/>
  <c r="H68" i="7"/>
  <c r="C68" i="7"/>
  <c r="D67" i="7"/>
  <c r="H66" i="7"/>
  <c r="C66" i="7"/>
  <c r="H65" i="7"/>
  <c r="C65" i="7"/>
  <c r="H64" i="7"/>
  <c r="C64" i="7"/>
  <c r="H63" i="7"/>
  <c r="C63" i="7"/>
  <c r="H62" i="7"/>
  <c r="C62" i="7"/>
  <c r="H61" i="7"/>
  <c r="C61" i="7"/>
  <c r="H60" i="7"/>
  <c r="C60" i="7"/>
  <c r="H59" i="7"/>
  <c r="C59" i="7"/>
  <c r="L58" i="7"/>
  <c r="K58" i="7"/>
  <c r="J58" i="7"/>
  <c r="I58" i="7"/>
  <c r="G58" i="7"/>
  <c r="F58" i="7"/>
  <c r="E58" i="7"/>
  <c r="D58" i="7"/>
  <c r="H57" i="7"/>
  <c r="C57" i="7"/>
  <c r="H56" i="7"/>
  <c r="C56" i="7"/>
  <c r="L55" i="7"/>
  <c r="L54" i="7" s="1"/>
  <c r="K55" i="7"/>
  <c r="K54" i="7" s="1"/>
  <c r="J55" i="7"/>
  <c r="J54" i="7" s="1"/>
  <c r="I55" i="7"/>
  <c r="G55" i="7"/>
  <c r="F55" i="7"/>
  <c r="E55" i="7"/>
  <c r="E54" i="7" s="1"/>
  <c r="D55" i="7"/>
  <c r="H47" i="7"/>
  <c r="C47" i="7"/>
  <c r="H46" i="7"/>
  <c r="C46" i="7"/>
  <c r="L45" i="7"/>
  <c r="G45" i="7"/>
  <c r="C45" i="7" s="1"/>
  <c r="H44" i="7"/>
  <c r="C44" i="7"/>
  <c r="K43" i="7"/>
  <c r="J43" i="7"/>
  <c r="I43" i="7"/>
  <c r="F43" i="7"/>
  <c r="E43" i="7"/>
  <c r="D43" i="7"/>
  <c r="H42" i="7"/>
  <c r="C42" i="7"/>
  <c r="H41" i="7"/>
  <c r="C41" i="7"/>
  <c r="H40" i="7"/>
  <c r="C40" i="7"/>
  <c r="H39" i="7"/>
  <c r="C39" i="7"/>
  <c r="H38" i="7"/>
  <c r="C38" i="7"/>
  <c r="K37" i="7"/>
  <c r="H37" i="7" s="1"/>
  <c r="F37" i="7"/>
  <c r="C37" i="7" s="1"/>
  <c r="H36" i="7"/>
  <c r="C36" i="7"/>
  <c r="H35" i="7"/>
  <c r="C35" i="7"/>
  <c r="K34" i="7"/>
  <c r="H34" i="7" s="1"/>
  <c r="F34" i="7"/>
  <c r="C34" i="7" s="1"/>
  <c r="H33" i="7"/>
  <c r="C33" i="7"/>
  <c r="K32" i="7"/>
  <c r="H32" i="7" s="1"/>
  <c r="F32" i="7"/>
  <c r="C32" i="7" s="1"/>
  <c r="H31" i="7"/>
  <c r="C31" i="7"/>
  <c r="H30" i="7"/>
  <c r="C30" i="7"/>
  <c r="H29" i="7"/>
  <c r="C29" i="7"/>
  <c r="K28" i="7"/>
  <c r="H28" i="7" s="1"/>
  <c r="F28" i="7"/>
  <c r="C28" i="7" s="1"/>
  <c r="H26" i="7"/>
  <c r="C26" i="7"/>
  <c r="H24" i="7"/>
  <c r="C24" i="7"/>
  <c r="H23" i="7"/>
  <c r="C23" i="7"/>
  <c r="L22" i="7"/>
  <c r="K22" i="7"/>
  <c r="J22" i="7"/>
  <c r="I22" i="7"/>
  <c r="G22" i="7"/>
  <c r="F22" i="7"/>
  <c r="E22" i="7"/>
  <c r="D22" i="7"/>
  <c r="J195" i="7" l="1"/>
  <c r="F231" i="7"/>
  <c r="L187" i="7"/>
  <c r="L174" i="7"/>
  <c r="L173" i="7" s="1"/>
  <c r="G288" i="7"/>
  <c r="G287" i="7" s="1"/>
  <c r="E174" i="7"/>
  <c r="L288" i="7"/>
  <c r="L287" i="7" s="1"/>
  <c r="F187" i="7"/>
  <c r="E53" i="7"/>
  <c r="L21" i="7"/>
  <c r="E83" i="7"/>
  <c r="H89" i="7"/>
  <c r="C290" i="7"/>
  <c r="E231" i="7"/>
  <c r="J231" i="7"/>
  <c r="E258" i="7"/>
  <c r="J258" i="7"/>
  <c r="H290" i="7"/>
  <c r="L130" i="7"/>
  <c r="H69" i="7"/>
  <c r="H246" i="7"/>
  <c r="H55" i="7"/>
  <c r="C141" i="7"/>
  <c r="J130" i="7"/>
  <c r="D258" i="7"/>
  <c r="F258" i="7"/>
  <c r="C69" i="7"/>
  <c r="F83" i="7"/>
  <c r="G231" i="7"/>
  <c r="C263" i="7"/>
  <c r="H136" i="7"/>
  <c r="C179" i="7"/>
  <c r="I174" i="7"/>
  <c r="I173" i="7" s="1"/>
  <c r="C205" i="7"/>
  <c r="F230" i="7"/>
  <c r="I54" i="7"/>
  <c r="H54" i="7" s="1"/>
  <c r="H84" i="7"/>
  <c r="C271" i="7"/>
  <c r="K187" i="7"/>
  <c r="E288" i="7"/>
  <c r="E287" i="7" s="1"/>
  <c r="J288" i="7"/>
  <c r="J287" i="7" s="1"/>
  <c r="C43" i="7"/>
  <c r="C55" i="7"/>
  <c r="I67" i="7"/>
  <c r="H67" i="7" s="1"/>
  <c r="H80" i="7"/>
  <c r="H116" i="7"/>
  <c r="J174" i="7"/>
  <c r="J173" i="7" s="1"/>
  <c r="F195" i="7"/>
  <c r="L231" i="7"/>
  <c r="C259" i="7"/>
  <c r="L258" i="7"/>
  <c r="D269" i="7"/>
  <c r="D268" i="7" s="1"/>
  <c r="K27" i="7"/>
  <c r="H27" i="7" s="1"/>
  <c r="L83" i="7"/>
  <c r="C144" i="7"/>
  <c r="C160" i="7"/>
  <c r="D187" i="7"/>
  <c r="G195" i="7"/>
  <c r="I231" i="7"/>
  <c r="F54" i="7"/>
  <c r="F53" i="7" s="1"/>
  <c r="H58" i="7"/>
  <c r="H112" i="7"/>
  <c r="C122" i="7"/>
  <c r="F174" i="7"/>
  <c r="F173" i="7" s="1"/>
  <c r="I204" i="7"/>
  <c r="C280" i="7"/>
  <c r="L53" i="7"/>
  <c r="C165" i="7"/>
  <c r="E204" i="7"/>
  <c r="E195" i="7" s="1"/>
  <c r="D231" i="7"/>
  <c r="C235" i="7"/>
  <c r="H235" i="7"/>
  <c r="K231" i="7"/>
  <c r="G21" i="7"/>
  <c r="D288" i="7"/>
  <c r="D287" i="7" s="1"/>
  <c r="F288" i="7"/>
  <c r="F287" i="7" s="1"/>
  <c r="I288" i="7"/>
  <c r="I287" i="7" s="1"/>
  <c r="K288" i="7"/>
  <c r="K287" i="7" s="1"/>
  <c r="H43" i="7"/>
  <c r="G54" i="7"/>
  <c r="G53" i="7" s="1"/>
  <c r="K53" i="7"/>
  <c r="C58" i="7"/>
  <c r="C67" i="7"/>
  <c r="I76" i="7"/>
  <c r="K76" i="7"/>
  <c r="C80" i="7"/>
  <c r="C89" i="7"/>
  <c r="C95" i="7"/>
  <c r="C103" i="7"/>
  <c r="C112" i="7"/>
  <c r="G130" i="7"/>
  <c r="C175" i="7"/>
  <c r="D174" i="7"/>
  <c r="D173" i="7" s="1"/>
  <c r="C196" i="7"/>
  <c r="C227" i="7"/>
  <c r="D204" i="7"/>
  <c r="D195" i="7" s="1"/>
  <c r="H227" i="7"/>
  <c r="H263" i="7"/>
  <c r="I258" i="7"/>
  <c r="C116" i="7"/>
  <c r="G83" i="7"/>
  <c r="K83" i="7"/>
  <c r="C136" i="7"/>
  <c r="H141" i="7"/>
  <c r="H144" i="7"/>
  <c r="H160" i="7"/>
  <c r="C166" i="7"/>
  <c r="H179" i="7"/>
  <c r="H184" i="7"/>
  <c r="G187" i="7"/>
  <c r="C191" i="7"/>
  <c r="J187" i="7"/>
  <c r="C198" i="7"/>
  <c r="H198" i="7"/>
  <c r="H216" i="7"/>
  <c r="C246" i="7"/>
  <c r="H259" i="7"/>
  <c r="K258" i="7"/>
  <c r="H271" i="7"/>
  <c r="I122" i="7"/>
  <c r="C252" i="7"/>
  <c r="E251" i="7"/>
  <c r="C251" i="7" s="1"/>
  <c r="C276" i="7"/>
  <c r="E269" i="7"/>
  <c r="E21" i="7"/>
  <c r="C22" i="7"/>
  <c r="J83" i="7"/>
  <c r="H95" i="7"/>
  <c r="H131" i="7"/>
  <c r="I130" i="7"/>
  <c r="H151" i="7"/>
  <c r="C188" i="7"/>
  <c r="H188" i="7"/>
  <c r="C216" i="7"/>
  <c r="H280" i="7"/>
  <c r="C151" i="7"/>
  <c r="H166" i="7"/>
  <c r="I165" i="7"/>
  <c r="H165" i="7" s="1"/>
  <c r="H22" i="7"/>
  <c r="F27" i="7"/>
  <c r="J53" i="7"/>
  <c r="D54" i="7"/>
  <c r="H77" i="7"/>
  <c r="J76" i="7"/>
  <c r="C84" i="7"/>
  <c r="D83" i="7"/>
  <c r="C131" i="7"/>
  <c r="E130" i="7"/>
  <c r="E173" i="7"/>
  <c r="K174" i="7"/>
  <c r="K173" i="7" s="1"/>
  <c r="H175" i="7"/>
  <c r="E187" i="7"/>
  <c r="I196" i="7"/>
  <c r="I195" i="7" s="1"/>
  <c r="H238" i="7"/>
  <c r="J21" i="7"/>
  <c r="H45" i="7"/>
  <c r="F76" i="7"/>
  <c r="C77" i="7"/>
  <c r="H103" i="7"/>
  <c r="G174" i="7"/>
  <c r="G173" i="7" s="1"/>
  <c r="C184" i="7"/>
  <c r="C192" i="7"/>
  <c r="H192" i="7"/>
  <c r="I191" i="7"/>
  <c r="H191" i="7" s="1"/>
  <c r="K204" i="7"/>
  <c r="H205" i="7"/>
  <c r="C238" i="7"/>
  <c r="H252" i="7"/>
  <c r="I251" i="7"/>
  <c r="H251" i="7" s="1"/>
  <c r="G258" i="7"/>
  <c r="H276" i="7"/>
  <c r="I269" i="7"/>
  <c r="K195" i="7" l="1"/>
  <c r="C258" i="7"/>
  <c r="D230" i="7"/>
  <c r="J230" i="7"/>
  <c r="D194" i="7"/>
  <c r="L75" i="7"/>
  <c r="L52" i="7" s="1"/>
  <c r="K230" i="7"/>
  <c r="C288" i="7"/>
  <c r="C287" i="7" s="1"/>
  <c r="G75" i="7"/>
  <c r="G52" i="7" s="1"/>
  <c r="F75" i="7"/>
  <c r="F52" i="7" s="1"/>
  <c r="C83" i="7"/>
  <c r="F194" i="7"/>
  <c r="K75" i="7"/>
  <c r="K52" i="7" s="1"/>
  <c r="K21" i="7"/>
  <c r="H174" i="7"/>
  <c r="I53" i="7"/>
  <c r="H53" i="7" s="1"/>
  <c r="L230" i="7"/>
  <c r="G230" i="7"/>
  <c r="G194" i="7" s="1"/>
  <c r="H258" i="7"/>
  <c r="C204" i="7"/>
  <c r="C187" i="7"/>
  <c r="H173" i="7"/>
  <c r="H122" i="7"/>
  <c r="I83" i="7"/>
  <c r="H83" i="7" s="1"/>
  <c r="E230" i="7"/>
  <c r="C231" i="7"/>
  <c r="E75" i="7"/>
  <c r="E52" i="7" s="1"/>
  <c r="C130" i="7"/>
  <c r="J75" i="7"/>
  <c r="H76" i="7"/>
  <c r="C27" i="7"/>
  <c r="C76" i="7"/>
  <c r="H204" i="7"/>
  <c r="C269" i="7"/>
  <c r="E268" i="7"/>
  <c r="C268" i="7" s="1"/>
  <c r="C195" i="7"/>
  <c r="H231" i="7"/>
  <c r="I230" i="7"/>
  <c r="H288" i="7"/>
  <c r="H287" i="7" s="1"/>
  <c r="H196" i="7"/>
  <c r="C173" i="7"/>
  <c r="D53" i="7"/>
  <c r="C54" i="7"/>
  <c r="I187" i="7"/>
  <c r="H187" i="7" s="1"/>
  <c r="H130" i="7"/>
  <c r="F21" i="7"/>
  <c r="H269" i="7"/>
  <c r="H268" i="7"/>
  <c r="C174" i="7"/>
  <c r="D75" i="7"/>
  <c r="F51" i="7" l="1"/>
  <c r="F50" i="7" s="1"/>
  <c r="K51" i="7"/>
  <c r="K285" i="7" s="1"/>
  <c r="F283" i="7"/>
  <c r="G51" i="7"/>
  <c r="G50" i="7" s="1"/>
  <c r="H230" i="7"/>
  <c r="L51" i="7"/>
  <c r="L50" i="7" s="1"/>
  <c r="E194" i="7"/>
  <c r="C194" i="7" s="1"/>
  <c r="G283" i="7"/>
  <c r="C230" i="7"/>
  <c r="I75" i="7"/>
  <c r="C75" i="7"/>
  <c r="D283" i="7"/>
  <c r="J52" i="7"/>
  <c r="J51" i="7" s="1"/>
  <c r="C53" i="7"/>
  <c r="D52" i="7"/>
  <c r="E283" i="7"/>
  <c r="H195" i="7"/>
  <c r="F285" i="7" l="1"/>
  <c r="K50" i="7"/>
  <c r="G285" i="7"/>
  <c r="E51" i="7"/>
  <c r="E50" i="7" s="1"/>
  <c r="L285" i="7"/>
  <c r="H194" i="7"/>
  <c r="C283" i="7"/>
  <c r="H75" i="7"/>
  <c r="I52" i="7"/>
  <c r="H52" i="7" s="1"/>
  <c r="C52" i="7"/>
  <c r="D51" i="7"/>
  <c r="J285" i="7"/>
  <c r="J50" i="7"/>
  <c r="E285" i="7" l="1"/>
  <c r="I51" i="7"/>
  <c r="I50" i="7" s="1"/>
  <c r="H50" i="7" s="1"/>
  <c r="C51" i="7"/>
  <c r="D50" i="7"/>
  <c r="H51" i="7" l="1"/>
  <c r="I25" i="7"/>
  <c r="I285" i="7" s="1"/>
  <c r="H285" i="7" s="1"/>
  <c r="D25" i="7"/>
  <c r="C50" i="7"/>
  <c r="I21" i="7" l="1"/>
  <c r="H21" i="7" s="1"/>
  <c r="H25" i="7"/>
  <c r="C25" i="7"/>
  <c r="D21" i="7"/>
  <c r="C21" i="7" s="1"/>
  <c r="D285" i="7"/>
  <c r="C285" i="7" s="1"/>
  <c r="H300" i="6" l="1"/>
  <c r="C300" i="6"/>
  <c r="H298" i="6"/>
  <c r="C298" i="6"/>
  <c r="H296" i="6"/>
  <c r="C296" i="6"/>
  <c r="H295" i="6"/>
  <c r="C295" i="6"/>
  <c r="H294" i="6"/>
  <c r="C294" i="6"/>
  <c r="H293" i="6"/>
  <c r="C293" i="6"/>
  <c r="H292" i="6"/>
  <c r="C292" i="6"/>
  <c r="H291" i="6"/>
  <c r="C291" i="6"/>
  <c r="L290" i="6"/>
  <c r="K290" i="6"/>
  <c r="J290" i="6"/>
  <c r="I290" i="6"/>
  <c r="G290" i="6"/>
  <c r="F290" i="6"/>
  <c r="E290" i="6"/>
  <c r="D290" i="6"/>
  <c r="H282" i="6"/>
  <c r="C282" i="6"/>
  <c r="H281" i="6"/>
  <c r="C281" i="6"/>
  <c r="L280" i="6"/>
  <c r="K280" i="6"/>
  <c r="J280" i="6"/>
  <c r="I280" i="6"/>
  <c r="G280" i="6"/>
  <c r="F280" i="6"/>
  <c r="E280" i="6"/>
  <c r="D280" i="6"/>
  <c r="H279" i="6"/>
  <c r="C279" i="6"/>
  <c r="H278" i="6"/>
  <c r="C278" i="6"/>
  <c r="H277" i="6"/>
  <c r="C277" i="6"/>
  <c r="L276" i="6"/>
  <c r="K276" i="6"/>
  <c r="J276" i="6"/>
  <c r="I276" i="6"/>
  <c r="G276" i="6"/>
  <c r="F276" i="6"/>
  <c r="E276" i="6"/>
  <c r="D276" i="6"/>
  <c r="H275" i="6"/>
  <c r="C275" i="6"/>
  <c r="H274" i="6"/>
  <c r="C274" i="6"/>
  <c r="H273" i="6"/>
  <c r="C273" i="6"/>
  <c r="H272" i="6"/>
  <c r="C272" i="6"/>
  <c r="L271" i="6"/>
  <c r="L269" i="6" s="1"/>
  <c r="K271" i="6"/>
  <c r="K269" i="6" s="1"/>
  <c r="J271" i="6"/>
  <c r="J269" i="6" s="1"/>
  <c r="I271" i="6"/>
  <c r="G271" i="6"/>
  <c r="G269" i="6" s="1"/>
  <c r="G268" i="6" s="1"/>
  <c r="F271" i="6"/>
  <c r="F269" i="6" s="1"/>
  <c r="F268" i="6" s="1"/>
  <c r="E271" i="6"/>
  <c r="D271" i="6"/>
  <c r="D269" i="6" s="1"/>
  <c r="D268" i="6" s="1"/>
  <c r="H270" i="6"/>
  <c r="C270" i="6"/>
  <c r="H267" i="6"/>
  <c r="C267" i="6"/>
  <c r="H266" i="6"/>
  <c r="C266" i="6"/>
  <c r="H265" i="6"/>
  <c r="C265" i="6"/>
  <c r="H264" i="6"/>
  <c r="C264" i="6"/>
  <c r="L263" i="6"/>
  <c r="K263" i="6"/>
  <c r="J263" i="6"/>
  <c r="I263" i="6"/>
  <c r="G263" i="6"/>
  <c r="F263" i="6"/>
  <c r="E263" i="6"/>
  <c r="D263" i="6"/>
  <c r="H262" i="6"/>
  <c r="C262" i="6"/>
  <c r="H261" i="6"/>
  <c r="C261" i="6"/>
  <c r="H260" i="6"/>
  <c r="C260" i="6"/>
  <c r="L259" i="6"/>
  <c r="K259" i="6"/>
  <c r="J259" i="6"/>
  <c r="I259" i="6"/>
  <c r="G259" i="6"/>
  <c r="F259" i="6"/>
  <c r="E259" i="6"/>
  <c r="D259" i="6"/>
  <c r="H257" i="6"/>
  <c r="C257" i="6"/>
  <c r="H256" i="6"/>
  <c r="C256" i="6"/>
  <c r="H255" i="6"/>
  <c r="C255" i="6"/>
  <c r="H254" i="6"/>
  <c r="C254" i="6"/>
  <c r="H253" i="6"/>
  <c r="C253" i="6"/>
  <c r="L252" i="6"/>
  <c r="K252" i="6"/>
  <c r="J252" i="6"/>
  <c r="I252" i="6"/>
  <c r="G252" i="6"/>
  <c r="G251" i="6" s="1"/>
  <c r="F252" i="6"/>
  <c r="F251" i="6" s="1"/>
  <c r="E252" i="6"/>
  <c r="D252" i="6"/>
  <c r="D251" i="6" s="1"/>
  <c r="L251" i="6"/>
  <c r="K251" i="6"/>
  <c r="J251" i="6"/>
  <c r="H250" i="6"/>
  <c r="C250" i="6"/>
  <c r="H249" i="6"/>
  <c r="C249" i="6"/>
  <c r="H248" i="6"/>
  <c r="C248" i="6"/>
  <c r="H247" i="6"/>
  <c r="C247" i="6"/>
  <c r="L246" i="6"/>
  <c r="K246" i="6"/>
  <c r="J246" i="6"/>
  <c r="I246" i="6"/>
  <c r="G246" i="6"/>
  <c r="F246" i="6"/>
  <c r="E246" i="6"/>
  <c r="D246" i="6"/>
  <c r="H245" i="6"/>
  <c r="C245" i="6"/>
  <c r="H244" i="6"/>
  <c r="C244" i="6"/>
  <c r="H243" i="6"/>
  <c r="C243" i="6"/>
  <c r="H242" i="6"/>
  <c r="C242" i="6"/>
  <c r="H241" i="6"/>
  <c r="C241" i="6"/>
  <c r="H240" i="6"/>
  <c r="C240" i="6"/>
  <c r="H239" i="6"/>
  <c r="C239" i="6"/>
  <c r="L238" i="6"/>
  <c r="K238" i="6"/>
  <c r="J238" i="6"/>
  <c r="I238" i="6"/>
  <c r="G238" i="6"/>
  <c r="F238" i="6"/>
  <c r="E238" i="6"/>
  <c r="D238" i="6"/>
  <c r="H237" i="6"/>
  <c r="C237" i="6"/>
  <c r="H236" i="6"/>
  <c r="C236" i="6"/>
  <c r="L235" i="6"/>
  <c r="K235" i="6"/>
  <c r="J235" i="6"/>
  <c r="I235" i="6"/>
  <c r="G235" i="6"/>
  <c r="F235" i="6"/>
  <c r="E235" i="6"/>
  <c r="D235" i="6"/>
  <c r="H232" i="6"/>
  <c r="C232" i="6"/>
  <c r="H229" i="6"/>
  <c r="C229" i="6"/>
  <c r="H228" i="6"/>
  <c r="C228" i="6"/>
  <c r="L227" i="6"/>
  <c r="K227" i="6"/>
  <c r="J227" i="6"/>
  <c r="I227" i="6"/>
  <c r="G227" i="6"/>
  <c r="F227" i="6"/>
  <c r="E227" i="6"/>
  <c r="D227" i="6"/>
  <c r="H226" i="6"/>
  <c r="C226" i="6"/>
  <c r="H225" i="6"/>
  <c r="C225" i="6"/>
  <c r="I224" i="6"/>
  <c r="H224" i="6" s="1"/>
  <c r="C224" i="6"/>
  <c r="H223" i="6"/>
  <c r="C223" i="6"/>
  <c r="H222" i="6"/>
  <c r="C222" i="6"/>
  <c r="H221" i="6"/>
  <c r="C221" i="6"/>
  <c r="H220" i="6"/>
  <c r="C220" i="6"/>
  <c r="H219" i="6"/>
  <c r="C219" i="6"/>
  <c r="H218" i="6"/>
  <c r="C218" i="6"/>
  <c r="H217" i="6"/>
  <c r="C217" i="6"/>
  <c r="L216" i="6"/>
  <c r="K216" i="6"/>
  <c r="J216" i="6"/>
  <c r="G216" i="6"/>
  <c r="F216" i="6"/>
  <c r="E216" i="6"/>
  <c r="D216" i="6"/>
  <c r="H215" i="6"/>
  <c r="C215" i="6"/>
  <c r="H214" i="6"/>
  <c r="C214" i="6"/>
  <c r="H213" i="6"/>
  <c r="C213" i="6"/>
  <c r="H212" i="6"/>
  <c r="C212" i="6"/>
  <c r="H211" i="6"/>
  <c r="C211" i="6"/>
  <c r="H210" i="6"/>
  <c r="C210" i="6"/>
  <c r="H209" i="6"/>
  <c r="C209" i="6"/>
  <c r="H208" i="6"/>
  <c r="C208" i="6"/>
  <c r="H207" i="6"/>
  <c r="C207" i="6"/>
  <c r="H206" i="6"/>
  <c r="C206" i="6"/>
  <c r="L205" i="6"/>
  <c r="K205" i="6"/>
  <c r="J205" i="6"/>
  <c r="I205" i="6"/>
  <c r="G205" i="6"/>
  <c r="F205" i="6"/>
  <c r="E205" i="6"/>
  <c r="D205" i="6"/>
  <c r="H203" i="6"/>
  <c r="C203" i="6"/>
  <c r="H202" i="6"/>
  <c r="C202" i="6"/>
  <c r="H201" i="6"/>
  <c r="C201" i="6"/>
  <c r="H200" i="6"/>
  <c r="C200" i="6"/>
  <c r="H199" i="6"/>
  <c r="C199" i="6"/>
  <c r="L198" i="6"/>
  <c r="L196" i="6" s="1"/>
  <c r="K198" i="6"/>
  <c r="K196" i="6" s="1"/>
  <c r="J198" i="6"/>
  <c r="I198" i="6"/>
  <c r="I196" i="6" s="1"/>
  <c r="G198" i="6"/>
  <c r="G196" i="6" s="1"/>
  <c r="F198" i="6"/>
  <c r="F196" i="6" s="1"/>
  <c r="E198" i="6"/>
  <c r="E196" i="6" s="1"/>
  <c r="D198" i="6"/>
  <c r="D196" i="6" s="1"/>
  <c r="H197" i="6"/>
  <c r="C197" i="6"/>
  <c r="H193" i="6"/>
  <c r="C193" i="6"/>
  <c r="L192" i="6"/>
  <c r="K192" i="6"/>
  <c r="K191" i="6" s="1"/>
  <c r="J192" i="6"/>
  <c r="I192" i="6"/>
  <c r="I191" i="6" s="1"/>
  <c r="G192" i="6"/>
  <c r="G191" i="6" s="1"/>
  <c r="F192" i="6"/>
  <c r="E192" i="6"/>
  <c r="E191" i="6" s="1"/>
  <c r="D192" i="6"/>
  <c r="D191" i="6" s="1"/>
  <c r="L191" i="6"/>
  <c r="H190" i="6"/>
  <c r="C190" i="6"/>
  <c r="H189" i="6"/>
  <c r="C189" i="6"/>
  <c r="L188" i="6"/>
  <c r="L187" i="6" s="1"/>
  <c r="K188" i="6"/>
  <c r="J188" i="6"/>
  <c r="I188" i="6"/>
  <c r="G188" i="6"/>
  <c r="G187" i="6" s="1"/>
  <c r="F188" i="6"/>
  <c r="E188" i="6"/>
  <c r="D188" i="6"/>
  <c r="H186" i="6"/>
  <c r="C186" i="6"/>
  <c r="H185" i="6"/>
  <c r="C185" i="6"/>
  <c r="L184" i="6"/>
  <c r="K184" i="6"/>
  <c r="J184" i="6"/>
  <c r="I184" i="6"/>
  <c r="G184" i="6"/>
  <c r="F184" i="6"/>
  <c r="E184" i="6"/>
  <c r="D184" i="6"/>
  <c r="H183" i="6"/>
  <c r="C183" i="6"/>
  <c r="H182" i="6"/>
  <c r="C182" i="6"/>
  <c r="H181" i="6"/>
  <c r="C181" i="6"/>
  <c r="H180" i="6"/>
  <c r="C180" i="6"/>
  <c r="L179" i="6"/>
  <c r="K179" i="6"/>
  <c r="J179" i="6"/>
  <c r="I179" i="6"/>
  <c r="G179" i="6"/>
  <c r="F179" i="6"/>
  <c r="E179" i="6"/>
  <c r="D179" i="6"/>
  <c r="H178" i="6"/>
  <c r="C178" i="6"/>
  <c r="H177" i="6"/>
  <c r="C177" i="6"/>
  <c r="H176" i="6"/>
  <c r="C176" i="6"/>
  <c r="L175" i="6"/>
  <c r="K175" i="6"/>
  <c r="J175" i="6"/>
  <c r="I175" i="6"/>
  <c r="G175" i="6"/>
  <c r="F175" i="6"/>
  <c r="E175" i="6"/>
  <c r="D175" i="6"/>
  <c r="H172" i="6"/>
  <c r="C172" i="6"/>
  <c r="H171" i="6"/>
  <c r="C171" i="6"/>
  <c r="H170" i="6"/>
  <c r="C170" i="6"/>
  <c r="H169" i="6"/>
  <c r="C169" i="6"/>
  <c r="H168" i="6"/>
  <c r="C168" i="6"/>
  <c r="H167" i="6"/>
  <c r="C167" i="6"/>
  <c r="L166" i="6"/>
  <c r="K166" i="6"/>
  <c r="K165" i="6" s="1"/>
  <c r="J166" i="6"/>
  <c r="I166" i="6"/>
  <c r="I165" i="6" s="1"/>
  <c r="G166" i="6"/>
  <c r="G165" i="6" s="1"/>
  <c r="F166" i="6"/>
  <c r="F165" i="6" s="1"/>
  <c r="E166" i="6"/>
  <c r="E165" i="6" s="1"/>
  <c r="D166" i="6"/>
  <c r="D165" i="6" s="1"/>
  <c r="L165" i="6"/>
  <c r="H164" i="6"/>
  <c r="C164" i="6"/>
  <c r="H163" i="6"/>
  <c r="C163" i="6"/>
  <c r="H162" i="6"/>
  <c r="C162" i="6"/>
  <c r="H161" i="6"/>
  <c r="C161" i="6"/>
  <c r="L160" i="6"/>
  <c r="K160" i="6"/>
  <c r="J160" i="6"/>
  <c r="I160" i="6"/>
  <c r="G160" i="6"/>
  <c r="F160" i="6"/>
  <c r="E160" i="6"/>
  <c r="D160" i="6"/>
  <c r="H159" i="6"/>
  <c r="C159" i="6"/>
  <c r="H158" i="6"/>
  <c r="C158" i="6"/>
  <c r="H157" i="6"/>
  <c r="C157" i="6"/>
  <c r="H156" i="6"/>
  <c r="C156" i="6"/>
  <c r="H155" i="6"/>
  <c r="C155" i="6"/>
  <c r="H154" i="6"/>
  <c r="C154" i="6"/>
  <c r="H153" i="6"/>
  <c r="C153" i="6"/>
  <c r="H152" i="6"/>
  <c r="C152" i="6"/>
  <c r="L151" i="6"/>
  <c r="K151" i="6"/>
  <c r="J151" i="6"/>
  <c r="I151" i="6"/>
  <c r="G151" i="6"/>
  <c r="F151" i="6"/>
  <c r="E151" i="6"/>
  <c r="D151" i="6"/>
  <c r="H150" i="6"/>
  <c r="C150" i="6"/>
  <c r="H149" i="6"/>
  <c r="C149" i="6"/>
  <c r="H148" i="6"/>
  <c r="C148" i="6"/>
  <c r="H147" i="6"/>
  <c r="C147" i="6"/>
  <c r="H146" i="6"/>
  <c r="C146" i="6"/>
  <c r="H145" i="6"/>
  <c r="C145" i="6"/>
  <c r="L144" i="6"/>
  <c r="K144" i="6"/>
  <c r="J144" i="6"/>
  <c r="I144" i="6"/>
  <c r="G144" i="6"/>
  <c r="F144" i="6"/>
  <c r="E144" i="6"/>
  <c r="D144" i="6"/>
  <c r="H143" i="6"/>
  <c r="C143" i="6"/>
  <c r="H142" i="6"/>
  <c r="C142" i="6"/>
  <c r="L141" i="6"/>
  <c r="K141" i="6"/>
  <c r="J141" i="6"/>
  <c r="I141" i="6"/>
  <c r="G141" i="6"/>
  <c r="F141" i="6"/>
  <c r="E141" i="6"/>
  <c r="D141" i="6"/>
  <c r="H140" i="6"/>
  <c r="C140" i="6"/>
  <c r="H139" i="6"/>
  <c r="C139" i="6"/>
  <c r="H138" i="6"/>
  <c r="C138" i="6"/>
  <c r="H137" i="6"/>
  <c r="C137" i="6"/>
  <c r="L136" i="6"/>
  <c r="L130" i="6" s="1"/>
  <c r="K136" i="6"/>
  <c r="J136" i="6"/>
  <c r="J130" i="6" s="1"/>
  <c r="I136" i="6"/>
  <c r="G136" i="6"/>
  <c r="F136" i="6"/>
  <c r="F130" i="6" s="1"/>
  <c r="E136" i="6"/>
  <c r="D136" i="6"/>
  <c r="H134" i="6"/>
  <c r="C134" i="6"/>
  <c r="H133" i="6"/>
  <c r="C133" i="6"/>
  <c r="H132" i="6"/>
  <c r="C132" i="6"/>
  <c r="C131" i="6"/>
  <c r="H129" i="6"/>
  <c r="H128" i="6" s="1"/>
  <c r="C129" i="6"/>
  <c r="C128" i="6" s="1"/>
  <c r="L128" i="6"/>
  <c r="K128" i="6"/>
  <c r="J128" i="6"/>
  <c r="I128" i="6"/>
  <c r="G128" i="6"/>
  <c r="F128" i="6"/>
  <c r="E128" i="6"/>
  <c r="D128" i="6"/>
  <c r="H127" i="6"/>
  <c r="C127" i="6"/>
  <c r="H126" i="6"/>
  <c r="C126" i="6"/>
  <c r="H125" i="6"/>
  <c r="C125" i="6"/>
  <c r="H124" i="6"/>
  <c r="C124" i="6"/>
  <c r="H123" i="6"/>
  <c r="C123" i="6"/>
  <c r="L122" i="6"/>
  <c r="K122" i="6"/>
  <c r="J122" i="6"/>
  <c r="I122" i="6"/>
  <c r="G122" i="6"/>
  <c r="F122" i="6"/>
  <c r="E122" i="6"/>
  <c r="D122" i="6"/>
  <c r="H121" i="6"/>
  <c r="C121" i="6"/>
  <c r="H120" i="6"/>
  <c r="C120" i="6"/>
  <c r="H119" i="6"/>
  <c r="C119" i="6"/>
  <c r="H118" i="6"/>
  <c r="C118" i="6"/>
  <c r="H117" i="6"/>
  <c r="C117" i="6"/>
  <c r="L116" i="6"/>
  <c r="K116" i="6"/>
  <c r="J116" i="6"/>
  <c r="I116" i="6"/>
  <c r="G116" i="6"/>
  <c r="F116" i="6"/>
  <c r="E116" i="6"/>
  <c r="D116" i="6"/>
  <c r="H115" i="6"/>
  <c r="C115" i="6"/>
  <c r="H114" i="6"/>
  <c r="C114" i="6"/>
  <c r="H113" i="6"/>
  <c r="C113" i="6"/>
  <c r="L112" i="6"/>
  <c r="K112" i="6"/>
  <c r="J112" i="6"/>
  <c r="I112" i="6"/>
  <c r="G112" i="6"/>
  <c r="F112" i="6"/>
  <c r="E112" i="6"/>
  <c r="D112" i="6"/>
  <c r="H111" i="6"/>
  <c r="C111" i="6"/>
  <c r="H110" i="6"/>
  <c r="C110" i="6"/>
  <c r="H109" i="6"/>
  <c r="C109" i="6"/>
  <c r="H108" i="6"/>
  <c r="C108" i="6"/>
  <c r="H107" i="6"/>
  <c r="C107" i="6"/>
  <c r="H106" i="6"/>
  <c r="C106" i="6"/>
  <c r="H105" i="6"/>
  <c r="C105" i="6"/>
  <c r="H104" i="6"/>
  <c r="C104" i="6"/>
  <c r="L103" i="6"/>
  <c r="K103" i="6"/>
  <c r="J103" i="6"/>
  <c r="I103" i="6"/>
  <c r="G103" i="6"/>
  <c r="F103" i="6"/>
  <c r="E103" i="6"/>
  <c r="D103" i="6"/>
  <c r="H102" i="6"/>
  <c r="C102" i="6"/>
  <c r="H101" i="6"/>
  <c r="C101" i="6"/>
  <c r="H100" i="6"/>
  <c r="C100" i="6"/>
  <c r="H99" i="6"/>
  <c r="C99" i="6"/>
  <c r="H98" i="6"/>
  <c r="C98" i="6"/>
  <c r="H97" i="6"/>
  <c r="C97" i="6"/>
  <c r="H96" i="6"/>
  <c r="C96" i="6"/>
  <c r="L95" i="6"/>
  <c r="K95" i="6"/>
  <c r="J95" i="6"/>
  <c r="I95" i="6"/>
  <c r="G95" i="6"/>
  <c r="F95" i="6"/>
  <c r="E95" i="6"/>
  <c r="D95" i="6"/>
  <c r="H94" i="6"/>
  <c r="C94" i="6"/>
  <c r="H93" i="6"/>
  <c r="C93" i="6"/>
  <c r="H92" i="6"/>
  <c r="C92" i="6"/>
  <c r="H91" i="6"/>
  <c r="C91" i="6"/>
  <c r="H90" i="6"/>
  <c r="C90" i="6"/>
  <c r="L89" i="6"/>
  <c r="K89" i="6"/>
  <c r="J89" i="6"/>
  <c r="I89" i="6"/>
  <c r="G89" i="6"/>
  <c r="F89" i="6"/>
  <c r="E89" i="6"/>
  <c r="D89" i="6"/>
  <c r="H88" i="6"/>
  <c r="C88" i="6"/>
  <c r="H87" i="6"/>
  <c r="C87" i="6"/>
  <c r="H86" i="6"/>
  <c r="C86" i="6"/>
  <c r="H85" i="6"/>
  <c r="C85" i="6"/>
  <c r="L84" i="6"/>
  <c r="K84" i="6"/>
  <c r="J84" i="6"/>
  <c r="I84" i="6"/>
  <c r="G84" i="6"/>
  <c r="F84" i="6"/>
  <c r="E84" i="6"/>
  <c r="D84" i="6"/>
  <c r="H82" i="6"/>
  <c r="C82" i="6"/>
  <c r="H81" i="6"/>
  <c r="C81" i="6"/>
  <c r="L80" i="6"/>
  <c r="K80" i="6"/>
  <c r="J80" i="6"/>
  <c r="I80" i="6"/>
  <c r="G80" i="6"/>
  <c r="F80" i="6"/>
  <c r="E80" i="6"/>
  <c r="D80" i="6"/>
  <c r="H79" i="6"/>
  <c r="C79" i="6"/>
  <c r="H78" i="6"/>
  <c r="C78" i="6"/>
  <c r="L77" i="6"/>
  <c r="K77" i="6"/>
  <c r="J77" i="6"/>
  <c r="I77" i="6"/>
  <c r="G77" i="6"/>
  <c r="G76" i="6" s="1"/>
  <c r="F77" i="6"/>
  <c r="F76" i="6" s="1"/>
  <c r="E77" i="6"/>
  <c r="D77" i="6"/>
  <c r="H74" i="6"/>
  <c r="C74" i="6"/>
  <c r="H73" i="6"/>
  <c r="C73" i="6"/>
  <c r="H71" i="6"/>
  <c r="C71" i="6"/>
  <c r="H70" i="6"/>
  <c r="C70" i="6"/>
  <c r="L69" i="6"/>
  <c r="L67" i="6" s="1"/>
  <c r="K69" i="6"/>
  <c r="K67" i="6" s="1"/>
  <c r="J69" i="6"/>
  <c r="J67" i="6" s="1"/>
  <c r="I69" i="6"/>
  <c r="I67" i="6" s="1"/>
  <c r="G69" i="6"/>
  <c r="G67" i="6" s="1"/>
  <c r="F69" i="6"/>
  <c r="F67" i="6" s="1"/>
  <c r="E69" i="6"/>
  <c r="E67" i="6" s="1"/>
  <c r="H68" i="6"/>
  <c r="C68" i="6"/>
  <c r="H66" i="6"/>
  <c r="C66" i="6"/>
  <c r="H65" i="6"/>
  <c r="C65" i="6"/>
  <c r="H64" i="6"/>
  <c r="C64" i="6"/>
  <c r="H63" i="6"/>
  <c r="C63" i="6"/>
  <c r="H62" i="6"/>
  <c r="C62" i="6"/>
  <c r="H61" i="6"/>
  <c r="C61" i="6"/>
  <c r="H60" i="6"/>
  <c r="C60" i="6"/>
  <c r="H59" i="6"/>
  <c r="C59" i="6"/>
  <c r="L58" i="6"/>
  <c r="K58" i="6"/>
  <c r="J58" i="6"/>
  <c r="I58" i="6"/>
  <c r="G58" i="6"/>
  <c r="F58" i="6"/>
  <c r="E58" i="6"/>
  <c r="D58" i="6"/>
  <c r="H57" i="6"/>
  <c r="C57" i="6"/>
  <c r="H56" i="6"/>
  <c r="C56" i="6"/>
  <c r="L55" i="6"/>
  <c r="L54" i="6" s="1"/>
  <c r="K55" i="6"/>
  <c r="J55" i="6"/>
  <c r="J54" i="6" s="1"/>
  <c r="I55" i="6"/>
  <c r="I54" i="6" s="1"/>
  <c r="G55" i="6"/>
  <c r="G54" i="6" s="1"/>
  <c r="F55" i="6"/>
  <c r="F54" i="6" s="1"/>
  <c r="E55" i="6"/>
  <c r="E54" i="6" s="1"/>
  <c r="D55" i="6"/>
  <c r="D54" i="6" s="1"/>
  <c r="H47" i="6"/>
  <c r="C47" i="6"/>
  <c r="H46" i="6"/>
  <c r="C46" i="6"/>
  <c r="L45" i="6"/>
  <c r="H45" i="6" s="1"/>
  <c r="G45" i="6"/>
  <c r="C45" i="6" s="1"/>
  <c r="H44" i="6"/>
  <c r="C44" i="6"/>
  <c r="K43" i="6"/>
  <c r="J43" i="6"/>
  <c r="I43" i="6"/>
  <c r="F43" i="6"/>
  <c r="E43" i="6"/>
  <c r="D43" i="6"/>
  <c r="H42" i="6"/>
  <c r="C42" i="6"/>
  <c r="H41" i="6"/>
  <c r="C41" i="6"/>
  <c r="H40" i="6"/>
  <c r="C40" i="6"/>
  <c r="H39" i="6"/>
  <c r="C39" i="6"/>
  <c r="H38" i="6"/>
  <c r="C38" i="6"/>
  <c r="K37" i="6"/>
  <c r="H37" i="6" s="1"/>
  <c r="F37" i="6"/>
  <c r="C37" i="6" s="1"/>
  <c r="H36" i="6"/>
  <c r="C36" i="6"/>
  <c r="H35" i="6"/>
  <c r="C35" i="6"/>
  <c r="K34" i="6"/>
  <c r="H34" i="6" s="1"/>
  <c r="F34" i="6"/>
  <c r="C34" i="6" s="1"/>
  <c r="H33" i="6"/>
  <c r="C33" i="6"/>
  <c r="K32" i="6"/>
  <c r="H32" i="6" s="1"/>
  <c r="F32" i="6"/>
  <c r="H31" i="6"/>
  <c r="C31" i="6"/>
  <c r="H30" i="6"/>
  <c r="C30" i="6"/>
  <c r="H29" i="6"/>
  <c r="C29" i="6"/>
  <c r="K28" i="6"/>
  <c r="H28" i="6" s="1"/>
  <c r="F28" i="6"/>
  <c r="C28" i="6" s="1"/>
  <c r="H26" i="6"/>
  <c r="C26" i="6"/>
  <c r="C25" i="6"/>
  <c r="H24" i="6"/>
  <c r="C24" i="6"/>
  <c r="H23" i="6"/>
  <c r="C23" i="6"/>
  <c r="L22" i="6"/>
  <c r="L288" i="6" s="1"/>
  <c r="L287" i="6" s="1"/>
  <c r="K22" i="6"/>
  <c r="K288" i="6" s="1"/>
  <c r="J22" i="6"/>
  <c r="J21" i="6" s="1"/>
  <c r="I22" i="6"/>
  <c r="G22" i="6"/>
  <c r="F22" i="6"/>
  <c r="F288" i="6" s="1"/>
  <c r="F287" i="6" s="1"/>
  <c r="E22" i="6"/>
  <c r="D22" i="6"/>
  <c r="L204" i="6" l="1"/>
  <c r="I187" i="6"/>
  <c r="L195" i="6"/>
  <c r="E258" i="6"/>
  <c r="E204" i="6"/>
  <c r="G174" i="6"/>
  <c r="G173" i="6" s="1"/>
  <c r="F204" i="6"/>
  <c r="F195" i="6" s="1"/>
  <c r="F258" i="6"/>
  <c r="I258" i="6"/>
  <c r="E187" i="6"/>
  <c r="F231" i="6"/>
  <c r="K231" i="6"/>
  <c r="I216" i="6"/>
  <c r="I204" i="6" s="1"/>
  <c r="I195" i="6" s="1"/>
  <c r="J83" i="6"/>
  <c r="D288" i="6"/>
  <c r="D287" i="6" s="1"/>
  <c r="I288" i="6"/>
  <c r="H290" i="6"/>
  <c r="K174" i="6"/>
  <c r="K173" i="6" s="1"/>
  <c r="D187" i="6"/>
  <c r="H43" i="6"/>
  <c r="I174" i="6"/>
  <c r="I173" i="6" s="1"/>
  <c r="C271" i="6"/>
  <c r="C43" i="6"/>
  <c r="E53" i="6"/>
  <c r="J53" i="6"/>
  <c r="E231" i="6"/>
  <c r="J231" i="6"/>
  <c r="L83" i="6"/>
  <c r="E174" i="6"/>
  <c r="E173" i="6" s="1"/>
  <c r="H179" i="6"/>
  <c r="C179" i="6"/>
  <c r="C263" i="6"/>
  <c r="C77" i="6"/>
  <c r="C89" i="6"/>
  <c r="H89" i="6"/>
  <c r="H112" i="6"/>
  <c r="H122" i="6"/>
  <c r="C136" i="6"/>
  <c r="C160" i="6"/>
  <c r="G231" i="6"/>
  <c r="L231" i="6"/>
  <c r="C141" i="6"/>
  <c r="L258" i="6"/>
  <c r="C280" i="6"/>
  <c r="F230" i="6"/>
  <c r="C290" i="6"/>
  <c r="H22" i="6"/>
  <c r="F53" i="6"/>
  <c r="C69" i="6"/>
  <c r="H69" i="6"/>
  <c r="C235" i="6"/>
  <c r="C246" i="6"/>
  <c r="G53" i="6"/>
  <c r="H116" i="6"/>
  <c r="F174" i="6"/>
  <c r="F173" i="6" s="1"/>
  <c r="J174" i="6"/>
  <c r="J173" i="6" s="1"/>
  <c r="H184" i="6"/>
  <c r="C216" i="6"/>
  <c r="C227" i="6"/>
  <c r="D231" i="6"/>
  <c r="C259" i="6"/>
  <c r="J258" i="6"/>
  <c r="J288" i="6"/>
  <c r="J287" i="6" s="1"/>
  <c r="C58" i="6"/>
  <c r="H58" i="6"/>
  <c r="H80" i="6"/>
  <c r="D130" i="6"/>
  <c r="C144" i="6"/>
  <c r="I130" i="6"/>
  <c r="H151" i="6"/>
  <c r="F27" i="6"/>
  <c r="C27" i="6" s="1"/>
  <c r="H55" i="6"/>
  <c r="E76" i="6"/>
  <c r="C95" i="6"/>
  <c r="C103" i="6"/>
  <c r="K83" i="6"/>
  <c r="K204" i="6"/>
  <c r="G21" i="6"/>
  <c r="E288" i="6"/>
  <c r="E287" i="6" s="1"/>
  <c r="G288" i="6"/>
  <c r="G287" i="6" s="1"/>
  <c r="I287" i="6"/>
  <c r="K287" i="6"/>
  <c r="K27" i="6"/>
  <c r="C32" i="6"/>
  <c r="C55" i="6"/>
  <c r="I76" i="6"/>
  <c r="K76" i="6"/>
  <c r="C80" i="6"/>
  <c r="L76" i="6"/>
  <c r="H84" i="6"/>
  <c r="G83" i="6"/>
  <c r="C116" i="6"/>
  <c r="C122" i="6"/>
  <c r="H141" i="6"/>
  <c r="C151" i="6"/>
  <c r="H160" i="6"/>
  <c r="C165" i="6"/>
  <c r="C166" i="6"/>
  <c r="H175" i="6"/>
  <c r="L174" i="6"/>
  <c r="L173" i="6" s="1"/>
  <c r="C184" i="6"/>
  <c r="C188" i="6"/>
  <c r="H198" i="6"/>
  <c r="H205" i="6"/>
  <c r="H216" i="6"/>
  <c r="G204" i="6"/>
  <c r="G195" i="6" s="1"/>
  <c r="H235" i="6"/>
  <c r="I231" i="6"/>
  <c r="H246" i="6"/>
  <c r="D258" i="6"/>
  <c r="H263" i="6"/>
  <c r="H271" i="6"/>
  <c r="H280" i="6"/>
  <c r="F21" i="6"/>
  <c r="L53" i="6"/>
  <c r="H67" i="6"/>
  <c r="C54" i="6"/>
  <c r="C196" i="6"/>
  <c r="C175" i="6"/>
  <c r="D174" i="6"/>
  <c r="H77" i="6"/>
  <c r="J76" i="6"/>
  <c r="H238" i="6"/>
  <c r="K258" i="6"/>
  <c r="H259" i="6"/>
  <c r="D67" i="6"/>
  <c r="C67" i="6" s="1"/>
  <c r="C238" i="6"/>
  <c r="H252" i="6"/>
  <c r="I251" i="6"/>
  <c r="H251" i="6" s="1"/>
  <c r="G258" i="6"/>
  <c r="H276" i="6"/>
  <c r="I269" i="6"/>
  <c r="D21" i="6"/>
  <c r="L21" i="6"/>
  <c r="I53" i="6"/>
  <c r="K54" i="6"/>
  <c r="K53" i="6" s="1"/>
  <c r="D76" i="6"/>
  <c r="F83" i="6"/>
  <c r="F75" i="6" s="1"/>
  <c r="C84" i="6"/>
  <c r="D83" i="6"/>
  <c r="C112" i="6"/>
  <c r="E130" i="6"/>
  <c r="G130" i="6"/>
  <c r="H136" i="6"/>
  <c r="H166" i="6"/>
  <c r="J165" i="6"/>
  <c r="H165" i="6" s="1"/>
  <c r="H188" i="6"/>
  <c r="J196" i="6"/>
  <c r="J195" i="6" s="1"/>
  <c r="J204" i="6"/>
  <c r="H227" i="6"/>
  <c r="C252" i="6"/>
  <c r="E251" i="6"/>
  <c r="C251" i="6" s="1"/>
  <c r="C276" i="6"/>
  <c r="E269" i="6"/>
  <c r="F191" i="6"/>
  <c r="C191" i="6" s="1"/>
  <c r="C192" i="6"/>
  <c r="K130" i="6"/>
  <c r="E21" i="6"/>
  <c r="C22" i="6"/>
  <c r="E83" i="6"/>
  <c r="I83" i="6"/>
  <c r="H95" i="6"/>
  <c r="H103" i="6"/>
  <c r="H131" i="6"/>
  <c r="H144" i="6"/>
  <c r="K187" i="6"/>
  <c r="H192" i="6"/>
  <c r="J191" i="6"/>
  <c r="H191" i="6" s="1"/>
  <c r="C198" i="6"/>
  <c r="C205" i="6"/>
  <c r="D204" i="6"/>
  <c r="H300" i="5"/>
  <c r="C300" i="5"/>
  <c r="H298" i="5"/>
  <c r="C298" i="5"/>
  <c r="H296" i="5"/>
  <c r="C296" i="5"/>
  <c r="H295" i="5"/>
  <c r="C295" i="5"/>
  <c r="H294" i="5"/>
  <c r="C294" i="5"/>
  <c r="H293" i="5"/>
  <c r="C293" i="5"/>
  <c r="H292" i="5"/>
  <c r="C292" i="5"/>
  <c r="H291" i="5"/>
  <c r="C291" i="5"/>
  <c r="L290" i="5"/>
  <c r="K290" i="5"/>
  <c r="J290" i="5"/>
  <c r="I290" i="5"/>
  <c r="G290" i="5"/>
  <c r="F290" i="5"/>
  <c r="E290" i="5"/>
  <c r="D290" i="5"/>
  <c r="H282" i="5"/>
  <c r="C282" i="5"/>
  <c r="H281" i="5"/>
  <c r="C281" i="5"/>
  <c r="L280" i="5"/>
  <c r="K280" i="5"/>
  <c r="J280" i="5"/>
  <c r="I280" i="5"/>
  <c r="G280" i="5"/>
  <c r="F280" i="5"/>
  <c r="E280" i="5"/>
  <c r="D280" i="5"/>
  <c r="H279" i="5"/>
  <c r="C279" i="5"/>
  <c r="H278" i="5"/>
  <c r="C278" i="5"/>
  <c r="H277" i="5"/>
  <c r="C277" i="5"/>
  <c r="L276" i="5"/>
  <c r="K276" i="5"/>
  <c r="J276" i="5"/>
  <c r="I276" i="5"/>
  <c r="G276" i="5"/>
  <c r="F276" i="5"/>
  <c r="E276" i="5"/>
  <c r="D276" i="5"/>
  <c r="H275" i="5"/>
  <c r="C275" i="5"/>
  <c r="H274" i="5"/>
  <c r="C274" i="5"/>
  <c r="H273" i="5"/>
  <c r="C273" i="5"/>
  <c r="H272" i="5"/>
  <c r="C272" i="5"/>
  <c r="L271" i="5"/>
  <c r="L269" i="5" s="1"/>
  <c r="K271" i="5"/>
  <c r="J271" i="5"/>
  <c r="J269" i="5" s="1"/>
  <c r="I271" i="5"/>
  <c r="I269" i="5" s="1"/>
  <c r="G271" i="5"/>
  <c r="F271" i="5"/>
  <c r="E271" i="5"/>
  <c r="D271" i="5"/>
  <c r="H270" i="5"/>
  <c r="C270" i="5"/>
  <c r="E269" i="5"/>
  <c r="H267" i="5"/>
  <c r="C267" i="5"/>
  <c r="H266" i="5"/>
  <c r="C266" i="5"/>
  <c r="H265" i="5"/>
  <c r="C265" i="5"/>
  <c r="H264" i="5"/>
  <c r="C264" i="5"/>
  <c r="L263" i="5"/>
  <c r="K263" i="5"/>
  <c r="J263" i="5"/>
  <c r="I263" i="5"/>
  <c r="G263" i="5"/>
  <c r="F263" i="5"/>
  <c r="E263" i="5"/>
  <c r="D263" i="5"/>
  <c r="H262" i="5"/>
  <c r="C262" i="5"/>
  <c r="H261" i="5"/>
  <c r="C261" i="5"/>
  <c r="H260" i="5"/>
  <c r="C260" i="5"/>
  <c r="L259" i="5"/>
  <c r="K259" i="5"/>
  <c r="J259" i="5"/>
  <c r="I259" i="5"/>
  <c r="G259" i="5"/>
  <c r="F259" i="5"/>
  <c r="E259" i="5"/>
  <c r="D259" i="5"/>
  <c r="H257" i="5"/>
  <c r="C257" i="5"/>
  <c r="H256" i="5"/>
  <c r="C256" i="5"/>
  <c r="H255" i="5"/>
  <c r="C255" i="5"/>
  <c r="H254" i="5"/>
  <c r="C254" i="5"/>
  <c r="H253" i="5"/>
  <c r="C253" i="5"/>
  <c r="L252" i="5"/>
  <c r="L251" i="5" s="1"/>
  <c r="K252" i="5"/>
  <c r="K251" i="5" s="1"/>
  <c r="J252" i="5"/>
  <c r="J251" i="5" s="1"/>
  <c r="I252" i="5"/>
  <c r="I251" i="5" s="1"/>
  <c r="G252" i="5"/>
  <c r="G251" i="5" s="1"/>
  <c r="F252" i="5"/>
  <c r="E252" i="5"/>
  <c r="E251" i="5" s="1"/>
  <c r="D252" i="5"/>
  <c r="D251" i="5" s="1"/>
  <c r="H250" i="5"/>
  <c r="C250" i="5"/>
  <c r="H249" i="5"/>
  <c r="C249" i="5"/>
  <c r="H248" i="5"/>
  <c r="C248" i="5"/>
  <c r="H247" i="5"/>
  <c r="C247" i="5"/>
  <c r="L246" i="5"/>
  <c r="K246" i="5"/>
  <c r="J246" i="5"/>
  <c r="I246" i="5"/>
  <c r="G246" i="5"/>
  <c r="F246" i="5"/>
  <c r="E246" i="5"/>
  <c r="D246" i="5"/>
  <c r="H245" i="5"/>
  <c r="C245" i="5"/>
  <c r="H244" i="5"/>
  <c r="C244" i="5"/>
  <c r="H243" i="5"/>
  <c r="C243" i="5"/>
  <c r="H242" i="5"/>
  <c r="C242" i="5"/>
  <c r="H241" i="5"/>
  <c r="C241" i="5"/>
  <c r="H240" i="5"/>
  <c r="C240" i="5"/>
  <c r="H239" i="5"/>
  <c r="C239" i="5"/>
  <c r="L238" i="5"/>
  <c r="K238" i="5"/>
  <c r="J238" i="5"/>
  <c r="I238" i="5"/>
  <c r="G238" i="5"/>
  <c r="F238" i="5"/>
  <c r="E238" i="5"/>
  <c r="D238" i="5"/>
  <c r="H237" i="5"/>
  <c r="C237" i="5"/>
  <c r="H236" i="5"/>
  <c r="C236" i="5"/>
  <c r="L235" i="5"/>
  <c r="K235" i="5"/>
  <c r="J235" i="5"/>
  <c r="I235" i="5"/>
  <c r="G235" i="5"/>
  <c r="F235" i="5"/>
  <c r="E235" i="5"/>
  <c r="D235" i="5"/>
  <c r="H232" i="5"/>
  <c r="C232" i="5"/>
  <c r="H229" i="5"/>
  <c r="C229" i="5"/>
  <c r="H228" i="5"/>
  <c r="C228" i="5"/>
  <c r="L227" i="5"/>
  <c r="K227" i="5"/>
  <c r="J227" i="5"/>
  <c r="I227" i="5"/>
  <c r="G227" i="5"/>
  <c r="F227" i="5"/>
  <c r="E227" i="5"/>
  <c r="D227" i="5"/>
  <c r="H226" i="5"/>
  <c r="C226" i="5"/>
  <c r="H225" i="5"/>
  <c r="C225" i="5"/>
  <c r="H224" i="5"/>
  <c r="C224" i="5"/>
  <c r="H223" i="5"/>
  <c r="C223" i="5"/>
  <c r="H222" i="5"/>
  <c r="C222" i="5"/>
  <c r="H221" i="5"/>
  <c r="C221" i="5"/>
  <c r="H220" i="5"/>
  <c r="C220" i="5"/>
  <c r="H219" i="5"/>
  <c r="C219" i="5"/>
  <c r="H218" i="5"/>
  <c r="C218" i="5"/>
  <c r="H217" i="5"/>
  <c r="C217" i="5"/>
  <c r="L216" i="5"/>
  <c r="K216" i="5"/>
  <c r="J216" i="5"/>
  <c r="I216" i="5"/>
  <c r="G216" i="5"/>
  <c r="F216" i="5"/>
  <c r="E216" i="5"/>
  <c r="D216" i="5"/>
  <c r="H215" i="5"/>
  <c r="C215" i="5"/>
  <c r="H214" i="5"/>
  <c r="C214" i="5"/>
  <c r="H213" i="5"/>
  <c r="C213" i="5"/>
  <c r="H212" i="5"/>
  <c r="C212" i="5"/>
  <c r="H211" i="5"/>
  <c r="C211" i="5"/>
  <c r="H210" i="5"/>
  <c r="C210" i="5"/>
  <c r="H209" i="5"/>
  <c r="C209" i="5"/>
  <c r="H208" i="5"/>
  <c r="C208" i="5"/>
  <c r="H207" i="5"/>
  <c r="C207" i="5"/>
  <c r="H206" i="5"/>
  <c r="C206" i="5"/>
  <c r="L205" i="5"/>
  <c r="K205" i="5"/>
  <c r="K204" i="5" s="1"/>
  <c r="J205" i="5"/>
  <c r="I205" i="5"/>
  <c r="I204" i="5" s="1"/>
  <c r="G205" i="5"/>
  <c r="F205" i="5"/>
  <c r="F204" i="5" s="1"/>
  <c r="E205" i="5"/>
  <c r="D205" i="5"/>
  <c r="H203" i="5"/>
  <c r="C203" i="5"/>
  <c r="H202" i="5"/>
  <c r="C202" i="5"/>
  <c r="H201" i="5"/>
  <c r="C201" i="5"/>
  <c r="H200" i="5"/>
  <c r="C200" i="5"/>
  <c r="H199" i="5"/>
  <c r="C199" i="5"/>
  <c r="L198" i="5"/>
  <c r="L196" i="5" s="1"/>
  <c r="K198" i="5"/>
  <c r="K196" i="5" s="1"/>
  <c r="K195" i="5" s="1"/>
  <c r="J198" i="5"/>
  <c r="J196" i="5" s="1"/>
  <c r="I198" i="5"/>
  <c r="I196" i="5" s="1"/>
  <c r="G198" i="5"/>
  <c r="G196" i="5" s="1"/>
  <c r="F198" i="5"/>
  <c r="F196" i="5" s="1"/>
  <c r="E198" i="5"/>
  <c r="D198" i="5"/>
  <c r="D196" i="5" s="1"/>
  <c r="H197" i="5"/>
  <c r="C197" i="5"/>
  <c r="H193" i="5"/>
  <c r="C193" i="5"/>
  <c r="L192" i="5"/>
  <c r="L191" i="5" s="1"/>
  <c r="K192" i="5"/>
  <c r="K191" i="5" s="1"/>
  <c r="J192" i="5"/>
  <c r="J191" i="5" s="1"/>
  <c r="I192" i="5"/>
  <c r="I191" i="5" s="1"/>
  <c r="G192" i="5"/>
  <c r="G191" i="5" s="1"/>
  <c r="F192" i="5"/>
  <c r="F191" i="5" s="1"/>
  <c r="E192" i="5"/>
  <c r="E191" i="5" s="1"/>
  <c r="D192" i="5"/>
  <c r="H190" i="5"/>
  <c r="C190" i="5"/>
  <c r="H189" i="5"/>
  <c r="C189" i="5"/>
  <c r="L188" i="5"/>
  <c r="K188" i="5"/>
  <c r="J188" i="5"/>
  <c r="I188" i="5"/>
  <c r="G188" i="5"/>
  <c r="F188" i="5"/>
  <c r="E188" i="5"/>
  <c r="D188" i="5"/>
  <c r="H186" i="5"/>
  <c r="C186" i="5"/>
  <c r="H185" i="5"/>
  <c r="C185" i="5"/>
  <c r="L184" i="5"/>
  <c r="K184" i="5"/>
  <c r="J184" i="5"/>
  <c r="I184" i="5"/>
  <c r="G184" i="5"/>
  <c r="F184" i="5"/>
  <c r="E184" i="5"/>
  <c r="D184" i="5"/>
  <c r="H183" i="5"/>
  <c r="C183" i="5"/>
  <c r="H182" i="5"/>
  <c r="C182" i="5"/>
  <c r="H181" i="5"/>
  <c r="C181" i="5"/>
  <c r="H180" i="5"/>
  <c r="C180" i="5"/>
  <c r="L179" i="5"/>
  <c r="K179" i="5"/>
  <c r="J179" i="5"/>
  <c r="I179" i="5"/>
  <c r="G179" i="5"/>
  <c r="F179" i="5"/>
  <c r="E179" i="5"/>
  <c r="D179" i="5"/>
  <c r="H178" i="5"/>
  <c r="C178" i="5"/>
  <c r="H177" i="5"/>
  <c r="C177" i="5"/>
  <c r="H176" i="5"/>
  <c r="C176" i="5"/>
  <c r="L175" i="5"/>
  <c r="K175" i="5"/>
  <c r="J175" i="5"/>
  <c r="I175" i="5"/>
  <c r="G175" i="5"/>
  <c r="F175" i="5"/>
  <c r="E175" i="5"/>
  <c r="D175" i="5"/>
  <c r="H172" i="5"/>
  <c r="C172" i="5"/>
  <c r="H171" i="5"/>
  <c r="C171" i="5"/>
  <c r="H170" i="5"/>
  <c r="C170" i="5"/>
  <c r="H169" i="5"/>
  <c r="C169" i="5"/>
  <c r="H168" i="5"/>
  <c r="C168" i="5"/>
  <c r="H167" i="5"/>
  <c r="C167" i="5"/>
  <c r="L166" i="5"/>
  <c r="K166" i="5"/>
  <c r="J166" i="5"/>
  <c r="J165" i="5" s="1"/>
  <c r="I166" i="5"/>
  <c r="G166" i="5"/>
  <c r="G165" i="5" s="1"/>
  <c r="F166" i="5"/>
  <c r="F165" i="5" s="1"/>
  <c r="E166" i="5"/>
  <c r="E165" i="5" s="1"/>
  <c r="D166" i="5"/>
  <c r="L165" i="5"/>
  <c r="K165" i="5"/>
  <c r="H164" i="5"/>
  <c r="C164" i="5"/>
  <c r="H163" i="5"/>
  <c r="C163" i="5"/>
  <c r="H162" i="5"/>
  <c r="C162" i="5"/>
  <c r="H161" i="5"/>
  <c r="C161" i="5"/>
  <c r="L160" i="5"/>
  <c r="K160" i="5"/>
  <c r="J160" i="5"/>
  <c r="I160" i="5"/>
  <c r="G160" i="5"/>
  <c r="F160" i="5"/>
  <c r="E160" i="5"/>
  <c r="D160" i="5"/>
  <c r="H159" i="5"/>
  <c r="C159" i="5"/>
  <c r="H158" i="5"/>
  <c r="C158" i="5"/>
  <c r="H157" i="5"/>
  <c r="C157" i="5"/>
  <c r="H156" i="5"/>
  <c r="C156" i="5"/>
  <c r="H155" i="5"/>
  <c r="C155" i="5"/>
  <c r="H154" i="5"/>
  <c r="C154" i="5"/>
  <c r="H153" i="5"/>
  <c r="C153" i="5"/>
  <c r="H152" i="5"/>
  <c r="C152" i="5"/>
  <c r="L151" i="5"/>
  <c r="K151" i="5"/>
  <c r="J151" i="5"/>
  <c r="I151" i="5"/>
  <c r="G151" i="5"/>
  <c r="F151" i="5"/>
  <c r="E151" i="5"/>
  <c r="D151" i="5"/>
  <c r="H150" i="5"/>
  <c r="C150" i="5"/>
  <c r="H149" i="5"/>
  <c r="C149" i="5"/>
  <c r="H148" i="5"/>
  <c r="C148" i="5"/>
  <c r="H147" i="5"/>
  <c r="C147" i="5"/>
  <c r="H146" i="5"/>
  <c r="C146" i="5"/>
  <c r="H145" i="5"/>
  <c r="C145" i="5"/>
  <c r="L144" i="5"/>
  <c r="K144" i="5"/>
  <c r="J144" i="5"/>
  <c r="I144" i="5"/>
  <c r="G144" i="5"/>
  <c r="F144" i="5"/>
  <c r="E144" i="5"/>
  <c r="D144" i="5"/>
  <c r="H143" i="5"/>
  <c r="C143" i="5"/>
  <c r="H142" i="5"/>
  <c r="C142" i="5"/>
  <c r="L141" i="5"/>
  <c r="K141" i="5"/>
  <c r="J141" i="5"/>
  <c r="I141" i="5"/>
  <c r="G141" i="5"/>
  <c r="F141" i="5"/>
  <c r="E141" i="5"/>
  <c r="D141" i="5"/>
  <c r="H140" i="5"/>
  <c r="C140" i="5"/>
  <c r="H139" i="5"/>
  <c r="C139" i="5"/>
  <c r="H138" i="5"/>
  <c r="C138" i="5"/>
  <c r="H137" i="5"/>
  <c r="C137" i="5"/>
  <c r="L136" i="5"/>
  <c r="K136" i="5"/>
  <c r="K130" i="5" s="1"/>
  <c r="J136" i="5"/>
  <c r="I136" i="5"/>
  <c r="G136" i="5"/>
  <c r="F136" i="5"/>
  <c r="F130" i="5" s="1"/>
  <c r="E136" i="5"/>
  <c r="D136" i="5"/>
  <c r="H134" i="5"/>
  <c r="C134" i="5"/>
  <c r="H133" i="5"/>
  <c r="C133" i="5"/>
  <c r="H132" i="5"/>
  <c r="C132" i="5"/>
  <c r="H131" i="5"/>
  <c r="C131" i="5"/>
  <c r="H129" i="5"/>
  <c r="H128" i="5" s="1"/>
  <c r="C129" i="5"/>
  <c r="C128" i="5" s="1"/>
  <c r="L128" i="5"/>
  <c r="K128" i="5"/>
  <c r="J128" i="5"/>
  <c r="I128" i="5"/>
  <c r="G128" i="5"/>
  <c r="F128" i="5"/>
  <c r="E128" i="5"/>
  <c r="D128" i="5"/>
  <c r="H127" i="5"/>
  <c r="C127" i="5"/>
  <c r="H126" i="5"/>
  <c r="C126" i="5"/>
  <c r="H125" i="5"/>
  <c r="C125" i="5"/>
  <c r="H124" i="5"/>
  <c r="C124" i="5"/>
  <c r="H123" i="5"/>
  <c r="C123" i="5"/>
  <c r="L122" i="5"/>
  <c r="K122" i="5"/>
  <c r="J122" i="5"/>
  <c r="I122" i="5"/>
  <c r="G122" i="5"/>
  <c r="F122" i="5"/>
  <c r="E122" i="5"/>
  <c r="D122" i="5"/>
  <c r="H121" i="5"/>
  <c r="C121" i="5"/>
  <c r="H120" i="5"/>
  <c r="C120" i="5"/>
  <c r="H119" i="5"/>
  <c r="C119" i="5"/>
  <c r="H118" i="5"/>
  <c r="C118" i="5"/>
  <c r="H117" i="5"/>
  <c r="C117" i="5"/>
  <c r="L116" i="5"/>
  <c r="K116" i="5"/>
  <c r="J116" i="5"/>
  <c r="I116" i="5"/>
  <c r="G116" i="5"/>
  <c r="F116" i="5"/>
  <c r="E116" i="5"/>
  <c r="D116" i="5"/>
  <c r="H115" i="5"/>
  <c r="C115" i="5"/>
  <c r="H114" i="5"/>
  <c r="C114" i="5"/>
  <c r="H113" i="5"/>
  <c r="C113" i="5"/>
  <c r="L112" i="5"/>
  <c r="K112" i="5"/>
  <c r="J112" i="5"/>
  <c r="I112" i="5"/>
  <c r="G112" i="5"/>
  <c r="F112" i="5"/>
  <c r="E112" i="5"/>
  <c r="D112" i="5"/>
  <c r="H111" i="5"/>
  <c r="C111" i="5"/>
  <c r="H110" i="5"/>
  <c r="C110" i="5"/>
  <c r="H109" i="5"/>
  <c r="C109" i="5"/>
  <c r="H108" i="5"/>
  <c r="C108" i="5"/>
  <c r="H107" i="5"/>
  <c r="C107" i="5"/>
  <c r="H106" i="5"/>
  <c r="C106" i="5"/>
  <c r="H105" i="5"/>
  <c r="C105" i="5"/>
  <c r="H104" i="5"/>
  <c r="C104" i="5"/>
  <c r="L103" i="5"/>
  <c r="K103" i="5"/>
  <c r="J103" i="5"/>
  <c r="I103" i="5"/>
  <c r="G103" i="5"/>
  <c r="F103" i="5"/>
  <c r="E103" i="5"/>
  <c r="D103" i="5"/>
  <c r="H102" i="5"/>
  <c r="C102" i="5"/>
  <c r="H101" i="5"/>
  <c r="C101" i="5"/>
  <c r="H100" i="5"/>
  <c r="C100" i="5"/>
  <c r="H99" i="5"/>
  <c r="C99" i="5"/>
  <c r="H98" i="5"/>
  <c r="C98" i="5"/>
  <c r="H97" i="5"/>
  <c r="C97" i="5"/>
  <c r="H96" i="5"/>
  <c r="C96" i="5"/>
  <c r="L95" i="5"/>
  <c r="K95" i="5"/>
  <c r="J95" i="5"/>
  <c r="I95" i="5"/>
  <c r="G95" i="5"/>
  <c r="F95" i="5"/>
  <c r="E95" i="5"/>
  <c r="D95" i="5"/>
  <c r="H94" i="5"/>
  <c r="C94" i="5"/>
  <c r="H93" i="5"/>
  <c r="C93" i="5"/>
  <c r="H92" i="5"/>
  <c r="C92" i="5"/>
  <c r="H91" i="5"/>
  <c r="C91" i="5"/>
  <c r="H90" i="5"/>
  <c r="C90" i="5"/>
  <c r="L89" i="5"/>
  <c r="K89" i="5"/>
  <c r="J89" i="5"/>
  <c r="I89" i="5"/>
  <c r="G89" i="5"/>
  <c r="F89" i="5"/>
  <c r="E89" i="5"/>
  <c r="D89" i="5"/>
  <c r="H88" i="5"/>
  <c r="C88" i="5"/>
  <c r="H87" i="5"/>
  <c r="C87" i="5"/>
  <c r="H86" i="5"/>
  <c r="C86" i="5"/>
  <c r="H85" i="5"/>
  <c r="C85" i="5"/>
  <c r="L84" i="5"/>
  <c r="K84" i="5"/>
  <c r="J84" i="5"/>
  <c r="I84" i="5"/>
  <c r="G84" i="5"/>
  <c r="F84" i="5"/>
  <c r="E84" i="5"/>
  <c r="D84" i="5"/>
  <c r="H82" i="5"/>
  <c r="C82" i="5"/>
  <c r="H81" i="5"/>
  <c r="C81" i="5"/>
  <c r="L80" i="5"/>
  <c r="K80" i="5"/>
  <c r="J80" i="5"/>
  <c r="I80" i="5"/>
  <c r="G80" i="5"/>
  <c r="F80" i="5"/>
  <c r="E80" i="5"/>
  <c r="D80" i="5"/>
  <c r="H79" i="5"/>
  <c r="C79" i="5"/>
  <c r="H78" i="5"/>
  <c r="C78" i="5"/>
  <c r="L77" i="5"/>
  <c r="L76" i="5" s="1"/>
  <c r="K77" i="5"/>
  <c r="K76" i="5" s="1"/>
  <c r="J77" i="5"/>
  <c r="J76" i="5" s="1"/>
  <c r="I77" i="5"/>
  <c r="G77" i="5"/>
  <c r="G76" i="5" s="1"/>
  <c r="F77" i="5"/>
  <c r="E77" i="5"/>
  <c r="E76" i="5" s="1"/>
  <c r="D77" i="5"/>
  <c r="H74" i="5"/>
  <c r="C74" i="5"/>
  <c r="H73" i="5"/>
  <c r="C73" i="5"/>
  <c r="H71" i="5"/>
  <c r="C71" i="5"/>
  <c r="H70" i="5"/>
  <c r="C70" i="5"/>
  <c r="L69" i="5"/>
  <c r="L67" i="5" s="1"/>
  <c r="K69" i="5"/>
  <c r="K67" i="5" s="1"/>
  <c r="J69" i="5"/>
  <c r="J67" i="5" s="1"/>
  <c r="I69" i="5"/>
  <c r="G69" i="5"/>
  <c r="G67" i="5" s="1"/>
  <c r="F69" i="5"/>
  <c r="E69" i="5"/>
  <c r="E67" i="5" s="1"/>
  <c r="H68" i="5"/>
  <c r="C68" i="5"/>
  <c r="D67" i="5"/>
  <c r="H66" i="5"/>
  <c r="C66" i="5"/>
  <c r="H65" i="5"/>
  <c r="C65" i="5"/>
  <c r="H64" i="5"/>
  <c r="C64" i="5"/>
  <c r="H63" i="5"/>
  <c r="C63" i="5"/>
  <c r="H62" i="5"/>
  <c r="C62" i="5"/>
  <c r="H61" i="5"/>
  <c r="C61" i="5"/>
  <c r="H60" i="5"/>
  <c r="C60" i="5"/>
  <c r="H59" i="5"/>
  <c r="C59" i="5"/>
  <c r="L58" i="5"/>
  <c r="K58" i="5"/>
  <c r="J58" i="5"/>
  <c r="I58" i="5"/>
  <c r="G58" i="5"/>
  <c r="F58" i="5"/>
  <c r="E58" i="5"/>
  <c r="D58" i="5"/>
  <c r="H57" i="5"/>
  <c r="C57" i="5"/>
  <c r="H56" i="5"/>
  <c r="C56" i="5"/>
  <c r="L55" i="5"/>
  <c r="K55" i="5"/>
  <c r="J55" i="5"/>
  <c r="J54" i="5" s="1"/>
  <c r="I55" i="5"/>
  <c r="I54" i="5" s="1"/>
  <c r="G55" i="5"/>
  <c r="G54" i="5" s="1"/>
  <c r="F55" i="5"/>
  <c r="E55" i="5"/>
  <c r="E54" i="5" s="1"/>
  <c r="D55" i="5"/>
  <c r="D54" i="5" s="1"/>
  <c r="L54" i="5"/>
  <c r="H47" i="5"/>
  <c r="C47" i="5"/>
  <c r="H46" i="5"/>
  <c r="C46" i="5"/>
  <c r="L45" i="5"/>
  <c r="H45" i="5" s="1"/>
  <c r="G45" i="5"/>
  <c r="H44" i="5"/>
  <c r="C44" i="5"/>
  <c r="K43" i="5"/>
  <c r="J43" i="5"/>
  <c r="I43" i="5"/>
  <c r="F43" i="5"/>
  <c r="E43" i="5"/>
  <c r="D43" i="5"/>
  <c r="H42" i="5"/>
  <c r="C42" i="5"/>
  <c r="H41" i="5"/>
  <c r="C41" i="5"/>
  <c r="H40" i="5"/>
  <c r="C40" i="5"/>
  <c r="H39" i="5"/>
  <c r="C39" i="5"/>
  <c r="H38" i="5"/>
  <c r="C38" i="5"/>
  <c r="K37" i="5"/>
  <c r="H37" i="5" s="1"/>
  <c r="F37" i="5"/>
  <c r="C37" i="5" s="1"/>
  <c r="H36" i="5"/>
  <c r="C36" i="5"/>
  <c r="H35" i="5"/>
  <c r="C35" i="5"/>
  <c r="K34" i="5"/>
  <c r="H34" i="5" s="1"/>
  <c r="F34" i="5"/>
  <c r="C34" i="5" s="1"/>
  <c r="H33" i="5"/>
  <c r="C33" i="5"/>
  <c r="K32" i="5"/>
  <c r="F32" i="5"/>
  <c r="C32" i="5" s="1"/>
  <c r="H31" i="5"/>
  <c r="C31" i="5"/>
  <c r="H30" i="5"/>
  <c r="C30" i="5"/>
  <c r="H29" i="5"/>
  <c r="C29" i="5"/>
  <c r="K28" i="5"/>
  <c r="H28" i="5" s="1"/>
  <c r="F28" i="5"/>
  <c r="H26" i="5"/>
  <c r="C26" i="5"/>
  <c r="H24" i="5"/>
  <c r="C24" i="5"/>
  <c r="H23" i="5"/>
  <c r="C23" i="5"/>
  <c r="L22" i="5"/>
  <c r="K22" i="5"/>
  <c r="J22" i="5"/>
  <c r="I22" i="5"/>
  <c r="G22" i="5"/>
  <c r="F22" i="5"/>
  <c r="E22" i="5"/>
  <c r="D22" i="5"/>
  <c r="H300" i="4"/>
  <c r="C300" i="4"/>
  <c r="H298" i="4"/>
  <c r="C298" i="4"/>
  <c r="H296" i="4"/>
  <c r="C296" i="4"/>
  <c r="H295" i="4"/>
  <c r="C295" i="4"/>
  <c r="H294" i="4"/>
  <c r="C294" i="4"/>
  <c r="H293" i="4"/>
  <c r="C293" i="4"/>
  <c r="H292" i="4"/>
  <c r="C292" i="4"/>
  <c r="H291" i="4"/>
  <c r="C291" i="4"/>
  <c r="L290" i="4"/>
  <c r="K290" i="4"/>
  <c r="J290" i="4"/>
  <c r="I290" i="4"/>
  <c r="G290" i="4"/>
  <c r="F290" i="4"/>
  <c r="E290" i="4"/>
  <c r="D290" i="4"/>
  <c r="H282" i="4"/>
  <c r="C282" i="4"/>
  <c r="H281" i="4"/>
  <c r="C281" i="4"/>
  <c r="L280" i="4"/>
  <c r="K280" i="4"/>
  <c r="J280" i="4"/>
  <c r="I280" i="4"/>
  <c r="G280" i="4"/>
  <c r="F280" i="4"/>
  <c r="E280" i="4"/>
  <c r="D280" i="4"/>
  <c r="H279" i="4"/>
  <c r="C279" i="4"/>
  <c r="H278" i="4"/>
  <c r="C278" i="4"/>
  <c r="H277" i="4"/>
  <c r="C277" i="4"/>
  <c r="L276" i="4"/>
  <c r="K276" i="4"/>
  <c r="J276" i="4"/>
  <c r="I276" i="4"/>
  <c r="G276" i="4"/>
  <c r="F276" i="4"/>
  <c r="E276" i="4"/>
  <c r="D276" i="4"/>
  <c r="H275" i="4"/>
  <c r="C275" i="4"/>
  <c r="H274" i="4"/>
  <c r="C274" i="4"/>
  <c r="H273" i="4"/>
  <c r="C273" i="4"/>
  <c r="H272" i="4"/>
  <c r="C272" i="4"/>
  <c r="L271" i="4"/>
  <c r="L269" i="4" s="1"/>
  <c r="K271" i="4"/>
  <c r="J271" i="4"/>
  <c r="J269" i="4" s="1"/>
  <c r="I271" i="4"/>
  <c r="I269" i="4" s="1"/>
  <c r="G271" i="4"/>
  <c r="G269" i="4" s="1"/>
  <c r="F271" i="4"/>
  <c r="F269" i="4" s="1"/>
  <c r="F268" i="4" s="1"/>
  <c r="E271" i="4"/>
  <c r="E269" i="4" s="1"/>
  <c r="E268" i="4" s="1"/>
  <c r="D271" i="4"/>
  <c r="D269" i="4" s="1"/>
  <c r="H270" i="4"/>
  <c r="C270" i="4"/>
  <c r="H267" i="4"/>
  <c r="C267" i="4"/>
  <c r="H266" i="4"/>
  <c r="C266" i="4"/>
  <c r="H265" i="4"/>
  <c r="C265" i="4"/>
  <c r="H264" i="4"/>
  <c r="C264" i="4"/>
  <c r="L263" i="4"/>
  <c r="K263" i="4"/>
  <c r="J263" i="4"/>
  <c r="I263" i="4"/>
  <c r="G263" i="4"/>
  <c r="F263" i="4"/>
  <c r="E263" i="4"/>
  <c r="D263" i="4"/>
  <c r="H262" i="4"/>
  <c r="C262" i="4"/>
  <c r="H261" i="4"/>
  <c r="C261" i="4"/>
  <c r="H260" i="4"/>
  <c r="C260" i="4"/>
  <c r="L259" i="4"/>
  <c r="K259" i="4"/>
  <c r="J259" i="4"/>
  <c r="I259" i="4"/>
  <c r="G259" i="4"/>
  <c r="F259" i="4"/>
  <c r="E259" i="4"/>
  <c r="D259" i="4"/>
  <c r="H257" i="4"/>
  <c r="C257" i="4"/>
  <c r="H256" i="4"/>
  <c r="C256" i="4"/>
  <c r="H255" i="4"/>
  <c r="C255" i="4"/>
  <c r="H254" i="4"/>
  <c r="C254" i="4"/>
  <c r="H253" i="4"/>
  <c r="C253" i="4"/>
  <c r="L252" i="4"/>
  <c r="K252" i="4"/>
  <c r="K251" i="4" s="1"/>
  <c r="J252" i="4"/>
  <c r="J251" i="4" s="1"/>
  <c r="I252" i="4"/>
  <c r="G252" i="4"/>
  <c r="G251" i="4" s="1"/>
  <c r="F252" i="4"/>
  <c r="F251" i="4" s="1"/>
  <c r="E252" i="4"/>
  <c r="E251" i="4" s="1"/>
  <c r="D252" i="4"/>
  <c r="D251" i="4" s="1"/>
  <c r="L251" i="4"/>
  <c r="H250" i="4"/>
  <c r="C250" i="4"/>
  <c r="H249" i="4"/>
  <c r="C249" i="4"/>
  <c r="H248" i="4"/>
  <c r="C248" i="4"/>
  <c r="H247" i="4"/>
  <c r="C247" i="4"/>
  <c r="L246" i="4"/>
  <c r="K246" i="4"/>
  <c r="J246" i="4"/>
  <c r="I246" i="4"/>
  <c r="G246" i="4"/>
  <c r="F246" i="4"/>
  <c r="E246" i="4"/>
  <c r="D246" i="4"/>
  <c r="H245" i="4"/>
  <c r="C245" i="4"/>
  <c r="H244" i="4"/>
  <c r="C244" i="4"/>
  <c r="H243" i="4"/>
  <c r="C243" i="4"/>
  <c r="H242" i="4"/>
  <c r="C242" i="4"/>
  <c r="H241" i="4"/>
  <c r="C241" i="4"/>
  <c r="H240" i="4"/>
  <c r="C240" i="4"/>
  <c r="H239" i="4"/>
  <c r="C239" i="4"/>
  <c r="L238" i="4"/>
  <c r="K238" i="4"/>
  <c r="J238" i="4"/>
  <c r="I238" i="4"/>
  <c r="G238" i="4"/>
  <c r="F238" i="4"/>
  <c r="E238" i="4"/>
  <c r="D238" i="4"/>
  <c r="H237" i="4"/>
  <c r="C237" i="4"/>
  <c r="H236" i="4"/>
  <c r="C236" i="4"/>
  <c r="L235" i="4"/>
  <c r="K235" i="4"/>
  <c r="J235" i="4"/>
  <c r="I235" i="4"/>
  <c r="G235" i="4"/>
  <c r="F235" i="4"/>
  <c r="E235" i="4"/>
  <c r="D235" i="4"/>
  <c r="H232" i="4"/>
  <c r="C232" i="4"/>
  <c r="H229" i="4"/>
  <c r="C229" i="4"/>
  <c r="H228" i="4"/>
  <c r="C228" i="4"/>
  <c r="L227" i="4"/>
  <c r="K227" i="4"/>
  <c r="J227" i="4"/>
  <c r="I227" i="4"/>
  <c r="G227" i="4"/>
  <c r="F227" i="4"/>
  <c r="E227" i="4"/>
  <c r="D227" i="4"/>
  <c r="I226" i="4"/>
  <c r="H226" i="4" s="1"/>
  <c r="C226" i="4"/>
  <c r="I225" i="4"/>
  <c r="H225" i="4" s="1"/>
  <c r="C225" i="4"/>
  <c r="H224" i="4"/>
  <c r="C224" i="4"/>
  <c r="H223" i="4"/>
  <c r="C223" i="4"/>
  <c r="H222" i="4"/>
  <c r="C222" i="4"/>
  <c r="H221" i="4"/>
  <c r="C221" i="4"/>
  <c r="H220" i="4"/>
  <c r="C220" i="4"/>
  <c r="H219" i="4"/>
  <c r="C219" i="4"/>
  <c r="H218" i="4"/>
  <c r="C218" i="4"/>
  <c r="H217" i="4"/>
  <c r="C217" i="4"/>
  <c r="L216" i="4"/>
  <c r="K216" i="4"/>
  <c r="J216" i="4"/>
  <c r="I216" i="4"/>
  <c r="G216" i="4"/>
  <c r="F216" i="4"/>
  <c r="E216" i="4"/>
  <c r="D216" i="4"/>
  <c r="H215" i="4"/>
  <c r="C215" i="4"/>
  <c r="H214" i="4"/>
  <c r="C214" i="4"/>
  <c r="H213" i="4"/>
  <c r="C213" i="4"/>
  <c r="H212" i="4"/>
  <c r="C212" i="4"/>
  <c r="H211" i="4"/>
  <c r="C211" i="4"/>
  <c r="H210" i="4"/>
  <c r="C210" i="4"/>
  <c r="H209" i="4"/>
  <c r="C209" i="4"/>
  <c r="H208" i="4"/>
  <c r="C208" i="4"/>
  <c r="H207" i="4"/>
  <c r="C207" i="4"/>
  <c r="H206" i="4"/>
  <c r="C206" i="4"/>
  <c r="L205" i="4"/>
  <c r="K205" i="4"/>
  <c r="J205" i="4"/>
  <c r="I205" i="4"/>
  <c r="G205" i="4"/>
  <c r="G204" i="4" s="1"/>
  <c r="F205" i="4"/>
  <c r="E205" i="4"/>
  <c r="E204" i="4" s="1"/>
  <c r="D205" i="4"/>
  <c r="H203" i="4"/>
  <c r="C203" i="4"/>
  <c r="H202" i="4"/>
  <c r="C202" i="4"/>
  <c r="H201" i="4"/>
  <c r="C201" i="4"/>
  <c r="H200" i="4"/>
  <c r="C200" i="4"/>
  <c r="H199" i="4"/>
  <c r="C199" i="4"/>
  <c r="L198" i="4"/>
  <c r="L196" i="4" s="1"/>
  <c r="K198" i="4"/>
  <c r="K196" i="4" s="1"/>
  <c r="J198" i="4"/>
  <c r="J196" i="4" s="1"/>
  <c r="I198" i="4"/>
  <c r="I196" i="4" s="1"/>
  <c r="G198" i="4"/>
  <c r="G196" i="4" s="1"/>
  <c r="F198" i="4"/>
  <c r="F196" i="4" s="1"/>
  <c r="E198" i="4"/>
  <c r="E196" i="4" s="1"/>
  <c r="D198" i="4"/>
  <c r="D196" i="4" s="1"/>
  <c r="H197" i="4"/>
  <c r="C197" i="4"/>
  <c r="H193" i="4"/>
  <c r="C193" i="4"/>
  <c r="L192" i="4"/>
  <c r="K192" i="4"/>
  <c r="K191" i="4" s="1"/>
  <c r="J192" i="4"/>
  <c r="I192" i="4"/>
  <c r="I191" i="4" s="1"/>
  <c r="G192" i="4"/>
  <c r="G191" i="4" s="1"/>
  <c r="F192" i="4"/>
  <c r="F191" i="4" s="1"/>
  <c r="E192" i="4"/>
  <c r="E191" i="4" s="1"/>
  <c r="D192" i="4"/>
  <c r="D191" i="4" s="1"/>
  <c r="L191" i="4"/>
  <c r="H190" i="4"/>
  <c r="C190" i="4"/>
  <c r="H189" i="4"/>
  <c r="C189" i="4"/>
  <c r="L188" i="4"/>
  <c r="K188" i="4"/>
  <c r="J188" i="4"/>
  <c r="I188" i="4"/>
  <c r="G188" i="4"/>
  <c r="F188" i="4"/>
  <c r="E188" i="4"/>
  <c r="D188" i="4"/>
  <c r="H186" i="4"/>
  <c r="C186" i="4"/>
  <c r="H185" i="4"/>
  <c r="C185" i="4"/>
  <c r="L184" i="4"/>
  <c r="K184" i="4"/>
  <c r="J184" i="4"/>
  <c r="I184" i="4"/>
  <c r="G184" i="4"/>
  <c r="F184" i="4"/>
  <c r="E184" i="4"/>
  <c r="D184" i="4"/>
  <c r="H183" i="4"/>
  <c r="C183" i="4"/>
  <c r="H182" i="4"/>
  <c r="C182" i="4"/>
  <c r="H181" i="4"/>
  <c r="C181" i="4"/>
  <c r="H180" i="4"/>
  <c r="C180" i="4"/>
  <c r="L179" i="4"/>
  <c r="K179" i="4"/>
  <c r="J179" i="4"/>
  <c r="I179" i="4"/>
  <c r="G179" i="4"/>
  <c r="F179" i="4"/>
  <c r="E179" i="4"/>
  <c r="D179" i="4"/>
  <c r="H178" i="4"/>
  <c r="C178" i="4"/>
  <c r="H177" i="4"/>
  <c r="C177" i="4"/>
  <c r="H176" i="4"/>
  <c r="C176" i="4"/>
  <c r="L175" i="4"/>
  <c r="K175" i="4"/>
  <c r="J175" i="4"/>
  <c r="I175" i="4"/>
  <c r="G175" i="4"/>
  <c r="F175" i="4"/>
  <c r="E175" i="4"/>
  <c r="D175" i="4"/>
  <c r="H172" i="4"/>
  <c r="C172" i="4"/>
  <c r="H171" i="4"/>
  <c r="C171" i="4"/>
  <c r="H170" i="4"/>
  <c r="C170" i="4"/>
  <c r="H169" i="4"/>
  <c r="C169" i="4"/>
  <c r="H168" i="4"/>
  <c r="C168" i="4"/>
  <c r="H167" i="4"/>
  <c r="C167" i="4"/>
  <c r="L166" i="4"/>
  <c r="L165" i="4" s="1"/>
  <c r="K166" i="4"/>
  <c r="K165" i="4" s="1"/>
  <c r="J166" i="4"/>
  <c r="I166" i="4"/>
  <c r="I165" i="4" s="1"/>
  <c r="G166" i="4"/>
  <c r="G165" i="4" s="1"/>
  <c r="F166" i="4"/>
  <c r="F165" i="4" s="1"/>
  <c r="E166" i="4"/>
  <c r="E165" i="4" s="1"/>
  <c r="D166" i="4"/>
  <c r="D165" i="4" s="1"/>
  <c r="H164" i="4"/>
  <c r="C164" i="4"/>
  <c r="H163" i="4"/>
  <c r="C163" i="4"/>
  <c r="H162" i="4"/>
  <c r="C162" i="4"/>
  <c r="H161" i="4"/>
  <c r="C161" i="4"/>
  <c r="L160" i="4"/>
  <c r="K160" i="4"/>
  <c r="J160" i="4"/>
  <c r="I160" i="4"/>
  <c r="G160" i="4"/>
  <c r="F160" i="4"/>
  <c r="E160" i="4"/>
  <c r="D160" i="4"/>
  <c r="H159" i="4"/>
  <c r="C159" i="4"/>
  <c r="H158" i="4"/>
  <c r="C158" i="4"/>
  <c r="H157" i="4"/>
  <c r="C157" i="4"/>
  <c r="H156" i="4"/>
  <c r="C156" i="4"/>
  <c r="H155" i="4"/>
  <c r="C155" i="4"/>
  <c r="H154" i="4"/>
  <c r="C154" i="4"/>
  <c r="H153" i="4"/>
  <c r="C153" i="4"/>
  <c r="H152" i="4"/>
  <c r="C152" i="4"/>
  <c r="L151" i="4"/>
  <c r="K151" i="4"/>
  <c r="J151" i="4"/>
  <c r="I151" i="4"/>
  <c r="G151" i="4"/>
  <c r="F151" i="4"/>
  <c r="E151" i="4"/>
  <c r="D151" i="4"/>
  <c r="H150" i="4"/>
  <c r="C150" i="4"/>
  <c r="H149" i="4"/>
  <c r="C149" i="4"/>
  <c r="H148" i="4"/>
  <c r="C148" i="4"/>
  <c r="H147" i="4"/>
  <c r="C147" i="4"/>
  <c r="H146" i="4"/>
  <c r="C146" i="4"/>
  <c r="H145" i="4"/>
  <c r="C145" i="4"/>
  <c r="L144" i="4"/>
  <c r="K144" i="4"/>
  <c r="J144" i="4"/>
  <c r="I144" i="4"/>
  <c r="G144" i="4"/>
  <c r="F144" i="4"/>
  <c r="E144" i="4"/>
  <c r="D144" i="4"/>
  <c r="H143" i="4"/>
  <c r="C143" i="4"/>
  <c r="H142" i="4"/>
  <c r="C142" i="4"/>
  <c r="L141" i="4"/>
  <c r="K141" i="4"/>
  <c r="J141" i="4"/>
  <c r="I141" i="4"/>
  <c r="G141" i="4"/>
  <c r="F141" i="4"/>
  <c r="E141" i="4"/>
  <c r="D141" i="4"/>
  <c r="H140" i="4"/>
  <c r="C140" i="4"/>
  <c r="H139" i="4"/>
  <c r="C139" i="4"/>
  <c r="H138" i="4"/>
  <c r="C138" i="4"/>
  <c r="H137" i="4"/>
  <c r="C137" i="4"/>
  <c r="L136" i="4"/>
  <c r="K136" i="4"/>
  <c r="J136" i="4"/>
  <c r="I136" i="4"/>
  <c r="I130" i="4" s="1"/>
  <c r="G136" i="4"/>
  <c r="F136" i="4"/>
  <c r="E136" i="4"/>
  <c r="D136" i="4"/>
  <c r="H134" i="4"/>
  <c r="C134" i="4"/>
  <c r="H133" i="4"/>
  <c r="C133" i="4"/>
  <c r="H132" i="4"/>
  <c r="C132" i="4"/>
  <c r="H131" i="4"/>
  <c r="C131" i="4"/>
  <c r="H129" i="4"/>
  <c r="H128" i="4" s="1"/>
  <c r="C129" i="4"/>
  <c r="C128" i="4" s="1"/>
  <c r="L128" i="4"/>
  <c r="K128" i="4"/>
  <c r="J128" i="4"/>
  <c r="I128" i="4"/>
  <c r="G128" i="4"/>
  <c r="F128" i="4"/>
  <c r="E128" i="4"/>
  <c r="D128" i="4"/>
  <c r="H127" i="4"/>
  <c r="C127" i="4"/>
  <c r="H126" i="4"/>
  <c r="C126" i="4"/>
  <c r="H125" i="4"/>
  <c r="C125" i="4"/>
  <c r="H124" i="4"/>
  <c r="C124" i="4"/>
  <c r="H123" i="4"/>
  <c r="C123" i="4"/>
  <c r="L122" i="4"/>
  <c r="K122" i="4"/>
  <c r="J122" i="4"/>
  <c r="I122" i="4"/>
  <c r="G122" i="4"/>
  <c r="F122" i="4"/>
  <c r="E122" i="4"/>
  <c r="D122" i="4"/>
  <c r="H121" i="4"/>
  <c r="C121" i="4"/>
  <c r="H120" i="4"/>
  <c r="C120" i="4"/>
  <c r="H119" i="4"/>
  <c r="C119" i="4"/>
  <c r="H118" i="4"/>
  <c r="C118" i="4"/>
  <c r="H117" i="4"/>
  <c r="C117" i="4"/>
  <c r="L116" i="4"/>
  <c r="K116" i="4"/>
  <c r="J116" i="4"/>
  <c r="I116" i="4"/>
  <c r="G116" i="4"/>
  <c r="F116" i="4"/>
  <c r="E116" i="4"/>
  <c r="D116" i="4"/>
  <c r="H115" i="4"/>
  <c r="C115" i="4"/>
  <c r="H114" i="4"/>
  <c r="C114" i="4"/>
  <c r="H113" i="4"/>
  <c r="C113" i="4"/>
  <c r="L112" i="4"/>
  <c r="K112" i="4"/>
  <c r="J112" i="4"/>
  <c r="I112" i="4"/>
  <c r="G112" i="4"/>
  <c r="F112" i="4"/>
  <c r="E112" i="4"/>
  <c r="D112" i="4"/>
  <c r="H111" i="4"/>
  <c r="C111" i="4"/>
  <c r="H110" i="4"/>
  <c r="C110" i="4"/>
  <c r="H109" i="4"/>
  <c r="C109" i="4"/>
  <c r="H108" i="4"/>
  <c r="C108" i="4"/>
  <c r="H107" i="4"/>
  <c r="C107" i="4"/>
  <c r="H106" i="4"/>
  <c r="C106" i="4"/>
  <c r="H105" i="4"/>
  <c r="C105" i="4"/>
  <c r="I104" i="4"/>
  <c r="I103" i="4" s="1"/>
  <c r="C104" i="4"/>
  <c r="L103" i="4"/>
  <c r="K103" i="4"/>
  <c r="J103" i="4"/>
  <c r="G103" i="4"/>
  <c r="F103" i="4"/>
  <c r="E103" i="4"/>
  <c r="D103" i="4"/>
  <c r="H102" i="4"/>
  <c r="C102" i="4"/>
  <c r="H101" i="4"/>
  <c r="C101" i="4"/>
  <c r="H100" i="4"/>
  <c r="C100" i="4"/>
  <c r="H99" i="4"/>
  <c r="C99" i="4"/>
  <c r="H98" i="4"/>
  <c r="C98" i="4"/>
  <c r="H97" i="4"/>
  <c r="C97" i="4"/>
  <c r="H96" i="4"/>
  <c r="C96" i="4"/>
  <c r="L95" i="4"/>
  <c r="K95" i="4"/>
  <c r="J95" i="4"/>
  <c r="I95" i="4"/>
  <c r="G95" i="4"/>
  <c r="F95" i="4"/>
  <c r="E95" i="4"/>
  <c r="D95" i="4"/>
  <c r="H94" i="4"/>
  <c r="C94" i="4"/>
  <c r="H93" i="4"/>
  <c r="C93" i="4"/>
  <c r="H92" i="4"/>
  <c r="C92" i="4"/>
  <c r="H91" i="4"/>
  <c r="C91" i="4"/>
  <c r="H90" i="4"/>
  <c r="C90" i="4"/>
  <c r="L89" i="4"/>
  <c r="K89" i="4"/>
  <c r="J89" i="4"/>
  <c r="I89" i="4"/>
  <c r="G89" i="4"/>
  <c r="F89" i="4"/>
  <c r="E89" i="4"/>
  <c r="D89" i="4"/>
  <c r="H88" i="4"/>
  <c r="C88" i="4"/>
  <c r="H87" i="4"/>
  <c r="C87" i="4"/>
  <c r="H86" i="4"/>
  <c r="C86" i="4"/>
  <c r="H85" i="4"/>
  <c r="C85" i="4"/>
  <c r="L84" i="4"/>
  <c r="K84" i="4"/>
  <c r="J84" i="4"/>
  <c r="I84" i="4"/>
  <c r="G84" i="4"/>
  <c r="F84" i="4"/>
  <c r="E84" i="4"/>
  <c r="D84" i="4"/>
  <c r="H82" i="4"/>
  <c r="C82" i="4"/>
  <c r="H81" i="4"/>
  <c r="C81" i="4"/>
  <c r="L80" i="4"/>
  <c r="K80" i="4"/>
  <c r="J80" i="4"/>
  <c r="I80" i="4"/>
  <c r="G80" i="4"/>
  <c r="F80" i="4"/>
  <c r="E80" i="4"/>
  <c r="D80" i="4"/>
  <c r="H79" i="4"/>
  <c r="C79" i="4"/>
  <c r="H78" i="4"/>
  <c r="C78" i="4"/>
  <c r="L77" i="4"/>
  <c r="L76" i="4" s="1"/>
  <c r="K77" i="4"/>
  <c r="K76" i="4" s="1"/>
  <c r="J77" i="4"/>
  <c r="J76" i="4" s="1"/>
  <c r="I77" i="4"/>
  <c r="I76" i="4" s="1"/>
  <c r="G77" i="4"/>
  <c r="G76" i="4" s="1"/>
  <c r="F77" i="4"/>
  <c r="E77" i="4"/>
  <c r="E76" i="4" s="1"/>
  <c r="D77" i="4"/>
  <c r="H74" i="4"/>
  <c r="C74" i="4"/>
  <c r="H73" i="4"/>
  <c r="C73" i="4"/>
  <c r="H71" i="4"/>
  <c r="C71" i="4"/>
  <c r="H70" i="4"/>
  <c r="C70" i="4"/>
  <c r="L69" i="4"/>
  <c r="L67" i="4" s="1"/>
  <c r="K69" i="4"/>
  <c r="J69" i="4"/>
  <c r="J67" i="4" s="1"/>
  <c r="I69" i="4"/>
  <c r="G69" i="4"/>
  <c r="G67" i="4" s="1"/>
  <c r="F69" i="4"/>
  <c r="F67" i="4" s="1"/>
  <c r="E69" i="4"/>
  <c r="I68" i="4"/>
  <c r="C68" i="4"/>
  <c r="K67" i="4"/>
  <c r="H66" i="4"/>
  <c r="C66" i="4"/>
  <c r="H65" i="4"/>
  <c r="C65" i="4"/>
  <c r="H64" i="4"/>
  <c r="C64" i="4"/>
  <c r="H63" i="4"/>
  <c r="C63" i="4"/>
  <c r="H62" i="4"/>
  <c r="C62" i="4"/>
  <c r="H61" i="4"/>
  <c r="C61" i="4"/>
  <c r="H60" i="4"/>
  <c r="C60" i="4"/>
  <c r="H59" i="4"/>
  <c r="C59" i="4"/>
  <c r="L58" i="4"/>
  <c r="K58" i="4"/>
  <c r="J58" i="4"/>
  <c r="I58" i="4"/>
  <c r="G58" i="4"/>
  <c r="F58" i="4"/>
  <c r="E58" i="4"/>
  <c r="D58" i="4"/>
  <c r="H57" i="4"/>
  <c r="C57" i="4"/>
  <c r="H56" i="4"/>
  <c r="C56" i="4"/>
  <c r="L55" i="4"/>
  <c r="K55" i="4"/>
  <c r="K54" i="4" s="1"/>
  <c r="J55" i="4"/>
  <c r="J54" i="4" s="1"/>
  <c r="I55" i="4"/>
  <c r="I54" i="4" s="1"/>
  <c r="G55" i="4"/>
  <c r="G54" i="4" s="1"/>
  <c r="F55" i="4"/>
  <c r="F54" i="4" s="1"/>
  <c r="E55" i="4"/>
  <c r="D55" i="4"/>
  <c r="D54" i="4" s="1"/>
  <c r="L54" i="4"/>
  <c r="H47" i="4"/>
  <c r="C47" i="4"/>
  <c r="H44" i="4"/>
  <c r="C44" i="4"/>
  <c r="K43" i="4"/>
  <c r="J43" i="4"/>
  <c r="I43" i="4"/>
  <c r="F43" i="4"/>
  <c r="E43" i="4"/>
  <c r="D43" i="4"/>
  <c r="H42" i="4"/>
  <c r="C42" i="4"/>
  <c r="H40" i="4"/>
  <c r="C40" i="4"/>
  <c r="H39" i="4"/>
  <c r="C39" i="4"/>
  <c r="H38" i="4"/>
  <c r="C38" i="4"/>
  <c r="H36" i="4"/>
  <c r="C36" i="4"/>
  <c r="H35" i="4"/>
  <c r="C35" i="4"/>
  <c r="K34" i="4"/>
  <c r="H34" i="4" s="1"/>
  <c r="F34" i="4"/>
  <c r="C34" i="4" s="1"/>
  <c r="H33" i="4"/>
  <c r="C33" i="4"/>
  <c r="K32" i="4"/>
  <c r="H32" i="4" s="1"/>
  <c r="F32" i="4"/>
  <c r="C32" i="4" s="1"/>
  <c r="H31" i="4"/>
  <c r="C31" i="4"/>
  <c r="H30" i="4"/>
  <c r="C30" i="4"/>
  <c r="H29" i="4"/>
  <c r="C29" i="4"/>
  <c r="K28" i="4"/>
  <c r="H28" i="4" s="1"/>
  <c r="F28" i="4"/>
  <c r="C28" i="4" s="1"/>
  <c r="H26" i="4"/>
  <c r="C26" i="4"/>
  <c r="H24" i="4"/>
  <c r="C24" i="4"/>
  <c r="H23" i="4"/>
  <c r="C23" i="4"/>
  <c r="L22" i="4"/>
  <c r="K22" i="4"/>
  <c r="J22" i="4"/>
  <c r="I22" i="4"/>
  <c r="G22" i="4"/>
  <c r="F22" i="4"/>
  <c r="E22" i="4"/>
  <c r="D22" i="4"/>
  <c r="H300" i="3"/>
  <c r="C300" i="3"/>
  <c r="H298" i="3"/>
  <c r="C298" i="3"/>
  <c r="H296" i="3"/>
  <c r="C296" i="3"/>
  <c r="H295" i="3"/>
  <c r="C295" i="3"/>
  <c r="H294" i="3"/>
  <c r="C294" i="3"/>
  <c r="H293" i="3"/>
  <c r="C293" i="3"/>
  <c r="H292" i="3"/>
  <c r="C292" i="3"/>
  <c r="H291" i="3"/>
  <c r="C291" i="3"/>
  <c r="L290" i="3"/>
  <c r="K290" i="3"/>
  <c r="J290" i="3"/>
  <c r="I290" i="3"/>
  <c r="G290" i="3"/>
  <c r="F290" i="3"/>
  <c r="E290" i="3"/>
  <c r="D290" i="3"/>
  <c r="H282" i="3"/>
  <c r="C282" i="3"/>
  <c r="H281" i="3"/>
  <c r="C281" i="3"/>
  <c r="L280" i="3"/>
  <c r="K280" i="3"/>
  <c r="J280" i="3"/>
  <c r="I280" i="3"/>
  <c r="G280" i="3"/>
  <c r="F280" i="3"/>
  <c r="E280" i="3"/>
  <c r="D280" i="3"/>
  <c r="H279" i="3"/>
  <c r="C279" i="3"/>
  <c r="H278" i="3"/>
  <c r="C278" i="3"/>
  <c r="H277" i="3"/>
  <c r="C277" i="3"/>
  <c r="L276" i="3"/>
  <c r="K276" i="3"/>
  <c r="J276" i="3"/>
  <c r="I276" i="3"/>
  <c r="G276" i="3"/>
  <c r="F276" i="3"/>
  <c r="E276" i="3"/>
  <c r="D276" i="3"/>
  <c r="H275" i="3"/>
  <c r="C275" i="3"/>
  <c r="H274" i="3"/>
  <c r="C274" i="3"/>
  <c r="H273" i="3"/>
  <c r="C273" i="3"/>
  <c r="H272" i="3"/>
  <c r="C272" i="3"/>
  <c r="L271" i="3"/>
  <c r="L269" i="3" s="1"/>
  <c r="K271" i="3"/>
  <c r="K269" i="3" s="1"/>
  <c r="J271" i="3"/>
  <c r="I271" i="3"/>
  <c r="G271" i="3"/>
  <c r="G269" i="3" s="1"/>
  <c r="G268" i="3" s="1"/>
  <c r="F271" i="3"/>
  <c r="E271" i="3"/>
  <c r="D271" i="3"/>
  <c r="H270" i="3"/>
  <c r="C270" i="3"/>
  <c r="H267" i="3"/>
  <c r="C267" i="3"/>
  <c r="H266" i="3"/>
  <c r="C266" i="3"/>
  <c r="H265" i="3"/>
  <c r="C265" i="3"/>
  <c r="H264" i="3"/>
  <c r="C264" i="3"/>
  <c r="L263" i="3"/>
  <c r="K263" i="3"/>
  <c r="J263" i="3"/>
  <c r="I263" i="3"/>
  <c r="G263" i="3"/>
  <c r="F263" i="3"/>
  <c r="E263" i="3"/>
  <c r="D263" i="3"/>
  <c r="H262" i="3"/>
  <c r="C262" i="3"/>
  <c r="H261" i="3"/>
  <c r="C261" i="3"/>
  <c r="H260" i="3"/>
  <c r="C260" i="3"/>
  <c r="L259" i="3"/>
  <c r="K259" i="3"/>
  <c r="J259" i="3"/>
  <c r="I259" i="3"/>
  <c r="G259" i="3"/>
  <c r="F259" i="3"/>
  <c r="E259" i="3"/>
  <c r="D259" i="3"/>
  <c r="H257" i="3"/>
  <c r="C257" i="3"/>
  <c r="H256" i="3"/>
  <c r="C256" i="3"/>
  <c r="H255" i="3"/>
  <c r="C255" i="3"/>
  <c r="H254" i="3"/>
  <c r="C254" i="3"/>
  <c r="H253" i="3"/>
  <c r="C253" i="3"/>
  <c r="L252" i="3"/>
  <c r="K252" i="3"/>
  <c r="J252" i="3"/>
  <c r="J251" i="3" s="1"/>
  <c r="I252" i="3"/>
  <c r="G252" i="3"/>
  <c r="G251" i="3" s="1"/>
  <c r="F252" i="3"/>
  <c r="F251" i="3" s="1"/>
  <c r="E252" i="3"/>
  <c r="D252" i="3"/>
  <c r="D251" i="3" s="1"/>
  <c r="L251" i="3"/>
  <c r="K251" i="3"/>
  <c r="H250" i="3"/>
  <c r="C250" i="3"/>
  <c r="H249" i="3"/>
  <c r="C249" i="3"/>
  <c r="H248" i="3"/>
  <c r="C248" i="3"/>
  <c r="H247" i="3"/>
  <c r="C247" i="3"/>
  <c r="L246" i="3"/>
  <c r="K246" i="3"/>
  <c r="J246" i="3"/>
  <c r="I246" i="3"/>
  <c r="G246" i="3"/>
  <c r="F246" i="3"/>
  <c r="E246" i="3"/>
  <c r="D246" i="3"/>
  <c r="H245" i="3"/>
  <c r="C245" i="3"/>
  <c r="H244" i="3"/>
  <c r="C244" i="3"/>
  <c r="H243" i="3"/>
  <c r="C243" i="3"/>
  <c r="H242" i="3"/>
  <c r="C242" i="3"/>
  <c r="H241" i="3"/>
  <c r="C241" i="3"/>
  <c r="H240" i="3"/>
  <c r="C240" i="3"/>
  <c r="H239" i="3"/>
  <c r="C239" i="3"/>
  <c r="L238" i="3"/>
  <c r="K238" i="3"/>
  <c r="J238" i="3"/>
  <c r="I238" i="3"/>
  <c r="G238" i="3"/>
  <c r="F238" i="3"/>
  <c r="E238" i="3"/>
  <c r="D238" i="3"/>
  <c r="H237" i="3"/>
  <c r="C237" i="3"/>
  <c r="H236" i="3"/>
  <c r="C236" i="3"/>
  <c r="L235" i="3"/>
  <c r="K235" i="3"/>
  <c r="J235" i="3"/>
  <c r="I235" i="3"/>
  <c r="G235" i="3"/>
  <c r="F235" i="3"/>
  <c r="E235" i="3"/>
  <c r="D235" i="3"/>
  <c r="H232" i="3"/>
  <c r="C232" i="3"/>
  <c r="H229" i="3"/>
  <c r="C229" i="3"/>
  <c r="H228" i="3"/>
  <c r="C228" i="3"/>
  <c r="L227" i="3"/>
  <c r="K227" i="3"/>
  <c r="J227" i="3"/>
  <c r="I227" i="3"/>
  <c r="G227" i="3"/>
  <c r="F227" i="3"/>
  <c r="E227" i="3"/>
  <c r="D227" i="3"/>
  <c r="H226" i="3"/>
  <c r="D226" i="3"/>
  <c r="C226" i="3" s="1"/>
  <c r="H225" i="3"/>
  <c r="C225" i="3"/>
  <c r="K224" i="3"/>
  <c r="I224" i="3"/>
  <c r="D224" i="3"/>
  <c r="C224" i="3" s="1"/>
  <c r="H223" i="3"/>
  <c r="C223" i="3"/>
  <c r="H222" i="3"/>
  <c r="C222" i="3"/>
  <c r="H221" i="3"/>
  <c r="C221" i="3"/>
  <c r="H220" i="3"/>
  <c r="C220" i="3"/>
  <c r="H219" i="3"/>
  <c r="C219" i="3"/>
  <c r="L218" i="3"/>
  <c r="L216" i="3" s="1"/>
  <c r="K218" i="3"/>
  <c r="I218" i="3"/>
  <c r="D218" i="3"/>
  <c r="C218" i="3" s="1"/>
  <c r="H217" i="3"/>
  <c r="C217" i="3"/>
  <c r="J216" i="3"/>
  <c r="G216" i="3"/>
  <c r="F216" i="3"/>
  <c r="E216" i="3"/>
  <c r="H215" i="3"/>
  <c r="C215" i="3"/>
  <c r="H214" i="3"/>
  <c r="C214" i="3"/>
  <c r="H213" i="3"/>
  <c r="C213" i="3"/>
  <c r="H212" i="3"/>
  <c r="C212" i="3"/>
  <c r="H211" i="3"/>
  <c r="C211" i="3"/>
  <c r="H210" i="3"/>
  <c r="C210" i="3"/>
  <c r="H209" i="3"/>
  <c r="C209" i="3"/>
  <c r="H208" i="3"/>
  <c r="C208" i="3"/>
  <c r="H207" i="3"/>
  <c r="C207" i="3"/>
  <c r="H206" i="3"/>
  <c r="C206" i="3"/>
  <c r="L205" i="3"/>
  <c r="K205" i="3"/>
  <c r="J205" i="3"/>
  <c r="I205" i="3"/>
  <c r="G205" i="3"/>
  <c r="F205" i="3"/>
  <c r="E205" i="3"/>
  <c r="D205" i="3"/>
  <c r="H203" i="3"/>
  <c r="C203" i="3"/>
  <c r="H202" i="3"/>
  <c r="C202" i="3"/>
  <c r="H201" i="3"/>
  <c r="C201" i="3"/>
  <c r="H200" i="3"/>
  <c r="C200" i="3"/>
  <c r="H199" i="3"/>
  <c r="C199" i="3"/>
  <c r="L198" i="3"/>
  <c r="L196" i="3" s="1"/>
  <c r="K198" i="3"/>
  <c r="K196" i="3" s="1"/>
  <c r="J198" i="3"/>
  <c r="J196" i="3" s="1"/>
  <c r="I198" i="3"/>
  <c r="I196" i="3" s="1"/>
  <c r="G198" i="3"/>
  <c r="G196" i="3" s="1"/>
  <c r="F198" i="3"/>
  <c r="F196" i="3" s="1"/>
  <c r="E198" i="3"/>
  <c r="E196" i="3" s="1"/>
  <c r="D198" i="3"/>
  <c r="H197" i="3"/>
  <c r="C197" i="3"/>
  <c r="H193" i="3"/>
  <c r="C193" i="3"/>
  <c r="L192" i="3"/>
  <c r="K192" i="3"/>
  <c r="K191" i="3" s="1"/>
  <c r="J192" i="3"/>
  <c r="J191" i="3" s="1"/>
  <c r="I192" i="3"/>
  <c r="G192" i="3"/>
  <c r="G191" i="3" s="1"/>
  <c r="F192" i="3"/>
  <c r="F191" i="3" s="1"/>
  <c r="E192" i="3"/>
  <c r="E191" i="3" s="1"/>
  <c r="D192" i="3"/>
  <c r="D191" i="3" s="1"/>
  <c r="L191" i="3"/>
  <c r="H190" i="3"/>
  <c r="C190" i="3"/>
  <c r="H189" i="3"/>
  <c r="C189" i="3"/>
  <c r="L188" i="3"/>
  <c r="K188" i="3"/>
  <c r="J188" i="3"/>
  <c r="I188" i="3"/>
  <c r="G188" i="3"/>
  <c r="F188" i="3"/>
  <c r="E188" i="3"/>
  <c r="D188" i="3"/>
  <c r="H186" i="3"/>
  <c r="C186" i="3"/>
  <c r="H185" i="3"/>
  <c r="C185" i="3"/>
  <c r="L184" i="3"/>
  <c r="K184" i="3"/>
  <c r="J184" i="3"/>
  <c r="I184" i="3"/>
  <c r="G184" i="3"/>
  <c r="F184" i="3"/>
  <c r="E184" i="3"/>
  <c r="D184" i="3"/>
  <c r="H183" i="3"/>
  <c r="C183" i="3"/>
  <c r="H182" i="3"/>
  <c r="C182" i="3"/>
  <c r="H181" i="3"/>
  <c r="C181" i="3"/>
  <c r="H180" i="3"/>
  <c r="C180" i="3"/>
  <c r="L179" i="3"/>
  <c r="K179" i="3"/>
  <c r="J179" i="3"/>
  <c r="I179" i="3"/>
  <c r="G179" i="3"/>
  <c r="F179" i="3"/>
  <c r="E179" i="3"/>
  <c r="D179" i="3"/>
  <c r="H178" i="3"/>
  <c r="C178" i="3"/>
  <c r="H177" i="3"/>
  <c r="C177" i="3"/>
  <c r="H176" i="3"/>
  <c r="C176" i="3"/>
  <c r="L175" i="3"/>
  <c r="K175" i="3"/>
  <c r="J175" i="3"/>
  <c r="I175" i="3"/>
  <c r="G175" i="3"/>
  <c r="F175" i="3"/>
  <c r="E175" i="3"/>
  <c r="D175" i="3"/>
  <c r="H172" i="3"/>
  <c r="C172" i="3"/>
  <c r="H171" i="3"/>
  <c r="C171" i="3"/>
  <c r="H170" i="3"/>
  <c r="C170" i="3"/>
  <c r="H169" i="3"/>
  <c r="C169" i="3"/>
  <c r="H168" i="3"/>
  <c r="C168" i="3"/>
  <c r="K167" i="3"/>
  <c r="K166" i="3" s="1"/>
  <c r="K165" i="3" s="1"/>
  <c r="I167" i="3"/>
  <c r="I166" i="3" s="1"/>
  <c r="I165" i="3" s="1"/>
  <c r="F167" i="3"/>
  <c r="C167" i="3" s="1"/>
  <c r="L166" i="3"/>
  <c r="L165" i="3" s="1"/>
  <c r="J166" i="3"/>
  <c r="J165" i="3" s="1"/>
  <c r="G166" i="3"/>
  <c r="G165" i="3" s="1"/>
  <c r="E166" i="3"/>
  <c r="E165" i="3" s="1"/>
  <c r="D166" i="3"/>
  <c r="D165" i="3" s="1"/>
  <c r="H164" i="3"/>
  <c r="C164" i="3"/>
  <c r="H163" i="3"/>
  <c r="C163" i="3"/>
  <c r="H162" i="3"/>
  <c r="C162" i="3"/>
  <c r="H161" i="3"/>
  <c r="C161" i="3"/>
  <c r="L160" i="3"/>
  <c r="K160" i="3"/>
  <c r="J160" i="3"/>
  <c r="I160" i="3"/>
  <c r="G160" i="3"/>
  <c r="F160" i="3"/>
  <c r="E160" i="3"/>
  <c r="D160" i="3"/>
  <c r="H159" i="3"/>
  <c r="C159" i="3"/>
  <c r="H158" i="3"/>
  <c r="C158" i="3"/>
  <c r="H157" i="3"/>
  <c r="C157" i="3"/>
  <c r="H156" i="3"/>
  <c r="C156" i="3"/>
  <c r="H155" i="3"/>
  <c r="C155" i="3"/>
  <c r="H154" i="3"/>
  <c r="C154" i="3"/>
  <c r="H153" i="3"/>
  <c r="C153" i="3"/>
  <c r="H152" i="3"/>
  <c r="C152" i="3"/>
  <c r="L151" i="3"/>
  <c r="K151" i="3"/>
  <c r="J151" i="3"/>
  <c r="I151" i="3"/>
  <c r="G151" i="3"/>
  <c r="F151" i="3"/>
  <c r="E151" i="3"/>
  <c r="D151" i="3"/>
  <c r="H150" i="3"/>
  <c r="C150" i="3"/>
  <c r="H149" i="3"/>
  <c r="C149" i="3"/>
  <c r="H148" i="3"/>
  <c r="C148" i="3"/>
  <c r="K147" i="3"/>
  <c r="K144" i="3" s="1"/>
  <c r="I147" i="3"/>
  <c r="I144" i="3" s="1"/>
  <c r="C147" i="3"/>
  <c r="H146" i="3"/>
  <c r="C146" i="3"/>
  <c r="H145" i="3"/>
  <c r="C145" i="3"/>
  <c r="L144" i="3"/>
  <c r="J144" i="3"/>
  <c r="G144" i="3"/>
  <c r="F144" i="3"/>
  <c r="E144" i="3"/>
  <c r="D144" i="3"/>
  <c r="H143" i="3"/>
  <c r="C143" i="3"/>
  <c r="H142" i="3"/>
  <c r="C142" i="3"/>
  <c r="L141" i="3"/>
  <c r="K141" i="3"/>
  <c r="J141" i="3"/>
  <c r="I141" i="3"/>
  <c r="G141" i="3"/>
  <c r="F141" i="3"/>
  <c r="E141" i="3"/>
  <c r="D141" i="3"/>
  <c r="H140" i="3"/>
  <c r="C140" i="3"/>
  <c r="H139" i="3"/>
  <c r="C139" i="3"/>
  <c r="H138" i="3"/>
  <c r="C138" i="3"/>
  <c r="H137" i="3"/>
  <c r="C137" i="3"/>
  <c r="L136" i="3"/>
  <c r="K136" i="3"/>
  <c r="J136" i="3"/>
  <c r="J130" i="3" s="1"/>
  <c r="I136" i="3"/>
  <c r="G136" i="3"/>
  <c r="F136" i="3"/>
  <c r="E136" i="3"/>
  <c r="D136" i="3"/>
  <c r="H134" i="3"/>
  <c r="C134" i="3"/>
  <c r="H133" i="3"/>
  <c r="C133" i="3"/>
  <c r="K132" i="3"/>
  <c r="K131" i="3" s="1"/>
  <c r="I132" i="3"/>
  <c r="I131" i="3" s="1"/>
  <c r="F132" i="3"/>
  <c r="D132" i="3"/>
  <c r="H129" i="3"/>
  <c r="H128" i="3" s="1"/>
  <c r="C129" i="3"/>
  <c r="C128" i="3" s="1"/>
  <c r="L128" i="3"/>
  <c r="K128" i="3"/>
  <c r="J128" i="3"/>
  <c r="I128" i="3"/>
  <c r="G128" i="3"/>
  <c r="F128" i="3"/>
  <c r="E128" i="3"/>
  <c r="D128" i="3"/>
  <c r="K127" i="3"/>
  <c r="K122" i="3" s="1"/>
  <c r="I127" i="3"/>
  <c r="F127" i="3"/>
  <c r="C127" i="3" s="1"/>
  <c r="H126" i="3"/>
  <c r="C126" i="3"/>
  <c r="H125" i="3"/>
  <c r="C125" i="3"/>
  <c r="H124" i="3"/>
  <c r="C124" i="3"/>
  <c r="H123" i="3"/>
  <c r="C123" i="3"/>
  <c r="L122" i="3"/>
  <c r="J122" i="3"/>
  <c r="I122" i="3"/>
  <c r="G122" i="3"/>
  <c r="E122" i="3"/>
  <c r="D122" i="3"/>
  <c r="H121" i="3"/>
  <c r="C121" i="3"/>
  <c r="H120" i="3"/>
  <c r="C120" i="3"/>
  <c r="H119" i="3"/>
  <c r="C119" i="3"/>
  <c r="H118" i="3"/>
  <c r="C118" i="3"/>
  <c r="H117" i="3"/>
  <c r="C117" i="3"/>
  <c r="L116" i="3"/>
  <c r="K116" i="3"/>
  <c r="J116" i="3"/>
  <c r="I116" i="3"/>
  <c r="G116" i="3"/>
  <c r="F116" i="3"/>
  <c r="E116" i="3"/>
  <c r="D116" i="3"/>
  <c r="H115" i="3"/>
  <c r="C115" i="3"/>
  <c r="H114" i="3"/>
  <c r="C114" i="3"/>
  <c r="H113" i="3"/>
  <c r="C113" i="3"/>
  <c r="L112" i="3"/>
  <c r="K112" i="3"/>
  <c r="J112" i="3"/>
  <c r="I112" i="3"/>
  <c r="G112" i="3"/>
  <c r="F112" i="3"/>
  <c r="E112" i="3"/>
  <c r="D112" i="3"/>
  <c r="H111" i="3"/>
  <c r="C111" i="3"/>
  <c r="H110" i="3"/>
  <c r="C110" i="3"/>
  <c r="H109" i="3"/>
  <c r="C109" i="3"/>
  <c r="H108" i="3"/>
  <c r="C108" i="3"/>
  <c r="K107" i="3"/>
  <c r="I107" i="3"/>
  <c r="F107" i="3"/>
  <c r="C107" i="3" s="1"/>
  <c r="K106" i="3"/>
  <c r="I106" i="3"/>
  <c r="F106" i="3"/>
  <c r="C106" i="3" s="1"/>
  <c r="H105" i="3"/>
  <c r="C105" i="3"/>
  <c r="H104" i="3"/>
  <c r="D104" i="3"/>
  <c r="L103" i="3"/>
  <c r="J103" i="3"/>
  <c r="G103" i="3"/>
  <c r="E103" i="3"/>
  <c r="H102" i="3"/>
  <c r="C102" i="3"/>
  <c r="H101" i="3"/>
  <c r="C101" i="3"/>
  <c r="H100" i="3"/>
  <c r="C100" i="3"/>
  <c r="H99" i="3"/>
  <c r="C99" i="3"/>
  <c r="H98" i="3"/>
  <c r="C98" i="3"/>
  <c r="H97" i="3"/>
  <c r="C97" i="3"/>
  <c r="H96" i="3"/>
  <c r="C96" i="3"/>
  <c r="L95" i="3"/>
  <c r="K95" i="3"/>
  <c r="J95" i="3"/>
  <c r="I95" i="3"/>
  <c r="G95" i="3"/>
  <c r="F95" i="3"/>
  <c r="E95" i="3"/>
  <c r="D95" i="3"/>
  <c r="H94" i="3"/>
  <c r="C94" i="3"/>
  <c r="K93" i="3"/>
  <c r="I93" i="3"/>
  <c r="F93" i="3"/>
  <c r="C93" i="3" s="1"/>
  <c r="K92" i="3"/>
  <c r="I92" i="3"/>
  <c r="F92" i="3"/>
  <c r="C92" i="3" s="1"/>
  <c r="H91" i="3"/>
  <c r="C91" i="3"/>
  <c r="H90" i="3"/>
  <c r="C90" i="3"/>
  <c r="L89" i="3"/>
  <c r="J89" i="3"/>
  <c r="G89" i="3"/>
  <c r="E89" i="3"/>
  <c r="D89" i="3"/>
  <c r="H88" i="3"/>
  <c r="C88" i="3"/>
  <c r="H87" i="3"/>
  <c r="C87" i="3"/>
  <c r="K86" i="3"/>
  <c r="K84" i="3" s="1"/>
  <c r="I86" i="3"/>
  <c r="I84" i="3" s="1"/>
  <c r="F86" i="3"/>
  <c r="F84" i="3" s="1"/>
  <c r="D86" i="3"/>
  <c r="H85" i="3"/>
  <c r="C85" i="3"/>
  <c r="L84" i="3"/>
  <c r="J84" i="3"/>
  <c r="G84" i="3"/>
  <c r="E84" i="3"/>
  <c r="H82" i="3"/>
  <c r="C82" i="3"/>
  <c r="H81" i="3"/>
  <c r="C81" i="3"/>
  <c r="L80" i="3"/>
  <c r="K80" i="3"/>
  <c r="J80" i="3"/>
  <c r="I80" i="3"/>
  <c r="G80" i="3"/>
  <c r="F80" i="3"/>
  <c r="E80" i="3"/>
  <c r="D80" i="3"/>
  <c r="H79" i="3"/>
  <c r="C79" i="3"/>
  <c r="H78" i="3"/>
  <c r="C78" i="3"/>
  <c r="L77" i="3"/>
  <c r="L76" i="3" s="1"/>
  <c r="K77" i="3"/>
  <c r="K76" i="3" s="1"/>
  <c r="J77" i="3"/>
  <c r="I77" i="3"/>
  <c r="I76" i="3" s="1"/>
  <c r="G77" i="3"/>
  <c r="G76" i="3" s="1"/>
  <c r="F77" i="3"/>
  <c r="F76" i="3" s="1"/>
  <c r="E77" i="3"/>
  <c r="E76" i="3" s="1"/>
  <c r="D77" i="3"/>
  <c r="H74" i="3"/>
  <c r="C74" i="3"/>
  <c r="H73" i="3"/>
  <c r="C73" i="3"/>
  <c r="H71" i="3"/>
  <c r="C71" i="3"/>
  <c r="H70" i="3"/>
  <c r="C70" i="3"/>
  <c r="L69" i="3"/>
  <c r="L67" i="3" s="1"/>
  <c r="K69" i="3"/>
  <c r="J69" i="3"/>
  <c r="J67" i="3" s="1"/>
  <c r="I69" i="3"/>
  <c r="G69" i="3"/>
  <c r="G67" i="3" s="1"/>
  <c r="F69" i="3"/>
  <c r="E69" i="3"/>
  <c r="E67" i="3" s="1"/>
  <c r="K68" i="3"/>
  <c r="I68" i="3"/>
  <c r="D68" i="3"/>
  <c r="D67" i="3" s="1"/>
  <c r="K66" i="3"/>
  <c r="I66" i="3"/>
  <c r="F66" i="3"/>
  <c r="C66" i="3" s="1"/>
  <c r="H65" i="3"/>
  <c r="C65" i="3"/>
  <c r="H64" i="3"/>
  <c r="C64" i="3"/>
  <c r="K63" i="3"/>
  <c r="I63" i="3"/>
  <c r="F63" i="3"/>
  <c r="C63" i="3" s="1"/>
  <c r="H62" i="3"/>
  <c r="C62" i="3"/>
  <c r="H61" i="3"/>
  <c r="C61" i="3"/>
  <c r="K60" i="3"/>
  <c r="I60" i="3"/>
  <c r="F60" i="3"/>
  <c r="H59" i="3"/>
  <c r="C59" i="3"/>
  <c r="L58" i="3"/>
  <c r="J58" i="3"/>
  <c r="G58" i="3"/>
  <c r="E58" i="3"/>
  <c r="D58" i="3"/>
  <c r="H57" i="3"/>
  <c r="C57" i="3"/>
  <c r="H56" i="3"/>
  <c r="C56" i="3"/>
  <c r="L55" i="3"/>
  <c r="K55" i="3"/>
  <c r="J55" i="3"/>
  <c r="I55" i="3"/>
  <c r="G55" i="3"/>
  <c r="F55" i="3"/>
  <c r="E55" i="3"/>
  <c r="E54" i="3" s="1"/>
  <c r="D55" i="3"/>
  <c r="H47" i="3"/>
  <c r="C47" i="3"/>
  <c r="C46" i="3"/>
  <c r="G45" i="3"/>
  <c r="H44" i="3"/>
  <c r="C44" i="3"/>
  <c r="K43" i="3"/>
  <c r="J43" i="3"/>
  <c r="I43" i="3"/>
  <c r="F43" i="3"/>
  <c r="E43" i="3"/>
  <c r="D43" i="3"/>
  <c r="H42" i="3"/>
  <c r="C42" i="3"/>
  <c r="H41" i="3"/>
  <c r="F41" i="3"/>
  <c r="F37" i="3" s="1"/>
  <c r="C37" i="3" s="1"/>
  <c r="H40" i="3"/>
  <c r="C40" i="3"/>
  <c r="H39" i="3"/>
  <c r="C39" i="3"/>
  <c r="H38" i="3"/>
  <c r="C38" i="3"/>
  <c r="K37" i="3"/>
  <c r="H37" i="3" s="1"/>
  <c r="H36" i="3"/>
  <c r="C36" i="3"/>
  <c r="H35" i="3"/>
  <c r="C35" i="3"/>
  <c r="K34" i="3"/>
  <c r="H34" i="3" s="1"/>
  <c r="F34" i="3"/>
  <c r="C34" i="3" s="1"/>
  <c r="H33" i="3"/>
  <c r="C33" i="3"/>
  <c r="K32" i="3"/>
  <c r="H32" i="3" s="1"/>
  <c r="F32" i="3"/>
  <c r="H31" i="3"/>
  <c r="C31" i="3"/>
  <c r="H30" i="3"/>
  <c r="C30" i="3"/>
  <c r="H29" i="3"/>
  <c r="C29" i="3"/>
  <c r="K28" i="3"/>
  <c r="F28" i="3"/>
  <c r="C28" i="3" s="1"/>
  <c r="H26" i="3"/>
  <c r="C26" i="3"/>
  <c r="D25" i="3"/>
  <c r="C25" i="3" s="1"/>
  <c r="H24" i="3"/>
  <c r="C24" i="3"/>
  <c r="H23" i="3"/>
  <c r="C23" i="3"/>
  <c r="L22" i="3"/>
  <c r="K22" i="3"/>
  <c r="J22" i="3"/>
  <c r="I22" i="3"/>
  <c r="G22" i="3"/>
  <c r="F22" i="3"/>
  <c r="E22" i="3"/>
  <c r="D22" i="3"/>
  <c r="H300" i="2"/>
  <c r="C300" i="2"/>
  <c r="H298" i="2"/>
  <c r="C298" i="2"/>
  <c r="H296" i="2"/>
  <c r="C296" i="2"/>
  <c r="H295" i="2"/>
  <c r="C295" i="2"/>
  <c r="H294" i="2"/>
  <c r="C294" i="2"/>
  <c r="H293" i="2"/>
  <c r="C293" i="2"/>
  <c r="H292" i="2"/>
  <c r="C292" i="2"/>
  <c r="H291" i="2"/>
  <c r="C291" i="2"/>
  <c r="L290" i="2"/>
  <c r="K290" i="2"/>
  <c r="J290" i="2"/>
  <c r="I290" i="2"/>
  <c r="G290" i="2"/>
  <c r="F290" i="2"/>
  <c r="E290" i="2"/>
  <c r="D290" i="2"/>
  <c r="H282" i="2"/>
  <c r="C282" i="2"/>
  <c r="H281" i="2"/>
  <c r="C281" i="2"/>
  <c r="L280" i="2"/>
  <c r="K280" i="2"/>
  <c r="J280" i="2"/>
  <c r="I280" i="2"/>
  <c r="G280" i="2"/>
  <c r="F280" i="2"/>
  <c r="E280" i="2"/>
  <c r="D280" i="2"/>
  <c r="H279" i="2"/>
  <c r="C279" i="2"/>
  <c r="H278" i="2"/>
  <c r="C278" i="2"/>
  <c r="H277" i="2"/>
  <c r="C277" i="2"/>
  <c r="L276" i="2"/>
  <c r="K276" i="2"/>
  <c r="J276" i="2"/>
  <c r="I276" i="2"/>
  <c r="G276" i="2"/>
  <c r="F276" i="2"/>
  <c r="E276" i="2"/>
  <c r="D276" i="2"/>
  <c r="H275" i="2"/>
  <c r="C275" i="2"/>
  <c r="H274" i="2"/>
  <c r="C274" i="2"/>
  <c r="H273" i="2"/>
  <c r="C273" i="2"/>
  <c r="H272" i="2"/>
  <c r="C272" i="2"/>
  <c r="L271" i="2"/>
  <c r="K271" i="2"/>
  <c r="K269" i="2" s="1"/>
  <c r="J271" i="2"/>
  <c r="I271" i="2"/>
  <c r="G271" i="2"/>
  <c r="G269" i="2" s="1"/>
  <c r="G268" i="2" s="1"/>
  <c r="F271" i="2"/>
  <c r="F269" i="2" s="1"/>
  <c r="F268" i="2" s="1"/>
  <c r="E271" i="2"/>
  <c r="D271" i="2"/>
  <c r="H270" i="2"/>
  <c r="C270" i="2"/>
  <c r="J269" i="2"/>
  <c r="H267" i="2"/>
  <c r="C267" i="2"/>
  <c r="H266" i="2"/>
  <c r="C266" i="2"/>
  <c r="H265" i="2"/>
  <c r="C265" i="2"/>
  <c r="H264" i="2"/>
  <c r="C264" i="2"/>
  <c r="L263" i="2"/>
  <c r="K263" i="2"/>
  <c r="J263" i="2"/>
  <c r="I263" i="2"/>
  <c r="G263" i="2"/>
  <c r="F263" i="2"/>
  <c r="E263" i="2"/>
  <c r="D263" i="2"/>
  <c r="H262" i="2"/>
  <c r="C262" i="2"/>
  <c r="H261" i="2"/>
  <c r="C261" i="2"/>
  <c r="H260" i="2"/>
  <c r="C260" i="2"/>
  <c r="L259" i="2"/>
  <c r="K259" i="2"/>
  <c r="J259" i="2"/>
  <c r="I259" i="2"/>
  <c r="G259" i="2"/>
  <c r="F259" i="2"/>
  <c r="E259" i="2"/>
  <c r="D259" i="2"/>
  <c r="H257" i="2"/>
  <c r="C257" i="2"/>
  <c r="H256" i="2"/>
  <c r="C256" i="2"/>
  <c r="H255" i="2"/>
  <c r="C255" i="2"/>
  <c r="H254" i="2"/>
  <c r="C254" i="2"/>
  <c r="H253" i="2"/>
  <c r="C253" i="2"/>
  <c r="L252" i="2"/>
  <c r="L251" i="2" s="1"/>
  <c r="K252" i="2"/>
  <c r="K251" i="2" s="1"/>
  <c r="J252" i="2"/>
  <c r="J251" i="2" s="1"/>
  <c r="I252" i="2"/>
  <c r="G252" i="2"/>
  <c r="F252" i="2"/>
  <c r="F251" i="2" s="1"/>
  <c r="E252" i="2"/>
  <c r="E251" i="2" s="1"/>
  <c r="D252" i="2"/>
  <c r="G251" i="2"/>
  <c r="H250" i="2"/>
  <c r="C250" i="2"/>
  <c r="H249" i="2"/>
  <c r="C249" i="2"/>
  <c r="H248" i="2"/>
  <c r="C248" i="2"/>
  <c r="H247" i="2"/>
  <c r="C247" i="2"/>
  <c r="L246" i="2"/>
  <c r="K246" i="2"/>
  <c r="J246" i="2"/>
  <c r="I246" i="2"/>
  <c r="G246" i="2"/>
  <c r="F246" i="2"/>
  <c r="E246" i="2"/>
  <c r="D246" i="2"/>
  <c r="H245" i="2"/>
  <c r="C245" i="2"/>
  <c r="H244" i="2"/>
  <c r="C244" i="2"/>
  <c r="H243" i="2"/>
  <c r="C243" i="2"/>
  <c r="H242" i="2"/>
  <c r="C242" i="2"/>
  <c r="H241" i="2"/>
  <c r="C241" i="2"/>
  <c r="H240" i="2"/>
  <c r="C240" i="2"/>
  <c r="H239" i="2"/>
  <c r="C239" i="2"/>
  <c r="L238" i="2"/>
  <c r="K238" i="2"/>
  <c r="J238" i="2"/>
  <c r="I238" i="2"/>
  <c r="G238" i="2"/>
  <c r="F238" i="2"/>
  <c r="E238" i="2"/>
  <c r="D238" i="2"/>
  <c r="H237" i="2"/>
  <c r="C237" i="2"/>
  <c r="H236" i="2"/>
  <c r="C236" i="2"/>
  <c r="L235" i="2"/>
  <c r="K235" i="2"/>
  <c r="J235" i="2"/>
  <c r="I235" i="2"/>
  <c r="G235" i="2"/>
  <c r="F235" i="2"/>
  <c r="E235" i="2"/>
  <c r="D235" i="2"/>
  <c r="H232" i="2"/>
  <c r="C232" i="2"/>
  <c r="H229" i="2"/>
  <c r="C229" i="2"/>
  <c r="H228" i="2"/>
  <c r="C228" i="2"/>
  <c r="L227" i="2"/>
  <c r="K227" i="2"/>
  <c r="J227" i="2"/>
  <c r="I227" i="2"/>
  <c r="G227" i="2"/>
  <c r="F227" i="2"/>
  <c r="E227" i="2"/>
  <c r="D227" i="2"/>
  <c r="H226" i="2"/>
  <c r="C226" i="2"/>
  <c r="H225" i="2"/>
  <c r="C225" i="2"/>
  <c r="H224" i="2"/>
  <c r="C224" i="2"/>
  <c r="H223" i="2"/>
  <c r="C223" i="2"/>
  <c r="H222" i="2"/>
  <c r="C222" i="2"/>
  <c r="H221" i="2"/>
  <c r="C221" i="2"/>
  <c r="H220" i="2"/>
  <c r="C220" i="2"/>
  <c r="H219" i="2"/>
  <c r="C219" i="2"/>
  <c r="H218" i="2"/>
  <c r="C218" i="2"/>
  <c r="H217" i="2"/>
  <c r="C217" i="2"/>
  <c r="L216" i="2"/>
  <c r="K216" i="2"/>
  <c r="J216" i="2"/>
  <c r="I216" i="2"/>
  <c r="G216" i="2"/>
  <c r="F216" i="2"/>
  <c r="E216" i="2"/>
  <c r="D216" i="2"/>
  <c r="H215" i="2"/>
  <c r="C215" i="2"/>
  <c r="H214" i="2"/>
  <c r="C214" i="2"/>
  <c r="H213" i="2"/>
  <c r="C213" i="2"/>
  <c r="H212" i="2"/>
  <c r="C212" i="2"/>
  <c r="H211" i="2"/>
  <c r="C211" i="2"/>
  <c r="H210" i="2"/>
  <c r="C210" i="2"/>
  <c r="H209" i="2"/>
  <c r="C209" i="2"/>
  <c r="H208" i="2"/>
  <c r="C208" i="2"/>
  <c r="H207" i="2"/>
  <c r="C207" i="2"/>
  <c r="H206" i="2"/>
  <c r="C206" i="2"/>
  <c r="L205" i="2"/>
  <c r="K205" i="2"/>
  <c r="J205" i="2"/>
  <c r="I205" i="2"/>
  <c r="G205" i="2"/>
  <c r="F205" i="2"/>
  <c r="E205" i="2"/>
  <c r="E204" i="2" s="1"/>
  <c r="D205" i="2"/>
  <c r="L204" i="2"/>
  <c r="H203" i="2"/>
  <c r="C203" i="2"/>
  <c r="H202" i="2"/>
  <c r="C202" i="2"/>
  <c r="H201" i="2"/>
  <c r="C201" i="2"/>
  <c r="H200" i="2"/>
  <c r="C200" i="2"/>
  <c r="H199" i="2"/>
  <c r="C199" i="2"/>
  <c r="L198" i="2"/>
  <c r="L196" i="2" s="1"/>
  <c r="L195" i="2" s="1"/>
  <c r="K198" i="2"/>
  <c r="K196" i="2" s="1"/>
  <c r="J198" i="2"/>
  <c r="J196" i="2" s="1"/>
  <c r="I198" i="2"/>
  <c r="I196" i="2" s="1"/>
  <c r="G198" i="2"/>
  <c r="G196" i="2" s="1"/>
  <c r="F198" i="2"/>
  <c r="F196" i="2" s="1"/>
  <c r="E198" i="2"/>
  <c r="E196" i="2" s="1"/>
  <c r="D198" i="2"/>
  <c r="D196" i="2" s="1"/>
  <c r="H197" i="2"/>
  <c r="C197" i="2"/>
  <c r="H193" i="2"/>
  <c r="C193" i="2"/>
  <c r="L192" i="2"/>
  <c r="L191" i="2" s="1"/>
  <c r="K192" i="2"/>
  <c r="K191" i="2" s="1"/>
  <c r="J192" i="2"/>
  <c r="J191" i="2" s="1"/>
  <c r="I192" i="2"/>
  <c r="G192" i="2"/>
  <c r="G191" i="2" s="1"/>
  <c r="F192" i="2"/>
  <c r="F191" i="2" s="1"/>
  <c r="E192" i="2"/>
  <c r="E191" i="2" s="1"/>
  <c r="D192" i="2"/>
  <c r="H190" i="2"/>
  <c r="C190" i="2"/>
  <c r="H189" i="2"/>
  <c r="C189" i="2"/>
  <c r="L188" i="2"/>
  <c r="K188" i="2"/>
  <c r="J188" i="2"/>
  <c r="I188" i="2"/>
  <c r="G188" i="2"/>
  <c r="F188" i="2"/>
  <c r="E188" i="2"/>
  <c r="D188" i="2"/>
  <c r="H186" i="2"/>
  <c r="C186" i="2"/>
  <c r="H185" i="2"/>
  <c r="C185" i="2"/>
  <c r="L184" i="2"/>
  <c r="K184" i="2"/>
  <c r="J184" i="2"/>
  <c r="I184" i="2"/>
  <c r="G184" i="2"/>
  <c r="F184" i="2"/>
  <c r="E184" i="2"/>
  <c r="D184" i="2"/>
  <c r="H183" i="2"/>
  <c r="C183" i="2"/>
  <c r="H182" i="2"/>
  <c r="C182" i="2"/>
  <c r="H181" i="2"/>
  <c r="C181" i="2"/>
  <c r="H180" i="2"/>
  <c r="C180" i="2"/>
  <c r="L179" i="2"/>
  <c r="L174" i="2" s="1"/>
  <c r="L173" i="2" s="1"/>
  <c r="K179" i="2"/>
  <c r="J179" i="2"/>
  <c r="I179" i="2"/>
  <c r="G179" i="2"/>
  <c r="F179" i="2"/>
  <c r="E179" i="2"/>
  <c r="D179" i="2"/>
  <c r="H178" i="2"/>
  <c r="C178" i="2"/>
  <c r="H177" i="2"/>
  <c r="C177" i="2"/>
  <c r="H176" i="2"/>
  <c r="C176" i="2"/>
  <c r="L175" i="2"/>
  <c r="K175" i="2"/>
  <c r="J175" i="2"/>
  <c r="I175" i="2"/>
  <c r="G175" i="2"/>
  <c r="F175" i="2"/>
  <c r="E175" i="2"/>
  <c r="D175" i="2"/>
  <c r="H172" i="2"/>
  <c r="C172" i="2"/>
  <c r="H171" i="2"/>
  <c r="C171" i="2"/>
  <c r="H170" i="2"/>
  <c r="C170" i="2"/>
  <c r="H169" i="2"/>
  <c r="C169" i="2"/>
  <c r="H168" i="2"/>
  <c r="C168" i="2"/>
  <c r="H167" i="2"/>
  <c r="C167" i="2"/>
  <c r="L166" i="2"/>
  <c r="L165" i="2" s="1"/>
  <c r="K166" i="2"/>
  <c r="K165" i="2" s="1"/>
  <c r="J166" i="2"/>
  <c r="J165" i="2" s="1"/>
  <c r="I166" i="2"/>
  <c r="G166" i="2"/>
  <c r="G165" i="2" s="1"/>
  <c r="F166" i="2"/>
  <c r="F165" i="2" s="1"/>
  <c r="E166" i="2"/>
  <c r="E165" i="2" s="1"/>
  <c r="D166" i="2"/>
  <c r="H164" i="2"/>
  <c r="C164" i="2"/>
  <c r="H163" i="2"/>
  <c r="C163" i="2"/>
  <c r="H162" i="2"/>
  <c r="C162" i="2"/>
  <c r="H161" i="2"/>
  <c r="C161" i="2"/>
  <c r="L160" i="2"/>
  <c r="K160" i="2"/>
  <c r="J160" i="2"/>
  <c r="I160" i="2"/>
  <c r="G160" i="2"/>
  <c r="F160" i="2"/>
  <c r="E160" i="2"/>
  <c r="D160" i="2"/>
  <c r="H159" i="2"/>
  <c r="C159" i="2"/>
  <c r="H158" i="2"/>
  <c r="C158" i="2"/>
  <c r="H157" i="2"/>
  <c r="C157" i="2"/>
  <c r="H156" i="2"/>
  <c r="C156" i="2"/>
  <c r="H155" i="2"/>
  <c r="C155" i="2"/>
  <c r="H154" i="2"/>
  <c r="C154" i="2"/>
  <c r="H153" i="2"/>
  <c r="C153" i="2"/>
  <c r="H152" i="2"/>
  <c r="C152" i="2"/>
  <c r="L151" i="2"/>
  <c r="K151" i="2"/>
  <c r="J151" i="2"/>
  <c r="I151" i="2"/>
  <c r="G151" i="2"/>
  <c r="F151" i="2"/>
  <c r="E151" i="2"/>
  <c r="D151" i="2"/>
  <c r="H150" i="2"/>
  <c r="C150" i="2"/>
  <c r="H149" i="2"/>
  <c r="C149" i="2"/>
  <c r="H148" i="2"/>
  <c r="C148" i="2"/>
  <c r="H147" i="2"/>
  <c r="C147" i="2"/>
  <c r="H146" i="2"/>
  <c r="C146" i="2"/>
  <c r="H145" i="2"/>
  <c r="C145" i="2"/>
  <c r="L144" i="2"/>
  <c r="K144" i="2"/>
  <c r="J144" i="2"/>
  <c r="I144" i="2"/>
  <c r="G144" i="2"/>
  <c r="F144" i="2"/>
  <c r="E144" i="2"/>
  <c r="D144" i="2"/>
  <c r="H143" i="2"/>
  <c r="C143" i="2"/>
  <c r="H142" i="2"/>
  <c r="C142" i="2"/>
  <c r="L141" i="2"/>
  <c r="K141" i="2"/>
  <c r="J141" i="2"/>
  <c r="I141" i="2"/>
  <c r="G141" i="2"/>
  <c r="F141" i="2"/>
  <c r="E141" i="2"/>
  <c r="D141" i="2"/>
  <c r="H140" i="2"/>
  <c r="C140" i="2"/>
  <c r="H139" i="2"/>
  <c r="C139" i="2"/>
  <c r="H138" i="2"/>
  <c r="C138" i="2"/>
  <c r="H137" i="2"/>
  <c r="C137" i="2"/>
  <c r="L136" i="2"/>
  <c r="L130" i="2" s="1"/>
  <c r="K136" i="2"/>
  <c r="K130" i="2" s="1"/>
  <c r="J136" i="2"/>
  <c r="J130" i="2" s="1"/>
  <c r="I136" i="2"/>
  <c r="G136" i="2"/>
  <c r="G130" i="2" s="1"/>
  <c r="F136" i="2"/>
  <c r="E136" i="2"/>
  <c r="E130" i="2" s="1"/>
  <c r="D136" i="2"/>
  <c r="H134" i="2"/>
  <c r="C134" i="2"/>
  <c r="H133" i="2"/>
  <c r="C133" i="2"/>
  <c r="H132" i="2"/>
  <c r="C132" i="2"/>
  <c r="H131" i="2"/>
  <c r="C131" i="2"/>
  <c r="H129" i="2"/>
  <c r="H128" i="2" s="1"/>
  <c r="C129" i="2"/>
  <c r="C128" i="2" s="1"/>
  <c r="L128" i="2"/>
  <c r="K128" i="2"/>
  <c r="J128" i="2"/>
  <c r="I128" i="2"/>
  <c r="G128" i="2"/>
  <c r="F128" i="2"/>
  <c r="E128" i="2"/>
  <c r="D128" i="2"/>
  <c r="H127" i="2"/>
  <c r="C127" i="2"/>
  <c r="H126" i="2"/>
  <c r="C126" i="2"/>
  <c r="H125" i="2"/>
  <c r="C125" i="2"/>
  <c r="H124" i="2"/>
  <c r="C124" i="2"/>
  <c r="H123" i="2"/>
  <c r="C123" i="2"/>
  <c r="L122" i="2"/>
  <c r="K122" i="2"/>
  <c r="J122" i="2"/>
  <c r="I122" i="2"/>
  <c r="G122" i="2"/>
  <c r="F122" i="2"/>
  <c r="E122" i="2"/>
  <c r="D122" i="2"/>
  <c r="H121" i="2"/>
  <c r="C121" i="2"/>
  <c r="H120" i="2"/>
  <c r="C120" i="2"/>
  <c r="H119" i="2"/>
  <c r="C119" i="2"/>
  <c r="H118" i="2"/>
  <c r="C118" i="2"/>
  <c r="H117" i="2"/>
  <c r="C117" i="2"/>
  <c r="L116" i="2"/>
  <c r="K116" i="2"/>
  <c r="J116" i="2"/>
  <c r="I116" i="2"/>
  <c r="G116" i="2"/>
  <c r="F116" i="2"/>
  <c r="E116" i="2"/>
  <c r="D116" i="2"/>
  <c r="H115" i="2"/>
  <c r="C115" i="2"/>
  <c r="H114" i="2"/>
  <c r="C114" i="2"/>
  <c r="H113" i="2"/>
  <c r="C113" i="2"/>
  <c r="L112" i="2"/>
  <c r="K112" i="2"/>
  <c r="J112" i="2"/>
  <c r="I112" i="2"/>
  <c r="G112" i="2"/>
  <c r="F112" i="2"/>
  <c r="E112" i="2"/>
  <c r="D112" i="2"/>
  <c r="H111" i="2"/>
  <c r="C111" i="2"/>
  <c r="H110" i="2"/>
  <c r="C110" i="2"/>
  <c r="H109" i="2"/>
  <c r="C109" i="2"/>
  <c r="H108" i="2"/>
  <c r="C108" i="2"/>
  <c r="H107" i="2"/>
  <c r="C107" i="2"/>
  <c r="H106" i="2"/>
  <c r="C106" i="2"/>
  <c r="H105" i="2"/>
  <c r="C105" i="2"/>
  <c r="H104" i="2"/>
  <c r="C104" i="2"/>
  <c r="L103" i="2"/>
  <c r="K103" i="2"/>
  <c r="J103" i="2"/>
  <c r="I103" i="2"/>
  <c r="G103" i="2"/>
  <c r="F103" i="2"/>
  <c r="E103" i="2"/>
  <c r="D103" i="2"/>
  <c r="H102" i="2"/>
  <c r="C102" i="2"/>
  <c r="H101" i="2"/>
  <c r="C101" i="2"/>
  <c r="H100" i="2"/>
  <c r="C100" i="2"/>
  <c r="H99" i="2"/>
  <c r="C99" i="2"/>
  <c r="H98" i="2"/>
  <c r="C98" i="2"/>
  <c r="H97" i="2"/>
  <c r="C97" i="2"/>
  <c r="H96" i="2"/>
  <c r="C96" i="2"/>
  <c r="L95" i="2"/>
  <c r="K95" i="2"/>
  <c r="J95" i="2"/>
  <c r="I95" i="2"/>
  <c r="G95" i="2"/>
  <c r="F95" i="2"/>
  <c r="E95" i="2"/>
  <c r="D95" i="2"/>
  <c r="H94" i="2"/>
  <c r="C94" i="2"/>
  <c r="H93" i="2"/>
  <c r="C93" i="2"/>
  <c r="H92" i="2"/>
  <c r="C92" i="2"/>
  <c r="H91" i="2"/>
  <c r="C91" i="2"/>
  <c r="H90" i="2"/>
  <c r="C90" i="2"/>
  <c r="L89" i="2"/>
  <c r="K89" i="2"/>
  <c r="J89" i="2"/>
  <c r="I89" i="2"/>
  <c r="G89" i="2"/>
  <c r="F89" i="2"/>
  <c r="E89" i="2"/>
  <c r="D89" i="2"/>
  <c r="H88" i="2"/>
  <c r="C88" i="2"/>
  <c r="H87" i="2"/>
  <c r="C87" i="2"/>
  <c r="H86" i="2"/>
  <c r="C86" i="2"/>
  <c r="H85" i="2"/>
  <c r="C85" i="2"/>
  <c r="L84" i="2"/>
  <c r="K84" i="2"/>
  <c r="J84" i="2"/>
  <c r="I84" i="2"/>
  <c r="G84" i="2"/>
  <c r="F84" i="2"/>
  <c r="E84" i="2"/>
  <c r="D84" i="2"/>
  <c r="H82" i="2"/>
  <c r="C82" i="2"/>
  <c r="H81" i="2"/>
  <c r="C81" i="2"/>
  <c r="L80" i="2"/>
  <c r="K80" i="2"/>
  <c r="J80" i="2"/>
  <c r="I80" i="2"/>
  <c r="G80" i="2"/>
  <c r="F80" i="2"/>
  <c r="E80" i="2"/>
  <c r="D80" i="2"/>
  <c r="H79" i="2"/>
  <c r="C79" i="2"/>
  <c r="H78" i="2"/>
  <c r="C78" i="2"/>
  <c r="L77" i="2"/>
  <c r="L76" i="2" s="1"/>
  <c r="K77" i="2"/>
  <c r="J77" i="2"/>
  <c r="J76" i="2" s="1"/>
  <c r="I77" i="2"/>
  <c r="G77" i="2"/>
  <c r="G76" i="2" s="1"/>
  <c r="F77" i="2"/>
  <c r="F76" i="2" s="1"/>
  <c r="E77" i="2"/>
  <c r="E76" i="2" s="1"/>
  <c r="D77" i="2"/>
  <c r="H74" i="2"/>
  <c r="C74" i="2"/>
  <c r="I73" i="2"/>
  <c r="H73" i="2" s="1"/>
  <c r="C73" i="2"/>
  <c r="H71" i="2"/>
  <c r="C71" i="2"/>
  <c r="I70" i="2"/>
  <c r="I69" i="2" s="1"/>
  <c r="C70" i="2"/>
  <c r="L69" i="2"/>
  <c r="K69" i="2"/>
  <c r="K67" i="2" s="1"/>
  <c r="J69" i="2"/>
  <c r="J67" i="2" s="1"/>
  <c r="G69" i="2"/>
  <c r="G67" i="2" s="1"/>
  <c r="F69" i="2"/>
  <c r="F67" i="2" s="1"/>
  <c r="E69" i="2"/>
  <c r="E67" i="2" s="1"/>
  <c r="I68" i="2"/>
  <c r="H68" i="2" s="1"/>
  <c r="C68" i="2"/>
  <c r="L67" i="2"/>
  <c r="D67" i="2"/>
  <c r="I66" i="2"/>
  <c r="H66" i="2" s="1"/>
  <c r="C66" i="2"/>
  <c r="H65" i="2"/>
  <c r="C65" i="2"/>
  <c r="I64" i="2"/>
  <c r="H64" i="2" s="1"/>
  <c r="C64" i="2"/>
  <c r="I63" i="2"/>
  <c r="H63" i="2" s="1"/>
  <c r="C63" i="2"/>
  <c r="H62" i="2"/>
  <c r="C62" i="2"/>
  <c r="H61" i="2"/>
  <c r="C61" i="2"/>
  <c r="I60" i="2"/>
  <c r="H60" i="2" s="1"/>
  <c r="C60" i="2"/>
  <c r="H59" i="2"/>
  <c r="C59" i="2"/>
  <c r="L58" i="2"/>
  <c r="K58" i="2"/>
  <c r="J58" i="2"/>
  <c r="G58" i="2"/>
  <c r="F58" i="2"/>
  <c r="E58" i="2"/>
  <c r="D58" i="2"/>
  <c r="I57" i="2"/>
  <c r="H57" i="2" s="1"/>
  <c r="C57" i="2"/>
  <c r="H56" i="2"/>
  <c r="C56" i="2"/>
  <c r="L55" i="2"/>
  <c r="K55" i="2"/>
  <c r="J55" i="2"/>
  <c r="G55" i="2"/>
  <c r="F55" i="2"/>
  <c r="E55" i="2"/>
  <c r="D55" i="2"/>
  <c r="H47" i="2"/>
  <c r="C47" i="2"/>
  <c r="H46" i="2"/>
  <c r="C46" i="2"/>
  <c r="L45" i="2"/>
  <c r="H45" i="2" s="1"/>
  <c r="G45" i="2"/>
  <c r="H44" i="2"/>
  <c r="C44" i="2"/>
  <c r="K43" i="2"/>
  <c r="J43" i="2"/>
  <c r="I43" i="2"/>
  <c r="F43" i="2"/>
  <c r="E43" i="2"/>
  <c r="D43" i="2"/>
  <c r="H42" i="2"/>
  <c r="C42" i="2"/>
  <c r="H41" i="2"/>
  <c r="C41" i="2"/>
  <c r="H40" i="2"/>
  <c r="C40" i="2"/>
  <c r="H39" i="2"/>
  <c r="C39" i="2"/>
  <c r="H38" i="2"/>
  <c r="C38" i="2"/>
  <c r="K37" i="2"/>
  <c r="H37" i="2" s="1"/>
  <c r="F37" i="2"/>
  <c r="C37" i="2" s="1"/>
  <c r="H36" i="2"/>
  <c r="C36" i="2"/>
  <c r="H35" i="2"/>
  <c r="C35" i="2"/>
  <c r="K34" i="2"/>
  <c r="H34" i="2" s="1"/>
  <c r="F34" i="2"/>
  <c r="C34" i="2" s="1"/>
  <c r="H33" i="2"/>
  <c r="C33" i="2"/>
  <c r="K32" i="2"/>
  <c r="H32" i="2" s="1"/>
  <c r="F32" i="2"/>
  <c r="C32" i="2" s="1"/>
  <c r="H31" i="2"/>
  <c r="C31" i="2"/>
  <c r="H30" i="2"/>
  <c r="C30" i="2"/>
  <c r="H29" i="2"/>
  <c r="C29" i="2"/>
  <c r="K28" i="2"/>
  <c r="H28" i="2" s="1"/>
  <c r="F28" i="2"/>
  <c r="C28" i="2" s="1"/>
  <c r="H26" i="2"/>
  <c r="C26" i="2"/>
  <c r="D25" i="2"/>
  <c r="C25" i="2" s="1"/>
  <c r="H24" i="2"/>
  <c r="C24" i="2"/>
  <c r="H23" i="2"/>
  <c r="C23" i="2"/>
  <c r="L22" i="2"/>
  <c r="K22" i="2"/>
  <c r="J22" i="2"/>
  <c r="I22" i="2"/>
  <c r="G22" i="2"/>
  <c r="F22" i="2"/>
  <c r="E22" i="2"/>
  <c r="D22" i="2"/>
  <c r="I195" i="5" l="1"/>
  <c r="L195" i="5"/>
  <c r="K195" i="6"/>
  <c r="J195" i="3"/>
  <c r="L187" i="4"/>
  <c r="J288" i="4"/>
  <c r="J287" i="4" s="1"/>
  <c r="L258" i="5"/>
  <c r="D288" i="3"/>
  <c r="D287" i="3" s="1"/>
  <c r="I288" i="3"/>
  <c r="I287" i="3" s="1"/>
  <c r="G54" i="2"/>
  <c r="J174" i="5"/>
  <c r="E258" i="2"/>
  <c r="G288" i="4"/>
  <c r="G287" i="4" s="1"/>
  <c r="L288" i="4"/>
  <c r="L287" i="4" s="1"/>
  <c r="E187" i="4"/>
  <c r="F288" i="5"/>
  <c r="F53" i="4"/>
  <c r="K53" i="4"/>
  <c r="F187" i="4"/>
  <c r="K187" i="4"/>
  <c r="D187" i="4"/>
  <c r="H204" i="6"/>
  <c r="C290" i="2"/>
  <c r="D174" i="3"/>
  <c r="G187" i="4"/>
  <c r="D258" i="4"/>
  <c r="E187" i="2"/>
  <c r="J187" i="2"/>
  <c r="I258" i="2"/>
  <c r="G231" i="3"/>
  <c r="L231" i="3"/>
  <c r="G258" i="3"/>
  <c r="L258" i="3"/>
  <c r="E258" i="3"/>
  <c r="J187" i="5"/>
  <c r="G258" i="5"/>
  <c r="J258" i="5"/>
  <c r="C290" i="5"/>
  <c r="L258" i="2"/>
  <c r="F288" i="3"/>
  <c r="F287" i="3" s="1"/>
  <c r="K288" i="3"/>
  <c r="K287" i="3" s="1"/>
  <c r="C290" i="3"/>
  <c r="I187" i="4"/>
  <c r="J230" i="6"/>
  <c r="J288" i="2"/>
  <c r="J287" i="2" s="1"/>
  <c r="E258" i="4"/>
  <c r="J258" i="4"/>
  <c r="D230" i="6"/>
  <c r="E288" i="2"/>
  <c r="E287" i="2" s="1"/>
  <c r="C288" i="6"/>
  <c r="C263" i="2"/>
  <c r="G54" i="3"/>
  <c r="G53" i="3" s="1"/>
  <c r="C287" i="6"/>
  <c r="G75" i="6"/>
  <c r="G52" i="6" s="1"/>
  <c r="H258" i="6"/>
  <c r="F54" i="2"/>
  <c r="F53" i="2" s="1"/>
  <c r="G231" i="2"/>
  <c r="L231" i="2"/>
  <c r="F258" i="2"/>
  <c r="K258" i="2"/>
  <c r="J21" i="3"/>
  <c r="J204" i="3"/>
  <c r="I258" i="3"/>
  <c r="C280" i="3"/>
  <c r="C43" i="4"/>
  <c r="F258" i="4"/>
  <c r="K258" i="4"/>
  <c r="C290" i="4"/>
  <c r="I288" i="5"/>
  <c r="I287" i="5" s="1"/>
  <c r="C112" i="5"/>
  <c r="C141" i="5"/>
  <c r="C151" i="5"/>
  <c r="C160" i="5"/>
  <c r="H160" i="5"/>
  <c r="C166" i="5"/>
  <c r="H166" i="5"/>
  <c r="G174" i="5"/>
  <c r="G173" i="5" s="1"/>
  <c r="L174" i="5"/>
  <c r="L173" i="5" s="1"/>
  <c r="D258" i="5"/>
  <c r="F258" i="5"/>
  <c r="H290" i="5"/>
  <c r="L75" i="6"/>
  <c r="L52" i="6" s="1"/>
  <c r="L230" i="6"/>
  <c r="F174" i="2"/>
  <c r="F173" i="2" s="1"/>
  <c r="D231" i="2"/>
  <c r="I231" i="2"/>
  <c r="C160" i="3"/>
  <c r="K174" i="3"/>
  <c r="K173" i="3" s="1"/>
  <c r="I174" i="4"/>
  <c r="F174" i="4"/>
  <c r="F173" i="4" s="1"/>
  <c r="H290" i="4"/>
  <c r="L21" i="2"/>
  <c r="G288" i="2"/>
  <c r="G287" i="2" s="1"/>
  <c r="L288" i="2"/>
  <c r="L287" i="2" s="1"/>
  <c r="K103" i="3"/>
  <c r="C141" i="3"/>
  <c r="H141" i="3"/>
  <c r="C144" i="3"/>
  <c r="C151" i="3"/>
  <c r="H151" i="3"/>
  <c r="E204" i="3"/>
  <c r="E195" i="3" s="1"/>
  <c r="H246" i="4"/>
  <c r="F174" i="5"/>
  <c r="F173" i="5" s="1"/>
  <c r="E187" i="5"/>
  <c r="F187" i="6"/>
  <c r="C187" i="6" s="1"/>
  <c r="G230" i="6"/>
  <c r="G194" i="6" s="1"/>
  <c r="H288" i="6"/>
  <c r="H287" i="6" s="1"/>
  <c r="G53" i="4"/>
  <c r="H290" i="2"/>
  <c r="J54" i="3"/>
  <c r="J53" i="3" s="1"/>
  <c r="G174" i="3"/>
  <c r="G173" i="3" s="1"/>
  <c r="J187" i="3"/>
  <c r="L187" i="3"/>
  <c r="C69" i="4"/>
  <c r="E174" i="4"/>
  <c r="E173" i="4" s="1"/>
  <c r="G231" i="4"/>
  <c r="L231" i="4"/>
  <c r="H290" i="3"/>
  <c r="L53" i="4"/>
  <c r="C43" i="2"/>
  <c r="C84" i="2"/>
  <c r="G187" i="2"/>
  <c r="I67" i="3"/>
  <c r="F187" i="3"/>
  <c r="K187" i="3"/>
  <c r="F231" i="3"/>
  <c r="K231" i="3"/>
  <c r="D288" i="4"/>
  <c r="D287" i="4" s="1"/>
  <c r="H216" i="5"/>
  <c r="C246" i="5"/>
  <c r="G187" i="5"/>
  <c r="E195" i="2"/>
  <c r="E21" i="5"/>
  <c r="F288" i="2"/>
  <c r="F287" i="2" s="1"/>
  <c r="K288" i="2"/>
  <c r="F83" i="2"/>
  <c r="D83" i="2"/>
  <c r="C116" i="2"/>
  <c r="C227" i="2"/>
  <c r="E67" i="4"/>
  <c r="H77" i="4"/>
  <c r="H174" i="6"/>
  <c r="J21" i="2"/>
  <c r="L53" i="5"/>
  <c r="G83" i="2"/>
  <c r="G75" i="2" s="1"/>
  <c r="L83" i="2"/>
  <c r="J83" i="2"/>
  <c r="J75" i="2" s="1"/>
  <c r="C175" i="2"/>
  <c r="I174" i="2"/>
  <c r="I173" i="2" s="1"/>
  <c r="F231" i="2"/>
  <c r="K231" i="2"/>
  <c r="C280" i="2"/>
  <c r="C43" i="3"/>
  <c r="K67" i="3"/>
  <c r="E174" i="3"/>
  <c r="E173" i="3" s="1"/>
  <c r="J174" i="3"/>
  <c r="J173" i="3" s="1"/>
  <c r="L174" i="3"/>
  <c r="L173" i="3" s="1"/>
  <c r="E231" i="3"/>
  <c r="J231" i="3"/>
  <c r="C166" i="4"/>
  <c r="G174" i="4"/>
  <c r="G173" i="4" s="1"/>
  <c r="H227" i="4"/>
  <c r="I258" i="4"/>
  <c r="C122" i="5"/>
  <c r="E174" i="5"/>
  <c r="E173" i="5" s="1"/>
  <c r="H192" i="5"/>
  <c r="L187" i="5"/>
  <c r="C216" i="5"/>
  <c r="L204" i="5"/>
  <c r="K258" i="5"/>
  <c r="C258" i="6"/>
  <c r="F283" i="6"/>
  <c r="D21" i="2"/>
  <c r="H43" i="2"/>
  <c r="C55" i="2"/>
  <c r="C151" i="2"/>
  <c r="C235" i="2"/>
  <c r="C55" i="3"/>
  <c r="H246" i="3"/>
  <c r="H69" i="4"/>
  <c r="K83" i="4"/>
  <c r="K174" i="4"/>
  <c r="K173" i="4" s="1"/>
  <c r="L258" i="4"/>
  <c r="I83" i="5"/>
  <c r="C89" i="5"/>
  <c r="H89" i="5"/>
  <c r="C103" i="5"/>
  <c r="H103" i="5"/>
  <c r="G83" i="5"/>
  <c r="L83" i="5"/>
  <c r="G130" i="5"/>
  <c r="K230" i="6"/>
  <c r="F194" i="6"/>
  <c r="F251" i="5"/>
  <c r="C251" i="5" s="1"/>
  <c r="C252" i="5"/>
  <c r="E54" i="2"/>
  <c r="E53" i="2" s="1"/>
  <c r="K54" i="2"/>
  <c r="K53" i="2" s="1"/>
  <c r="L54" i="2"/>
  <c r="L53" i="2" s="1"/>
  <c r="C80" i="2"/>
  <c r="C112" i="2"/>
  <c r="H112" i="2"/>
  <c r="F130" i="2"/>
  <c r="E174" i="2"/>
  <c r="E173" i="2" s="1"/>
  <c r="F187" i="2"/>
  <c r="K187" i="2"/>
  <c r="G83" i="3"/>
  <c r="J83" i="4"/>
  <c r="C175" i="5"/>
  <c r="D174" i="5"/>
  <c r="D173" i="5" s="1"/>
  <c r="C259" i="3"/>
  <c r="K288" i="5"/>
  <c r="K287" i="5" s="1"/>
  <c r="H22" i="5"/>
  <c r="E83" i="2"/>
  <c r="E75" i="2" s="1"/>
  <c r="C122" i="2"/>
  <c r="H122" i="2"/>
  <c r="C179" i="2"/>
  <c r="C144" i="4"/>
  <c r="H179" i="4"/>
  <c r="K54" i="5"/>
  <c r="K53" i="5" s="1"/>
  <c r="C84" i="5"/>
  <c r="D83" i="5"/>
  <c r="F187" i="5"/>
  <c r="C192" i="5"/>
  <c r="D191" i="5"/>
  <c r="C191" i="5" s="1"/>
  <c r="H28" i="3"/>
  <c r="K27" i="3"/>
  <c r="H27" i="3" s="1"/>
  <c r="C58" i="2"/>
  <c r="J54" i="2"/>
  <c r="J53" i="2" s="1"/>
  <c r="K76" i="2"/>
  <c r="C141" i="2"/>
  <c r="C144" i="2"/>
  <c r="H144" i="2"/>
  <c r="E83" i="3"/>
  <c r="D131" i="3"/>
  <c r="C132" i="3"/>
  <c r="C271" i="3"/>
  <c r="D269" i="3"/>
  <c r="D268" i="3" s="1"/>
  <c r="H95" i="4"/>
  <c r="H184" i="5"/>
  <c r="E196" i="5"/>
  <c r="C196" i="5" s="1"/>
  <c r="C198" i="5"/>
  <c r="F195" i="5"/>
  <c r="L187" i="2"/>
  <c r="C205" i="2"/>
  <c r="H205" i="2"/>
  <c r="C216" i="2"/>
  <c r="H216" i="2"/>
  <c r="G21" i="3"/>
  <c r="C86" i="3"/>
  <c r="H116" i="3"/>
  <c r="H184" i="3"/>
  <c r="C192" i="3"/>
  <c r="H192" i="3"/>
  <c r="F258" i="3"/>
  <c r="F230" i="3" s="1"/>
  <c r="F288" i="4"/>
  <c r="F287" i="4" s="1"/>
  <c r="K288" i="4"/>
  <c r="K287" i="4" s="1"/>
  <c r="C95" i="4"/>
  <c r="H116" i="4"/>
  <c r="C136" i="4"/>
  <c r="C141" i="4"/>
  <c r="H141" i="4"/>
  <c r="L130" i="4"/>
  <c r="C179" i="4"/>
  <c r="H196" i="4"/>
  <c r="H205" i="4"/>
  <c r="C216" i="4"/>
  <c r="C227" i="4"/>
  <c r="H238" i="4"/>
  <c r="C263" i="4"/>
  <c r="H276" i="4"/>
  <c r="G53" i="5"/>
  <c r="C69" i="5"/>
  <c r="E130" i="5"/>
  <c r="H141" i="5"/>
  <c r="H175" i="5"/>
  <c r="K174" i="2"/>
  <c r="K173" i="2" s="1"/>
  <c r="E231" i="2"/>
  <c r="E230" i="2" s="1"/>
  <c r="C259" i="2"/>
  <c r="H263" i="2"/>
  <c r="C271" i="2"/>
  <c r="C276" i="2"/>
  <c r="H276" i="2"/>
  <c r="L83" i="3"/>
  <c r="C198" i="3"/>
  <c r="C227" i="3"/>
  <c r="D231" i="3"/>
  <c r="I231" i="3"/>
  <c r="H238" i="3"/>
  <c r="J258" i="3"/>
  <c r="C55" i="4"/>
  <c r="H55" i="4"/>
  <c r="H58" i="4"/>
  <c r="G83" i="4"/>
  <c r="C160" i="4"/>
  <c r="H166" i="4"/>
  <c r="E231" i="4"/>
  <c r="G258" i="4"/>
  <c r="H58" i="5"/>
  <c r="F83" i="5"/>
  <c r="K83" i="5"/>
  <c r="K75" i="5" s="1"/>
  <c r="C95" i="5"/>
  <c r="H95" i="5"/>
  <c r="E83" i="5"/>
  <c r="E75" i="5" s="1"/>
  <c r="J173" i="5"/>
  <c r="C179" i="5"/>
  <c r="I174" i="5"/>
  <c r="I173" i="5" s="1"/>
  <c r="C184" i="5"/>
  <c r="H196" i="5"/>
  <c r="J204" i="5"/>
  <c r="J195" i="5" s="1"/>
  <c r="C238" i="5"/>
  <c r="H238" i="5"/>
  <c r="E258" i="5"/>
  <c r="J187" i="6"/>
  <c r="H187" i="6" s="1"/>
  <c r="F204" i="2"/>
  <c r="F195" i="2" s="1"/>
  <c r="K204" i="2"/>
  <c r="L54" i="3"/>
  <c r="L53" i="3" s="1"/>
  <c r="L130" i="3"/>
  <c r="D196" i="3"/>
  <c r="C196" i="3" s="1"/>
  <c r="C263" i="3"/>
  <c r="H263" i="3"/>
  <c r="F76" i="4"/>
  <c r="H89" i="4"/>
  <c r="H112" i="4"/>
  <c r="C122" i="4"/>
  <c r="H122" i="4"/>
  <c r="F130" i="4"/>
  <c r="H144" i="4"/>
  <c r="J174" i="4"/>
  <c r="J173" i="4" s="1"/>
  <c r="H184" i="4"/>
  <c r="H188" i="4"/>
  <c r="H192" i="4"/>
  <c r="G195" i="4"/>
  <c r="H198" i="4"/>
  <c r="K204" i="4"/>
  <c r="F204" i="4"/>
  <c r="J204" i="4"/>
  <c r="J195" i="4" s="1"/>
  <c r="C246" i="4"/>
  <c r="C259" i="4"/>
  <c r="C269" i="4"/>
  <c r="E53" i="5"/>
  <c r="H69" i="5"/>
  <c r="C116" i="5"/>
  <c r="H122" i="5"/>
  <c r="C136" i="5"/>
  <c r="H136" i="5"/>
  <c r="L130" i="5"/>
  <c r="F269" i="5"/>
  <c r="F268" i="5" s="1"/>
  <c r="I58" i="3"/>
  <c r="I54" i="3" s="1"/>
  <c r="G53" i="2"/>
  <c r="C67" i="2"/>
  <c r="L75" i="2"/>
  <c r="H235" i="2"/>
  <c r="J231" i="2"/>
  <c r="F27" i="3"/>
  <c r="E53" i="3"/>
  <c r="C80" i="3"/>
  <c r="C95" i="3"/>
  <c r="F131" i="3"/>
  <c r="C131" i="3" s="1"/>
  <c r="G130" i="3"/>
  <c r="F269" i="3"/>
  <c r="F268" i="3" s="1"/>
  <c r="E130" i="4"/>
  <c r="C165" i="4"/>
  <c r="H235" i="4"/>
  <c r="J231" i="4"/>
  <c r="I251" i="4"/>
  <c r="H251" i="4" s="1"/>
  <c r="H252" i="4"/>
  <c r="C28" i="5"/>
  <c r="F27" i="5"/>
  <c r="F21" i="5" s="1"/>
  <c r="I76" i="5"/>
  <c r="H76" i="5" s="1"/>
  <c r="H77" i="5"/>
  <c r="C80" i="5"/>
  <c r="H112" i="5"/>
  <c r="J83" i="5"/>
  <c r="C276" i="5"/>
  <c r="D269" i="5"/>
  <c r="H276" i="5"/>
  <c r="G21" i="2"/>
  <c r="C22" i="2"/>
  <c r="H22" i="2"/>
  <c r="K287" i="2"/>
  <c r="F27" i="2"/>
  <c r="C27" i="2" s="1"/>
  <c r="K27" i="2"/>
  <c r="C69" i="2"/>
  <c r="H69" i="2"/>
  <c r="D76" i="2"/>
  <c r="C76" i="2" s="1"/>
  <c r="C77" i="2"/>
  <c r="H77" i="2"/>
  <c r="H80" i="2"/>
  <c r="I83" i="2"/>
  <c r="H84" i="2"/>
  <c r="K83" i="2"/>
  <c r="C89" i="2"/>
  <c r="H89" i="2"/>
  <c r="C95" i="2"/>
  <c r="H95" i="2"/>
  <c r="C103" i="2"/>
  <c r="H103" i="2"/>
  <c r="H116" i="2"/>
  <c r="C136" i="2"/>
  <c r="H136" i="2"/>
  <c r="H141" i="2"/>
  <c r="H151" i="2"/>
  <c r="C160" i="2"/>
  <c r="H160" i="2"/>
  <c r="C166" i="2"/>
  <c r="H166" i="2"/>
  <c r="D174" i="2"/>
  <c r="D173" i="2" s="1"/>
  <c r="G174" i="2"/>
  <c r="G173" i="2" s="1"/>
  <c r="H175" i="2"/>
  <c r="H179" i="2"/>
  <c r="C184" i="2"/>
  <c r="H184" i="2"/>
  <c r="C188" i="2"/>
  <c r="H188" i="2"/>
  <c r="C192" i="2"/>
  <c r="H192" i="2"/>
  <c r="C196" i="2"/>
  <c r="H196" i="2"/>
  <c r="C198" i="2"/>
  <c r="H198" i="2"/>
  <c r="D204" i="2"/>
  <c r="I204" i="2"/>
  <c r="G204" i="2"/>
  <c r="G195" i="2" s="1"/>
  <c r="J204" i="2"/>
  <c r="H227" i="2"/>
  <c r="C238" i="2"/>
  <c r="H238" i="2"/>
  <c r="C246" i="2"/>
  <c r="H246" i="2"/>
  <c r="C252" i="2"/>
  <c r="H252" i="2"/>
  <c r="D258" i="2"/>
  <c r="G258" i="2"/>
  <c r="H259" i="2"/>
  <c r="H271" i="2"/>
  <c r="E269" i="2"/>
  <c r="E268" i="2" s="1"/>
  <c r="L269" i="2"/>
  <c r="K21" i="3"/>
  <c r="E288" i="3"/>
  <c r="E287" i="3" s="1"/>
  <c r="G288" i="3"/>
  <c r="G287" i="3" s="1"/>
  <c r="J288" i="3"/>
  <c r="J287" i="3" s="1"/>
  <c r="L288" i="3"/>
  <c r="L287" i="3" s="1"/>
  <c r="C41" i="3"/>
  <c r="H43" i="3"/>
  <c r="H55" i="3"/>
  <c r="D54" i="3"/>
  <c r="D53" i="3" s="1"/>
  <c r="C69" i="3"/>
  <c r="H77" i="3"/>
  <c r="J76" i="3"/>
  <c r="H76" i="3" s="1"/>
  <c r="D84" i="3"/>
  <c r="C84" i="3" s="1"/>
  <c r="H136" i="3"/>
  <c r="F166" i="3"/>
  <c r="C175" i="3"/>
  <c r="H179" i="3"/>
  <c r="C184" i="3"/>
  <c r="D216" i="3"/>
  <c r="C216" i="3" s="1"/>
  <c r="F204" i="3"/>
  <c r="F195" i="3" s="1"/>
  <c r="C238" i="3"/>
  <c r="C246" i="3"/>
  <c r="D258" i="3"/>
  <c r="K258" i="3"/>
  <c r="J269" i="3"/>
  <c r="H43" i="4"/>
  <c r="C58" i="4"/>
  <c r="J53" i="4"/>
  <c r="H80" i="4"/>
  <c r="F83" i="4"/>
  <c r="C89" i="4"/>
  <c r="C103" i="4"/>
  <c r="D130" i="4"/>
  <c r="H151" i="4"/>
  <c r="H160" i="4"/>
  <c r="D174" i="4"/>
  <c r="D173" i="4" s="1"/>
  <c r="H175" i="4"/>
  <c r="L174" i="4"/>
  <c r="L173" i="4" s="1"/>
  <c r="C184" i="4"/>
  <c r="C188" i="4"/>
  <c r="C192" i="4"/>
  <c r="C196" i="4"/>
  <c r="C198" i="4"/>
  <c r="E195" i="4"/>
  <c r="D268" i="4"/>
  <c r="G268" i="4"/>
  <c r="F287" i="5"/>
  <c r="J288" i="5"/>
  <c r="J287" i="5" s="1"/>
  <c r="J21" i="5"/>
  <c r="C43" i="5"/>
  <c r="F67" i="5"/>
  <c r="C67" i="5" s="1"/>
  <c r="I67" i="5"/>
  <c r="H67" i="5" s="1"/>
  <c r="J130" i="5"/>
  <c r="D165" i="5"/>
  <c r="C165" i="5" s="1"/>
  <c r="H188" i="5"/>
  <c r="I187" i="5"/>
  <c r="K187" i="5"/>
  <c r="H191" i="5"/>
  <c r="D204" i="5"/>
  <c r="C205" i="5"/>
  <c r="E204" i="5"/>
  <c r="G204" i="5"/>
  <c r="G195" i="5" s="1"/>
  <c r="C235" i="5"/>
  <c r="E231" i="5"/>
  <c r="G231" i="5"/>
  <c r="J231" i="5"/>
  <c r="L231" i="5"/>
  <c r="L230" i="5" s="1"/>
  <c r="H251" i="5"/>
  <c r="K21" i="6"/>
  <c r="H27" i="6"/>
  <c r="D204" i="4"/>
  <c r="D195" i="4" s="1"/>
  <c r="L204" i="4"/>
  <c r="H216" i="4"/>
  <c r="C235" i="4"/>
  <c r="D231" i="4"/>
  <c r="F231" i="4"/>
  <c r="I231" i="4"/>
  <c r="K231" i="4"/>
  <c r="C238" i="4"/>
  <c r="C251" i="4"/>
  <c r="C252" i="4"/>
  <c r="H259" i="4"/>
  <c r="H263" i="4"/>
  <c r="C271" i="4"/>
  <c r="K269" i="4"/>
  <c r="H268" i="4" s="1"/>
  <c r="C276" i="4"/>
  <c r="C280" i="4"/>
  <c r="E288" i="5"/>
  <c r="E287" i="5" s="1"/>
  <c r="G288" i="5"/>
  <c r="G287" i="5" s="1"/>
  <c r="H43" i="5"/>
  <c r="C58" i="5"/>
  <c r="J53" i="5"/>
  <c r="H80" i="5"/>
  <c r="H84" i="5"/>
  <c r="H116" i="5"/>
  <c r="C144" i="5"/>
  <c r="H144" i="5"/>
  <c r="H151" i="5"/>
  <c r="K174" i="5"/>
  <c r="K173" i="5" s="1"/>
  <c r="H179" i="5"/>
  <c r="C188" i="5"/>
  <c r="H198" i="5"/>
  <c r="H205" i="5"/>
  <c r="C227" i="5"/>
  <c r="H227" i="5"/>
  <c r="D231" i="5"/>
  <c r="F231" i="5"/>
  <c r="H235" i="5"/>
  <c r="I231" i="5"/>
  <c r="K231" i="5"/>
  <c r="H246" i="5"/>
  <c r="H252" i="5"/>
  <c r="C259" i="5"/>
  <c r="H259" i="5"/>
  <c r="C263" i="5"/>
  <c r="H263" i="5"/>
  <c r="C271" i="5"/>
  <c r="H271" i="5"/>
  <c r="G269" i="5"/>
  <c r="G268" i="5" s="1"/>
  <c r="H280" i="5"/>
  <c r="H83" i="6"/>
  <c r="K75" i="6"/>
  <c r="H173" i="6"/>
  <c r="H54" i="6"/>
  <c r="D53" i="6"/>
  <c r="C53" i="6" s="1"/>
  <c r="H130" i="6"/>
  <c r="C130" i="6"/>
  <c r="E75" i="6"/>
  <c r="E52" i="6" s="1"/>
  <c r="K216" i="3"/>
  <c r="K204" i="3" s="1"/>
  <c r="I216" i="3"/>
  <c r="I204" i="3" s="1"/>
  <c r="I195" i="3" s="1"/>
  <c r="I89" i="3"/>
  <c r="H93" i="3"/>
  <c r="H144" i="3"/>
  <c r="H167" i="3"/>
  <c r="H127" i="3"/>
  <c r="H147" i="3"/>
  <c r="I55" i="2"/>
  <c r="H55" i="2" s="1"/>
  <c r="H60" i="3"/>
  <c r="H86" i="3"/>
  <c r="I204" i="4"/>
  <c r="K58" i="3"/>
  <c r="K89" i="3"/>
  <c r="H70" i="2"/>
  <c r="H68" i="3"/>
  <c r="C21" i="6"/>
  <c r="C83" i="6"/>
  <c r="E195" i="6"/>
  <c r="C231" i="6"/>
  <c r="E230" i="6"/>
  <c r="H53" i="6"/>
  <c r="H269" i="6"/>
  <c r="H268" i="6"/>
  <c r="I75" i="6"/>
  <c r="C174" i="6"/>
  <c r="D173" i="6"/>
  <c r="C173" i="6" s="1"/>
  <c r="C76" i="6"/>
  <c r="D75" i="6"/>
  <c r="C204" i="6"/>
  <c r="D195" i="6"/>
  <c r="C269" i="6"/>
  <c r="E268" i="6"/>
  <c r="H196" i="6"/>
  <c r="H231" i="6"/>
  <c r="I230" i="6"/>
  <c r="H76" i="6"/>
  <c r="J75" i="6"/>
  <c r="K130" i="3"/>
  <c r="H224" i="3"/>
  <c r="H218" i="3"/>
  <c r="H92" i="3"/>
  <c r="H106" i="3"/>
  <c r="H132" i="3"/>
  <c r="L204" i="3"/>
  <c r="F230" i="2"/>
  <c r="I58" i="2"/>
  <c r="D130" i="2"/>
  <c r="D165" i="2"/>
  <c r="C165" i="2" s="1"/>
  <c r="J174" i="2"/>
  <c r="J173" i="2" s="1"/>
  <c r="D191" i="2"/>
  <c r="C191" i="2" s="1"/>
  <c r="D251" i="2"/>
  <c r="C251" i="2" s="1"/>
  <c r="J258" i="2"/>
  <c r="D269" i="2"/>
  <c r="H280" i="2"/>
  <c r="D288" i="2"/>
  <c r="D287" i="2" s="1"/>
  <c r="D21" i="3"/>
  <c r="C60" i="3"/>
  <c r="F58" i="3"/>
  <c r="F54" i="3" s="1"/>
  <c r="C77" i="3"/>
  <c r="D76" i="3"/>
  <c r="J83" i="3"/>
  <c r="H107" i="3"/>
  <c r="I103" i="3"/>
  <c r="C116" i="3"/>
  <c r="F122" i="3"/>
  <c r="C122" i="3" s="1"/>
  <c r="H160" i="3"/>
  <c r="F174" i="3"/>
  <c r="F173" i="3" s="1"/>
  <c r="C179" i="3"/>
  <c r="E187" i="3"/>
  <c r="C188" i="3"/>
  <c r="H205" i="3"/>
  <c r="G204" i="3"/>
  <c r="G195" i="3" s="1"/>
  <c r="E21" i="2"/>
  <c r="C45" i="2"/>
  <c r="I76" i="2"/>
  <c r="I130" i="2"/>
  <c r="H130" i="2" s="1"/>
  <c r="I165" i="2"/>
  <c r="H165" i="2" s="1"/>
  <c r="I191" i="2"/>
  <c r="H191" i="2" s="1"/>
  <c r="I251" i="2"/>
  <c r="H251" i="2" s="1"/>
  <c r="I269" i="2"/>
  <c r="I288" i="2"/>
  <c r="I287" i="2" s="1"/>
  <c r="E21" i="3"/>
  <c r="C22" i="3"/>
  <c r="C288" i="3" s="1"/>
  <c r="C287" i="3" s="1"/>
  <c r="C32" i="3"/>
  <c r="F67" i="3"/>
  <c r="C67" i="3" s="1"/>
  <c r="C68" i="3"/>
  <c r="H84" i="3"/>
  <c r="H95" i="3"/>
  <c r="F103" i="3"/>
  <c r="D130" i="3"/>
  <c r="H166" i="3"/>
  <c r="D173" i="3"/>
  <c r="I191" i="3"/>
  <c r="D54" i="2"/>
  <c r="I67" i="2"/>
  <c r="H67" i="2" s="1"/>
  <c r="H22" i="3"/>
  <c r="H63" i="3"/>
  <c r="H66" i="3"/>
  <c r="H69" i="3"/>
  <c r="H80" i="3"/>
  <c r="C104" i="3"/>
  <c r="D103" i="3"/>
  <c r="C112" i="3"/>
  <c r="H112" i="3"/>
  <c r="H122" i="3"/>
  <c r="E130" i="3"/>
  <c r="C136" i="3"/>
  <c r="H165" i="3"/>
  <c r="H175" i="3"/>
  <c r="G187" i="3"/>
  <c r="C45" i="3"/>
  <c r="C191" i="3"/>
  <c r="D187" i="3"/>
  <c r="F89" i="3"/>
  <c r="I174" i="3"/>
  <c r="H198" i="3"/>
  <c r="H227" i="3"/>
  <c r="C235" i="3"/>
  <c r="H259" i="3"/>
  <c r="I288" i="4"/>
  <c r="I287" i="4" s="1"/>
  <c r="H22" i="4"/>
  <c r="L83" i="4"/>
  <c r="H103" i="4"/>
  <c r="H196" i="3"/>
  <c r="C205" i="3"/>
  <c r="H235" i="3"/>
  <c r="H252" i="3"/>
  <c r="I251" i="3"/>
  <c r="H251" i="3" s="1"/>
  <c r="H271" i="3"/>
  <c r="H276" i="3"/>
  <c r="I269" i="3"/>
  <c r="H280" i="3"/>
  <c r="E288" i="4"/>
  <c r="E287" i="4" s="1"/>
  <c r="C22" i="4"/>
  <c r="E21" i="4"/>
  <c r="H188" i="3"/>
  <c r="C252" i="3"/>
  <c r="E251" i="3"/>
  <c r="C276" i="3"/>
  <c r="E269" i="3"/>
  <c r="H54" i="4"/>
  <c r="C77" i="4"/>
  <c r="D76" i="4"/>
  <c r="K130" i="4"/>
  <c r="C191" i="4"/>
  <c r="H76" i="4"/>
  <c r="D83" i="4"/>
  <c r="E83" i="4"/>
  <c r="C112" i="4"/>
  <c r="G130" i="4"/>
  <c r="I173" i="4"/>
  <c r="J21" i="4"/>
  <c r="E54" i="4"/>
  <c r="H68" i="4"/>
  <c r="I67" i="4"/>
  <c r="H67" i="4" s="1"/>
  <c r="C80" i="4"/>
  <c r="C84" i="4"/>
  <c r="I83" i="4"/>
  <c r="C116" i="4"/>
  <c r="H136" i="4"/>
  <c r="C151" i="4"/>
  <c r="H84" i="4"/>
  <c r="H104" i="4"/>
  <c r="C175" i="4"/>
  <c r="C205" i="4"/>
  <c r="F54" i="5"/>
  <c r="C55" i="5"/>
  <c r="C22" i="5"/>
  <c r="D288" i="5"/>
  <c r="D287" i="5" s="1"/>
  <c r="L288" i="5"/>
  <c r="L287" i="5" s="1"/>
  <c r="L21" i="5"/>
  <c r="C45" i="5"/>
  <c r="G21" i="5"/>
  <c r="H55" i="5"/>
  <c r="F76" i="5"/>
  <c r="C77" i="5"/>
  <c r="D76" i="5"/>
  <c r="D67" i="4"/>
  <c r="J130" i="4"/>
  <c r="J165" i="4"/>
  <c r="H165" i="4" s="1"/>
  <c r="J191" i="4"/>
  <c r="H191" i="4" s="1"/>
  <c r="H271" i="4"/>
  <c r="H280" i="4"/>
  <c r="H32" i="5"/>
  <c r="K27" i="5"/>
  <c r="D53" i="5"/>
  <c r="I258" i="5"/>
  <c r="K269" i="5"/>
  <c r="C280" i="5"/>
  <c r="D130" i="5"/>
  <c r="I130" i="5"/>
  <c r="I165" i="5"/>
  <c r="H165" i="5" s="1"/>
  <c r="K195" i="4" l="1"/>
  <c r="I230" i="4"/>
  <c r="L195" i="4"/>
  <c r="K195" i="2"/>
  <c r="J195" i="2"/>
  <c r="I195" i="2"/>
  <c r="K195" i="3"/>
  <c r="L195" i="3"/>
  <c r="I195" i="4"/>
  <c r="H195" i="4" s="1"/>
  <c r="H288" i="5"/>
  <c r="G230" i="3"/>
  <c r="J230" i="5"/>
  <c r="F75" i="2"/>
  <c r="F283" i="2" s="1"/>
  <c r="K230" i="4"/>
  <c r="C187" i="4"/>
  <c r="F53" i="5"/>
  <c r="H103" i="3"/>
  <c r="J52" i="6"/>
  <c r="F75" i="5"/>
  <c r="F52" i="5" s="1"/>
  <c r="H67" i="3"/>
  <c r="G230" i="2"/>
  <c r="C27" i="5"/>
  <c r="C258" i="5"/>
  <c r="F230" i="4"/>
  <c r="K230" i="3"/>
  <c r="J230" i="4"/>
  <c r="L230" i="3"/>
  <c r="G230" i="5"/>
  <c r="H204" i="5"/>
  <c r="H230" i="6"/>
  <c r="K75" i="2"/>
  <c r="K52" i="2" s="1"/>
  <c r="F130" i="3"/>
  <c r="C130" i="3" s="1"/>
  <c r="E75" i="4"/>
  <c r="L51" i="6"/>
  <c r="L50" i="6" s="1"/>
  <c r="C258" i="4"/>
  <c r="E52" i="2"/>
  <c r="H231" i="3"/>
  <c r="K230" i="2"/>
  <c r="L230" i="2"/>
  <c r="K75" i="4"/>
  <c r="K52" i="4" s="1"/>
  <c r="E52" i="5"/>
  <c r="E230" i="4"/>
  <c r="E194" i="4" s="1"/>
  <c r="H287" i="5"/>
  <c r="K230" i="5"/>
  <c r="G75" i="3"/>
  <c r="G52" i="3" s="1"/>
  <c r="C58" i="3"/>
  <c r="F194" i="2"/>
  <c r="C75" i="6"/>
  <c r="F52" i="6"/>
  <c r="F51" i="6" s="1"/>
  <c r="F285" i="6" s="1"/>
  <c r="E230" i="5"/>
  <c r="H54" i="5"/>
  <c r="L75" i="5"/>
  <c r="L52" i="5" s="1"/>
  <c r="J230" i="3"/>
  <c r="L52" i="2"/>
  <c r="G75" i="4"/>
  <c r="G52" i="4" s="1"/>
  <c r="K52" i="6"/>
  <c r="K51" i="6" s="1"/>
  <c r="K285" i="6" s="1"/>
  <c r="F230" i="5"/>
  <c r="F283" i="5" s="1"/>
  <c r="H258" i="4"/>
  <c r="C83" i="2"/>
  <c r="C288" i="4"/>
  <c r="C287" i="4" s="1"/>
  <c r="C173" i="2"/>
  <c r="C230" i="6"/>
  <c r="G51" i="6"/>
  <c r="G285" i="6" s="1"/>
  <c r="K83" i="3"/>
  <c r="K75" i="3" s="1"/>
  <c r="E195" i="5"/>
  <c r="D230" i="3"/>
  <c r="H83" i="5"/>
  <c r="L230" i="4"/>
  <c r="C130" i="5"/>
  <c r="G283" i="6"/>
  <c r="H58" i="3"/>
  <c r="F75" i="4"/>
  <c r="F52" i="4" s="1"/>
  <c r="C174" i="2"/>
  <c r="G75" i="5"/>
  <c r="G52" i="5" s="1"/>
  <c r="C173" i="5"/>
  <c r="J52" i="2"/>
  <c r="C288" i="2"/>
  <c r="C287" i="2" s="1"/>
  <c r="H173" i="4"/>
  <c r="L75" i="4"/>
  <c r="L52" i="4" s="1"/>
  <c r="F83" i="3"/>
  <c r="H231" i="5"/>
  <c r="J75" i="3"/>
  <c r="C231" i="3"/>
  <c r="H130" i="5"/>
  <c r="H174" i="4"/>
  <c r="C258" i="3"/>
  <c r="H173" i="2"/>
  <c r="C173" i="4"/>
  <c r="C174" i="5"/>
  <c r="E53" i="4"/>
  <c r="C174" i="4"/>
  <c r="E75" i="3"/>
  <c r="E52" i="3" s="1"/>
  <c r="C103" i="3"/>
  <c r="C83" i="5"/>
  <c r="C204" i="4"/>
  <c r="H173" i="5"/>
  <c r="H174" i="5"/>
  <c r="C187" i="3"/>
  <c r="F53" i="3"/>
  <c r="C53" i="3" s="1"/>
  <c r="H174" i="2"/>
  <c r="H204" i="2"/>
  <c r="K52" i="5"/>
  <c r="H187" i="5"/>
  <c r="H269" i="4"/>
  <c r="F195" i="4"/>
  <c r="H83" i="2"/>
  <c r="C54" i="5"/>
  <c r="D187" i="5"/>
  <c r="C187" i="5" s="1"/>
  <c r="L75" i="3"/>
  <c r="L52" i="3" s="1"/>
  <c r="G230" i="4"/>
  <c r="H258" i="3"/>
  <c r="J75" i="5"/>
  <c r="G194" i="2"/>
  <c r="K54" i="3"/>
  <c r="K53" i="3" s="1"/>
  <c r="G194" i="5"/>
  <c r="G51" i="5" s="1"/>
  <c r="C268" i="4"/>
  <c r="E194" i="2"/>
  <c r="H269" i="5"/>
  <c r="C288" i="5"/>
  <c r="C287" i="5" s="1"/>
  <c r="I53" i="5"/>
  <c r="H53" i="5" s="1"/>
  <c r="F165" i="3"/>
  <c r="C165" i="3" s="1"/>
  <c r="C166" i="3"/>
  <c r="C204" i="2"/>
  <c r="C269" i="5"/>
  <c r="D268" i="5"/>
  <c r="C27" i="3"/>
  <c r="F21" i="3"/>
  <c r="C21" i="3" s="1"/>
  <c r="J187" i="4"/>
  <c r="H187" i="4" s="1"/>
  <c r="C83" i="4"/>
  <c r="F21" i="2"/>
  <c r="C21" i="2" s="1"/>
  <c r="C173" i="3"/>
  <c r="I187" i="2"/>
  <c r="H187" i="2" s="1"/>
  <c r="J230" i="2"/>
  <c r="D195" i="2"/>
  <c r="C195" i="2" s="1"/>
  <c r="H204" i="4"/>
  <c r="C231" i="5"/>
  <c r="D230" i="5"/>
  <c r="H231" i="4"/>
  <c r="C231" i="4"/>
  <c r="D230" i="4"/>
  <c r="C204" i="5"/>
  <c r="D195" i="5"/>
  <c r="C258" i="2"/>
  <c r="K21" i="2"/>
  <c r="H27" i="2"/>
  <c r="D204" i="3"/>
  <c r="D195" i="3" s="1"/>
  <c r="G194" i="3"/>
  <c r="G283" i="2"/>
  <c r="H130" i="4"/>
  <c r="I75" i="5"/>
  <c r="C130" i="4"/>
  <c r="E283" i="2"/>
  <c r="H89" i="3"/>
  <c r="H216" i="3"/>
  <c r="I83" i="3"/>
  <c r="C195" i="6"/>
  <c r="D194" i="6"/>
  <c r="H75" i="6"/>
  <c r="H195" i="6"/>
  <c r="C268" i="6"/>
  <c r="E283" i="6"/>
  <c r="D283" i="6"/>
  <c r="D52" i="6"/>
  <c r="I52" i="6"/>
  <c r="E194" i="6"/>
  <c r="E51" i="6" s="1"/>
  <c r="G283" i="3"/>
  <c r="H258" i="5"/>
  <c r="I230" i="5"/>
  <c r="C269" i="3"/>
  <c r="E268" i="3"/>
  <c r="C268" i="3" s="1"/>
  <c r="I75" i="2"/>
  <c r="H75" i="2" s="1"/>
  <c r="H76" i="2"/>
  <c r="H204" i="3"/>
  <c r="C76" i="3"/>
  <c r="H258" i="2"/>
  <c r="D83" i="3"/>
  <c r="H27" i="5"/>
  <c r="K21" i="5"/>
  <c r="C67" i="4"/>
  <c r="D53" i="4"/>
  <c r="I75" i="4"/>
  <c r="H83" i="4"/>
  <c r="C54" i="4"/>
  <c r="I53" i="4"/>
  <c r="C54" i="2"/>
  <c r="D53" i="2"/>
  <c r="C174" i="3"/>
  <c r="I230" i="2"/>
  <c r="H231" i="2"/>
  <c r="I53" i="3"/>
  <c r="D187" i="2"/>
  <c r="C187" i="2" s="1"/>
  <c r="C130" i="2"/>
  <c r="D75" i="2"/>
  <c r="C75" i="2" s="1"/>
  <c r="G52" i="2"/>
  <c r="J75" i="4"/>
  <c r="F194" i="3"/>
  <c r="C76" i="5"/>
  <c r="D75" i="5"/>
  <c r="E268" i="5"/>
  <c r="H269" i="3"/>
  <c r="H268" i="3"/>
  <c r="H288" i="4"/>
  <c r="H287" i="4" s="1"/>
  <c r="I173" i="3"/>
  <c r="H173" i="3" s="1"/>
  <c r="H174" i="3"/>
  <c r="I230" i="3"/>
  <c r="C89" i="3"/>
  <c r="H191" i="3"/>
  <c r="I187" i="3"/>
  <c r="H187" i="3" s="1"/>
  <c r="H195" i="2"/>
  <c r="C231" i="2"/>
  <c r="D230" i="2"/>
  <c r="C230" i="2" s="1"/>
  <c r="H58" i="2"/>
  <c r="I54" i="2"/>
  <c r="C53" i="5"/>
  <c r="C76" i="4"/>
  <c r="D75" i="4"/>
  <c r="C251" i="3"/>
  <c r="E230" i="3"/>
  <c r="H288" i="3"/>
  <c r="H287" i="3" s="1"/>
  <c r="I130" i="3"/>
  <c r="H130" i="3" s="1"/>
  <c r="H131" i="3"/>
  <c r="H268" i="2"/>
  <c r="H269" i="2"/>
  <c r="C269" i="2"/>
  <c r="D268" i="2"/>
  <c r="C268" i="2" s="1"/>
  <c r="C54" i="3"/>
  <c r="H288" i="2"/>
  <c r="H287" i="2" s="1"/>
  <c r="G50" i="6" l="1"/>
  <c r="H195" i="5"/>
  <c r="H83" i="3"/>
  <c r="J51" i="6"/>
  <c r="J50" i="6" s="1"/>
  <c r="H230" i="3"/>
  <c r="F52" i="2"/>
  <c r="F51" i="2" s="1"/>
  <c r="K51" i="2"/>
  <c r="K50" i="2" s="1"/>
  <c r="G283" i="5"/>
  <c r="D52" i="5"/>
  <c r="G51" i="2"/>
  <c r="G285" i="2" s="1"/>
  <c r="E51" i="2"/>
  <c r="E285" i="2" s="1"/>
  <c r="E283" i="4"/>
  <c r="L51" i="4"/>
  <c r="L50" i="4" s="1"/>
  <c r="L51" i="2"/>
  <c r="L285" i="2" s="1"/>
  <c r="H230" i="2"/>
  <c r="K51" i="4"/>
  <c r="K50" i="4" s="1"/>
  <c r="L285" i="6"/>
  <c r="C75" i="4"/>
  <c r="E194" i="5"/>
  <c r="E52" i="4"/>
  <c r="E51" i="4" s="1"/>
  <c r="C230" i="5"/>
  <c r="F50" i="6"/>
  <c r="K51" i="5"/>
  <c r="K50" i="5" s="1"/>
  <c r="L51" i="5"/>
  <c r="L50" i="5" s="1"/>
  <c r="C283" i="6"/>
  <c r="G283" i="4"/>
  <c r="F194" i="5"/>
  <c r="F51" i="5" s="1"/>
  <c r="F285" i="5" s="1"/>
  <c r="H54" i="3"/>
  <c r="H230" i="4"/>
  <c r="J51" i="2"/>
  <c r="J285" i="2" s="1"/>
  <c r="F283" i="4"/>
  <c r="H75" i="5"/>
  <c r="D194" i="3"/>
  <c r="F75" i="3"/>
  <c r="F283" i="3" s="1"/>
  <c r="C230" i="3"/>
  <c r="J52" i="3"/>
  <c r="J51" i="3" s="1"/>
  <c r="J285" i="3" s="1"/>
  <c r="C195" i="3"/>
  <c r="C83" i="3"/>
  <c r="K285" i="2"/>
  <c r="L51" i="3"/>
  <c r="L46" i="3" s="1"/>
  <c r="G194" i="4"/>
  <c r="G51" i="4" s="1"/>
  <c r="G46" i="4" s="1"/>
  <c r="C195" i="4"/>
  <c r="K50" i="6"/>
  <c r="D194" i="2"/>
  <c r="C194" i="2" s="1"/>
  <c r="J52" i="5"/>
  <c r="I52" i="5"/>
  <c r="G51" i="3"/>
  <c r="G50" i="3" s="1"/>
  <c r="C230" i="4"/>
  <c r="F194" i="4"/>
  <c r="F51" i="4" s="1"/>
  <c r="F41" i="4" s="1"/>
  <c r="H194" i="2"/>
  <c r="G50" i="5"/>
  <c r="G285" i="5"/>
  <c r="F50" i="4"/>
  <c r="C204" i="3"/>
  <c r="D194" i="4"/>
  <c r="C195" i="5"/>
  <c r="D194" i="5"/>
  <c r="D51" i="5" s="1"/>
  <c r="H194" i="6"/>
  <c r="D283" i="2"/>
  <c r="K52" i="3"/>
  <c r="K51" i="3" s="1"/>
  <c r="C52" i="6"/>
  <c r="D51" i="6"/>
  <c r="E285" i="6"/>
  <c r="E50" i="6"/>
  <c r="C194" i="6"/>
  <c r="H52" i="6"/>
  <c r="I51" i="6"/>
  <c r="J285" i="6"/>
  <c r="I75" i="3"/>
  <c r="H75" i="3" s="1"/>
  <c r="C52" i="5"/>
  <c r="H54" i="2"/>
  <c r="I53" i="2"/>
  <c r="C268" i="5"/>
  <c r="E283" i="5"/>
  <c r="E283" i="3"/>
  <c r="E194" i="3"/>
  <c r="H53" i="4"/>
  <c r="I52" i="4"/>
  <c r="D75" i="3"/>
  <c r="H268" i="5"/>
  <c r="C75" i="5"/>
  <c r="D283" i="5"/>
  <c r="D52" i="4"/>
  <c r="C53" i="4"/>
  <c r="H194" i="4"/>
  <c r="H53" i="3"/>
  <c r="C53" i="2"/>
  <c r="C283" i="2" s="1"/>
  <c r="D52" i="2"/>
  <c r="H194" i="3"/>
  <c r="H195" i="3"/>
  <c r="H230" i="5"/>
  <c r="D283" i="4"/>
  <c r="J52" i="4"/>
  <c r="J51" i="4" s="1"/>
  <c r="H75" i="4"/>
  <c r="E51" i="5"/>
  <c r="L50" i="2" l="1"/>
  <c r="J51" i="5"/>
  <c r="J285" i="5" s="1"/>
  <c r="L46" i="4"/>
  <c r="H46" i="4" s="1"/>
  <c r="K285" i="5"/>
  <c r="F285" i="2"/>
  <c r="F50" i="2"/>
  <c r="E50" i="2"/>
  <c r="H194" i="5"/>
  <c r="J50" i="2"/>
  <c r="L285" i="5"/>
  <c r="G50" i="2"/>
  <c r="K41" i="4"/>
  <c r="H41" i="4" s="1"/>
  <c r="J50" i="3"/>
  <c r="L50" i="3"/>
  <c r="C194" i="5"/>
  <c r="F52" i="3"/>
  <c r="F51" i="3" s="1"/>
  <c r="F50" i="5"/>
  <c r="G285" i="3"/>
  <c r="J50" i="5"/>
  <c r="H52" i="5"/>
  <c r="G50" i="4"/>
  <c r="C194" i="4"/>
  <c r="G45" i="4"/>
  <c r="G285" i="4" s="1"/>
  <c r="C46" i="4"/>
  <c r="C283" i="4"/>
  <c r="E50" i="4"/>
  <c r="E285" i="4"/>
  <c r="C41" i="4"/>
  <c r="F37" i="4"/>
  <c r="I52" i="3"/>
  <c r="I51" i="3" s="1"/>
  <c r="D285" i="6"/>
  <c r="C285" i="6" s="1"/>
  <c r="D50" i="6"/>
  <c r="C50" i="6" s="1"/>
  <c r="C51" i="6"/>
  <c r="I25" i="6"/>
  <c r="H51" i="6"/>
  <c r="I50" i="6"/>
  <c r="H50" i="6" s="1"/>
  <c r="E51" i="3"/>
  <c r="C194" i="3"/>
  <c r="J285" i="4"/>
  <c r="J50" i="4"/>
  <c r="I51" i="5"/>
  <c r="K50" i="3"/>
  <c r="K285" i="3"/>
  <c r="C52" i="4"/>
  <c r="D51" i="4"/>
  <c r="C75" i="3"/>
  <c r="C283" i="3" s="1"/>
  <c r="D283" i="3"/>
  <c r="D52" i="3"/>
  <c r="H52" i="4"/>
  <c r="I51" i="4"/>
  <c r="C283" i="5"/>
  <c r="H46" i="3"/>
  <c r="L45" i="3"/>
  <c r="I52" i="2"/>
  <c r="H53" i="2"/>
  <c r="D25" i="5"/>
  <c r="C51" i="5"/>
  <c r="D50" i="5"/>
  <c r="E285" i="5"/>
  <c r="E50" i="5"/>
  <c r="C52" i="2"/>
  <c r="D51" i="2"/>
  <c r="L45" i="4" l="1"/>
  <c r="H45" i="4" s="1"/>
  <c r="K37" i="4"/>
  <c r="C45" i="4"/>
  <c r="F285" i="3"/>
  <c r="F50" i="3"/>
  <c r="G21" i="4"/>
  <c r="F27" i="4"/>
  <c r="C37" i="4"/>
  <c r="H52" i="3"/>
  <c r="H25" i="6"/>
  <c r="I21" i="6"/>
  <c r="H21" i="6" s="1"/>
  <c r="I285" i="6"/>
  <c r="H285" i="6" s="1"/>
  <c r="L285" i="4"/>
  <c r="C52" i="3"/>
  <c r="D51" i="3"/>
  <c r="C25" i="5"/>
  <c r="D21" i="5"/>
  <c r="C21" i="5" s="1"/>
  <c r="L285" i="3"/>
  <c r="H45" i="3"/>
  <c r="L21" i="3"/>
  <c r="H51" i="3"/>
  <c r="I25" i="3"/>
  <c r="I285" i="3" s="1"/>
  <c r="I50" i="3"/>
  <c r="H50" i="3" s="1"/>
  <c r="D285" i="5"/>
  <c r="C285" i="5" s="1"/>
  <c r="I25" i="4"/>
  <c r="I285" i="4" s="1"/>
  <c r="H51" i="4"/>
  <c r="I50" i="4"/>
  <c r="H50" i="4" s="1"/>
  <c r="C51" i="2"/>
  <c r="D50" i="2"/>
  <c r="C50" i="2" s="1"/>
  <c r="D285" i="2"/>
  <c r="C285" i="2" s="1"/>
  <c r="C50" i="5"/>
  <c r="D50" i="4"/>
  <c r="C50" i="4" s="1"/>
  <c r="D25" i="4"/>
  <c r="D285" i="4" s="1"/>
  <c r="C51" i="4"/>
  <c r="H51" i="5"/>
  <c r="I50" i="5"/>
  <c r="H50" i="5" s="1"/>
  <c r="I25" i="5"/>
  <c r="H52" i="2"/>
  <c r="I51" i="2"/>
  <c r="E285" i="3"/>
  <c r="E50" i="3"/>
  <c r="L21" i="4" l="1"/>
  <c r="K27" i="4"/>
  <c r="H37" i="4"/>
  <c r="F285" i="4"/>
  <c r="C285" i="4" s="1"/>
  <c r="F21" i="4"/>
  <c r="C27" i="4"/>
  <c r="H285" i="3"/>
  <c r="H25" i="5"/>
  <c r="I21" i="5"/>
  <c r="H21" i="5" s="1"/>
  <c r="I50" i="2"/>
  <c r="H50" i="2" s="1"/>
  <c r="I25" i="2"/>
  <c r="I285" i="2" s="1"/>
  <c r="H285" i="2" s="1"/>
  <c r="H51" i="2"/>
  <c r="I285" i="5"/>
  <c r="H285" i="5" s="1"/>
  <c r="D21" i="4"/>
  <c r="C25" i="4"/>
  <c r="H25" i="4"/>
  <c r="I21" i="4"/>
  <c r="H25" i="3"/>
  <c r="I21" i="3"/>
  <c r="H21" i="3" s="1"/>
  <c r="D285" i="3"/>
  <c r="C285" i="3" s="1"/>
  <c r="C51" i="3"/>
  <c r="D50" i="3"/>
  <c r="C50" i="3" s="1"/>
  <c r="H27" i="4" l="1"/>
  <c r="K21" i="4"/>
  <c r="H21" i="4" s="1"/>
  <c r="K285" i="4"/>
  <c r="H285" i="4" s="1"/>
  <c r="C21" i="4"/>
  <c r="H25" i="2"/>
  <c r="I21" i="2"/>
  <c r="H21" i="2" s="1"/>
</calcChain>
</file>

<file path=xl/sharedStrings.xml><?xml version="1.0" encoding="utf-8"?>
<sst xmlns="http://schemas.openxmlformats.org/spreadsheetml/2006/main" count="2720" uniqueCount="349">
  <si>
    <t>IEŅĒMUMU UN IZDEVUMU TĀME 2015.GADAM</t>
  </si>
  <si>
    <t>Budžeta finansēta institūcija</t>
  </si>
  <si>
    <t>Jūrmalas pilsētas dome</t>
  </si>
  <si>
    <t>Reģistrācijas Nr.</t>
  </si>
  <si>
    <t>90000056357</t>
  </si>
  <si>
    <t>Adrese</t>
  </si>
  <si>
    <t>Jūrmala, Jomas iela 1/5</t>
  </si>
  <si>
    <t>Funkcionālās klasifikācijas kods</t>
  </si>
  <si>
    <t>03.390.</t>
  </si>
  <si>
    <t>Programma</t>
  </si>
  <si>
    <t>Iestādes uzturēšana</t>
  </si>
  <si>
    <t>Konta Nr.</t>
  </si>
  <si>
    <t>pamatbudžetam</t>
  </si>
  <si>
    <t>LV57PARX0002484572002</t>
  </si>
  <si>
    <t>Valsts budžeta transfertiem</t>
  </si>
  <si>
    <t>projektiem</t>
  </si>
  <si>
    <t>maksas pakalpojumiem</t>
  </si>
  <si>
    <t>ziedojumiem, dāvinājumiem</t>
  </si>
  <si>
    <t>Budžeta klasifikācijas                                                         kods</t>
  </si>
  <si>
    <t>Rādītāju nosaukumi</t>
  </si>
  <si>
    <t>Iestādes pieprasījums 2015.gadam</t>
  </si>
  <si>
    <t>Izdevumu tāme 2015.gadam</t>
  </si>
  <si>
    <t>Kopā</t>
  </si>
  <si>
    <t>Pamatbudžets</t>
  </si>
  <si>
    <t>Valsts budžeta transferti (mērķdotācijas)</t>
  </si>
  <si>
    <t>Maksas pakalpojumi</t>
  </si>
  <si>
    <t>Ziedojumi, dāvinājumi</t>
  </si>
  <si>
    <t>1</t>
  </si>
  <si>
    <t xml:space="preserve">  I   IEŅĒMUMI</t>
  </si>
  <si>
    <t>Ieņēmumi pavisam kopā, t.sk.:</t>
  </si>
  <si>
    <t>Atlikums gada sākumā, t.sk:</t>
  </si>
  <si>
    <t>F21010000   kasē</t>
  </si>
  <si>
    <t>F22010000 bankā</t>
  </si>
  <si>
    <t>Pašvaldības iestāžu saņemtie transferti no augstākas iestādes</t>
  </si>
  <si>
    <t>X</t>
  </si>
  <si>
    <t>Ieņēmumi no citiem avotiem saskaņā ar noslēgtajiem līgumiem</t>
  </si>
  <si>
    <t>Ieņēmumi no budžeta iestāžu sniegtajiem maksas pakalpojumiem</t>
  </si>
  <si>
    <t>Maksa par izglītības pakalpojumiem</t>
  </si>
  <si>
    <t>Mācību maksa</t>
  </si>
  <si>
    <t>Ieņēmumi no vecāku maksām</t>
  </si>
  <si>
    <t>Pārējie ieņēmumi par izglītības pakalpojumiem</t>
  </si>
  <si>
    <t>Ieņēmumi par dokumentu izsniegšanu un kancelejas pakalpojumiem</t>
  </si>
  <si>
    <t>Ieņēmumi par pārējo dokumentu izsniegšanu un pārēejiem kancelejas pakalpojumiem</t>
  </si>
  <si>
    <t>Ieņēmumi par nomu un īri</t>
  </si>
  <si>
    <t>Ieņēmumi par nomu</t>
  </si>
  <si>
    <t>Ieņēmumi no kustamā īpašuma iznomāšanas</t>
  </si>
  <si>
    <t>Ieņēmumi par pārējiem budžeta iestāžu maksas pakalpojumiem</t>
  </si>
  <si>
    <t>Maksa par personu uzturēšanos sociālās aprūpes iestādēs</t>
  </si>
  <si>
    <t>Ieņēmumi par biļešu realizāciju</t>
  </si>
  <si>
    <t>Ieņēmumi par projektu realizāciju</t>
  </si>
  <si>
    <t>Citi ieņēmumi par maksas pakalpojumiem</t>
  </si>
  <si>
    <t>Pārējie šajā klasifikācijā iepriekš neklasificētie ieņēmumi</t>
  </si>
  <si>
    <t>Citi iepriekš neklasificētie pašu ieņēmumi</t>
  </si>
  <si>
    <t>Pārējie iepriekš neklasificētie pašu ieņēmumi</t>
  </si>
  <si>
    <t>Saņemtie ziedojumi un dāvinājumi</t>
  </si>
  <si>
    <t>Juridisku personu ziedojumi un dāvinājumi naudā</t>
  </si>
  <si>
    <t>Fizisko personu ziedojumi un dāvinājumi naudā</t>
  </si>
  <si>
    <t xml:space="preserve">  I I     IZDEVUMI</t>
  </si>
  <si>
    <t>Izdevumi pavisam kopā, t.sk.</t>
  </si>
  <si>
    <t>Izdevumi (uzturēšanas izdevumi+izdevumi kapitālieguldījumiem)</t>
  </si>
  <si>
    <t>Uzturēšanas izdevumi kopā (1000; 2000; 3000; 4000)</t>
  </si>
  <si>
    <t>Atlīdzība</t>
  </si>
  <si>
    <t xml:space="preserve">Atalgojums  </t>
  </si>
  <si>
    <t>Mēnešalga</t>
  </si>
  <si>
    <t>Deputātu mēnešalga</t>
  </si>
  <si>
    <t>Pārējo darbinieku mēnešalga (darba alga)</t>
  </si>
  <si>
    <t>Piemaksas un prēmijas un naudas balvas</t>
  </si>
  <si>
    <t>Piemaksa par nakts darbu</t>
  </si>
  <si>
    <t>Samaksa par virsstundu darbu un darbu svētku dienās</t>
  </si>
  <si>
    <t>Piemaksa par darbu īpašos apstākļos, speciālās piemaksas</t>
  </si>
  <si>
    <t>Piemaksa par personisko darba ieguldījumu un darba kvalitāti</t>
  </si>
  <si>
    <t>Piemaksa par papildu darbu</t>
  </si>
  <si>
    <t>Citas normatīvajos aktos noteiktās piemaksas, kas nav iepriekš klasificētas</t>
  </si>
  <si>
    <t>Atalgojums fiziskajām personām uz tiesiskās attiecības regulējošu dokumentu pamata</t>
  </si>
  <si>
    <t>Darba devēja valsts soc. apdroš. obl. iemaksas, sociāla rakstura pabalsti un kompensācijas</t>
  </si>
  <si>
    <t>Darba devēja valsts sociālās apdrošin. obligātās iemaksas</t>
  </si>
  <si>
    <t>Darba devēja pabalsti, kompensācijas un citi maksājumi</t>
  </si>
  <si>
    <t>Mācību maksas kompensācija</t>
  </si>
  <si>
    <t>Darba devēja izdevumi veselības, dzīvības un nelaimes gadījumu apdrošināšanai</t>
  </si>
  <si>
    <t>Preces un pakalpojumi</t>
  </si>
  <si>
    <t>Dienas nauda</t>
  </si>
  <si>
    <t>Pakalpojumi</t>
  </si>
  <si>
    <t>Pasta, telefona un citi sakaru pakalpojumi</t>
  </si>
  <si>
    <t>Valsts nozīmes datu pārraides tīkla pakalpojumi</t>
  </si>
  <si>
    <t>Telefona abonēšanas maksa, vietējo un tālsarunu apmaksa, interneta pakalpojumu sniedzēju apmaksa</t>
  </si>
  <si>
    <t>Mobilā telefona abonēšanas maksas un sarunu apmaksa</t>
  </si>
  <si>
    <t>Pārējie sakaru pakalpojumi</t>
  </si>
  <si>
    <t>Izdevumi par komunālajiem pakalpojumiem</t>
  </si>
  <si>
    <t>Izdevumi par apkuri</t>
  </si>
  <si>
    <t>Izdevumi par ūdeni un kanalizāciju</t>
  </si>
  <si>
    <t>Izdevumi par elektroenerģiju</t>
  </si>
  <si>
    <t>Izdevumi par pārējiem komunālajiem pakalpojumiem</t>
  </si>
  <si>
    <t>Iestādes administratīvie izdevumi un ar iestādes darbības nodrošināšanu saistītie izdevumi</t>
  </si>
  <si>
    <t>Auditoru, tulku pakalpojumi, izdevumi par iestāžu pasūtītajiem pētījumiem</t>
  </si>
  <si>
    <t>Izdevumi par transporta pakalpojumiem</t>
  </si>
  <si>
    <t>Normatīvajos aktos noteiktie darba devēja veselības izdevumi darba ņēmējiem</t>
  </si>
  <si>
    <t>Bankas komisija, pakalpojumi</t>
  </si>
  <si>
    <t xml:space="preserve">Pārējie iestādes administratīvie izdevumi </t>
  </si>
  <si>
    <t>Ēku, būvju un telpu kārtējais remonts</t>
  </si>
  <si>
    <t>Transportlīdzekļu uzturēšana un remonts</t>
  </si>
  <si>
    <t>Iekārtas, inventāra un aparatūras remonts, tehniskā apkalpošana</t>
  </si>
  <si>
    <t>Autoceļu un ielu pārvaldīšana un uzturēšana</t>
  </si>
  <si>
    <t>Apdrošināšanas izdevumi</t>
  </si>
  <si>
    <t>Profesionālās darbības civiltiesiskās apdrošināšanas izdevumi</t>
  </si>
  <si>
    <t>Pārējie remontdarbu un iestāžu uzturēšanas pakalpojumi</t>
  </si>
  <si>
    <t>Informācijas tehnoloģijas pakalpojumi</t>
  </si>
  <si>
    <t>Informācijas sistēmas uzturēšana</t>
  </si>
  <si>
    <t>Informācijas sistēmas licenču nomas izdevumi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</si>
  <si>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</si>
  <si>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</si>
  <si>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</si>
  <si>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</si>
  <si>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</si>
  <si>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Pārējā noma</t>
  </si>
  <si>
    <t>Citi pakalpojumi</t>
  </si>
  <si>
    <t>Izdevumi par tiesvedības darbiem</t>
  </si>
  <si>
    <t>Pašvaldību līdzekļi neparedzētiem gadījumiem</t>
  </si>
  <si>
    <t>Izdevumi juridiskās palīdzības sniedzējiem un zvērinātiem tiesu izpildītājiem</t>
  </si>
  <si>
    <t>Iestādes iekšējo kolektīvo pasākumu organizēšanas izdevumi</t>
  </si>
  <si>
    <t>Pārējie iepriekš neklasificētie pakalpojumu veidi</t>
  </si>
  <si>
    <t>Maksājumi par sniegtajiem finanšu pakalpojumiem</t>
  </si>
  <si>
    <t>Maksājumi par pašvaldību parāda apkalpošanu</t>
  </si>
  <si>
    <t>Krājumi, materiāli, energoresursi, preces, biroja preces un inventārs, kurus neuzskaita kodā 5000</t>
  </si>
  <si>
    <t xml:space="preserve">Biroja preces </t>
  </si>
  <si>
    <t>Inventārs</t>
  </si>
  <si>
    <t>Spectērpi</t>
  </si>
  <si>
    <t>Kurināmais un enerģētiskie 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</si>
  <si>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</si>
  <si>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</si>
  <si>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</si>
  <si>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</si>
  <si>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med.instrumenti, laboratorijas dzīvnieki un to uzturēšana</t>
  </si>
  <si>
    <t>Zāles, ķimikālijas, laboratorijas preces</t>
  </si>
  <si>
    <t>Medicīnas instrumenti, laboratorijas dzīvnieki un to uzturēšana</t>
  </si>
  <si>
    <t>Kārtējā remonta un iestāžu uzturēšanas materiāli</t>
  </si>
  <si>
    <t>Remontmateriāli</t>
  </si>
  <si>
    <t>Saimniecības materiāli</t>
  </si>
  <si>
    <t>Elektroiekārtu remonta un uzturēšanas materiāli</t>
  </si>
  <si>
    <t>Transportlīdzekļu uzturēšana un remontmateriāli</t>
  </si>
  <si>
    <t>Datortehnikas remonta un uzturēšanas materiāli</t>
  </si>
  <si>
    <t>Pārējās kārtējo remontu materiālu izmaksas</t>
  </si>
  <si>
    <t>Valsts un pašvaldību aprūpē un apgādē esošo personu uzturēšana</t>
  </si>
  <si>
    <t>Mīkstais inventārs</t>
  </si>
  <si>
    <t>Virtuves inventārs, trauki un galda piederumi</t>
  </si>
  <si>
    <t>Ēdināšanas izdevumi</t>
  </si>
  <si>
    <t>Formas tērpi un speciālais apģērbs</t>
  </si>
  <si>
    <t>Uzturdevas kompensācija naudā</t>
  </si>
  <si>
    <t>Apdrošināšanas izdevumi veselības, dzīvības un nelaimes gadījumu apdrošināšanai</t>
  </si>
  <si>
    <t>Pārējie valsts un pašvaldību aprūpē un apgādē esošo personu uzturēšanas izdevumi, kuri nav minēti citos koda 2360 apakškodos</t>
  </si>
  <si>
    <t>Mācību līdzekļi un materiāli</t>
  </si>
  <si>
    <t>Specifiskie materiāli un inventārs</t>
  </si>
  <si>
    <t>Munīcija</t>
  </si>
  <si>
    <t>Pārējie specifiskas lietošanas materiāli un inventārs</t>
  </si>
  <si>
    <t>Pārējās preces</t>
  </si>
  <si>
    <t>Izdevumi periodikas iegādei</t>
  </si>
  <si>
    <t>Budžeta iestāžu nodokļu, nodevu un naudas sodu maksājumi</t>
  </si>
  <si>
    <t>Budžeta iestāžu nodokļu maksājumi</t>
  </si>
  <si>
    <t>Budžeta iestāžu pievienotās vērtības nodokļa maksājumi</t>
  </si>
  <si>
    <t>Budžeta iestāžu nekustamā īpašuma nodokļa (t.sk. zemes nodokļa parāda) maksājumi budžetā</t>
  </si>
  <si>
    <t>Budžeta iestāžu dabas resursu nodokļa maksājumi</t>
  </si>
  <si>
    <t>Pārējie budžeta iestāžu pārskaitītie nodokļi un nodevas</t>
  </si>
  <si>
    <t>Budžeta iestāžu naudas sodu maksājumi</t>
  </si>
  <si>
    <t>Pakalpojumi, kurus budžeta iestādes apmaksā noteikto funkciju ietvaros, kas nav iestādes administratīvie izdevumi</t>
  </si>
  <si>
    <t>Subsīdijas un dotācijas</t>
  </si>
  <si>
    <t>Valsts un pašvaldību budžeta dotācija komersantiem, biedrībām un nodibinājumiem un fiziskām personām</t>
  </si>
  <si>
    <t>Valsts un pašvaldību budžeta dotācija valsts un pašvaldību komersantiem</t>
  </si>
  <si>
    <t>Valsts un pašvaldību budžeta dotācija biedrībām un nodibinājumiem</t>
  </si>
  <si>
    <t>Subsīdijas un dotācijas biedrībām un nodibinājumiem Eiropas Savienības politiku instrumentu un pārējās ārvalstu finanšu palīdzības līdzfinansētajiem projektiem (pasākumiem)</t>
  </si>
  <si>
    <t>Atmaksa biedrībām un nodibinājumiem par Eiropas Savienības politiku instrumentu un pārējās ārvalstu finanšu palīdzības projektu (pasākumu) īstenošanu</t>
  </si>
  <si>
    <t>Subsīdijas komersantiem sabiedriskā transporta pakalpojumu nodrošināšanai (par pasažieru regulārajiem pārvadājumiem)</t>
  </si>
  <si>
    <t>Produktu supsīdijas komersantiem sabiedriskā transporta pakalpojumu nodrošināšanai (par pasažieru regulārajiem pārvadājumiem)</t>
  </si>
  <si>
    <t>Citas ražošanas subsīdijas komersantiem sabiedriskā transporta pakalpojumu nodrošināšanai (par pasažieru regulārajiem pārvadājumiem)</t>
  </si>
  <si>
    <t>Procentu izdevumi</t>
  </si>
  <si>
    <t>Procentu maksājumi iekšzemes kredītiestādēm</t>
  </si>
  <si>
    <t>Budžeta iestāžu līzinga procentu maksājumi</t>
  </si>
  <si>
    <t>Pārējie procentu maksājumi</t>
  </si>
  <si>
    <t>Budžeta iestāžu procentu maksājumi Valsts kasei</t>
  </si>
  <si>
    <t>Izdevumi kapitālieguldījumiem - kopā</t>
  </si>
  <si>
    <t>Pamatkapitāla veidošana</t>
  </si>
  <si>
    <t>Nemateriālie ieguldījumi</t>
  </si>
  <si>
    <t>Attīstības pasākumi un programmas</t>
  </si>
  <si>
    <t>Licences, koncesijas un patenti, preču zīmes un līdzīgas tiesības</t>
  </si>
  <si>
    <t>Datorprogrammas</t>
  </si>
  <si>
    <t>Pārējās licences, koncesijas un patenti, preču zīmes un tamlīdzīgas tiesības</t>
  </si>
  <si>
    <t>Pārējie nemateriālie ieguldījumi</t>
  </si>
  <si>
    <t>Nemateriālo ieguldījumu izveidošana</t>
  </si>
  <si>
    <t>Kapitālsabiedrību iegādes rezultātā iegūtā nemateriālā vērtība</t>
  </si>
  <si>
    <t>Pamatlīdzekļi</t>
  </si>
  <si>
    <t>Zeme, ēkas un būves</t>
  </si>
  <si>
    <t>Dzīvojamās ēkas</t>
  </si>
  <si>
    <t>Nedzīvojamās ēkas</t>
  </si>
  <si>
    <t>Transporta būves</t>
  </si>
  <si>
    <t>Zeme zem ēkām un būvēm</t>
  </si>
  <si>
    <t>Kultivētā zeme</t>
  </si>
  <si>
    <t>Atpūtai un izklaidei izmantojamā zeme</t>
  </si>
  <si>
    <t>Pārējā zeme</t>
  </si>
  <si>
    <t>Celtnes un būves</t>
  </si>
  <si>
    <t>Pārējais nekustamais īpašums</t>
  </si>
  <si>
    <t>Tehnoloģiskās iekārtas un mašīnas</t>
  </si>
  <si>
    <t>Pārējie pamatlīdzekļi</t>
  </si>
  <si>
    <t>Transportlīdzekļi</t>
  </si>
  <si>
    <t>Saimniecības pamatlīdzekļi</t>
  </si>
  <si>
    <t>Bibliotēku krājumi</t>
  </si>
  <si>
    <t>Izklaides, literārie un mākslas oriģināldarbi</t>
  </si>
  <si>
    <t>Antīkie un citi mākslas priekšmeti</t>
  </si>
  <si>
    <t>Citas vērtslietas</t>
  </si>
  <si>
    <t>Datortehnika, sakaru un cita biroja tehnika</t>
  </si>
  <si>
    <t>Pārējie iepriekš neklasificētie pamatlīdzekļi</t>
  </si>
  <si>
    <t>Pamatlīdzekļu izveidošana un nepabeigtā būvniecība</t>
  </si>
  <si>
    <t>Kapitālais remonts un rekonstrukcija</t>
  </si>
  <si>
    <t>Bioloģiskie un pazemes aktīvi</t>
  </si>
  <si>
    <t>Pārējie bioloģiskie un lauksaimniecības aktīvi</t>
  </si>
  <si>
    <t>Ilgtermiņa ieguldījumi nomātajos pamatlīdzekļos</t>
  </si>
  <si>
    <t>Sociālie pabalsti</t>
  </si>
  <si>
    <t>Pensijas un sociālie pabalsti naudā</t>
  </si>
  <si>
    <t>Valsts sociālās apdrošināšanas pabalsti naudā</t>
  </si>
  <si>
    <t>Valsts un pašvaldību nodarbinātības pabalsti naudā</t>
  </si>
  <si>
    <t>Bezdarbnieku pabalsts</t>
  </si>
  <si>
    <t>Bezdarbnieku stipendija</t>
  </si>
  <si>
    <t>Pašvaldību sociālā palīdzība iedzīvotājiem naudā</t>
  </si>
  <si>
    <t>Pabalsti veselības aprūpei naudā</t>
  </si>
  <si>
    <t>Pabalsti ēdināšanai naudā</t>
  </si>
  <si>
    <t>Pašvaldību vienreizējie pabalsti naudā ārkārtas situācijā</t>
  </si>
  <si>
    <t>Sociālās garantijas bāreņiem un audžuģimenēm naudā</t>
  </si>
  <si>
    <t>Pārējā sociālā palīdzība  naudā</t>
  </si>
  <si>
    <t>Pabalsts garantētā minimālā ienākumu līmeņa nodrošināšanai naudā</t>
  </si>
  <si>
    <t>Dzīvokļa pabalsti naudā</t>
  </si>
  <si>
    <t>Valsts un pašvaldību budžeta maksājumi</t>
  </si>
  <si>
    <t>Stipendijas</t>
  </si>
  <si>
    <t>Transporta izdevumu kompensācijas</t>
  </si>
  <si>
    <t>Ilgstošas sociālās aprūpes un sociālās rehabilitācijas institūciju veiktie maksājumi klientiem personiskiem izdevumiem no normatīvajos aktos noteiktajiem klientu ienākumiem, kas izmaksāti no valsts budžeta līdzekļiem</t>
  </si>
  <si>
    <t>Pārējie klasifikācijā neminētie no valsts un pašvaldību budžeta veiktie maksājumi iedzīvotājiem naudā</t>
  </si>
  <si>
    <t>Sociālie pabalsti natūrā</t>
  </si>
  <si>
    <t>Pašvaldību sociālāpalīdzība iedzīvotājiem natūrā</t>
  </si>
  <si>
    <t>Pabalsti ēdināšanai natūrā</t>
  </si>
  <si>
    <t>Pašvaldības vienreizējie pabalsti natūrā ārkārtas situācijā</t>
  </si>
  <si>
    <t>Pārējā sociālāpalīdzība natūrā</t>
  </si>
  <si>
    <t>Atbalsta pasākumi un kompensācijas natūrā</t>
  </si>
  <si>
    <t>Dzīvokļa pabalsti natūrā</t>
  </si>
  <si>
    <t>Pārējie klasifikācijā neminētie maksājumi iedzīvotājiem natūrā un kompensācijas</t>
  </si>
  <si>
    <t>Pašvaldības pirktie sociālie pakalpojumi  iedzīvotājiem</t>
  </si>
  <si>
    <t>Samaksa par aprūpi mājās</t>
  </si>
  <si>
    <t>Samaksa par ilgstošas sociālās aprūpes un sociālās rehabilitācijas institūciju sniegtajiem pakalpojumiem</t>
  </si>
  <si>
    <t>Samaksa par pārējiem sociālajiem pakalpojumiem saskaņā ar pašvaldību saistošajiem noteikumiem</t>
  </si>
  <si>
    <t>Maksājumi iedzīvotājiem natūrā, naudas balvas, izdevumi pašvaldību brīvprātīgo iniciatīvu izpildei</t>
  </si>
  <si>
    <t>Maksājumi iedzīvotājiem natūrā</t>
  </si>
  <si>
    <t>Naudas balvas</t>
  </si>
  <si>
    <t>Izdevumi brīvprātīgo iniciatīvu izpildei</t>
  </si>
  <si>
    <t>Izsoles nodrošinājuma un citu maksājumu, kas saistīti ar dalību izsolēs, atmaksa</t>
  </si>
  <si>
    <t>Uzturēšanas izdevumu transferti, pašu resursu maksājumi, starptautiskā sadarbība</t>
  </si>
  <si>
    <t>Pašvaldību  uzturēšanas izdevumu transferti</t>
  </si>
  <si>
    <t>Pašvaldību  uzturēšanas izdevumu transferti citām pašvaldībām</t>
  </si>
  <si>
    <t>Pašvaldību uzturēšanas izdevumu iekšējie tranferti starp pašvaldības budžeta veidiem</t>
  </si>
  <si>
    <t>Pašvaldības pamatbudžeta uzturēšanas izdevumu transferts uz pašvaldības speciālo budžetu</t>
  </si>
  <si>
    <t>Pašvaldības speciālā budžeta uzturēšanas izdevumu transferts uz pašvaldības pamatbudžetu</t>
  </si>
  <si>
    <t>Pašvaldības iestādes uzturēšanas izdevumu transferts uz pašvaldības pamatbudžetu</t>
  </si>
  <si>
    <t>Pašvaldību uzturēšanas izdevumu transferti padotības iestādēm</t>
  </si>
  <si>
    <t>Pašvaldības  uzturēšanas izdevumu transferti uz valsts budžetu</t>
  </si>
  <si>
    <t>Pašvaldību atmaksa valsts budžetam par iepriekšējos gados saņemto, bet neizlietoto valsts budžeta transfertu uzturēšanas izdevumiem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</si>
  <si>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</t>
  </si>
  <si>
    <t>Pašvaldības iemaksa pašvaldību finanšu izlīdzināšanas fondā</t>
  </si>
  <si>
    <t>Atlikums perioda beigās bankā, t.sk</t>
  </si>
  <si>
    <t>F22 01 00 00</t>
  </si>
  <si>
    <t>kases apgrozības līdzekļi</t>
  </si>
  <si>
    <t>F22 01 00 20</t>
  </si>
  <si>
    <t>atgriežamie līdzekļi pašvaldības budžetam</t>
  </si>
  <si>
    <t>Kontrolsumma</t>
  </si>
  <si>
    <t>Ieņēmumu pārsniegums (+) vai deficīts (-)</t>
  </si>
  <si>
    <t>Finansēšana</t>
  </si>
  <si>
    <t>F21 01 00 00</t>
  </si>
  <si>
    <t>Naudas līdzekļi</t>
  </si>
  <si>
    <t>F40 02 00 00</t>
  </si>
  <si>
    <t>Aizņēmumi</t>
  </si>
  <si>
    <t>F40 12 00 10</t>
  </si>
  <si>
    <t>Saņemtie īstermiņa aizņēmumi</t>
  </si>
  <si>
    <t>F40 12 00 20</t>
  </si>
  <si>
    <t>Saņemto īstermiņu aizņēmumu atmaksa</t>
  </si>
  <si>
    <t>F40 22 00 10</t>
  </si>
  <si>
    <t>Saņemtie vidēja termiņa aizņēmumi</t>
  </si>
  <si>
    <t>F40 22 00 20</t>
  </si>
  <si>
    <t>Saņemto vidēja termiņa aizņēmumu atmaksa</t>
  </si>
  <si>
    <t>F40 32 00 10</t>
  </si>
  <si>
    <t>Saņemtie ilgtermiņa aizņēmumi</t>
  </si>
  <si>
    <t>F40 32 00 20</t>
  </si>
  <si>
    <t>Saņemto ilgtermiņa aizņēmumu atmaksa</t>
  </si>
  <si>
    <t>F40 01 00 00</t>
  </si>
  <si>
    <t>Aizdevumi</t>
  </si>
  <si>
    <t>F55 01 00 00</t>
  </si>
  <si>
    <t>Akcijas un cita līdzdalība komersantu pašu kapitālā neskaitot kopieguldījuma fonda akcijas</t>
  </si>
  <si>
    <t>Izpilddirektora p.i.</t>
  </si>
  <si>
    <t>A.Grants</t>
  </si>
  <si>
    <t>Centralizētās grāmatvedības vadītāja</t>
  </si>
  <si>
    <t>I.Kundziņa</t>
  </si>
  <si>
    <t>03.600.</t>
  </si>
  <si>
    <t>Iebraukšanas nodevas iekasēšanas nodrošinājums</t>
  </si>
  <si>
    <t>LV84PARX0002484572001</t>
  </si>
  <si>
    <t>LV81PARX0002484577002</t>
  </si>
  <si>
    <t>LV18PARX0002484576002</t>
  </si>
  <si>
    <t>Glābšanas staciju būvniecība, atjaunošana un uzlabošana</t>
  </si>
  <si>
    <t>03.600</t>
  </si>
  <si>
    <t>Atskaitījumi CSDD par apstāšanās un stāvēšanas noteikumu pārkāpumu iekasēšanas nodrošināšanu</t>
  </si>
  <si>
    <t>Pašvaldības budžeta kopējie izdevumu konti</t>
  </si>
  <si>
    <t>Jūrmalas pilsētas Pašvaldības policija</t>
  </si>
  <si>
    <t>90000056554</t>
  </si>
  <si>
    <t>Dubultu prospekts 2, Jūrmala, LV-2015</t>
  </si>
  <si>
    <t>03.110.</t>
  </si>
  <si>
    <t>Iestādes uzturēšana un sabiedriskās kārtības nodrošināšana</t>
  </si>
  <si>
    <t>LV30PARX0002484572003</t>
  </si>
  <si>
    <t>LV54PARX0002484577003</t>
  </si>
  <si>
    <t>LV88PARX0002484576003</t>
  </si>
  <si>
    <t xml:space="preserve">Iestādes vadītājs </t>
  </si>
  <si>
    <t>paraksts, datums</t>
  </si>
  <si>
    <t>23.10.2014.</t>
  </si>
  <si>
    <t>atšifrējums</t>
  </si>
  <si>
    <t>V. Kivkucāns</t>
  </si>
  <si>
    <t>Galvenais grāmatvedis</t>
  </si>
  <si>
    <t>B. Čerņavska</t>
  </si>
  <si>
    <t>Jūrmalas pilsētas Labklājības pārvalde</t>
  </si>
  <si>
    <t>90000594245</t>
  </si>
  <si>
    <t>Mellužu pr. 83, Jūrmala, LV - 2008</t>
  </si>
  <si>
    <t>03.110</t>
  </si>
  <si>
    <t>Sociālā palīdzība</t>
  </si>
  <si>
    <t>LV72PARX0002484572023</t>
  </si>
  <si>
    <t>Iestādes vadītājs</t>
  </si>
  <si>
    <t>Uzturdevas kompensācija</t>
  </si>
  <si>
    <t>Izdevumi par precēm iestādes administratīvās darbības nodrošināšanai</t>
  </si>
  <si>
    <t>Valsts sociālie pabalsti naudā</t>
  </si>
  <si>
    <t>Pārējie valsts pabalsti un kompensācijas</t>
  </si>
  <si>
    <t>Prēmijas un naudas balvas</t>
  </si>
  <si>
    <t>Mācību, darba un dienesta komandējumi, darba braucieni</t>
  </si>
  <si>
    <t>Iekšzemes mācību, darba un dienesta komandējumi, darba braucieni</t>
  </si>
  <si>
    <t>Pārējie komandējumu un darba braucienu izdevumi</t>
  </si>
  <si>
    <t xml:space="preserve">Ārvalstu mācību, darba un dienesta komandējumi, darba braucieni </t>
  </si>
  <si>
    <t>Izdevumi par atkritumu savākšanu, izvešanu no apdzīvotām vietām un teritorijām ārpus apdzīvotām vietām un utilizāciju</t>
  </si>
  <si>
    <t>Administratīvie izdevumi un sabiedriskās attiecības</t>
  </si>
  <si>
    <t>Izdevumi par saņemtajiem apmācību pakalpojumiem</t>
  </si>
  <si>
    <t>Remontdarbi un iestāžu uzturēšanas pakalpojumi (izņemot kapitālo remontu)</t>
  </si>
  <si>
    <t>Nekustamā īpašuma uzturēšana</t>
  </si>
  <si>
    <t>Iekārtu, aparatūras un inventāra īre un noma</t>
  </si>
  <si>
    <t>Izdevumi par precēm iestādes darbības nodrošināšanai</t>
  </si>
  <si>
    <t>Subsīdijas un dotācijas komersantiem, biedrībām un nodibinājumiem</t>
  </si>
  <si>
    <t>Valsts un pašvaldību budžeta dotācija komersantiem, ostām un speciālajām ekonomiskajām zonām</t>
  </si>
  <si>
    <t>Subsīdijas un dotācijas komersantiem, biedrībām un nodibinājumiem, ostām un speciālajām ekonomiskajām zonām Eiropas Savienības politiku instrumentu un pārējās ārvalstu finanšu palīdzības līdzfinansēto projektu un (vai)pasākumu ietvaros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</si>
  <si>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</si>
  <si>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</si>
  <si>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>Procentu maksājumi iekšzemes finanšu institūcijām par aizņēmumiem un vērtspapīriem</t>
  </si>
  <si>
    <t>Budžeta iestāžu procenta maksājumi Valsts kasei, izņemot valsts sociālās apdrošināšanas speciālo budžetu</t>
  </si>
  <si>
    <t>Darba devēja pabalsti un kompensācijas, no kuriem aprēķina iedzīvotāju ienākuma nodokli un valsts sociālās apdrošināšanas obligātās iemaksas</t>
  </si>
  <si>
    <t>Darba devēja pabalsti un kompensācijas, no kā neaprēķina iedzīvotāju ienākuma nodokli un valsts sociālās apdrošināšanas obligātās iemaksas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</si>
</sst>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sz val="6"/>
      <name val="Times New Roman"/>
      <family val="1"/>
      <charset val="186"/>
    </font>
    <font>
      <sz val="9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4">
    <xf numFmtId="0" fontId="0" fillId="0" borderId="0" xfId="0"/>
    <xf numFmtId="0" fontId="2" fillId="0" borderId="0" xfId="1" applyFont="1" applyFill="1" applyBorder="1" applyAlignment="1" applyProtection="1">
      <alignment vertical="center"/>
    </xf>
    <xf numFmtId="49" fontId="2" fillId="2" borderId="1" xfId="1" applyNumberFormat="1" applyFont="1" applyFill="1" applyBorder="1" applyAlignment="1" applyProtection="1">
      <alignment vertical="center"/>
    </xf>
    <xf numFmtId="49" fontId="2" fillId="2" borderId="0" xfId="1" applyNumberFormat="1" applyFont="1" applyFill="1" applyBorder="1" applyAlignment="1" applyProtection="1">
      <alignment vertical="center"/>
    </xf>
    <xf numFmtId="49" fontId="2" fillId="2" borderId="0" xfId="1" applyNumberFormat="1" applyFont="1" applyFill="1" applyBorder="1" applyAlignment="1" applyProtection="1">
      <alignment horizontal="centerContinuous" vertical="center"/>
    </xf>
    <xf numFmtId="49" fontId="2" fillId="2" borderId="5" xfId="1" applyNumberFormat="1" applyFont="1" applyFill="1" applyBorder="1" applyAlignment="1" applyProtection="1">
      <alignment horizontal="center" vertical="center"/>
    </xf>
    <xf numFmtId="49" fontId="4" fillId="2" borderId="1" xfId="1" applyNumberFormat="1" applyFont="1" applyFill="1" applyBorder="1" applyAlignment="1" applyProtection="1">
      <alignment vertical="center"/>
    </xf>
    <xf numFmtId="49" fontId="5" fillId="2" borderId="0" xfId="1" applyNumberFormat="1" applyFont="1" applyFill="1" applyBorder="1" applyAlignment="1" applyProtection="1">
      <alignment vertical="center"/>
    </xf>
    <xf numFmtId="49" fontId="6" fillId="2" borderId="1" xfId="1" applyNumberFormat="1" applyFont="1" applyFill="1" applyBorder="1" applyAlignment="1" applyProtection="1">
      <alignment vertical="center"/>
    </xf>
    <xf numFmtId="49" fontId="2" fillId="2" borderId="11" xfId="1" applyNumberFormat="1" applyFont="1" applyFill="1" applyBorder="1" applyAlignment="1" applyProtection="1">
      <alignment vertical="center"/>
    </xf>
    <xf numFmtId="49" fontId="2" fillId="2" borderId="12" xfId="1" applyNumberFormat="1" applyFont="1" applyFill="1" applyBorder="1" applyAlignment="1" applyProtection="1">
      <alignment vertical="center"/>
    </xf>
    <xf numFmtId="49" fontId="2" fillId="2" borderId="13" xfId="1" applyNumberFormat="1" applyFont="1" applyFill="1" applyBorder="1" applyAlignment="1" applyProtection="1">
      <alignment vertical="center"/>
      <protection locked="0"/>
    </xf>
    <xf numFmtId="49" fontId="2" fillId="2" borderId="14" xfId="1" applyNumberFormat="1" applyFont="1" applyFill="1" applyBorder="1" applyAlignment="1" applyProtection="1">
      <alignment vertical="center"/>
      <protection locked="0"/>
    </xf>
    <xf numFmtId="49" fontId="2" fillId="2" borderId="15" xfId="1" applyNumberFormat="1" applyFont="1" applyFill="1" applyBorder="1" applyAlignment="1" applyProtection="1">
      <alignment vertical="center"/>
      <protection locked="0"/>
    </xf>
    <xf numFmtId="49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textRotation="90"/>
    </xf>
    <xf numFmtId="1" fontId="7" fillId="0" borderId="30" xfId="1" applyNumberFormat="1" applyFont="1" applyFill="1" applyBorder="1" applyAlignment="1" applyProtection="1">
      <alignment horizontal="center" vertical="center"/>
    </xf>
    <xf numFmtId="1" fontId="7" fillId="0" borderId="31" xfId="1" applyNumberFormat="1" applyFont="1" applyFill="1" applyBorder="1" applyAlignment="1" applyProtection="1">
      <alignment horizontal="center" vertical="center"/>
    </xf>
    <xf numFmtId="1" fontId="7" fillId="0" borderId="32" xfId="1" applyNumberFormat="1" applyFont="1" applyFill="1" applyBorder="1" applyAlignment="1" applyProtection="1">
      <alignment horizontal="center" vertical="center"/>
    </xf>
    <xf numFmtId="1" fontId="7" fillId="0" borderId="33" xfId="1" applyNumberFormat="1" applyFont="1" applyFill="1" applyBorder="1" applyAlignment="1" applyProtection="1">
      <alignment horizontal="center" vertical="center"/>
    </xf>
    <xf numFmtId="1" fontId="7" fillId="0" borderId="34" xfId="1" applyNumberFormat="1" applyFont="1" applyFill="1" applyBorder="1" applyAlignment="1" applyProtection="1">
      <alignment horizontal="center" vertical="center"/>
    </xf>
    <xf numFmtId="0" fontId="5" fillId="0" borderId="21" xfId="1" applyFont="1" applyFill="1" applyBorder="1" applyAlignment="1" applyProtection="1">
      <alignment vertical="center" wrapText="1"/>
    </xf>
    <xf numFmtId="0" fontId="5" fillId="0" borderId="21" xfId="1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 applyProtection="1">
      <alignment vertical="center"/>
    </xf>
    <xf numFmtId="0" fontId="5" fillId="0" borderId="26" xfId="1" applyFont="1" applyFill="1" applyBorder="1" applyAlignment="1" applyProtection="1">
      <alignment vertical="center"/>
      <protection locked="0"/>
    </xf>
    <xf numFmtId="0" fontId="5" fillId="0" borderId="23" xfId="1" applyFont="1" applyFill="1" applyBorder="1" applyAlignment="1" applyProtection="1">
      <alignment vertical="center"/>
      <protection locked="0"/>
    </xf>
    <xf numFmtId="0" fontId="5" fillId="0" borderId="24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vertical="center"/>
    </xf>
    <xf numFmtId="0" fontId="5" fillId="0" borderId="35" xfId="1" applyFont="1" applyFill="1" applyBorder="1" applyAlignment="1" applyProtection="1">
      <alignment vertical="center" wrapText="1"/>
    </xf>
    <xf numFmtId="0" fontId="5" fillId="0" borderId="35" xfId="1" applyFont="1" applyFill="1" applyBorder="1" applyAlignment="1" applyProtection="1">
      <alignment horizontal="left" vertical="center" wrapText="1"/>
    </xf>
    <xf numFmtId="3" fontId="5" fillId="0" borderId="36" xfId="1" applyNumberFormat="1" applyFont="1" applyFill="1" applyBorder="1" applyAlignment="1" applyProtection="1">
      <alignment horizontal="right" vertical="center"/>
    </xf>
    <xf numFmtId="3" fontId="5" fillId="0" borderId="37" xfId="1" applyNumberFormat="1" applyFont="1" applyFill="1" applyBorder="1" applyAlignment="1" applyProtection="1">
      <alignment horizontal="right" vertical="center"/>
    </xf>
    <xf numFmtId="3" fontId="5" fillId="0" borderId="38" xfId="1" applyNumberFormat="1" applyFont="1" applyFill="1" applyBorder="1" applyAlignment="1" applyProtection="1">
      <alignment horizontal="right" vertical="center"/>
    </xf>
    <xf numFmtId="3" fontId="5" fillId="0" borderId="39" xfId="1" applyNumberFormat="1" applyFont="1" applyFill="1" applyBorder="1" applyAlignment="1" applyProtection="1">
      <alignment horizontal="right" vertical="center"/>
    </xf>
    <xf numFmtId="0" fontId="2" fillId="0" borderId="30" xfId="1" applyFont="1" applyFill="1" applyBorder="1" applyAlignment="1" applyProtection="1">
      <alignment vertical="center" wrapText="1"/>
    </xf>
    <xf numFmtId="0" fontId="2" fillId="0" borderId="30" xfId="1" applyFont="1" applyFill="1" applyBorder="1" applyAlignment="1" applyProtection="1">
      <alignment horizontal="left" vertical="center" wrapText="1"/>
    </xf>
    <xf numFmtId="3" fontId="2" fillId="0" borderId="31" xfId="1" applyNumberFormat="1" applyFont="1" applyFill="1" applyBorder="1" applyAlignment="1" applyProtection="1">
      <alignment horizontal="right" vertical="center"/>
    </xf>
    <xf numFmtId="3" fontId="2" fillId="0" borderId="32" xfId="1" applyNumberFormat="1" applyFont="1" applyFill="1" applyBorder="1" applyAlignment="1" applyProtection="1">
      <alignment horizontal="right" vertical="center"/>
    </xf>
    <xf numFmtId="3" fontId="2" fillId="0" borderId="33" xfId="1" applyNumberFormat="1" applyFont="1" applyFill="1" applyBorder="1" applyAlignment="1" applyProtection="1">
      <alignment horizontal="right" vertical="center"/>
    </xf>
    <xf numFmtId="3" fontId="2" fillId="0" borderId="34" xfId="1" applyNumberFormat="1" applyFont="1" applyFill="1" applyBorder="1" applyAlignment="1" applyProtection="1">
      <alignment horizontal="right" vertical="center"/>
    </xf>
    <xf numFmtId="0" fontId="2" fillId="0" borderId="21" xfId="1" applyFont="1" applyFill="1" applyBorder="1" applyAlignment="1" applyProtection="1">
      <alignment vertical="center" wrapText="1"/>
    </xf>
    <xf numFmtId="0" fontId="2" fillId="0" borderId="21" xfId="1" applyFont="1" applyFill="1" applyBorder="1" applyAlignment="1" applyProtection="1">
      <alignment horizontal="right" vertical="center" wrapText="1"/>
    </xf>
    <xf numFmtId="3" fontId="2" fillId="0" borderId="1" xfId="1" applyNumberFormat="1" applyFont="1" applyFill="1" applyBorder="1" applyAlignment="1" applyProtection="1">
      <alignment horizontal="right" vertical="center"/>
    </xf>
    <xf numFmtId="3" fontId="2" fillId="0" borderId="26" xfId="1" applyNumberFormat="1" applyFont="1" applyFill="1" applyBorder="1" applyAlignment="1" applyProtection="1">
      <alignment horizontal="right" vertical="center"/>
      <protection locked="0"/>
    </xf>
    <xf numFmtId="3" fontId="2" fillId="0" borderId="23" xfId="1" applyNumberFormat="1" applyFont="1" applyFill="1" applyBorder="1" applyAlignment="1" applyProtection="1">
      <alignment horizontal="right" vertical="center"/>
      <protection locked="0"/>
    </xf>
    <xf numFmtId="3" fontId="2" fillId="0" borderId="24" xfId="1" applyNumberFormat="1" applyFont="1" applyFill="1" applyBorder="1" applyAlignment="1" applyProtection="1">
      <alignment horizontal="right" vertical="center"/>
      <protection locked="0"/>
    </xf>
    <xf numFmtId="0" fontId="2" fillId="0" borderId="40" xfId="1" applyFont="1" applyFill="1" applyBorder="1" applyAlignment="1" applyProtection="1">
      <alignment vertical="center" wrapText="1"/>
    </xf>
    <xf numFmtId="0" fontId="2" fillId="0" borderId="40" xfId="1" applyFont="1" applyFill="1" applyBorder="1" applyAlignment="1" applyProtection="1">
      <alignment horizontal="right" vertical="center" wrapText="1"/>
    </xf>
    <xf numFmtId="3" fontId="2" fillId="0" borderId="41" xfId="1" applyNumberFormat="1" applyFont="1" applyFill="1" applyBorder="1" applyAlignment="1" applyProtection="1">
      <alignment horizontal="right" vertical="center"/>
    </xf>
    <xf numFmtId="3" fontId="2" fillId="0" borderId="6" xfId="1" applyNumberFormat="1" applyFont="1" applyFill="1" applyBorder="1" applyAlignment="1" applyProtection="1">
      <alignment horizontal="right" vertical="center"/>
      <protection locked="0"/>
    </xf>
    <xf numFmtId="3" fontId="2" fillId="0" borderId="10" xfId="1" applyNumberFormat="1" applyFont="1" applyFill="1" applyBorder="1" applyAlignment="1" applyProtection="1">
      <alignment horizontal="right" vertical="center"/>
      <protection locked="0"/>
    </xf>
    <xf numFmtId="3" fontId="2" fillId="0" borderId="42" xfId="1" applyNumberFormat="1" applyFont="1" applyFill="1" applyBorder="1" applyAlignment="1" applyProtection="1">
      <alignment horizontal="right" vertical="center"/>
      <protection locked="0"/>
    </xf>
    <xf numFmtId="0" fontId="5" fillId="0" borderId="25" xfId="1" applyFont="1" applyFill="1" applyBorder="1" applyAlignment="1" applyProtection="1">
      <alignment horizontal="left" vertical="center" wrapText="1"/>
    </xf>
    <xf numFmtId="3" fontId="2" fillId="0" borderId="28" xfId="1" applyNumberFormat="1" applyFont="1" applyFill="1" applyBorder="1" applyAlignment="1" applyProtection="1">
      <alignment vertical="center"/>
    </xf>
    <xf numFmtId="3" fontId="2" fillId="0" borderId="27" xfId="1" applyNumberFormat="1" applyFont="1" applyFill="1" applyBorder="1" applyAlignment="1" applyProtection="1">
      <alignment vertical="center"/>
      <protection locked="0"/>
    </xf>
    <xf numFmtId="3" fontId="2" fillId="0" borderId="27" xfId="1" applyNumberFormat="1" applyFont="1" applyFill="1" applyBorder="1" applyAlignment="1" applyProtection="1">
      <alignment horizontal="center" vertical="center"/>
    </xf>
    <xf numFmtId="3" fontId="2" fillId="0" borderId="43" xfId="1" applyNumberFormat="1" applyFont="1" applyFill="1" applyBorder="1" applyAlignment="1" applyProtection="1">
      <alignment horizontal="center" vertical="center"/>
    </xf>
    <xf numFmtId="3" fontId="2" fillId="0" borderId="29" xfId="1" applyNumberFormat="1" applyFont="1" applyFill="1" applyBorder="1" applyAlignment="1" applyProtection="1">
      <alignment horizontal="center" vertical="center"/>
    </xf>
    <xf numFmtId="0" fontId="5" fillId="0" borderId="44" xfId="1" applyFont="1" applyFill="1" applyBorder="1" applyAlignment="1" applyProtection="1">
      <alignment horizontal="left" vertical="center" wrapText="1"/>
    </xf>
    <xf numFmtId="3" fontId="2" fillId="0" borderId="11" xfId="1" applyNumberFormat="1" applyFont="1" applyFill="1" applyBorder="1" applyAlignment="1" applyProtection="1">
      <alignment vertical="center"/>
    </xf>
    <xf numFmtId="3" fontId="2" fillId="0" borderId="45" xfId="1" applyNumberFormat="1" applyFont="1" applyFill="1" applyBorder="1" applyAlignment="1" applyProtection="1">
      <alignment horizontal="right" vertical="center"/>
      <protection locked="0"/>
    </xf>
    <xf numFmtId="3" fontId="2" fillId="0" borderId="45" xfId="1" applyNumberFormat="1" applyFont="1" applyFill="1" applyBorder="1" applyAlignment="1" applyProtection="1">
      <alignment horizontal="center" vertical="center"/>
    </xf>
    <xf numFmtId="3" fontId="2" fillId="0" borderId="46" xfId="1" applyNumberFormat="1" applyFont="1" applyFill="1" applyBorder="1" applyAlignment="1" applyProtection="1">
      <alignment horizontal="center" vertical="center"/>
    </xf>
    <xf numFmtId="3" fontId="2" fillId="0" borderId="45" xfId="1" applyNumberFormat="1" applyFont="1" applyFill="1" applyBorder="1" applyAlignment="1" applyProtection="1">
      <alignment horizontal="center" vertical="center"/>
      <protection locked="0"/>
    </xf>
    <xf numFmtId="3" fontId="2" fillId="0" borderId="47" xfId="1" applyNumberFormat="1" applyFont="1" applyFill="1" applyBorder="1" applyAlignment="1" applyProtection="1">
      <alignment horizontal="center" vertical="center"/>
    </xf>
    <xf numFmtId="3" fontId="2" fillId="0" borderId="45" xfId="1" applyNumberFormat="1" applyFont="1" applyFill="1" applyBorder="1" applyAlignment="1" applyProtection="1">
      <alignment vertical="center"/>
    </xf>
    <xf numFmtId="0" fontId="5" fillId="0" borderId="44" xfId="1" applyFont="1" applyFill="1" applyBorder="1" applyAlignment="1" applyProtection="1">
      <alignment horizontal="center" vertical="center" wrapText="1"/>
    </xf>
    <xf numFmtId="0" fontId="2" fillId="0" borderId="21" xfId="1" applyFont="1" applyFill="1" applyBorder="1" applyAlignment="1" applyProtection="1">
      <alignment horizontal="left" vertical="center" wrapText="1"/>
    </xf>
    <xf numFmtId="3" fontId="2" fillId="0" borderId="1" xfId="1" applyNumberFormat="1" applyFont="1" applyFill="1" applyBorder="1" applyAlignment="1" applyProtection="1">
      <alignment vertical="center"/>
    </xf>
    <xf numFmtId="3" fontId="2" fillId="0" borderId="26" xfId="1" applyNumberFormat="1" applyFont="1" applyFill="1" applyBorder="1" applyAlignment="1" applyProtection="1">
      <alignment horizontal="center" vertical="center"/>
    </xf>
    <xf numFmtId="3" fontId="2" fillId="0" borderId="26" xfId="1" applyNumberFormat="1" applyFont="1" applyFill="1" applyBorder="1" applyAlignment="1" applyProtection="1">
      <alignment vertical="center"/>
      <protection locked="0"/>
    </xf>
    <xf numFmtId="3" fontId="2" fillId="0" borderId="23" xfId="1" applyNumberFormat="1" applyFont="1" applyFill="1" applyBorder="1" applyAlignment="1" applyProtection="1">
      <alignment horizontal="center" vertical="center"/>
    </xf>
    <xf numFmtId="3" fontId="2" fillId="0" borderId="24" xfId="1" applyNumberFormat="1" applyFont="1" applyFill="1" applyBorder="1" applyAlignment="1" applyProtection="1">
      <alignment horizontal="center" vertical="center"/>
    </xf>
    <xf numFmtId="0" fontId="2" fillId="0" borderId="40" xfId="1" applyFont="1" applyFill="1" applyBorder="1" applyAlignment="1" applyProtection="1">
      <alignment horizontal="left" vertical="center" wrapText="1"/>
    </xf>
    <xf numFmtId="3" fontId="2" fillId="0" borderId="41" xfId="1" applyNumberFormat="1" applyFont="1" applyFill="1" applyBorder="1" applyAlignment="1" applyProtection="1">
      <alignment vertical="center"/>
    </xf>
    <xf numFmtId="3" fontId="2" fillId="0" borderId="6" xfId="1" applyNumberFormat="1" applyFont="1" applyFill="1" applyBorder="1" applyAlignment="1" applyProtection="1">
      <alignment horizontal="center" vertical="center"/>
    </xf>
    <xf numFmtId="3" fontId="2" fillId="0" borderId="6" xfId="1" applyNumberFormat="1" applyFont="1" applyFill="1" applyBorder="1" applyAlignment="1" applyProtection="1">
      <alignment vertical="center"/>
      <protection locked="0"/>
    </xf>
    <xf numFmtId="3" fontId="2" fillId="0" borderId="10" xfId="1" applyNumberFormat="1" applyFont="1" applyFill="1" applyBorder="1" applyAlignment="1" applyProtection="1">
      <alignment horizontal="center" vertical="center"/>
    </xf>
    <xf numFmtId="3" fontId="2" fillId="0" borderId="42" xfId="1" applyNumberFormat="1" applyFont="1" applyFill="1" applyBorder="1" applyAlignment="1" applyProtection="1">
      <alignment horizontal="center" vertical="center"/>
    </xf>
    <xf numFmtId="0" fontId="2" fillId="0" borderId="48" xfId="1" applyFont="1" applyFill="1" applyBorder="1" applyAlignment="1" applyProtection="1">
      <alignment horizontal="right" vertical="center" wrapText="1"/>
    </xf>
    <xf numFmtId="0" fontId="2" fillId="0" borderId="48" xfId="1" applyFont="1" applyFill="1" applyBorder="1" applyAlignment="1" applyProtection="1">
      <alignment horizontal="left" vertical="center" wrapText="1"/>
    </xf>
    <xf numFmtId="3" fontId="2" fillId="0" borderId="17" xfId="1" applyNumberFormat="1" applyFont="1" applyFill="1" applyBorder="1" applyAlignment="1" applyProtection="1">
      <alignment vertical="center"/>
    </xf>
    <xf numFmtId="3" fontId="2" fillId="0" borderId="49" xfId="1" applyNumberFormat="1" applyFont="1" applyFill="1" applyBorder="1" applyAlignment="1" applyProtection="1">
      <alignment horizontal="center" vertical="center"/>
    </xf>
    <xf numFmtId="3" fontId="2" fillId="0" borderId="49" xfId="1" applyNumberFormat="1" applyFont="1" applyFill="1" applyBorder="1" applyAlignment="1" applyProtection="1">
      <alignment vertical="center"/>
      <protection locked="0"/>
    </xf>
    <xf numFmtId="3" fontId="2" fillId="0" borderId="19" xfId="1" applyNumberFormat="1" applyFont="1" applyFill="1" applyBorder="1" applyAlignment="1" applyProtection="1">
      <alignment horizontal="center" vertical="center"/>
    </xf>
    <xf numFmtId="3" fontId="2" fillId="0" borderId="20" xfId="1" applyNumberFormat="1" applyFont="1" applyFill="1" applyBorder="1" applyAlignment="1" applyProtection="1">
      <alignment horizontal="center" vertical="center"/>
    </xf>
    <xf numFmtId="3" fontId="2" fillId="0" borderId="11" xfId="1" applyNumberFormat="1" applyFont="1" applyFill="1" applyBorder="1" applyAlignment="1" applyProtection="1">
      <alignment horizontal="right" vertical="center"/>
    </xf>
    <xf numFmtId="0" fontId="5" fillId="0" borderId="50" xfId="1" applyFont="1" applyFill="1" applyBorder="1" applyAlignment="1" applyProtection="1">
      <alignment horizontal="center" vertical="center" wrapText="1"/>
    </xf>
    <xf numFmtId="0" fontId="5" fillId="0" borderId="50" xfId="1" applyFont="1" applyFill="1" applyBorder="1" applyAlignment="1" applyProtection="1">
      <alignment horizontal="left" vertical="center" wrapText="1"/>
    </xf>
    <xf numFmtId="3" fontId="2" fillId="0" borderId="51" xfId="1" applyNumberFormat="1" applyFont="1" applyFill="1" applyBorder="1" applyAlignment="1" applyProtection="1">
      <alignment horizontal="right" vertical="center"/>
    </xf>
    <xf numFmtId="3" fontId="2" fillId="0" borderId="49" xfId="1" applyNumberFormat="1" applyFont="1" applyFill="1" applyBorder="1" applyAlignment="1" applyProtection="1">
      <alignment horizontal="right" vertical="center"/>
      <protection locked="0"/>
    </xf>
    <xf numFmtId="3" fontId="2" fillId="0" borderId="49" xfId="1" applyNumberFormat="1" applyFont="1" applyFill="1" applyBorder="1" applyAlignment="1" applyProtection="1">
      <alignment horizontal="center" vertical="center"/>
      <protection locked="0"/>
    </xf>
    <xf numFmtId="3" fontId="2" fillId="0" borderId="52" xfId="1" applyNumberFormat="1" applyFont="1" applyFill="1" applyBorder="1" applyAlignment="1" applyProtection="1">
      <alignment horizontal="center" vertical="center"/>
    </xf>
    <xf numFmtId="3" fontId="2" fillId="0" borderId="53" xfId="1" applyNumberFormat="1" applyFont="1" applyFill="1" applyBorder="1" applyAlignment="1" applyProtection="1">
      <alignment horizontal="right" vertical="center"/>
    </xf>
    <xf numFmtId="3" fontId="2" fillId="0" borderId="26" xfId="1" applyNumberFormat="1" applyFont="1" applyFill="1" applyBorder="1" applyAlignment="1" applyProtection="1">
      <alignment horizontal="center" vertical="center"/>
      <protection locked="0"/>
    </xf>
    <xf numFmtId="3" fontId="2" fillId="0" borderId="54" xfId="1" applyNumberFormat="1" applyFont="1" applyFill="1" applyBorder="1" applyAlignment="1" applyProtection="1">
      <alignment horizontal="center" vertical="center"/>
    </xf>
    <xf numFmtId="0" fontId="5" fillId="0" borderId="55" xfId="1" applyFont="1" applyFill="1" applyBorder="1" applyAlignment="1" applyProtection="1">
      <alignment horizontal="center" vertical="center" wrapText="1"/>
    </xf>
    <xf numFmtId="0" fontId="5" fillId="0" borderId="55" xfId="1" applyFont="1" applyFill="1" applyBorder="1" applyAlignment="1" applyProtection="1">
      <alignment horizontal="left" vertical="center" wrapText="1"/>
    </xf>
    <xf numFmtId="3" fontId="2" fillId="0" borderId="56" xfId="1" applyNumberFormat="1" applyFont="1" applyFill="1" applyBorder="1" applyAlignment="1" applyProtection="1">
      <alignment horizontal="right" vertical="center"/>
    </xf>
    <xf numFmtId="3" fontId="2" fillId="0" borderId="45" xfId="1" applyNumberFormat="1" applyFont="1" applyFill="1" applyBorder="1" applyAlignment="1" applyProtection="1">
      <alignment horizontal="right" vertical="center"/>
    </xf>
    <xf numFmtId="3" fontId="2" fillId="0" borderId="57" xfId="1" applyNumberFormat="1" applyFont="1" applyFill="1" applyBorder="1" applyAlignment="1" applyProtection="1">
      <alignment horizontal="center" vertical="center"/>
    </xf>
    <xf numFmtId="3" fontId="2" fillId="0" borderId="58" xfId="1" applyNumberFormat="1" applyFont="1" applyFill="1" applyBorder="1" applyAlignment="1" applyProtection="1">
      <alignment horizontal="right" vertical="center"/>
    </xf>
    <xf numFmtId="0" fontId="2" fillId="0" borderId="59" xfId="1" applyFont="1" applyFill="1" applyBorder="1" applyAlignment="1" applyProtection="1">
      <alignment horizontal="right" vertical="center" wrapText="1"/>
    </xf>
    <xf numFmtId="0" fontId="2" fillId="0" borderId="59" xfId="1" applyFont="1" applyFill="1" applyBorder="1" applyAlignment="1" applyProtection="1">
      <alignment horizontal="left" vertical="center" wrapText="1"/>
    </xf>
    <xf numFmtId="3" fontId="2" fillId="0" borderId="60" xfId="1" applyNumberFormat="1" applyFont="1" applyFill="1" applyBorder="1" applyAlignment="1" applyProtection="1">
      <alignment horizontal="right" vertical="center"/>
    </xf>
    <xf numFmtId="3" fontId="2" fillId="0" borderId="61" xfId="1" applyNumberFormat="1" applyFont="1" applyFill="1" applyBorder="1" applyAlignment="1" applyProtection="1">
      <alignment horizontal="center" vertical="center"/>
    </xf>
    <xf numFmtId="3" fontId="2" fillId="0" borderId="5" xfId="1" applyNumberFormat="1" applyFont="1" applyFill="1" applyBorder="1" applyAlignment="1" applyProtection="1">
      <alignment horizontal="right" vertical="center"/>
      <protection locked="0"/>
    </xf>
    <xf numFmtId="3" fontId="2" fillId="0" borderId="62" xfId="1" applyNumberFormat="1" applyFont="1" applyFill="1" applyBorder="1" applyAlignment="1" applyProtection="1">
      <alignment horizontal="right" vertical="center"/>
      <protection locked="0"/>
    </xf>
    <xf numFmtId="3" fontId="2" fillId="0" borderId="63" xfId="1" applyNumberFormat="1" applyFont="1" applyFill="1" applyBorder="1" applyAlignment="1" applyProtection="1">
      <alignment horizontal="right" vertical="center"/>
    </xf>
    <xf numFmtId="0" fontId="2" fillId="0" borderId="59" xfId="1" applyFont="1" applyFill="1" applyBorder="1" applyAlignment="1" applyProtection="1">
      <alignment vertical="center" wrapText="1"/>
    </xf>
    <xf numFmtId="3" fontId="2" fillId="0" borderId="63" xfId="1" applyNumberFormat="1" applyFont="1" applyFill="1" applyBorder="1" applyAlignment="1" applyProtection="1">
      <alignment vertical="center"/>
    </xf>
    <xf numFmtId="3" fontId="2" fillId="0" borderId="61" xfId="1" applyNumberFormat="1" applyFont="1" applyFill="1" applyBorder="1" applyAlignment="1" applyProtection="1">
      <alignment horizontal="center" vertical="center"/>
      <protection locked="0"/>
    </xf>
    <xf numFmtId="3" fontId="2" fillId="0" borderId="61" xfId="1" applyNumberFormat="1" applyFont="1" applyFill="1" applyBorder="1" applyAlignment="1" applyProtection="1">
      <alignment horizontal="right" vertical="center"/>
      <protection locked="0"/>
    </xf>
    <xf numFmtId="3" fontId="2" fillId="0" borderId="63" xfId="1" applyNumberFormat="1" applyFont="1" applyFill="1" applyBorder="1" applyAlignment="1" applyProtection="1">
      <alignment vertical="center"/>
      <protection locked="0"/>
    </xf>
    <xf numFmtId="0" fontId="5" fillId="0" borderId="21" xfId="1" applyFont="1" applyBorder="1" applyAlignment="1" applyProtection="1">
      <alignment vertical="center" wrapText="1"/>
    </xf>
    <xf numFmtId="0" fontId="5" fillId="0" borderId="21" xfId="1" applyFont="1" applyBorder="1" applyAlignment="1" applyProtection="1">
      <alignment horizontal="left" vertical="center" wrapText="1"/>
    </xf>
    <xf numFmtId="3" fontId="5" fillId="0" borderId="1" xfId="1" applyNumberFormat="1" applyFont="1" applyBorder="1" applyAlignment="1" applyProtection="1">
      <alignment vertical="center"/>
    </xf>
    <xf numFmtId="3" fontId="5" fillId="0" borderId="26" xfId="1" applyNumberFormat="1" applyFont="1" applyBorder="1" applyAlignment="1" applyProtection="1">
      <alignment vertical="center"/>
      <protection locked="0"/>
    </xf>
    <xf numFmtId="3" fontId="5" fillId="0" borderId="23" xfId="1" applyNumberFormat="1" applyFont="1" applyBorder="1" applyAlignment="1" applyProtection="1">
      <alignment vertical="center"/>
      <protection locked="0"/>
    </xf>
    <xf numFmtId="3" fontId="5" fillId="0" borderId="24" xfId="1" applyNumberFormat="1" applyFont="1" applyBorder="1" applyAlignment="1" applyProtection="1">
      <alignment vertical="center"/>
      <protection locked="0"/>
    </xf>
    <xf numFmtId="0" fontId="5" fillId="0" borderId="35" xfId="1" applyFont="1" applyFill="1" applyBorder="1" applyAlignment="1" applyProtection="1">
      <alignment vertical="center"/>
    </xf>
    <xf numFmtId="3" fontId="5" fillId="0" borderId="36" xfId="1" applyNumberFormat="1" applyFont="1" applyFill="1" applyBorder="1" applyAlignment="1" applyProtection="1">
      <alignment vertical="center"/>
    </xf>
    <xf numFmtId="3" fontId="5" fillId="0" borderId="37" xfId="1" applyNumberFormat="1" applyFont="1" applyFill="1" applyBorder="1" applyAlignment="1" applyProtection="1">
      <alignment vertical="center"/>
    </xf>
    <xf numFmtId="3" fontId="5" fillId="0" borderId="38" xfId="1" applyNumberFormat="1" applyFont="1" applyFill="1" applyBorder="1" applyAlignment="1" applyProtection="1">
      <alignment vertical="center"/>
    </xf>
    <xf numFmtId="3" fontId="5" fillId="0" borderId="39" xfId="1" applyNumberFormat="1" applyFont="1" applyFill="1" applyBorder="1" applyAlignment="1" applyProtection="1">
      <alignment vertical="center"/>
    </xf>
    <xf numFmtId="0" fontId="5" fillId="0" borderId="64" xfId="1" applyFont="1" applyFill="1" applyBorder="1" applyAlignment="1" applyProtection="1">
      <alignment vertical="center"/>
    </xf>
    <xf numFmtId="0" fontId="5" fillId="0" borderId="64" xfId="1" applyFont="1" applyFill="1" applyBorder="1" applyAlignment="1" applyProtection="1">
      <alignment vertical="center" wrapText="1"/>
    </xf>
    <xf numFmtId="3" fontId="5" fillId="0" borderId="65" xfId="1" applyNumberFormat="1" applyFont="1" applyFill="1" applyBorder="1" applyAlignment="1" applyProtection="1">
      <alignment vertical="center"/>
    </xf>
    <xf numFmtId="3" fontId="5" fillId="0" borderId="66" xfId="1" applyNumberFormat="1" applyFont="1" applyFill="1" applyBorder="1" applyAlignment="1" applyProtection="1">
      <alignment vertical="center"/>
    </xf>
    <xf numFmtId="3" fontId="5" fillId="0" borderId="67" xfId="1" applyNumberFormat="1" applyFont="1" applyFill="1" applyBorder="1" applyAlignment="1" applyProtection="1">
      <alignment vertical="center"/>
    </xf>
    <xf numFmtId="3" fontId="5" fillId="0" borderId="68" xfId="1" applyNumberFormat="1" applyFont="1" applyFill="1" applyBorder="1" applyAlignment="1" applyProtection="1">
      <alignment vertical="center"/>
    </xf>
    <xf numFmtId="0" fontId="5" fillId="0" borderId="21" xfId="1" applyFont="1" applyFill="1" applyBorder="1" applyAlignment="1" applyProtection="1">
      <alignment vertical="center"/>
    </xf>
    <xf numFmtId="3" fontId="5" fillId="0" borderId="1" xfId="1" applyNumberFormat="1" applyFont="1" applyFill="1" applyBorder="1" applyAlignment="1" applyProtection="1">
      <alignment vertical="center"/>
    </xf>
    <xf numFmtId="3" fontId="5" fillId="0" borderId="26" xfId="1" applyNumberFormat="1" applyFont="1" applyFill="1" applyBorder="1" applyAlignment="1" applyProtection="1">
      <alignment vertical="center"/>
    </xf>
    <xf numFmtId="3" fontId="5" fillId="0" borderId="23" xfId="1" applyNumberFormat="1" applyFont="1" applyFill="1" applyBorder="1" applyAlignment="1" applyProtection="1">
      <alignment vertical="center"/>
    </xf>
    <xf numFmtId="3" fontId="5" fillId="0" borderId="24" xfId="1" applyNumberFormat="1" applyFont="1" applyFill="1" applyBorder="1" applyAlignment="1" applyProtection="1">
      <alignment vertical="center"/>
    </xf>
    <xf numFmtId="0" fontId="5" fillId="3" borderId="50" xfId="1" applyFont="1" applyFill="1" applyBorder="1" applyAlignment="1" applyProtection="1">
      <alignment horizontal="left" vertical="center" wrapText="1"/>
    </xf>
    <xf numFmtId="3" fontId="5" fillId="3" borderId="69" xfId="1" applyNumberFormat="1" applyFont="1" applyFill="1" applyBorder="1" applyAlignment="1" applyProtection="1">
      <alignment vertical="center"/>
    </xf>
    <xf numFmtId="3" fontId="5" fillId="3" borderId="51" xfId="1" applyNumberFormat="1" applyFont="1" applyFill="1" applyBorder="1" applyAlignment="1" applyProtection="1">
      <alignment vertical="center"/>
    </xf>
    <xf numFmtId="3" fontId="5" fillId="3" borderId="70" xfId="1" applyNumberFormat="1" applyFont="1" applyFill="1" applyBorder="1" applyAlignment="1" applyProtection="1">
      <alignment vertical="center"/>
    </xf>
    <xf numFmtId="3" fontId="5" fillId="3" borderId="71" xfId="1" applyNumberFormat="1" applyFont="1" applyFill="1" applyBorder="1" applyAlignment="1" applyProtection="1">
      <alignment vertical="center"/>
    </xf>
    <xf numFmtId="0" fontId="2" fillId="0" borderId="44" xfId="1" applyFont="1" applyFill="1" applyBorder="1" applyAlignment="1" applyProtection="1">
      <alignment horizontal="left" vertical="center" wrapText="1"/>
    </xf>
    <xf numFmtId="3" fontId="2" fillId="0" borderId="72" xfId="1" applyNumberFormat="1" applyFont="1" applyFill="1" applyBorder="1" applyAlignment="1" applyProtection="1">
      <alignment vertical="center"/>
    </xf>
    <xf numFmtId="3" fontId="2" fillId="0" borderId="73" xfId="1" applyNumberFormat="1" applyFont="1" applyFill="1" applyBorder="1" applyAlignment="1" applyProtection="1">
      <alignment vertical="center"/>
    </xf>
    <xf numFmtId="0" fontId="2" fillId="0" borderId="59" xfId="1" applyFont="1" applyFill="1" applyBorder="1" applyAlignment="1" applyProtection="1">
      <alignment horizontal="center" vertical="center" wrapText="1"/>
    </xf>
    <xf numFmtId="3" fontId="2" fillId="0" borderId="61" xfId="1" applyNumberFormat="1" applyFont="1" applyFill="1" applyBorder="1" applyAlignment="1" applyProtection="1">
      <alignment vertical="center"/>
    </xf>
    <xf numFmtId="3" fontId="2" fillId="0" borderId="5" xfId="1" applyNumberFormat="1" applyFont="1" applyFill="1" applyBorder="1" applyAlignment="1" applyProtection="1">
      <alignment vertical="center"/>
    </xf>
    <xf numFmtId="3" fontId="2" fillId="0" borderId="62" xfId="1" applyNumberFormat="1" applyFont="1" applyFill="1" applyBorder="1" applyAlignment="1" applyProtection="1">
      <alignment vertical="center"/>
    </xf>
    <xf numFmtId="3" fontId="2" fillId="0" borderId="23" xfId="1" applyNumberFormat="1" applyFont="1" applyFill="1" applyBorder="1" applyAlignment="1" applyProtection="1">
      <alignment vertical="center"/>
      <protection locked="0"/>
    </xf>
    <xf numFmtId="3" fontId="2" fillId="0" borderId="24" xfId="1" applyNumberFormat="1" applyFont="1" applyFill="1" applyBorder="1" applyAlignment="1" applyProtection="1">
      <alignment vertical="center"/>
      <protection locked="0"/>
    </xf>
    <xf numFmtId="3" fontId="2" fillId="0" borderId="10" xfId="1" applyNumberFormat="1" applyFont="1" applyFill="1" applyBorder="1" applyAlignment="1" applyProtection="1">
      <alignment vertical="center"/>
      <protection locked="0"/>
    </xf>
    <xf numFmtId="3" fontId="2" fillId="0" borderId="42" xfId="1" applyNumberFormat="1" applyFont="1" applyFill="1" applyBorder="1" applyAlignment="1" applyProtection="1">
      <alignment vertical="center"/>
      <protection locked="0"/>
    </xf>
    <xf numFmtId="0" fontId="2" fillId="0" borderId="40" xfId="1" applyFont="1" applyFill="1" applyBorder="1" applyAlignment="1" applyProtection="1">
      <alignment horizontal="center" vertical="center" wrapText="1"/>
    </xf>
    <xf numFmtId="3" fontId="2" fillId="0" borderId="6" xfId="1" applyNumberFormat="1" applyFont="1" applyFill="1" applyBorder="1" applyAlignment="1" applyProtection="1">
      <alignment vertical="center"/>
    </xf>
    <xf numFmtId="3" fontId="2" fillId="0" borderId="10" xfId="1" applyNumberFormat="1" applyFont="1" applyFill="1" applyBorder="1" applyAlignment="1" applyProtection="1">
      <alignment vertical="center"/>
    </xf>
    <xf numFmtId="3" fontId="2" fillId="0" borderId="42" xfId="1" applyNumberFormat="1" applyFont="1" applyFill="1" applyBorder="1" applyAlignment="1" applyProtection="1">
      <alignment vertical="center"/>
    </xf>
    <xf numFmtId="3" fontId="2" fillId="0" borderId="61" xfId="1" applyNumberFormat="1" applyFont="1" applyFill="1" applyBorder="1" applyAlignment="1" applyProtection="1">
      <alignment vertical="center"/>
      <protection locked="0"/>
    </xf>
    <xf numFmtId="3" fontId="2" fillId="0" borderId="5" xfId="1" applyNumberFormat="1" applyFont="1" applyFill="1" applyBorder="1" applyAlignment="1" applyProtection="1">
      <alignment vertical="center"/>
      <protection locked="0"/>
    </xf>
    <xf numFmtId="3" fontId="2" fillId="0" borderId="62" xfId="1" applyNumberFormat="1" applyFont="1" applyFill="1" applyBorder="1" applyAlignment="1" applyProtection="1">
      <alignment vertical="center"/>
      <protection locked="0"/>
    </xf>
    <xf numFmtId="3" fontId="2" fillId="0" borderId="46" xfId="1" applyNumberFormat="1" applyFont="1" applyFill="1" applyBorder="1" applyAlignment="1" applyProtection="1">
      <alignment vertical="center"/>
    </xf>
    <xf numFmtId="3" fontId="2" fillId="0" borderId="47" xfId="1" applyNumberFormat="1" applyFont="1" applyFill="1" applyBorder="1" applyAlignment="1" applyProtection="1">
      <alignment vertical="center"/>
    </xf>
    <xf numFmtId="0" fontId="2" fillId="0" borderId="21" xfId="1" applyFont="1" applyFill="1" applyBorder="1" applyAlignment="1" applyProtection="1">
      <alignment horizontal="center" vertical="center" wrapText="1"/>
    </xf>
    <xf numFmtId="3" fontId="2" fillId="0" borderId="26" xfId="1" applyNumberFormat="1" applyFont="1" applyFill="1" applyBorder="1" applyAlignment="1" applyProtection="1">
      <alignment vertical="center"/>
    </xf>
    <xf numFmtId="3" fontId="2" fillId="0" borderId="23" xfId="1" applyNumberFormat="1" applyFont="1" applyFill="1" applyBorder="1" applyAlignment="1" applyProtection="1">
      <alignment vertical="center"/>
    </xf>
    <xf numFmtId="3" fontId="2" fillId="0" borderId="24" xfId="1" applyNumberFormat="1" applyFont="1" applyFill="1" applyBorder="1" applyAlignment="1" applyProtection="1">
      <alignment vertical="center"/>
    </xf>
    <xf numFmtId="3" fontId="2" fillId="0" borderId="74" xfId="1" applyNumberFormat="1" applyFont="1" applyFill="1" applyBorder="1" applyAlignment="1" applyProtection="1">
      <alignment vertical="center"/>
    </xf>
    <xf numFmtId="3" fontId="2" fillId="0" borderId="75" xfId="1" applyNumberFormat="1" applyFont="1" applyFill="1" applyBorder="1" applyAlignment="1" applyProtection="1">
      <alignment vertical="center"/>
    </xf>
    <xf numFmtId="3" fontId="2" fillId="0" borderId="76" xfId="1" applyNumberFormat="1" applyFont="1" applyFill="1" applyBorder="1" applyAlignment="1" applyProtection="1">
      <alignment vertical="center"/>
    </xf>
    <xf numFmtId="3" fontId="2" fillId="0" borderId="45" xfId="1" applyNumberFormat="1" applyFont="1" applyFill="1" applyBorder="1" applyAlignment="1" applyProtection="1">
      <alignment vertical="center"/>
      <protection locked="0"/>
    </xf>
    <xf numFmtId="3" fontId="2" fillId="0" borderId="46" xfId="1" applyNumberFormat="1" applyFont="1" applyFill="1" applyBorder="1" applyAlignment="1" applyProtection="1">
      <alignment vertical="center"/>
      <protection locked="0"/>
    </xf>
    <xf numFmtId="3" fontId="2" fillId="0" borderId="47" xfId="1" applyNumberFormat="1" applyFont="1" applyFill="1" applyBorder="1" applyAlignment="1" applyProtection="1">
      <alignment vertical="center"/>
      <protection locked="0"/>
    </xf>
    <xf numFmtId="3" fontId="2" fillId="0" borderId="54" xfId="1" applyNumberFormat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left" vertical="center"/>
    </xf>
    <xf numFmtId="0" fontId="2" fillId="0" borderId="50" xfId="1" applyFont="1" applyFill="1" applyBorder="1" applyAlignment="1" applyProtection="1">
      <alignment horizontal="left" vertical="center" wrapText="1"/>
    </xf>
    <xf numFmtId="3" fontId="2" fillId="0" borderId="12" xfId="1" applyNumberFormat="1" applyFont="1" applyFill="1" applyBorder="1" applyAlignment="1" applyProtection="1">
      <alignment vertical="center"/>
    </xf>
    <xf numFmtId="3" fontId="2" fillId="0" borderId="77" xfId="1" applyNumberFormat="1" applyFont="1" applyFill="1" applyBorder="1" applyAlignment="1" applyProtection="1">
      <alignment vertical="center"/>
    </xf>
    <xf numFmtId="3" fontId="2" fillId="0" borderId="78" xfId="1" applyNumberFormat="1" applyFont="1" applyFill="1" applyBorder="1" applyAlignment="1" applyProtection="1">
      <alignment vertical="center"/>
    </xf>
    <xf numFmtId="3" fontId="2" fillId="0" borderId="9" xfId="1" applyNumberFormat="1" applyFont="1" applyFill="1" applyBorder="1" applyAlignment="1" applyProtection="1">
      <alignment vertical="center"/>
      <protection locked="0"/>
    </xf>
    <xf numFmtId="0" fontId="2" fillId="0" borderId="79" xfId="1" applyFont="1" applyFill="1" applyBorder="1" applyAlignment="1" applyProtection="1">
      <alignment horizontal="right" vertical="center" wrapText="1"/>
    </xf>
    <xf numFmtId="3" fontId="2" fillId="0" borderId="22" xfId="1" applyNumberFormat="1" applyFont="1" applyFill="1" applyBorder="1" applyAlignment="1" applyProtection="1">
      <alignment vertical="center"/>
      <protection locked="0"/>
    </xf>
    <xf numFmtId="3" fontId="2" fillId="0" borderId="80" xfId="1" applyNumberFormat="1" applyFont="1" applyFill="1" applyBorder="1" applyAlignment="1" applyProtection="1">
      <alignment vertical="center"/>
      <protection locked="0"/>
    </xf>
    <xf numFmtId="3" fontId="2" fillId="0" borderId="81" xfId="1" applyNumberFormat="1" applyFont="1" applyFill="1" applyBorder="1" applyAlignment="1" applyProtection="1">
      <alignment vertical="center"/>
      <protection locked="0"/>
    </xf>
    <xf numFmtId="3" fontId="2" fillId="0" borderId="69" xfId="1" applyNumberFormat="1" applyFont="1" applyFill="1" applyBorder="1" applyAlignment="1" applyProtection="1">
      <alignment vertical="center"/>
    </xf>
    <xf numFmtId="3" fontId="2" fillId="0" borderId="51" xfId="1" applyNumberFormat="1" applyFont="1" applyFill="1" applyBorder="1" applyAlignment="1" applyProtection="1">
      <alignment vertical="center"/>
    </xf>
    <xf numFmtId="3" fontId="2" fillId="0" borderId="60" xfId="1" applyNumberFormat="1" applyFont="1" applyFill="1" applyBorder="1" applyAlignment="1" applyProtection="1">
      <alignment vertical="center"/>
    </xf>
    <xf numFmtId="1" fontId="5" fillId="3" borderId="50" xfId="1" applyNumberFormat="1" applyFont="1" applyFill="1" applyBorder="1" applyAlignment="1" applyProtection="1">
      <alignment horizontal="left" vertical="center" wrapText="1"/>
    </xf>
    <xf numFmtId="1" fontId="5" fillId="0" borderId="44" xfId="1" applyNumberFormat="1" applyFont="1" applyFill="1" applyBorder="1" applyAlignment="1" applyProtection="1">
      <alignment horizontal="left" vertical="center" wrapText="1"/>
    </xf>
    <xf numFmtId="0" fontId="5" fillId="0" borderId="21" xfId="1" applyFont="1" applyFill="1" applyBorder="1" applyAlignment="1" applyProtection="1">
      <alignment horizontal="center" vertical="center" wrapText="1"/>
    </xf>
    <xf numFmtId="3" fontId="5" fillId="0" borderId="74" xfId="1" applyNumberFormat="1" applyFont="1" applyFill="1" applyBorder="1" applyAlignment="1" applyProtection="1">
      <alignment vertical="center"/>
    </xf>
    <xf numFmtId="3" fontId="5" fillId="3" borderId="73" xfId="1" applyNumberFormat="1" applyFont="1" applyFill="1" applyBorder="1" applyAlignment="1" applyProtection="1">
      <alignment vertical="center"/>
    </xf>
    <xf numFmtId="3" fontId="2" fillId="0" borderId="9" xfId="1" applyNumberFormat="1" applyFont="1" applyFill="1" applyBorder="1" applyAlignment="1" applyProtection="1">
      <alignment vertical="center"/>
    </xf>
    <xf numFmtId="3" fontId="2" fillId="0" borderId="82" xfId="1" applyNumberFormat="1" applyFont="1" applyFill="1" applyBorder="1" applyAlignment="1" applyProtection="1">
      <alignment vertical="center"/>
    </xf>
    <xf numFmtId="3" fontId="5" fillId="3" borderId="83" xfId="1" applyNumberFormat="1" applyFont="1" applyFill="1" applyBorder="1" applyAlignment="1" applyProtection="1">
      <alignment vertical="center"/>
    </xf>
    <xf numFmtId="3" fontId="2" fillId="0" borderId="83" xfId="1" applyNumberFormat="1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vertical="center"/>
    </xf>
    <xf numFmtId="3" fontId="2" fillId="0" borderId="4" xfId="1" applyNumberFormat="1" applyFont="1" applyFill="1" applyBorder="1" applyAlignment="1" applyProtection="1">
      <alignment vertical="center"/>
      <protection locked="0"/>
    </xf>
    <xf numFmtId="3" fontId="2" fillId="0" borderId="84" xfId="1" applyNumberFormat="1" applyFont="1" applyFill="1" applyBorder="1" applyAlignment="1" applyProtection="1">
      <alignment vertical="center"/>
    </xf>
    <xf numFmtId="3" fontId="2" fillId="0" borderId="8" xfId="1" applyNumberFormat="1" applyFont="1" applyFill="1" applyBorder="1" applyAlignment="1" applyProtection="1">
      <alignment vertical="center"/>
    </xf>
    <xf numFmtId="3" fontId="2" fillId="0" borderId="80" xfId="1" applyNumberFormat="1" applyFont="1" applyFill="1" applyBorder="1" applyAlignment="1" applyProtection="1">
      <alignment vertical="center"/>
    </xf>
    <xf numFmtId="3" fontId="2" fillId="0" borderId="85" xfId="1" applyNumberFormat="1" applyFont="1" applyFill="1" applyBorder="1" applyAlignment="1" applyProtection="1">
      <alignment vertical="center"/>
    </xf>
    <xf numFmtId="3" fontId="2" fillId="0" borderId="7" xfId="1" applyNumberFormat="1" applyFont="1" applyFill="1" applyBorder="1" applyAlignment="1" applyProtection="1">
      <alignment vertical="center"/>
      <protection locked="0"/>
    </xf>
    <xf numFmtId="3" fontId="2" fillId="0" borderId="86" xfId="1" applyNumberFormat="1" applyFont="1" applyFill="1" applyBorder="1" applyAlignment="1" applyProtection="1">
      <alignment vertical="center"/>
    </xf>
    <xf numFmtId="3" fontId="2" fillId="0" borderId="87" xfId="1" applyNumberFormat="1" applyFont="1" applyFill="1" applyBorder="1" applyAlignment="1" applyProtection="1">
      <alignment vertical="center"/>
    </xf>
    <xf numFmtId="3" fontId="2" fillId="0" borderId="88" xfId="1" applyNumberFormat="1" applyFont="1" applyFill="1" applyBorder="1" applyAlignment="1" applyProtection="1">
      <alignment vertical="center"/>
      <protection locked="0"/>
    </xf>
    <xf numFmtId="0" fontId="2" fillId="0" borderId="79" xfId="1" applyFont="1" applyFill="1" applyBorder="1" applyAlignment="1" applyProtection="1">
      <alignment horizontal="center" vertical="center" wrapText="1"/>
    </xf>
    <xf numFmtId="0" fontId="2" fillId="0" borderId="79" xfId="1" applyFont="1" applyFill="1" applyBorder="1" applyAlignment="1" applyProtection="1">
      <alignment horizontal="left" vertical="center" wrapText="1"/>
    </xf>
    <xf numFmtId="3" fontId="2" fillId="0" borderId="52" xfId="1" applyNumberFormat="1" applyFont="1" applyFill="1" applyBorder="1" applyAlignment="1" applyProtection="1">
      <alignment vertical="center"/>
    </xf>
    <xf numFmtId="0" fontId="2" fillId="0" borderId="40" xfId="1" applyFont="1" applyFill="1" applyBorder="1" applyAlignment="1" applyProtection="1">
      <alignment vertical="center"/>
    </xf>
    <xf numFmtId="3" fontId="2" fillId="0" borderId="7" xfId="1" applyNumberFormat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5" fillId="3" borderId="44" xfId="1" applyFont="1" applyFill="1" applyBorder="1" applyAlignment="1" applyProtection="1">
      <alignment horizontal="left" vertical="center" wrapText="1"/>
    </xf>
    <xf numFmtId="3" fontId="5" fillId="3" borderId="12" xfId="1" applyNumberFormat="1" applyFont="1" applyFill="1" applyBorder="1" applyAlignment="1" applyProtection="1">
      <alignment vertical="center"/>
    </xf>
    <xf numFmtId="3" fontId="5" fillId="3" borderId="45" xfId="1" applyNumberFormat="1" applyFont="1" applyFill="1" applyBorder="1" applyAlignment="1" applyProtection="1">
      <alignment vertical="center"/>
    </xf>
    <xf numFmtId="3" fontId="5" fillId="3" borderId="11" xfId="1" applyNumberFormat="1" applyFont="1" applyFill="1" applyBorder="1" applyAlignment="1" applyProtection="1">
      <alignment vertical="center"/>
    </xf>
    <xf numFmtId="3" fontId="5" fillId="3" borderId="74" xfId="1" applyNumberFormat="1" applyFont="1" applyFill="1" applyBorder="1" applyAlignment="1" applyProtection="1">
      <alignment vertical="center"/>
    </xf>
    <xf numFmtId="3" fontId="2" fillId="0" borderId="89" xfId="1" applyNumberFormat="1" applyFont="1" applyFill="1" applyBorder="1" applyAlignment="1" applyProtection="1">
      <alignment vertical="center"/>
      <protection locked="0"/>
    </xf>
    <xf numFmtId="0" fontId="2" fillId="0" borderId="44" xfId="1" applyFont="1" applyFill="1" applyBorder="1" applyAlignment="1" applyProtection="1">
      <alignment horizontal="right" vertical="center" wrapText="1"/>
    </xf>
    <xf numFmtId="0" fontId="2" fillId="0" borderId="50" xfId="1" applyFont="1" applyFill="1" applyBorder="1" applyAlignment="1" applyProtection="1">
      <alignment vertical="center"/>
    </xf>
    <xf numFmtId="0" fontId="2" fillId="0" borderId="16" xfId="1" applyFont="1" applyFill="1" applyBorder="1" applyAlignment="1" applyProtection="1">
      <alignment vertical="center"/>
    </xf>
    <xf numFmtId="3" fontId="2" fillId="0" borderId="91" xfId="1" applyNumberFormat="1" applyFont="1" applyFill="1" applyBorder="1" applyAlignment="1" applyProtection="1">
      <alignment vertical="center"/>
    </xf>
    <xf numFmtId="3" fontId="2" fillId="0" borderId="92" xfId="1" applyNumberFormat="1" applyFont="1" applyFill="1" applyBorder="1" applyAlignment="1" applyProtection="1">
      <alignment vertical="center"/>
    </xf>
    <xf numFmtId="3" fontId="2" fillId="0" borderId="93" xfId="1" applyNumberFormat="1" applyFont="1" applyFill="1" applyBorder="1" applyAlignment="1" applyProtection="1">
      <alignment vertical="center"/>
    </xf>
    <xf numFmtId="3" fontId="2" fillId="0" borderId="70" xfId="1" applyNumberFormat="1" applyFont="1" applyFill="1" applyBorder="1" applyAlignment="1" applyProtection="1">
      <alignment vertical="center"/>
    </xf>
    <xf numFmtId="3" fontId="2" fillId="0" borderId="71" xfId="1" applyNumberFormat="1" applyFont="1" applyFill="1" applyBorder="1" applyAlignment="1" applyProtection="1">
      <alignment vertical="center"/>
    </xf>
    <xf numFmtId="3" fontId="5" fillId="0" borderId="83" xfId="1" applyNumberFormat="1" applyFont="1" applyFill="1" applyBorder="1" applyAlignment="1" applyProtection="1">
      <alignment vertical="center"/>
    </xf>
    <xf numFmtId="3" fontId="5" fillId="0" borderId="51" xfId="1" applyNumberFormat="1" applyFont="1" applyFill="1" applyBorder="1" applyAlignment="1" applyProtection="1">
      <alignment vertical="center"/>
    </xf>
    <xf numFmtId="3" fontId="5" fillId="0" borderId="92" xfId="1" applyNumberFormat="1" applyFont="1" applyFill="1" applyBorder="1" applyAlignment="1" applyProtection="1">
      <alignment vertical="center"/>
    </xf>
    <xf numFmtId="3" fontId="5" fillId="0" borderId="73" xfId="1" applyNumberFormat="1" applyFont="1" applyFill="1" applyBorder="1" applyAlignment="1" applyProtection="1">
      <alignment vertical="center"/>
    </xf>
    <xf numFmtId="0" fontId="2" fillId="0" borderId="50" xfId="1" applyFont="1" applyFill="1" applyBorder="1" applyAlignment="1" applyProtection="1">
      <alignment horizontal="left" vertical="center"/>
    </xf>
    <xf numFmtId="3" fontId="5" fillId="0" borderId="94" xfId="1" applyNumberFormat="1" applyFont="1" applyFill="1" applyBorder="1" applyAlignment="1" applyProtection="1">
      <alignment vertical="center"/>
    </xf>
    <xf numFmtId="3" fontId="5" fillId="0" borderId="71" xfId="1" applyNumberFormat="1" applyFont="1" applyFill="1" applyBorder="1" applyAlignment="1" applyProtection="1">
      <alignment vertical="center"/>
    </xf>
    <xf numFmtId="0" fontId="5" fillId="0" borderId="16" xfId="1" applyFont="1" applyFill="1" applyBorder="1" applyAlignment="1" applyProtection="1">
      <alignment vertical="center"/>
    </xf>
    <xf numFmtId="3" fontId="5" fillId="0" borderId="70" xfId="1" applyNumberFormat="1" applyFont="1" applyFill="1" applyBorder="1" applyAlignment="1" applyProtection="1">
      <alignment vertical="center"/>
    </xf>
    <xf numFmtId="0" fontId="5" fillId="0" borderId="50" xfId="1" applyFont="1" applyFill="1" applyBorder="1" applyAlignment="1" applyProtection="1">
      <alignment vertical="center"/>
    </xf>
    <xf numFmtId="0" fontId="2" fillId="0" borderId="59" xfId="1" applyFont="1" applyFill="1" applyBorder="1" applyAlignment="1" applyProtection="1">
      <alignment vertical="center"/>
    </xf>
    <xf numFmtId="3" fontId="2" fillId="0" borderId="19" xfId="1" applyNumberFormat="1" applyFont="1" applyFill="1" applyBorder="1" applyAlignment="1" applyProtection="1">
      <alignment vertical="center"/>
      <protection locked="0"/>
    </xf>
    <xf numFmtId="3" fontId="2" fillId="0" borderId="20" xfId="1" applyNumberFormat="1" applyFont="1" applyFill="1" applyBorder="1" applyAlignment="1" applyProtection="1">
      <alignment vertical="center"/>
      <protection locked="0"/>
    </xf>
    <xf numFmtId="0" fontId="2" fillId="0" borderId="79" xfId="1" applyFont="1" applyFill="1" applyBorder="1" applyAlignment="1" applyProtection="1">
      <alignment vertical="center"/>
    </xf>
    <xf numFmtId="0" fontId="2" fillId="0" borderId="79" xfId="1" applyFont="1" applyFill="1" applyBorder="1" applyAlignment="1" applyProtection="1">
      <alignment vertical="center" wrapText="1"/>
    </xf>
    <xf numFmtId="3" fontId="5" fillId="0" borderId="69" xfId="1" applyNumberFormat="1" applyFont="1" applyFill="1" applyBorder="1" applyAlignment="1" applyProtection="1">
      <alignment vertical="center"/>
    </xf>
    <xf numFmtId="3" fontId="5" fillId="0" borderId="51" xfId="1" applyNumberFormat="1" applyFont="1" applyFill="1" applyBorder="1" applyAlignment="1" applyProtection="1">
      <alignment vertical="center"/>
      <protection locked="0"/>
    </xf>
    <xf numFmtId="3" fontId="5" fillId="0" borderId="70" xfId="1" applyNumberFormat="1" applyFont="1" applyFill="1" applyBorder="1" applyAlignment="1" applyProtection="1">
      <alignment vertical="center"/>
      <protection locked="0"/>
    </xf>
    <xf numFmtId="3" fontId="5" fillId="0" borderId="71" xfId="1" applyNumberFormat="1" applyFont="1" applyFill="1" applyBorder="1" applyAlignment="1" applyProtection="1">
      <alignment vertical="center"/>
      <protection locked="0"/>
    </xf>
    <xf numFmtId="0" fontId="5" fillId="0" borderId="12" xfId="1" applyFont="1" applyFill="1" applyBorder="1" applyAlignment="1" applyProtection="1">
      <alignment vertical="center"/>
    </xf>
    <xf numFmtId="3" fontId="5" fillId="0" borderId="12" xfId="1" applyNumberFormat="1" applyFont="1" applyFill="1" applyBorder="1" applyAlignment="1" applyProtection="1">
      <alignment vertical="center"/>
    </xf>
    <xf numFmtId="3" fontId="5" fillId="0" borderId="45" xfId="1" applyNumberFormat="1" applyFont="1" applyFill="1" applyBorder="1" applyAlignment="1" applyProtection="1">
      <alignment vertical="center"/>
    </xf>
    <xf numFmtId="3" fontId="5" fillId="0" borderId="46" xfId="1" applyNumberFormat="1" applyFont="1" applyFill="1" applyBorder="1" applyAlignment="1" applyProtection="1">
      <alignment vertical="center"/>
    </xf>
    <xf numFmtId="0" fontId="5" fillId="0" borderId="12" xfId="1" applyFont="1" applyFill="1" applyBorder="1" applyAlignment="1" applyProtection="1">
      <alignment vertical="center" wrapText="1"/>
    </xf>
    <xf numFmtId="3" fontId="5" fillId="0" borderId="11" xfId="1" applyNumberFormat="1" applyFont="1" applyFill="1" applyBorder="1" applyAlignment="1" applyProtection="1">
      <alignment vertical="center"/>
    </xf>
    <xf numFmtId="3" fontId="2" fillId="0" borderId="51" xfId="1" applyNumberFormat="1" applyFont="1" applyFill="1" applyBorder="1" applyAlignment="1" applyProtection="1">
      <alignment vertical="center"/>
      <protection locked="0"/>
    </xf>
    <xf numFmtId="3" fontId="2" fillId="0" borderId="71" xfId="1" applyNumberFormat="1" applyFont="1" applyFill="1" applyBorder="1" applyAlignment="1" applyProtection="1">
      <alignment vertical="center"/>
      <protection locked="0"/>
    </xf>
    <xf numFmtId="0" fontId="2" fillId="2" borderId="2" xfId="1" applyFont="1" applyFill="1" applyBorder="1" applyAlignment="1" applyProtection="1">
      <alignment vertical="center"/>
    </xf>
    <xf numFmtId="0" fontId="2" fillId="2" borderId="3" xfId="1" applyFont="1" applyFill="1" applyBorder="1" applyAlignment="1" applyProtection="1">
      <alignment vertical="center"/>
    </xf>
    <xf numFmtId="0" fontId="2" fillId="0" borderId="4" xfId="1" applyFont="1" applyBorder="1" applyAlignment="1" applyProtection="1">
      <alignment vertical="center"/>
    </xf>
    <xf numFmtId="0" fontId="2" fillId="2" borderId="1" xfId="1" applyFont="1" applyFill="1" applyBorder="1" applyAlignment="1" applyProtection="1">
      <alignment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2" fillId="2" borderId="23" xfId="1" applyFont="1" applyFill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alignment vertical="center"/>
      <protection locked="0"/>
    </xf>
    <xf numFmtId="0" fontId="2" fillId="2" borderId="95" xfId="1" applyFont="1" applyFill="1" applyBorder="1" applyAlignment="1" applyProtection="1">
      <alignment vertical="center"/>
    </xf>
    <xf numFmtId="0" fontId="2" fillId="2" borderId="96" xfId="1" applyFont="1" applyFill="1" applyBorder="1" applyAlignment="1" applyProtection="1">
      <alignment vertical="center"/>
    </xf>
    <xf numFmtId="0" fontId="2" fillId="2" borderId="97" xfId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3" fontId="5" fillId="0" borderId="98" xfId="1" applyNumberFormat="1" applyFont="1" applyFill="1" applyBorder="1" applyAlignment="1" applyProtection="1">
      <alignment horizontal="right" vertical="center"/>
    </xf>
    <xf numFmtId="3" fontId="2" fillId="0" borderId="43" xfId="1" applyNumberFormat="1" applyFont="1" applyFill="1" applyBorder="1" applyAlignment="1" applyProtection="1">
      <alignment horizontal="center" vertical="center"/>
      <protection locked="0"/>
    </xf>
    <xf numFmtId="3" fontId="2" fillId="0" borderId="29" xfId="1" applyNumberFormat="1" applyFont="1" applyFill="1" applyBorder="1" applyAlignment="1" applyProtection="1">
      <alignment horizontal="center" vertical="center"/>
      <protection locked="0"/>
    </xf>
    <xf numFmtId="0" fontId="2" fillId="0" borderId="0" xfId="2" applyFont="1" applyFill="1" applyBorder="1" applyAlignment="1" applyProtection="1">
      <alignment vertical="center"/>
    </xf>
    <xf numFmtId="49" fontId="2" fillId="2" borderId="1" xfId="2" applyNumberFormat="1" applyFont="1" applyFill="1" applyBorder="1" applyAlignment="1" applyProtection="1">
      <alignment vertical="center"/>
    </xf>
    <xf numFmtId="49" fontId="2" fillId="2" borderId="0" xfId="2" applyNumberFormat="1" applyFont="1" applyFill="1" applyBorder="1" applyAlignment="1" applyProtection="1">
      <alignment vertical="center"/>
    </xf>
    <xf numFmtId="49" fontId="2" fillId="2" borderId="0" xfId="2" applyNumberFormat="1" applyFont="1" applyFill="1" applyBorder="1" applyAlignment="1" applyProtection="1">
      <alignment horizontal="centerContinuous" vertical="center"/>
    </xf>
    <xf numFmtId="49" fontId="2" fillId="2" borderId="5" xfId="2" applyNumberFormat="1" applyFont="1" applyFill="1" applyBorder="1" applyAlignment="1" applyProtection="1">
      <alignment horizontal="center" vertical="center"/>
    </xf>
    <xf numFmtId="49" fontId="4" fillId="2" borderId="1" xfId="2" applyNumberFormat="1" applyFont="1" applyFill="1" applyBorder="1" applyAlignment="1" applyProtection="1">
      <alignment vertical="center"/>
    </xf>
    <xf numFmtId="49" fontId="5" fillId="2" borderId="0" xfId="2" applyNumberFormat="1" applyFont="1" applyFill="1" applyBorder="1" applyAlignment="1" applyProtection="1">
      <alignment vertical="center"/>
    </xf>
    <xf numFmtId="49" fontId="6" fillId="2" borderId="1" xfId="2" applyNumberFormat="1" applyFont="1" applyFill="1" applyBorder="1" applyAlignment="1" applyProtection="1">
      <alignment vertical="center"/>
    </xf>
    <xf numFmtId="49" fontId="2" fillId="2" borderId="11" xfId="2" applyNumberFormat="1" applyFont="1" applyFill="1" applyBorder="1" applyAlignment="1" applyProtection="1">
      <alignment vertical="center"/>
    </xf>
    <xf numFmtId="49" fontId="2" fillId="2" borderId="12" xfId="2" applyNumberFormat="1" applyFont="1" applyFill="1" applyBorder="1" applyAlignment="1" applyProtection="1">
      <alignment vertical="center"/>
    </xf>
    <xf numFmtId="49" fontId="2" fillId="2" borderId="13" xfId="2" applyNumberFormat="1" applyFont="1" applyFill="1" applyBorder="1" applyAlignment="1" applyProtection="1">
      <alignment vertical="center"/>
      <protection locked="0"/>
    </xf>
    <xf numFmtId="49" fontId="2" fillId="2" borderId="14" xfId="2" applyNumberFormat="1" applyFont="1" applyFill="1" applyBorder="1" applyAlignment="1" applyProtection="1">
      <alignment vertical="center"/>
      <protection locked="0"/>
    </xf>
    <xf numFmtId="49" fontId="2" fillId="2" borderId="15" xfId="2" applyNumberFormat="1" applyFont="1" applyFill="1" applyBorder="1" applyAlignment="1" applyProtection="1">
      <alignment vertical="center"/>
      <protection locked="0"/>
    </xf>
    <xf numFmtId="49" fontId="2" fillId="0" borderId="0" xfId="2" applyNumberFormat="1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horizontal="center" vertical="center" textRotation="90"/>
    </xf>
    <xf numFmtId="1" fontId="7" fillId="0" borderId="30" xfId="2" applyNumberFormat="1" applyFont="1" applyFill="1" applyBorder="1" applyAlignment="1" applyProtection="1">
      <alignment horizontal="center" vertical="center"/>
    </xf>
    <xf numFmtId="1" fontId="7" fillId="0" borderId="31" xfId="2" applyNumberFormat="1" applyFont="1" applyFill="1" applyBorder="1" applyAlignment="1" applyProtection="1">
      <alignment horizontal="center" vertical="center"/>
    </xf>
    <xf numFmtId="1" fontId="7" fillId="0" borderId="32" xfId="2" applyNumberFormat="1" applyFont="1" applyFill="1" applyBorder="1" applyAlignment="1" applyProtection="1">
      <alignment horizontal="center" vertical="center"/>
    </xf>
    <xf numFmtId="1" fontId="7" fillId="0" borderId="33" xfId="2" applyNumberFormat="1" applyFont="1" applyFill="1" applyBorder="1" applyAlignment="1" applyProtection="1">
      <alignment horizontal="center" vertical="center"/>
    </xf>
    <xf numFmtId="1" fontId="7" fillId="0" borderId="34" xfId="2" applyNumberFormat="1" applyFont="1" applyFill="1" applyBorder="1" applyAlignment="1" applyProtection="1">
      <alignment horizontal="center" vertical="center"/>
    </xf>
    <xf numFmtId="0" fontId="5" fillId="0" borderId="21" xfId="2" applyFont="1" applyFill="1" applyBorder="1" applyAlignment="1" applyProtection="1">
      <alignment vertical="center" wrapText="1"/>
    </xf>
    <xf numFmtId="0" fontId="5" fillId="0" borderId="21" xfId="2" applyFont="1" applyFill="1" applyBorder="1" applyAlignment="1" applyProtection="1">
      <alignment horizontal="left" vertical="center" wrapText="1"/>
    </xf>
    <xf numFmtId="0" fontId="5" fillId="0" borderId="1" xfId="2" applyFont="1" applyFill="1" applyBorder="1" applyAlignment="1" applyProtection="1">
      <alignment vertical="center"/>
    </xf>
    <xf numFmtId="0" fontId="5" fillId="0" borderId="26" xfId="2" applyFont="1" applyFill="1" applyBorder="1" applyAlignment="1" applyProtection="1">
      <alignment vertical="center"/>
      <protection locked="0"/>
    </xf>
    <xf numFmtId="0" fontId="5" fillId="0" borderId="23" xfId="2" applyFont="1" applyFill="1" applyBorder="1" applyAlignment="1" applyProtection="1">
      <alignment vertical="center"/>
      <protection locked="0"/>
    </xf>
    <xf numFmtId="0" fontId="5" fillId="0" borderId="24" xfId="2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vertical="center"/>
    </xf>
    <xf numFmtId="0" fontId="5" fillId="0" borderId="35" xfId="2" applyFont="1" applyFill="1" applyBorder="1" applyAlignment="1" applyProtection="1">
      <alignment vertical="center" wrapText="1"/>
    </xf>
    <xf numFmtId="0" fontId="5" fillId="0" borderId="35" xfId="2" applyFont="1" applyFill="1" applyBorder="1" applyAlignment="1" applyProtection="1">
      <alignment horizontal="left" vertical="center" wrapText="1"/>
    </xf>
    <xf numFmtId="3" fontId="5" fillId="0" borderId="36" xfId="2" applyNumberFormat="1" applyFont="1" applyFill="1" applyBorder="1" applyAlignment="1" applyProtection="1">
      <alignment horizontal="right" vertical="center"/>
    </xf>
    <xf numFmtId="3" fontId="5" fillId="0" borderId="37" xfId="2" applyNumberFormat="1" applyFont="1" applyFill="1" applyBorder="1" applyAlignment="1" applyProtection="1">
      <alignment horizontal="right" vertical="center"/>
    </xf>
    <xf numFmtId="3" fontId="5" fillId="0" borderId="38" xfId="2" applyNumberFormat="1" applyFont="1" applyFill="1" applyBorder="1" applyAlignment="1" applyProtection="1">
      <alignment horizontal="right" vertical="center"/>
    </xf>
    <xf numFmtId="3" fontId="5" fillId="0" borderId="39" xfId="2" applyNumberFormat="1" applyFont="1" applyFill="1" applyBorder="1" applyAlignment="1" applyProtection="1">
      <alignment horizontal="right" vertical="center"/>
    </xf>
    <xf numFmtId="0" fontId="2" fillId="0" borderId="30" xfId="2" applyFont="1" applyFill="1" applyBorder="1" applyAlignment="1" applyProtection="1">
      <alignment vertical="center" wrapText="1"/>
    </xf>
    <xf numFmtId="0" fontId="2" fillId="0" borderId="30" xfId="2" applyFont="1" applyFill="1" applyBorder="1" applyAlignment="1" applyProtection="1">
      <alignment horizontal="left" vertical="center" wrapText="1"/>
    </xf>
    <xf numFmtId="3" fontId="2" fillId="0" borderId="31" xfId="2" applyNumberFormat="1" applyFont="1" applyFill="1" applyBorder="1" applyAlignment="1" applyProtection="1">
      <alignment horizontal="right" vertical="center"/>
    </xf>
    <xf numFmtId="3" fontId="2" fillId="0" borderId="32" xfId="2" applyNumberFormat="1" applyFont="1" applyFill="1" applyBorder="1" applyAlignment="1" applyProtection="1">
      <alignment horizontal="right" vertical="center"/>
    </xf>
    <xf numFmtId="3" fontId="2" fillId="0" borderId="33" xfId="2" applyNumberFormat="1" applyFont="1" applyFill="1" applyBorder="1" applyAlignment="1" applyProtection="1">
      <alignment horizontal="right" vertical="center"/>
    </xf>
    <xf numFmtId="3" fontId="2" fillId="0" borderId="34" xfId="2" applyNumberFormat="1" applyFont="1" applyFill="1" applyBorder="1" applyAlignment="1" applyProtection="1">
      <alignment horizontal="right" vertical="center"/>
    </xf>
    <xf numFmtId="0" fontId="2" fillId="0" borderId="21" xfId="2" applyFont="1" applyFill="1" applyBorder="1" applyAlignment="1" applyProtection="1">
      <alignment vertical="center" wrapText="1"/>
    </xf>
    <xf numFmtId="0" fontId="2" fillId="0" borderId="21" xfId="2" applyFont="1" applyFill="1" applyBorder="1" applyAlignment="1" applyProtection="1">
      <alignment horizontal="right" vertical="center" wrapText="1"/>
    </xf>
    <xf numFmtId="3" fontId="2" fillId="0" borderId="1" xfId="2" applyNumberFormat="1" applyFont="1" applyFill="1" applyBorder="1" applyAlignment="1" applyProtection="1">
      <alignment horizontal="right" vertical="center"/>
    </xf>
    <xf numFmtId="3" fontId="2" fillId="0" borderId="26" xfId="2" applyNumberFormat="1" applyFont="1" applyFill="1" applyBorder="1" applyAlignment="1" applyProtection="1">
      <alignment horizontal="right" vertical="center"/>
      <protection locked="0"/>
    </xf>
    <xf numFmtId="3" fontId="2" fillId="0" borderId="23" xfId="2" applyNumberFormat="1" applyFont="1" applyFill="1" applyBorder="1" applyAlignment="1" applyProtection="1">
      <alignment horizontal="right" vertical="center"/>
      <protection locked="0"/>
    </xf>
    <xf numFmtId="3" fontId="2" fillId="0" borderId="24" xfId="2" applyNumberFormat="1" applyFont="1" applyFill="1" applyBorder="1" applyAlignment="1" applyProtection="1">
      <alignment horizontal="right" vertical="center"/>
      <protection locked="0"/>
    </xf>
    <xf numFmtId="0" fontId="2" fillId="0" borderId="40" xfId="2" applyFont="1" applyFill="1" applyBorder="1" applyAlignment="1" applyProtection="1">
      <alignment vertical="center" wrapText="1"/>
    </xf>
    <xf numFmtId="0" fontId="2" fillId="0" borderId="40" xfId="2" applyFont="1" applyFill="1" applyBorder="1" applyAlignment="1" applyProtection="1">
      <alignment horizontal="right" vertical="center" wrapText="1"/>
    </xf>
    <xf numFmtId="3" fontId="2" fillId="0" borderId="41" xfId="2" applyNumberFormat="1" applyFont="1" applyFill="1" applyBorder="1" applyAlignment="1" applyProtection="1">
      <alignment horizontal="right" vertical="center"/>
    </xf>
    <xf numFmtId="3" fontId="2" fillId="0" borderId="6" xfId="2" applyNumberFormat="1" applyFont="1" applyFill="1" applyBorder="1" applyAlignment="1" applyProtection="1">
      <alignment horizontal="right" vertical="center"/>
      <protection locked="0"/>
    </xf>
    <xf numFmtId="3" fontId="2" fillId="0" borderId="10" xfId="2" applyNumberFormat="1" applyFont="1" applyFill="1" applyBorder="1" applyAlignment="1" applyProtection="1">
      <alignment horizontal="right" vertical="center"/>
      <protection locked="0"/>
    </xf>
    <xf numFmtId="3" fontId="2" fillId="0" borderId="42" xfId="2" applyNumberFormat="1" applyFont="1" applyFill="1" applyBorder="1" applyAlignment="1" applyProtection="1">
      <alignment horizontal="right" vertical="center"/>
      <protection locked="0"/>
    </xf>
    <xf numFmtId="0" fontId="5" fillId="0" borderId="25" xfId="2" applyFont="1" applyFill="1" applyBorder="1" applyAlignment="1" applyProtection="1">
      <alignment horizontal="left" vertical="center" wrapText="1"/>
    </xf>
    <xf numFmtId="3" fontId="2" fillId="0" borderId="28" xfId="2" applyNumberFormat="1" applyFont="1" applyFill="1" applyBorder="1" applyAlignment="1" applyProtection="1">
      <alignment vertical="center"/>
    </xf>
    <xf numFmtId="3" fontId="2" fillId="0" borderId="27" xfId="2" applyNumberFormat="1" applyFont="1" applyFill="1" applyBorder="1" applyAlignment="1" applyProtection="1">
      <alignment vertical="center"/>
      <protection locked="0"/>
    </xf>
    <xf numFmtId="3" fontId="2" fillId="0" borderId="27" xfId="2" applyNumberFormat="1" applyFont="1" applyFill="1" applyBorder="1" applyAlignment="1" applyProtection="1">
      <alignment horizontal="center" vertical="center"/>
    </xf>
    <xf numFmtId="3" fontId="2" fillId="0" borderId="43" xfId="2" applyNumberFormat="1" applyFont="1" applyFill="1" applyBorder="1" applyAlignment="1" applyProtection="1">
      <alignment horizontal="center" vertical="center"/>
    </xf>
    <xf numFmtId="3" fontId="2" fillId="0" borderId="29" xfId="2" applyNumberFormat="1" applyFont="1" applyFill="1" applyBorder="1" applyAlignment="1" applyProtection="1">
      <alignment horizontal="center" vertical="center"/>
    </xf>
    <xf numFmtId="0" fontId="5" fillId="0" borderId="44" xfId="2" applyFont="1" applyFill="1" applyBorder="1" applyAlignment="1" applyProtection="1">
      <alignment horizontal="left" vertical="center" wrapText="1"/>
    </xf>
    <xf numFmtId="3" fontId="2" fillId="0" borderId="11" xfId="2" applyNumberFormat="1" applyFont="1" applyFill="1" applyBorder="1" applyAlignment="1" applyProtection="1">
      <alignment vertical="center"/>
    </xf>
    <xf numFmtId="3" fontId="2" fillId="0" borderId="45" xfId="2" applyNumberFormat="1" applyFont="1" applyFill="1" applyBorder="1" applyAlignment="1" applyProtection="1">
      <alignment horizontal="right" vertical="center"/>
      <protection locked="0"/>
    </xf>
    <xf numFmtId="3" fontId="2" fillId="0" borderId="45" xfId="2" applyNumberFormat="1" applyFont="1" applyFill="1" applyBorder="1" applyAlignment="1" applyProtection="1">
      <alignment horizontal="center" vertical="center"/>
    </xf>
    <xf numFmtId="3" fontId="2" fillId="0" borderId="46" xfId="2" applyNumberFormat="1" applyFont="1" applyFill="1" applyBorder="1" applyAlignment="1" applyProtection="1">
      <alignment horizontal="center" vertical="center"/>
    </xf>
    <xf numFmtId="3" fontId="2" fillId="0" borderId="45" xfId="2" applyNumberFormat="1" applyFont="1" applyFill="1" applyBorder="1" applyAlignment="1" applyProtection="1">
      <alignment horizontal="center" vertical="center"/>
      <protection locked="0"/>
    </xf>
    <xf numFmtId="3" fontId="2" fillId="0" borderId="47" xfId="2" applyNumberFormat="1" applyFont="1" applyFill="1" applyBorder="1" applyAlignment="1" applyProtection="1">
      <alignment horizontal="center" vertical="center"/>
    </xf>
    <xf numFmtId="3" fontId="2" fillId="0" borderId="45" xfId="2" applyNumberFormat="1" applyFont="1" applyFill="1" applyBorder="1" applyAlignment="1" applyProtection="1">
      <alignment vertical="center"/>
    </xf>
    <xf numFmtId="0" fontId="5" fillId="0" borderId="44" xfId="2" applyFont="1" applyFill="1" applyBorder="1" applyAlignment="1" applyProtection="1">
      <alignment horizontal="center" vertical="center" wrapText="1"/>
    </xf>
    <xf numFmtId="0" fontId="2" fillId="0" borderId="21" xfId="2" applyFont="1" applyFill="1" applyBorder="1" applyAlignment="1" applyProtection="1">
      <alignment horizontal="left" vertical="center" wrapText="1"/>
    </xf>
    <xf numFmtId="3" fontId="2" fillId="0" borderId="1" xfId="2" applyNumberFormat="1" applyFont="1" applyFill="1" applyBorder="1" applyAlignment="1" applyProtection="1">
      <alignment vertical="center"/>
    </xf>
    <xf numFmtId="3" fontId="2" fillId="0" borderId="26" xfId="2" applyNumberFormat="1" applyFont="1" applyFill="1" applyBorder="1" applyAlignment="1" applyProtection="1">
      <alignment horizontal="center" vertical="center"/>
    </xf>
    <xf numFmtId="3" fontId="2" fillId="0" borderId="26" xfId="2" applyNumberFormat="1" applyFont="1" applyFill="1" applyBorder="1" applyAlignment="1" applyProtection="1">
      <alignment vertical="center"/>
      <protection locked="0"/>
    </xf>
    <xf numFmtId="3" fontId="2" fillId="0" borderId="23" xfId="2" applyNumberFormat="1" applyFont="1" applyFill="1" applyBorder="1" applyAlignment="1" applyProtection="1">
      <alignment horizontal="center" vertical="center"/>
    </xf>
    <xf numFmtId="3" fontId="2" fillId="0" borderId="24" xfId="2" applyNumberFormat="1" applyFont="1" applyFill="1" applyBorder="1" applyAlignment="1" applyProtection="1">
      <alignment horizontal="center" vertical="center"/>
    </xf>
    <xf numFmtId="0" fontId="2" fillId="0" borderId="40" xfId="2" applyFont="1" applyFill="1" applyBorder="1" applyAlignment="1" applyProtection="1">
      <alignment horizontal="left" vertical="center" wrapText="1"/>
    </xf>
    <xf numFmtId="3" fontId="2" fillId="0" borderId="41" xfId="2" applyNumberFormat="1" applyFont="1" applyFill="1" applyBorder="1" applyAlignment="1" applyProtection="1">
      <alignment vertical="center"/>
    </xf>
    <xf numFmtId="3" fontId="2" fillId="0" borderId="6" xfId="2" applyNumberFormat="1" applyFont="1" applyFill="1" applyBorder="1" applyAlignment="1" applyProtection="1">
      <alignment horizontal="center" vertical="center"/>
    </xf>
    <xf numFmtId="3" fontId="2" fillId="0" borderId="6" xfId="2" applyNumberFormat="1" applyFont="1" applyFill="1" applyBorder="1" applyAlignment="1" applyProtection="1">
      <alignment vertical="center"/>
      <protection locked="0"/>
    </xf>
    <xf numFmtId="3" fontId="2" fillId="0" borderId="10" xfId="2" applyNumberFormat="1" applyFont="1" applyFill="1" applyBorder="1" applyAlignment="1" applyProtection="1">
      <alignment horizontal="center" vertical="center"/>
    </xf>
    <xf numFmtId="3" fontId="2" fillId="0" borderId="42" xfId="2" applyNumberFormat="1" applyFont="1" applyFill="1" applyBorder="1" applyAlignment="1" applyProtection="1">
      <alignment horizontal="center" vertical="center"/>
    </xf>
    <xf numFmtId="0" fontId="2" fillId="0" borderId="48" xfId="2" applyFont="1" applyFill="1" applyBorder="1" applyAlignment="1" applyProtection="1">
      <alignment horizontal="right" vertical="center" wrapText="1"/>
    </xf>
    <xf numFmtId="0" fontId="2" fillId="0" borderId="48" xfId="2" applyFont="1" applyFill="1" applyBorder="1" applyAlignment="1" applyProtection="1">
      <alignment horizontal="left" vertical="center" wrapText="1"/>
    </xf>
    <xf numFmtId="3" fontId="2" fillId="0" borderId="17" xfId="2" applyNumberFormat="1" applyFont="1" applyFill="1" applyBorder="1" applyAlignment="1" applyProtection="1">
      <alignment vertical="center"/>
    </xf>
    <xf numFmtId="3" fontId="2" fillId="0" borderId="49" xfId="2" applyNumberFormat="1" applyFont="1" applyFill="1" applyBorder="1" applyAlignment="1" applyProtection="1">
      <alignment horizontal="center" vertical="center"/>
    </xf>
    <xf numFmtId="3" fontId="2" fillId="0" borderId="49" xfId="2" applyNumberFormat="1" applyFont="1" applyFill="1" applyBorder="1" applyAlignment="1" applyProtection="1">
      <alignment vertical="center"/>
      <protection locked="0"/>
    </xf>
    <xf numFmtId="3" fontId="2" fillId="0" borderId="19" xfId="2" applyNumberFormat="1" applyFont="1" applyFill="1" applyBorder="1" applyAlignment="1" applyProtection="1">
      <alignment horizontal="center" vertical="center"/>
    </xf>
    <xf numFmtId="3" fontId="2" fillId="0" borderId="20" xfId="2" applyNumberFormat="1" applyFont="1" applyFill="1" applyBorder="1" applyAlignment="1" applyProtection="1">
      <alignment horizontal="center" vertical="center"/>
    </xf>
    <xf numFmtId="3" fontId="2" fillId="0" borderId="11" xfId="2" applyNumberFormat="1" applyFont="1" applyFill="1" applyBorder="1" applyAlignment="1" applyProtection="1">
      <alignment horizontal="right" vertical="center"/>
    </xf>
    <xf numFmtId="0" fontId="5" fillId="0" borderId="50" xfId="2" applyFont="1" applyFill="1" applyBorder="1" applyAlignment="1" applyProtection="1">
      <alignment horizontal="center" vertical="center" wrapText="1"/>
    </xf>
    <xf numFmtId="0" fontId="5" fillId="0" borderId="50" xfId="2" applyFont="1" applyFill="1" applyBorder="1" applyAlignment="1" applyProtection="1">
      <alignment horizontal="left" vertical="center" wrapText="1"/>
    </xf>
    <xf numFmtId="3" fontId="2" fillId="0" borderId="51" xfId="2" applyNumberFormat="1" applyFont="1" applyFill="1" applyBorder="1" applyAlignment="1" applyProtection="1">
      <alignment horizontal="right" vertical="center"/>
    </xf>
    <xf numFmtId="3" fontId="2" fillId="0" borderId="49" xfId="2" applyNumberFormat="1" applyFont="1" applyFill="1" applyBorder="1" applyAlignment="1" applyProtection="1">
      <alignment horizontal="right" vertical="center"/>
      <protection locked="0"/>
    </xf>
    <xf numFmtId="3" fontId="2" fillId="0" borderId="49" xfId="2" applyNumberFormat="1" applyFont="1" applyFill="1" applyBorder="1" applyAlignment="1" applyProtection="1">
      <alignment horizontal="center" vertical="center"/>
      <protection locked="0"/>
    </xf>
    <xf numFmtId="3" fontId="2" fillId="0" borderId="52" xfId="2" applyNumberFormat="1" applyFont="1" applyFill="1" applyBorder="1" applyAlignment="1" applyProtection="1">
      <alignment horizontal="center" vertical="center"/>
    </xf>
    <xf numFmtId="3" fontId="2" fillId="0" borderId="53" xfId="2" applyNumberFormat="1" applyFont="1" applyFill="1" applyBorder="1" applyAlignment="1" applyProtection="1">
      <alignment horizontal="right" vertical="center"/>
    </xf>
    <xf numFmtId="3" fontId="2" fillId="0" borderId="26" xfId="2" applyNumberFormat="1" applyFont="1" applyFill="1" applyBorder="1" applyAlignment="1" applyProtection="1">
      <alignment horizontal="center" vertical="center"/>
      <protection locked="0"/>
    </xf>
    <xf numFmtId="3" fontId="2" fillId="0" borderId="54" xfId="2" applyNumberFormat="1" applyFont="1" applyFill="1" applyBorder="1" applyAlignment="1" applyProtection="1">
      <alignment horizontal="center" vertical="center"/>
    </xf>
    <xf numFmtId="0" fontId="5" fillId="0" borderId="55" xfId="2" applyFont="1" applyFill="1" applyBorder="1" applyAlignment="1" applyProtection="1">
      <alignment horizontal="center" vertical="center" wrapText="1"/>
    </xf>
    <xf numFmtId="0" fontId="5" fillId="0" borderId="55" xfId="2" applyFont="1" applyFill="1" applyBorder="1" applyAlignment="1" applyProtection="1">
      <alignment horizontal="left" vertical="center" wrapText="1"/>
    </xf>
    <xf numFmtId="3" fontId="2" fillId="0" borderId="56" xfId="2" applyNumberFormat="1" applyFont="1" applyFill="1" applyBorder="1" applyAlignment="1" applyProtection="1">
      <alignment horizontal="right" vertical="center"/>
    </xf>
    <xf numFmtId="3" fontId="2" fillId="0" borderId="45" xfId="2" applyNumberFormat="1" applyFont="1" applyFill="1" applyBorder="1" applyAlignment="1" applyProtection="1">
      <alignment horizontal="right" vertical="center"/>
    </xf>
    <xf numFmtId="3" fontId="2" fillId="0" borderId="57" xfId="2" applyNumberFormat="1" applyFont="1" applyFill="1" applyBorder="1" applyAlignment="1" applyProtection="1">
      <alignment horizontal="center" vertical="center"/>
    </xf>
    <xf numFmtId="3" fontId="2" fillId="0" borderId="58" xfId="2" applyNumberFormat="1" applyFont="1" applyFill="1" applyBorder="1" applyAlignment="1" applyProtection="1">
      <alignment horizontal="right" vertical="center"/>
    </xf>
    <xf numFmtId="0" fontId="2" fillId="0" borderId="59" xfId="2" applyFont="1" applyFill="1" applyBorder="1" applyAlignment="1" applyProtection="1">
      <alignment horizontal="right" vertical="center" wrapText="1"/>
    </xf>
    <xf numFmtId="0" fontId="2" fillId="0" borderId="59" xfId="2" applyFont="1" applyFill="1" applyBorder="1" applyAlignment="1" applyProtection="1">
      <alignment horizontal="left" vertical="center" wrapText="1"/>
    </xf>
    <xf numFmtId="3" fontId="2" fillId="0" borderId="60" xfId="2" applyNumberFormat="1" applyFont="1" applyFill="1" applyBorder="1" applyAlignment="1" applyProtection="1">
      <alignment horizontal="right" vertical="center"/>
    </xf>
    <xf numFmtId="3" fontId="2" fillId="0" borderId="61" xfId="2" applyNumberFormat="1" applyFont="1" applyFill="1" applyBorder="1" applyAlignment="1" applyProtection="1">
      <alignment horizontal="center" vertical="center"/>
    </xf>
    <xf numFmtId="3" fontId="2" fillId="0" borderId="5" xfId="2" applyNumberFormat="1" applyFont="1" applyFill="1" applyBorder="1" applyAlignment="1" applyProtection="1">
      <alignment horizontal="right" vertical="center"/>
      <protection locked="0"/>
    </xf>
    <xf numFmtId="3" fontId="2" fillId="0" borderId="62" xfId="2" applyNumberFormat="1" applyFont="1" applyFill="1" applyBorder="1" applyAlignment="1" applyProtection="1">
      <alignment horizontal="right" vertical="center"/>
      <protection locked="0"/>
    </xf>
    <xf numFmtId="3" fontId="2" fillId="0" borderId="63" xfId="2" applyNumberFormat="1" applyFont="1" applyFill="1" applyBorder="1" applyAlignment="1" applyProtection="1">
      <alignment horizontal="right" vertical="center"/>
    </xf>
    <xf numFmtId="0" fontId="2" fillId="0" borderId="59" xfId="2" applyFont="1" applyFill="1" applyBorder="1" applyAlignment="1" applyProtection="1">
      <alignment vertical="center" wrapText="1"/>
    </xf>
    <xf numFmtId="3" fontId="2" fillId="0" borderId="63" xfId="2" applyNumberFormat="1" applyFont="1" applyFill="1" applyBorder="1" applyAlignment="1" applyProtection="1">
      <alignment vertical="center"/>
    </xf>
    <xf numFmtId="3" fontId="2" fillId="0" borderId="61" xfId="2" applyNumberFormat="1" applyFont="1" applyFill="1" applyBorder="1" applyAlignment="1" applyProtection="1">
      <alignment horizontal="center" vertical="center"/>
      <protection locked="0"/>
    </xf>
    <xf numFmtId="3" fontId="2" fillId="0" borderId="61" xfId="2" applyNumberFormat="1" applyFont="1" applyFill="1" applyBorder="1" applyAlignment="1" applyProtection="1">
      <alignment horizontal="right" vertical="center"/>
      <protection locked="0"/>
    </xf>
    <xf numFmtId="3" fontId="2" fillId="0" borderId="63" xfId="2" applyNumberFormat="1" applyFont="1" applyFill="1" applyBorder="1" applyAlignment="1" applyProtection="1">
      <alignment vertical="center"/>
      <protection locked="0"/>
    </xf>
    <xf numFmtId="0" fontId="5" fillId="0" borderId="21" xfId="2" applyFont="1" applyBorder="1" applyAlignment="1" applyProtection="1">
      <alignment vertical="center" wrapText="1"/>
    </xf>
    <xf numFmtId="0" fontId="5" fillId="0" borderId="21" xfId="2" applyFont="1" applyBorder="1" applyAlignment="1" applyProtection="1">
      <alignment horizontal="left" vertical="center" wrapText="1"/>
    </xf>
    <xf numFmtId="3" fontId="5" fillId="0" borderId="1" xfId="2" applyNumberFormat="1" applyFont="1" applyBorder="1" applyAlignment="1" applyProtection="1">
      <alignment vertical="center"/>
    </xf>
    <xf numFmtId="3" fontId="5" fillId="0" borderId="26" xfId="2" applyNumberFormat="1" applyFont="1" applyBorder="1" applyAlignment="1" applyProtection="1">
      <alignment vertical="center"/>
      <protection locked="0"/>
    </xf>
    <xf numFmtId="3" fontId="5" fillId="0" borderId="23" xfId="2" applyNumberFormat="1" applyFont="1" applyBorder="1" applyAlignment="1" applyProtection="1">
      <alignment vertical="center"/>
      <protection locked="0"/>
    </xf>
    <xf numFmtId="3" fontId="5" fillId="0" borderId="24" xfId="2" applyNumberFormat="1" applyFont="1" applyBorder="1" applyAlignment="1" applyProtection="1">
      <alignment vertical="center"/>
      <protection locked="0"/>
    </xf>
    <xf numFmtId="0" fontId="5" fillId="0" borderId="35" xfId="2" applyFont="1" applyFill="1" applyBorder="1" applyAlignment="1" applyProtection="1">
      <alignment vertical="center"/>
    </xf>
    <xf numFmtId="3" fontId="5" fillId="0" borderId="36" xfId="2" applyNumberFormat="1" applyFont="1" applyFill="1" applyBorder="1" applyAlignment="1" applyProtection="1">
      <alignment vertical="center"/>
    </xf>
    <xf numFmtId="3" fontId="5" fillId="0" borderId="37" xfId="2" applyNumberFormat="1" applyFont="1" applyFill="1" applyBorder="1" applyAlignment="1" applyProtection="1">
      <alignment vertical="center"/>
    </xf>
    <xf numFmtId="3" fontId="5" fillId="0" borderId="38" xfId="2" applyNumberFormat="1" applyFont="1" applyFill="1" applyBorder="1" applyAlignment="1" applyProtection="1">
      <alignment vertical="center"/>
    </xf>
    <xf numFmtId="3" fontId="5" fillId="0" borderId="39" xfId="2" applyNumberFormat="1" applyFont="1" applyFill="1" applyBorder="1" applyAlignment="1" applyProtection="1">
      <alignment vertical="center"/>
    </xf>
    <xf numFmtId="0" fontId="5" fillId="0" borderId="64" xfId="2" applyFont="1" applyFill="1" applyBorder="1" applyAlignment="1" applyProtection="1">
      <alignment vertical="center"/>
    </xf>
    <xf numFmtId="0" fontId="5" fillId="0" borderId="64" xfId="2" applyFont="1" applyFill="1" applyBorder="1" applyAlignment="1" applyProtection="1">
      <alignment vertical="center" wrapText="1"/>
    </xf>
    <xf numFmtId="3" fontId="5" fillId="0" borderId="65" xfId="2" applyNumberFormat="1" applyFont="1" applyFill="1" applyBorder="1" applyAlignment="1" applyProtection="1">
      <alignment vertical="center"/>
    </xf>
    <xf numFmtId="3" fontId="5" fillId="0" borderId="66" xfId="2" applyNumberFormat="1" applyFont="1" applyFill="1" applyBorder="1" applyAlignment="1" applyProtection="1">
      <alignment vertical="center"/>
    </xf>
    <xf numFmtId="3" fontId="5" fillId="0" borderId="67" xfId="2" applyNumberFormat="1" applyFont="1" applyFill="1" applyBorder="1" applyAlignment="1" applyProtection="1">
      <alignment vertical="center"/>
    </xf>
    <xf numFmtId="3" fontId="5" fillId="0" borderId="68" xfId="2" applyNumberFormat="1" applyFont="1" applyFill="1" applyBorder="1" applyAlignment="1" applyProtection="1">
      <alignment vertical="center"/>
    </xf>
    <xf numFmtId="0" fontId="5" fillId="0" borderId="21" xfId="2" applyFont="1" applyFill="1" applyBorder="1" applyAlignment="1" applyProtection="1">
      <alignment vertical="center"/>
    </xf>
    <xf numFmtId="3" fontId="5" fillId="0" borderId="1" xfId="2" applyNumberFormat="1" applyFont="1" applyFill="1" applyBorder="1" applyAlignment="1" applyProtection="1">
      <alignment vertical="center"/>
    </xf>
    <xf numFmtId="3" fontId="5" fillId="0" borderId="26" xfId="2" applyNumberFormat="1" applyFont="1" applyFill="1" applyBorder="1" applyAlignment="1" applyProtection="1">
      <alignment vertical="center"/>
    </xf>
    <xf numFmtId="3" fontId="5" fillId="0" borderId="23" xfId="2" applyNumberFormat="1" applyFont="1" applyFill="1" applyBorder="1" applyAlignment="1" applyProtection="1">
      <alignment vertical="center"/>
    </xf>
    <xf numFmtId="3" fontId="5" fillId="0" borderId="24" xfId="2" applyNumberFormat="1" applyFont="1" applyFill="1" applyBorder="1" applyAlignment="1" applyProtection="1">
      <alignment vertical="center"/>
    </xf>
    <xf numFmtId="0" fontId="5" fillId="3" borderId="50" xfId="2" applyFont="1" applyFill="1" applyBorder="1" applyAlignment="1" applyProtection="1">
      <alignment horizontal="left" vertical="center" wrapText="1"/>
    </xf>
    <xf numFmtId="3" fontId="5" fillId="3" borderId="69" xfId="2" applyNumberFormat="1" applyFont="1" applyFill="1" applyBorder="1" applyAlignment="1" applyProtection="1">
      <alignment vertical="center"/>
    </xf>
    <xf numFmtId="3" fontId="5" fillId="3" borderId="51" xfId="2" applyNumberFormat="1" applyFont="1" applyFill="1" applyBorder="1" applyAlignment="1" applyProtection="1">
      <alignment vertical="center"/>
    </xf>
    <xf numFmtId="3" fontId="5" fillId="3" borderId="70" xfId="2" applyNumberFormat="1" applyFont="1" applyFill="1" applyBorder="1" applyAlignment="1" applyProtection="1">
      <alignment vertical="center"/>
    </xf>
    <xf numFmtId="3" fontId="5" fillId="3" borderId="71" xfId="2" applyNumberFormat="1" applyFont="1" applyFill="1" applyBorder="1" applyAlignment="1" applyProtection="1">
      <alignment vertical="center"/>
    </xf>
    <xf numFmtId="3" fontId="2" fillId="0" borderId="72" xfId="2" applyNumberFormat="1" applyFont="1" applyFill="1" applyBorder="1" applyAlignment="1" applyProtection="1">
      <alignment vertical="center"/>
    </xf>
    <xf numFmtId="3" fontId="2" fillId="0" borderId="73" xfId="2" applyNumberFormat="1" applyFont="1" applyFill="1" applyBorder="1" applyAlignment="1" applyProtection="1">
      <alignment vertical="center"/>
    </xf>
    <xf numFmtId="0" fontId="2" fillId="0" borderId="59" xfId="2" applyFont="1" applyFill="1" applyBorder="1" applyAlignment="1" applyProtection="1">
      <alignment horizontal="center" vertical="center" wrapText="1"/>
    </xf>
    <xf numFmtId="3" fontId="2" fillId="0" borderId="61" xfId="2" applyNumberFormat="1" applyFont="1" applyFill="1" applyBorder="1" applyAlignment="1" applyProtection="1">
      <alignment vertical="center"/>
    </xf>
    <xf numFmtId="3" fontId="2" fillId="0" borderId="5" xfId="2" applyNumberFormat="1" applyFont="1" applyFill="1" applyBorder="1" applyAlignment="1" applyProtection="1">
      <alignment vertical="center"/>
    </xf>
    <xf numFmtId="3" fontId="2" fillId="0" borderId="62" xfId="2" applyNumberFormat="1" applyFont="1" applyFill="1" applyBorder="1" applyAlignment="1" applyProtection="1">
      <alignment vertical="center"/>
    </xf>
    <xf numFmtId="3" fontId="2" fillId="0" borderId="23" xfId="2" applyNumberFormat="1" applyFont="1" applyFill="1" applyBorder="1" applyAlignment="1" applyProtection="1">
      <alignment vertical="center"/>
      <protection locked="0"/>
    </xf>
    <xf numFmtId="3" fontId="2" fillId="0" borderId="24" xfId="2" applyNumberFormat="1" applyFont="1" applyFill="1" applyBorder="1" applyAlignment="1" applyProtection="1">
      <alignment vertical="center"/>
      <protection locked="0"/>
    </xf>
    <xf numFmtId="3" fontId="2" fillId="0" borderId="10" xfId="2" applyNumberFormat="1" applyFont="1" applyFill="1" applyBorder="1" applyAlignment="1" applyProtection="1">
      <alignment vertical="center"/>
      <protection locked="0"/>
    </xf>
    <xf numFmtId="3" fontId="2" fillId="0" borderId="42" xfId="2" applyNumberFormat="1" applyFont="1" applyFill="1" applyBorder="1" applyAlignment="1" applyProtection="1">
      <alignment vertical="center"/>
      <protection locked="0"/>
    </xf>
    <xf numFmtId="0" fontId="2" fillId="0" borderId="40" xfId="2" applyFont="1" applyFill="1" applyBorder="1" applyAlignment="1" applyProtection="1">
      <alignment horizontal="center" vertical="center" wrapText="1"/>
    </xf>
    <xf numFmtId="3" fontId="2" fillId="0" borderId="6" xfId="2" applyNumberFormat="1" applyFont="1" applyFill="1" applyBorder="1" applyAlignment="1" applyProtection="1">
      <alignment vertical="center"/>
    </xf>
    <xf numFmtId="3" fontId="2" fillId="0" borderId="10" xfId="2" applyNumberFormat="1" applyFont="1" applyFill="1" applyBorder="1" applyAlignment="1" applyProtection="1">
      <alignment vertical="center"/>
    </xf>
    <xf numFmtId="3" fontId="2" fillId="0" borderId="42" xfId="2" applyNumberFormat="1" applyFont="1" applyFill="1" applyBorder="1" applyAlignment="1" applyProtection="1">
      <alignment vertical="center"/>
    </xf>
    <xf numFmtId="3" fontId="2" fillId="0" borderId="61" xfId="2" applyNumberFormat="1" applyFont="1" applyFill="1" applyBorder="1" applyAlignment="1" applyProtection="1">
      <alignment vertical="center"/>
      <protection locked="0"/>
    </xf>
    <xf numFmtId="3" fontId="2" fillId="0" borderId="5" xfId="2" applyNumberFormat="1" applyFont="1" applyFill="1" applyBorder="1" applyAlignment="1" applyProtection="1">
      <alignment vertical="center"/>
      <protection locked="0"/>
    </xf>
    <xf numFmtId="3" fontId="2" fillId="0" borderId="62" xfId="2" applyNumberFormat="1" applyFont="1" applyFill="1" applyBorder="1" applyAlignment="1" applyProtection="1">
      <alignment vertical="center"/>
      <protection locked="0"/>
    </xf>
    <xf numFmtId="3" fontId="2" fillId="0" borderId="46" xfId="2" applyNumberFormat="1" applyFont="1" applyFill="1" applyBorder="1" applyAlignment="1" applyProtection="1">
      <alignment vertical="center"/>
    </xf>
    <xf numFmtId="3" fontId="2" fillId="0" borderId="47" xfId="2" applyNumberFormat="1" applyFont="1" applyFill="1" applyBorder="1" applyAlignment="1" applyProtection="1">
      <alignment vertical="center"/>
    </xf>
    <xf numFmtId="0" fontId="2" fillId="0" borderId="21" xfId="2" applyFont="1" applyFill="1" applyBorder="1" applyAlignment="1" applyProtection="1">
      <alignment horizontal="center" vertical="center" wrapText="1"/>
    </xf>
    <xf numFmtId="3" fontId="2" fillId="0" borderId="26" xfId="2" applyNumberFormat="1" applyFont="1" applyFill="1" applyBorder="1" applyAlignment="1" applyProtection="1">
      <alignment vertical="center"/>
    </xf>
    <xf numFmtId="3" fontId="2" fillId="0" borderId="23" xfId="2" applyNumberFormat="1" applyFont="1" applyFill="1" applyBorder="1" applyAlignment="1" applyProtection="1">
      <alignment vertical="center"/>
    </xf>
    <xf numFmtId="3" fontId="2" fillId="0" borderId="24" xfId="2" applyNumberFormat="1" applyFont="1" applyFill="1" applyBorder="1" applyAlignment="1" applyProtection="1">
      <alignment vertical="center"/>
    </xf>
    <xf numFmtId="3" fontId="2" fillId="0" borderId="74" xfId="2" applyNumberFormat="1" applyFont="1" applyFill="1" applyBorder="1" applyAlignment="1" applyProtection="1">
      <alignment vertical="center"/>
    </xf>
    <xf numFmtId="3" fontId="2" fillId="0" borderId="75" xfId="2" applyNumberFormat="1" applyFont="1" applyFill="1" applyBorder="1" applyAlignment="1" applyProtection="1">
      <alignment vertical="center"/>
    </xf>
    <xf numFmtId="3" fontId="2" fillId="0" borderId="76" xfId="2" applyNumberFormat="1" applyFont="1" applyFill="1" applyBorder="1" applyAlignment="1" applyProtection="1">
      <alignment vertical="center"/>
    </xf>
    <xf numFmtId="3" fontId="2" fillId="0" borderId="45" xfId="2" applyNumberFormat="1" applyFont="1" applyFill="1" applyBorder="1" applyAlignment="1" applyProtection="1">
      <alignment vertical="center"/>
      <protection locked="0"/>
    </xf>
    <xf numFmtId="3" fontId="2" fillId="0" borderId="46" xfId="2" applyNumberFormat="1" applyFont="1" applyFill="1" applyBorder="1" applyAlignment="1" applyProtection="1">
      <alignment vertical="center"/>
      <protection locked="0"/>
    </xf>
    <xf numFmtId="3" fontId="2" fillId="0" borderId="47" xfId="2" applyNumberFormat="1" applyFont="1" applyFill="1" applyBorder="1" applyAlignment="1" applyProtection="1">
      <alignment vertical="center"/>
      <protection locked="0"/>
    </xf>
    <xf numFmtId="3" fontId="2" fillId="0" borderId="54" xfId="2" applyNumberFormat="1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horizontal="left" vertical="center"/>
    </xf>
    <xf numFmtId="3" fontId="2" fillId="0" borderId="12" xfId="2" applyNumberFormat="1" applyFont="1" applyFill="1" applyBorder="1" applyAlignment="1" applyProtection="1">
      <alignment vertical="center"/>
    </xf>
    <xf numFmtId="3" fontId="2" fillId="0" borderId="77" xfId="2" applyNumberFormat="1" applyFont="1" applyFill="1" applyBorder="1" applyAlignment="1" applyProtection="1">
      <alignment vertical="center"/>
    </xf>
    <xf numFmtId="3" fontId="2" fillId="0" borderId="78" xfId="2" applyNumberFormat="1" applyFont="1" applyFill="1" applyBorder="1" applyAlignment="1" applyProtection="1">
      <alignment vertical="center"/>
    </xf>
    <xf numFmtId="3" fontId="2" fillId="0" borderId="9" xfId="2" applyNumberFormat="1" applyFont="1" applyFill="1" applyBorder="1" applyAlignment="1" applyProtection="1">
      <alignment vertical="center"/>
      <protection locked="0"/>
    </xf>
    <xf numFmtId="0" fontId="2" fillId="0" borderId="79" xfId="2" applyFont="1" applyFill="1" applyBorder="1" applyAlignment="1" applyProtection="1">
      <alignment horizontal="right" vertical="center" wrapText="1"/>
    </xf>
    <xf numFmtId="3" fontId="2" fillId="0" borderId="22" xfId="2" applyNumberFormat="1" applyFont="1" applyFill="1" applyBorder="1" applyAlignment="1" applyProtection="1">
      <alignment vertical="center"/>
      <protection locked="0"/>
    </xf>
    <xf numFmtId="3" fontId="2" fillId="0" borderId="80" xfId="2" applyNumberFormat="1" applyFont="1" applyFill="1" applyBorder="1" applyAlignment="1" applyProtection="1">
      <alignment vertical="center"/>
      <protection locked="0"/>
    </xf>
    <xf numFmtId="3" fontId="2" fillId="0" borderId="81" xfId="2" applyNumberFormat="1" applyFont="1" applyFill="1" applyBorder="1" applyAlignment="1" applyProtection="1">
      <alignment vertical="center"/>
      <protection locked="0"/>
    </xf>
    <xf numFmtId="3" fontId="2" fillId="0" borderId="69" xfId="2" applyNumberFormat="1" applyFont="1" applyFill="1" applyBorder="1" applyAlignment="1" applyProtection="1">
      <alignment vertical="center"/>
    </xf>
    <xf numFmtId="3" fontId="2" fillId="0" borderId="51" xfId="2" applyNumberFormat="1" applyFont="1" applyFill="1" applyBorder="1" applyAlignment="1" applyProtection="1">
      <alignment vertical="center"/>
    </xf>
    <xf numFmtId="3" fontId="2" fillId="0" borderId="60" xfId="2" applyNumberFormat="1" applyFont="1" applyFill="1" applyBorder="1" applyAlignment="1" applyProtection="1">
      <alignment vertical="center"/>
    </xf>
    <xf numFmtId="1" fontId="5" fillId="3" borderId="50" xfId="2" applyNumberFormat="1" applyFont="1" applyFill="1" applyBorder="1" applyAlignment="1" applyProtection="1">
      <alignment horizontal="left" vertical="center" wrapText="1"/>
    </xf>
    <xf numFmtId="1" fontId="5" fillId="0" borderId="44" xfId="2" applyNumberFormat="1" applyFont="1" applyFill="1" applyBorder="1" applyAlignment="1" applyProtection="1">
      <alignment horizontal="left" vertical="center" wrapText="1"/>
    </xf>
    <xf numFmtId="0" fontId="5" fillId="0" borderId="21" xfId="2" applyFont="1" applyFill="1" applyBorder="1" applyAlignment="1" applyProtection="1">
      <alignment horizontal="center" vertical="center" wrapText="1"/>
    </xf>
    <xf numFmtId="3" fontId="5" fillId="0" borderId="74" xfId="2" applyNumberFormat="1" applyFont="1" applyFill="1" applyBorder="1" applyAlignment="1" applyProtection="1">
      <alignment vertical="center"/>
    </xf>
    <xf numFmtId="3" fontId="5" fillId="3" borderId="73" xfId="2" applyNumberFormat="1" applyFont="1" applyFill="1" applyBorder="1" applyAlignment="1" applyProtection="1">
      <alignment vertical="center"/>
    </xf>
    <xf numFmtId="3" fontId="2" fillId="0" borderId="9" xfId="2" applyNumberFormat="1" applyFont="1" applyFill="1" applyBorder="1" applyAlignment="1" applyProtection="1">
      <alignment vertical="center"/>
    </xf>
    <xf numFmtId="3" fontId="2" fillId="0" borderId="82" xfId="2" applyNumberFormat="1" applyFont="1" applyFill="1" applyBorder="1" applyAlignment="1" applyProtection="1">
      <alignment vertical="center"/>
    </xf>
    <xf numFmtId="3" fontId="5" fillId="3" borderId="83" xfId="2" applyNumberFormat="1" applyFont="1" applyFill="1" applyBorder="1" applyAlignment="1" applyProtection="1">
      <alignment vertical="center"/>
    </xf>
    <xf numFmtId="3" fontId="2" fillId="0" borderId="83" xfId="2" applyNumberFormat="1" applyFont="1" applyFill="1" applyBorder="1" applyAlignment="1" applyProtection="1">
      <alignment vertical="center"/>
    </xf>
    <xf numFmtId="3" fontId="2" fillId="0" borderId="0" xfId="2" applyNumberFormat="1" applyFont="1" applyFill="1" applyBorder="1" applyAlignment="1" applyProtection="1">
      <alignment vertical="center"/>
    </xf>
    <xf numFmtId="3" fontId="2" fillId="0" borderId="4" xfId="2" applyNumberFormat="1" applyFont="1" applyFill="1" applyBorder="1" applyAlignment="1" applyProtection="1">
      <alignment vertical="center"/>
      <protection locked="0"/>
    </xf>
    <xf numFmtId="3" fontId="2" fillId="0" borderId="84" xfId="2" applyNumberFormat="1" applyFont="1" applyFill="1" applyBorder="1" applyAlignment="1" applyProtection="1">
      <alignment vertical="center"/>
    </xf>
    <xf numFmtId="3" fontId="2" fillId="0" borderId="8" xfId="2" applyNumberFormat="1" applyFont="1" applyFill="1" applyBorder="1" applyAlignment="1" applyProtection="1">
      <alignment vertical="center"/>
    </xf>
    <xf numFmtId="3" fontId="2" fillId="0" borderId="80" xfId="2" applyNumberFormat="1" applyFont="1" applyFill="1" applyBorder="1" applyAlignment="1" applyProtection="1">
      <alignment vertical="center"/>
    </xf>
    <xf numFmtId="3" fontId="2" fillId="0" borderId="85" xfId="2" applyNumberFormat="1" applyFont="1" applyFill="1" applyBorder="1" applyAlignment="1" applyProtection="1">
      <alignment vertical="center"/>
    </xf>
    <xf numFmtId="3" fontId="2" fillId="0" borderId="7" xfId="2" applyNumberFormat="1" applyFont="1" applyFill="1" applyBorder="1" applyAlignment="1" applyProtection="1">
      <alignment vertical="center"/>
      <protection locked="0"/>
    </xf>
    <xf numFmtId="3" fontId="2" fillId="0" borderId="86" xfId="2" applyNumberFormat="1" applyFont="1" applyFill="1" applyBorder="1" applyAlignment="1" applyProtection="1">
      <alignment vertical="center"/>
    </xf>
    <xf numFmtId="3" fontId="2" fillId="0" borderId="87" xfId="2" applyNumberFormat="1" applyFont="1" applyFill="1" applyBorder="1" applyAlignment="1" applyProtection="1">
      <alignment vertical="center"/>
    </xf>
    <xf numFmtId="3" fontId="2" fillId="0" borderId="88" xfId="2" applyNumberFormat="1" applyFont="1" applyFill="1" applyBorder="1" applyAlignment="1" applyProtection="1">
      <alignment vertical="center"/>
      <protection locked="0"/>
    </xf>
    <xf numFmtId="0" fontId="2" fillId="0" borderId="79" xfId="2" applyFont="1" applyFill="1" applyBorder="1" applyAlignment="1" applyProtection="1">
      <alignment horizontal="center" vertical="center" wrapText="1"/>
    </xf>
    <xf numFmtId="3" fontId="2" fillId="0" borderId="52" xfId="2" applyNumberFormat="1" applyFont="1" applyFill="1" applyBorder="1" applyAlignment="1" applyProtection="1">
      <alignment vertical="center"/>
    </xf>
    <xf numFmtId="0" fontId="2" fillId="0" borderId="40" xfId="2" applyFont="1" applyFill="1" applyBorder="1" applyAlignment="1" applyProtection="1">
      <alignment vertical="center"/>
    </xf>
    <xf numFmtId="3" fontId="2" fillId="0" borderId="7" xfId="2" applyNumberFormat="1" applyFont="1" applyFill="1" applyBorder="1" applyAlignment="1" applyProtection="1">
      <alignment vertical="center"/>
    </xf>
    <xf numFmtId="0" fontId="8" fillId="0" borderId="0" xfId="2" applyFont="1" applyFill="1" applyBorder="1" applyAlignment="1" applyProtection="1">
      <alignment vertical="center"/>
    </xf>
    <xf numFmtId="0" fontId="5" fillId="3" borderId="44" xfId="2" applyFont="1" applyFill="1" applyBorder="1" applyAlignment="1" applyProtection="1">
      <alignment horizontal="left" vertical="center" wrapText="1"/>
    </xf>
    <xf numFmtId="3" fontId="5" fillId="3" borderId="12" xfId="2" applyNumberFormat="1" applyFont="1" applyFill="1" applyBorder="1" applyAlignment="1" applyProtection="1">
      <alignment vertical="center"/>
    </xf>
    <xf numFmtId="3" fontId="5" fillId="3" borderId="45" xfId="2" applyNumberFormat="1" applyFont="1" applyFill="1" applyBorder="1" applyAlignment="1" applyProtection="1">
      <alignment vertical="center"/>
    </xf>
    <xf numFmtId="3" fontId="5" fillId="3" borderId="11" xfId="2" applyNumberFormat="1" applyFont="1" applyFill="1" applyBorder="1" applyAlignment="1" applyProtection="1">
      <alignment vertical="center"/>
    </xf>
    <xf numFmtId="3" fontId="5" fillId="3" borderId="74" xfId="2" applyNumberFormat="1" applyFont="1" applyFill="1" applyBorder="1" applyAlignment="1" applyProtection="1">
      <alignment vertical="center"/>
    </xf>
    <xf numFmtId="3" fontId="2" fillId="0" borderId="89" xfId="2" applyNumberFormat="1" applyFont="1" applyFill="1" applyBorder="1" applyAlignment="1" applyProtection="1">
      <alignment vertical="center"/>
      <protection locked="0"/>
    </xf>
    <xf numFmtId="0" fontId="2" fillId="0" borderId="50" xfId="2" applyFont="1" applyFill="1" applyBorder="1" applyAlignment="1" applyProtection="1">
      <alignment vertical="center"/>
    </xf>
    <xf numFmtId="0" fontId="2" fillId="0" borderId="16" xfId="2" applyFont="1" applyFill="1" applyBorder="1" applyAlignment="1" applyProtection="1">
      <alignment vertical="center"/>
    </xf>
    <xf numFmtId="3" fontId="2" fillId="0" borderId="91" xfId="2" applyNumberFormat="1" applyFont="1" applyFill="1" applyBorder="1" applyAlignment="1" applyProtection="1">
      <alignment vertical="center"/>
    </xf>
    <xf numFmtId="3" fontId="2" fillId="0" borderId="92" xfId="2" applyNumberFormat="1" applyFont="1" applyFill="1" applyBorder="1" applyAlignment="1" applyProtection="1">
      <alignment vertical="center"/>
    </xf>
    <xf numFmtId="3" fontId="2" fillId="0" borderId="93" xfId="2" applyNumberFormat="1" applyFont="1" applyFill="1" applyBorder="1" applyAlignment="1" applyProtection="1">
      <alignment vertical="center"/>
    </xf>
    <xf numFmtId="3" fontId="2" fillId="0" borderId="70" xfId="2" applyNumberFormat="1" applyFont="1" applyFill="1" applyBorder="1" applyAlignment="1" applyProtection="1">
      <alignment vertical="center"/>
    </xf>
    <xf numFmtId="3" fontId="2" fillId="0" borderId="71" xfId="2" applyNumberFormat="1" applyFont="1" applyFill="1" applyBorder="1" applyAlignment="1" applyProtection="1">
      <alignment vertical="center"/>
    </xf>
    <xf numFmtId="3" fontId="5" fillId="0" borderId="83" xfId="2" applyNumberFormat="1" applyFont="1" applyFill="1" applyBorder="1" applyAlignment="1" applyProtection="1">
      <alignment vertical="center"/>
    </xf>
    <xf numFmtId="3" fontId="5" fillId="0" borderId="51" xfId="2" applyNumberFormat="1" applyFont="1" applyFill="1" applyBorder="1" applyAlignment="1" applyProtection="1">
      <alignment vertical="center"/>
    </xf>
    <xf numFmtId="3" fontId="5" fillId="0" borderId="92" xfId="2" applyNumberFormat="1" applyFont="1" applyFill="1" applyBorder="1" applyAlignment="1" applyProtection="1">
      <alignment vertical="center"/>
    </xf>
    <xf numFmtId="3" fontId="5" fillId="0" borderId="73" xfId="2" applyNumberFormat="1" applyFont="1" applyFill="1" applyBorder="1" applyAlignment="1" applyProtection="1">
      <alignment vertical="center"/>
    </xf>
    <xf numFmtId="0" fontId="2" fillId="0" borderId="50" xfId="2" applyFont="1" applyFill="1" applyBorder="1" applyAlignment="1" applyProtection="1">
      <alignment horizontal="left" vertical="center"/>
    </xf>
    <xf numFmtId="3" fontId="5" fillId="0" borderId="94" xfId="2" applyNumberFormat="1" applyFont="1" applyFill="1" applyBorder="1" applyAlignment="1" applyProtection="1">
      <alignment vertical="center"/>
    </xf>
    <xf numFmtId="3" fontId="5" fillId="0" borderId="71" xfId="2" applyNumberFormat="1" applyFont="1" applyFill="1" applyBorder="1" applyAlignment="1" applyProtection="1">
      <alignment vertical="center"/>
    </xf>
    <xf numFmtId="0" fontId="5" fillId="0" borderId="16" xfId="2" applyFont="1" applyFill="1" applyBorder="1" applyAlignment="1" applyProtection="1">
      <alignment vertical="center"/>
    </xf>
    <xf numFmtId="3" fontId="5" fillId="0" borderId="70" xfId="2" applyNumberFormat="1" applyFont="1" applyFill="1" applyBorder="1" applyAlignment="1" applyProtection="1">
      <alignment vertical="center"/>
    </xf>
    <xf numFmtId="0" fontId="5" fillId="0" borderId="50" xfId="2" applyFont="1" applyFill="1" applyBorder="1" applyAlignment="1" applyProtection="1">
      <alignment vertical="center"/>
    </xf>
    <xf numFmtId="0" fontId="2" fillId="0" borderId="59" xfId="2" applyFont="1" applyFill="1" applyBorder="1" applyAlignment="1" applyProtection="1">
      <alignment vertical="center"/>
    </xf>
    <xf numFmtId="3" fontId="2" fillId="0" borderId="19" xfId="2" applyNumberFormat="1" applyFont="1" applyFill="1" applyBorder="1" applyAlignment="1" applyProtection="1">
      <alignment vertical="center"/>
      <protection locked="0"/>
    </xf>
    <xf numFmtId="3" fontId="2" fillId="0" borderId="20" xfId="2" applyNumberFormat="1" applyFont="1" applyFill="1" applyBorder="1" applyAlignment="1" applyProtection="1">
      <alignment vertical="center"/>
      <protection locked="0"/>
    </xf>
    <xf numFmtId="0" fontId="2" fillId="0" borderId="79" xfId="2" applyFont="1" applyFill="1" applyBorder="1" applyAlignment="1" applyProtection="1">
      <alignment vertical="center"/>
    </xf>
    <xf numFmtId="0" fontId="2" fillId="0" borderId="79" xfId="2" applyFont="1" applyFill="1" applyBorder="1" applyAlignment="1" applyProtection="1">
      <alignment vertical="center" wrapText="1"/>
    </xf>
    <xf numFmtId="3" fontId="5" fillId="0" borderId="69" xfId="2" applyNumberFormat="1" applyFont="1" applyFill="1" applyBorder="1" applyAlignment="1" applyProtection="1">
      <alignment vertical="center"/>
    </xf>
    <xf numFmtId="3" fontId="5" fillId="0" borderId="51" xfId="2" applyNumberFormat="1" applyFont="1" applyFill="1" applyBorder="1" applyAlignment="1" applyProtection="1">
      <alignment vertical="center"/>
      <protection locked="0"/>
    </xf>
    <xf numFmtId="3" fontId="5" fillId="0" borderId="70" xfId="2" applyNumberFormat="1" applyFont="1" applyFill="1" applyBorder="1" applyAlignment="1" applyProtection="1">
      <alignment vertical="center"/>
      <protection locked="0"/>
    </xf>
    <xf numFmtId="3" fontId="5" fillId="0" borderId="71" xfId="2" applyNumberFormat="1" applyFont="1" applyFill="1" applyBorder="1" applyAlignment="1" applyProtection="1">
      <alignment vertical="center"/>
      <protection locked="0"/>
    </xf>
    <xf numFmtId="0" fontId="5" fillId="0" borderId="12" xfId="2" applyFont="1" applyFill="1" applyBorder="1" applyAlignment="1" applyProtection="1">
      <alignment vertical="center"/>
    </xf>
    <xf numFmtId="3" fontId="5" fillId="0" borderId="12" xfId="2" applyNumberFormat="1" applyFont="1" applyFill="1" applyBorder="1" applyAlignment="1" applyProtection="1">
      <alignment vertical="center"/>
    </xf>
    <xf numFmtId="3" fontId="5" fillId="0" borderId="45" xfId="2" applyNumberFormat="1" applyFont="1" applyFill="1" applyBorder="1" applyAlignment="1" applyProtection="1">
      <alignment vertical="center"/>
    </xf>
    <xf numFmtId="3" fontId="5" fillId="0" borderId="46" xfId="2" applyNumberFormat="1" applyFont="1" applyFill="1" applyBorder="1" applyAlignment="1" applyProtection="1">
      <alignment vertical="center"/>
    </xf>
    <xf numFmtId="0" fontId="5" fillId="0" borderId="12" xfId="2" applyFont="1" applyFill="1" applyBorder="1" applyAlignment="1" applyProtection="1">
      <alignment vertical="center" wrapText="1"/>
    </xf>
    <xf numFmtId="3" fontId="5" fillId="0" borderId="11" xfId="2" applyNumberFormat="1" applyFont="1" applyFill="1" applyBorder="1" applyAlignment="1" applyProtection="1">
      <alignment vertical="center"/>
    </xf>
    <xf numFmtId="3" fontId="2" fillId="0" borderId="51" xfId="2" applyNumberFormat="1" applyFont="1" applyFill="1" applyBorder="1" applyAlignment="1" applyProtection="1">
      <alignment vertical="center"/>
      <protection locked="0"/>
    </xf>
    <xf numFmtId="3" fontId="2" fillId="0" borderId="71" xfId="2" applyNumberFormat="1" applyFont="1" applyFill="1" applyBorder="1" applyAlignment="1" applyProtection="1">
      <alignment vertical="center"/>
      <protection locked="0"/>
    </xf>
    <xf numFmtId="0" fontId="2" fillId="2" borderId="2" xfId="2" applyFont="1" applyFill="1" applyBorder="1" applyAlignment="1" applyProtection="1">
      <alignment vertical="center"/>
    </xf>
    <xf numFmtId="0" fontId="2" fillId="2" borderId="3" xfId="2" applyFont="1" applyFill="1" applyBorder="1" applyAlignment="1" applyProtection="1">
      <alignment vertical="center"/>
    </xf>
    <xf numFmtId="0" fontId="2" fillId="0" borderId="4" xfId="2" applyFont="1" applyBorder="1" applyAlignment="1" applyProtection="1">
      <alignment vertical="center"/>
    </xf>
    <xf numFmtId="0" fontId="2" fillId="2" borderId="1" xfId="2" applyFont="1" applyFill="1" applyBorder="1" applyAlignment="1" applyProtection="1">
      <alignment vertical="center"/>
      <protection locked="0"/>
    </xf>
    <xf numFmtId="0" fontId="2" fillId="2" borderId="0" xfId="2" applyFont="1" applyFill="1" applyBorder="1" applyAlignment="1" applyProtection="1">
      <alignment vertical="center"/>
      <protection locked="0"/>
    </xf>
    <xf numFmtId="0" fontId="2" fillId="2" borderId="23" xfId="2" applyFont="1" applyFill="1" applyBorder="1" applyAlignment="1" applyProtection="1">
      <alignment vertical="center"/>
      <protection locked="0"/>
    </xf>
    <xf numFmtId="0" fontId="2" fillId="0" borderId="0" xfId="2" applyFont="1" applyBorder="1" applyAlignment="1" applyProtection="1">
      <alignment vertical="center"/>
      <protection locked="0"/>
    </xf>
    <xf numFmtId="0" fontId="2" fillId="2" borderId="95" xfId="2" applyFont="1" applyFill="1" applyBorder="1" applyAlignment="1" applyProtection="1">
      <alignment vertical="center"/>
    </xf>
    <xf numFmtId="0" fontId="2" fillId="2" borderId="96" xfId="2" applyFont="1" applyFill="1" applyBorder="1" applyAlignment="1" applyProtection="1">
      <alignment vertical="center"/>
    </xf>
    <xf numFmtId="0" fontId="2" fillId="2" borderId="97" xfId="2" applyFont="1" applyFill="1" applyBorder="1" applyAlignment="1" applyProtection="1">
      <alignment vertical="center"/>
    </xf>
    <xf numFmtId="0" fontId="2" fillId="0" borderId="0" xfId="2" applyFont="1" applyBorder="1" applyAlignment="1" applyProtection="1">
      <alignment vertical="center"/>
    </xf>
    <xf numFmtId="49" fontId="5" fillId="2" borderId="6" xfId="1" applyNumberFormat="1" applyFont="1" applyFill="1" applyBorder="1" applyAlignment="1" applyProtection="1">
      <alignment vertical="center" wrapText="1"/>
      <protection locked="0"/>
    </xf>
    <xf numFmtId="49" fontId="5" fillId="2" borderId="6" xfId="2" applyNumberFormat="1" applyFont="1" applyFill="1" applyBorder="1" applyAlignment="1" applyProtection="1">
      <alignment vertical="center" wrapText="1"/>
      <protection locked="0"/>
    </xf>
    <xf numFmtId="49" fontId="2" fillId="2" borderId="8" xfId="1" applyNumberFormat="1" applyFont="1" applyFill="1" applyBorder="1" applyAlignment="1" applyProtection="1">
      <alignment vertical="center"/>
      <protection locked="0"/>
    </xf>
    <xf numFmtId="49" fontId="2" fillId="2" borderId="9" xfId="1" applyNumberFormat="1" applyFont="1" applyFill="1" applyBorder="1" applyAlignment="1" applyProtection="1">
      <alignment vertical="center"/>
      <protection locked="0"/>
    </xf>
    <xf numFmtId="49" fontId="2" fillId="2" borderId="10" xfId="1" applyNumberFormat="1" applyFont="1" applyFill="1" applyBorder="1" applyAlignment="1" applyProtection="1">
      <alignment vertical="center"/>
      <protection locked="0"/>
    </xf>
    <xf numFmtId="49" fontId="2" fillId="2" borderId="8" xfId="2" applyNumberFormat="1" applyFont="1" applyFill="1" applyBorder="1" applyAlignment="1" applyProtection="1">
      <alignment vertical="center"/>
      <protection locked="0"/>
    </xf>
    <xf numFmtId="49" fontId="2" fillId="2" borderId="9" xfId="2" applyNumberFormat="1" applyFont="1" applyFill="1" applyBorder="1" applyAlignment="1" applyProtection="1">
      <alignment vertical="center"/>
      <protection locked="0"/>
    </xf>
    <xf numFmtId="49" fontId="2" fillId="2" borderId="10" xfId="2" applyNumberFormat="1" applyFont="1" applyFill="1" applyBorder="1" applyAlignment="1" applyProtection="1">
      <alignment vertical="center"/>
      <protection locked="0"/>
    </xf>
    <xf numFmtId="49" fontId="5" fillId="2" borderId="9" xfId="1" applyNumberFormat="1" applyFont="1" applyFill="1" applyBorder="1" applyAlignment="1" applyProtection="1">
      <alignment vertical="center" wrapText="1"/>
      <protection locked="0"/>
    </xf>
    <xf numFmtId="49" fontId="5" fillId="2" borderId="9" xfId="2" applyNumberFormat="1" applyFont="1" applyFill="1" applyBorder="1" applyAlignment="1" applyProtection="1">
      <alignment vertical="center" wrapText="1"/>
      <protection locked="0"/>
    </xf>
    <xf numFmtId="0" fontId="2" fillId="0" borderId="21" xfId="1" applyFont="1" applyFill="1" applyBorder="1" applyAlignment="1" applyProtection="1">
      <alignment horizontal="center" vertical="center" wrapText="1"/>
    </xf>
    <xf numFmtId="0" fontId="2" fillId="0" borderId="21" xfId="2" applyFont="1" applyFill="1" applyBorder="1" applyAlignment="1" applyProtection="1">
      <alignment horizontal="center" vertical="center" wrapText="1"/>
    </xf>
    <xf numFmtId="49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9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10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8" xfId="1" applyNumberFormat="1" applyFont="1" applyFill="1" applyBorder="1" applyAlignment="1" applyProtection="1">
      <alignment horizontal="center" vertical="center"/>
      <protection locked="0"/>
    </xf>
    <xf numFmtId="49" fontId="2" fillId="2" borderId="9" xfId="1" applyNumberFormat="1" applyFont="1" applyFill="1" applyBorder="1" applyAlignment="1" applyProtection="1">
      <alignment horizontal="center" vertical="center"/>
      <protection locked="0"/>
    </xf>
    <xf numFmtId="49" fontId="2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0" borderId="90" xfId="1" applyFont="1" applyFill="1" applyBorder="1" applyAlignment="1" applyProtection="1">
      <alignment horizontal="left" vertical="center"/>
    </xf>
    <xf numFmtId="0" fontId="5" fillId="0" borderId="92" xfId="1" applyFont="1" applyFill="1" applyBorder="1" applyAlignment="1" applyProtection="1">
      <alignment horizontal="left" vertical="center"/>
    </xf>
    <xf numFmtId="0" fontId="2" fillId="0" borderId="1" xfId="1" applyFont="1" applyFill="1" applyBorder="1" applyAlignment="1" applyProtection="1">
      <alignment horizontal="center" vertical="center" textRotation="90"/>
    </xf>
    <xf numFmtId="0" fontId="2" fillId="0" borderId="28" xfId="1" applyFont="1" applyFill="1" applyBorder="1" applyAlignment="1" applyProtection="1">
      <alignment horizontal="center" vertical="center" textRotation="90"/>
    </xf>
    <xf numFmtId="0" fontId="2" fillId="0" borderId="22" xfId="1" applyFont="1" applyFill="1" applyBorder="1" applyAlignment="1" applyProtection="1">
      <alignment horizontal="center" vertical="center" textRotation="90"/>
    </xf>
    <xf numFmtId="0" fontId="2" fillId="0" borderId="27" xfId="1" applyFont="1" applyFill="1" applyBorder="1" applyAlignment="1" applyProtection="1">
      <alignment horizontal="center" vertical="center" textRotation="90"/>
    </xf>
    <xf numFmtId="0" fontId="2" fillId="0" borderId="22" xfId="1" applyNumberFormat="1" applyFont="1" applyFill="1" applyBorder="1" applyAlignment="1" applyProtection="1">
      <alignment horizontal="center" vertical="center" textRotation="90" wrapText="1"/>
    </xf>
    <xf numFmtId="0" fontId="2" fillId="0" borderId="27" xfId="1" applyNumberFormat="1" applyFont="1" applyFill="1" applyBorder="1" applyAlignment="1" applyProtection="1">
      <alignment horizontal="center" vertical="center" textRotation="90" wrapText="1"/>
    </xf>
    <xf numFmtId="0" fontId="2" fillId="0" borderId="22" xfId="1" applyFont="1" applyFill="1" applyBorder="1" applyAlignment="1" applyProtection="1">
      <alignment horizontal="center" vertical="center" textRotation="90" wrapText="1"/>
    </xf>
    <xf numFmtId="0" fontId="2" fillId="0" borderId="27" xfId="1" applyFont="1" applyFill="1" applyBorder="1" applyAlignment="1" applyProtection="1">
      <alignment horizontal="center" vertical="center" textRotation="90" wrapText="1"/>
    </xf>
    <xf numFmtId="0" fontId="2" fillId="0" borderId="24" xfId="1" applyFont="1" applyFill="1" applyBorder="1" applyAlignment="1" applyProtection="1">
      <alignment horizontal="center" vertical="center" textRotation="90" wrapText="1"/>
    </xf>
    <xf numFmtId="0" fontId="2" fillId="0" borderId="29" xfId="1" applyFont="1" applyFill="1" applyBorder="1" applyAlignment="1" applyProtection="1">
      <alignment horizontal="center" vertical="center" textRotation="90" wrapText="1"/>
    </xf>
    <xf numFmtId="49" fontId="2" fillId="0" borderId="16" xfId="1" applyNumberFormat="1" applyFont="1" applyFill="1" applyBorder="1" applyAlignment="1" applyProtection="1">
      <alignment horizontal="center" vertical="center" textRotation="90" wrapText="1"/>
    </xf>
    <xf numFmtId="0" fontId="2" fillId="0" borderId="21" xfId="1" applyFont="1" applyFill="1" applyBorder="1" applyAlignment="1" applyProtection="1">
      <alignment horizontal="center" vertical="center" wrapText="1"/>
    </xf>
    <xf numFmtId="0" fontId="2" fillId="0" borderId="25" xfId="1" applyFont="1" applyFill="1" applyBorder="1" applyAlignment="1" applyProtection="1">
      <alignment horizontal="center" vertical="center" wrapText="1"/>
    </xf>
    <xf numFmtId="49" fontId="2" fillId="0" borderId="16" xfId="1" applyNumberFormat="1" applyFont="1" applyFill="1" applyBorder="1" applyAlignment="1" applyProtection="1">
      <alignment horizontal="center" vertical="center" wrapText="1"/>
    </xf>
    <xf numFmtId="49" fontId="2" fillId="0" borderId="21" xfId="1" applyNumberFormat="1" applyFont="1" applyFill="1" applyBorder="1" applyAlignment="1" applyProtection="1">
      <alignment horizontal="center" vertical="center" wrapText="1"/>
    </xf>
    <xf numFmtId="49" fontId="2" fillId="0" borderId="17" xfId="1" applyNumberFormat="1" applyFont="1" applyFill="1" applyBorder="1" applyAlignment="1" applyProtection="1">
      <alignment horizontal="center" vertical="center"/>
    </xf>
    <xf numFmtId="49" fontId="2" fillId="0" borderId="18" xfId="1" applyNumberFormat="1" applyFont="1" applyFill="1" applyBorder="1" applyAlignment="1" applyProtection="1">
      <alignment horizontal="center" vertical="center"/>
    </xf>
    <xf numFmtId="49" fontId="2" fillId="0" borderId="19" xfId="1" applyNumberFormat="1" applyFont="1" applyFill="1" applyBorder="1" applyAlignment="1" applyProtection="1">
      <alignment horizontal="center" vertical="center"/>
    </xf>
    <xf numFmtId="49" fontId="2" fillId="0" borderId="20" xfId="1" applyNumberFormat="1" applyFont="1" applyFill="1" applyBorder="1" applyAlignment="1" applyProtection="1">
      <alignment horizontal="center" vertical="center"/>
    </xf>
    <xf numFmtId="0" fontId="2" fillId="0" borderId="26" xfId="1" applyFont="1" applyFill="1" applyBorder="1" applyAlignment="1" applyProtection="1">
      <alignment horizontal="center" vertical="center" textRotation="90"/>
    </xf>
    <xf numFmtId="0" fontId="2" fillId="0" borderId="26" xfId="1" applyNumberFormat="1" applyFont="1" applyFill="1" applyBorder="1" applyAlignment="1" applyProtection="1">
      <alignment horizontal="center" vertical="center" textRotation="90" wrapText="1"/>
    </xf>
    <xf numFmtId="0" fontId="2" fillId="0" borderId="23" xfId="1" applyFont="1" applyFill="1" applyBorder="1" applyAlignment="1" applyProtection="1">
      <alignment horizontal="center" vertical="center" textRotation="90" wrapText="1"/>
    </xf>
    <xf numFmtId="0" fontId="2" fillId="2" borderId="1" xfId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horizontal="center" vertical="center"/>
    </xf>
    <xf numFmtId="49" fontId="3" fillId="2" borderId="2" xfId="1" applyNumberFormat="1" applyFont="1" applyFill="1" applyBorder="1" applyAlignment="1" applyProtection="1">
      <alignment horizontal="center" vertical="center"/>
    </xf>
    <xf numFmtId="49" fontId="3" fillId="2" borderId="3" xfId="1" applyNumberFormat="1" applyFont="1" applyFill="1" applyBorder="1" applyAlignment="1" applyProtection="1">
      <alignment horizontal="center" vertical="center"/>
    </xf>
    <xf numFmtId="49" fontId="3" fillId="2" borderId="4" xfId="1" applyNumberFormat="1" applyFont="1" applyFill="1" applyBorder="1" applyAlignment="1" applyProtection="1">
      <alignment horizontal="center" vertical="center"/>
    </xf>
    <xf numFmtId="49" fontId="2" fillId="2" borderId="8" xfId="2" applyNumberFormat="1" applyFont="1" applyFill="1" applyBorder="1" applyAlignment="1" applyProtection="1">
      <alignment horizontal="center" vertical="center"/>
      <protection locked="0"/>
    </xf>
    <xf numFmtId="49" fontId="2" fillId="2" borderId="9" xfId="2" applyNumberFormat="1" applyFont="1" applyFill="1" applyBorder="1" applyAlignment="1" applyProtection="1">
      <alignment horizontal="center" vertical="center"/>
      <protection locked="0"/>
    </xf>
    <xf numFmtId="49" fontId="2" fillId="2" borderId="10" xfId="2" applyNumberFormat="1" applyFont="1" applyFill="1" applyBorder="1" applyAlignment="1" applyProtection="1">
      <alignment horizontal="center" vertical="center"/>
      <protection locked="0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0" xfId="2" applyFont="1" applyFill="1" applyBorder="1" applyAlignment="1" applyProtection="1">
      <alignment horizontal="center" vertical="center"/>
    </xf>
    <xf numFmtId="49" fontId="3" fillId="2" borderId="2" xfId="2" applyNumberFormat="1" applyFont="1" applyFill="1" applyBorder="1" applyAlignment="1" applyProtection="1">
      <alignment horizontal="center" vertical="center"/>
    </xf>
    <xf numFmtId="49" fontId="3" fillId="2" borderId="3" xfId="2" applyNumberFormat="1" applyFont="1" applyFill="1" applyBorder="1" applyAlignment="1" applyProtection="1">
      <alignment horizontal="center" vertical="center"/>
    </xf>
    <xf numFmtId="49" fontId="3" fillId="2" borderId="4" xfId="2" applyNumberFormat="1" applyFont="1" applyFill="1" applyBorder="1" applyAlignment="1" applyProtection="1">
      <alignment horizontal="center" vertical="center"/>
    </xf>
    <xf numFmtId="49" fontId="5" fillId="2" borderId="8" xfId="2" applyNumberFormat="1" applyFont="1" applyFill="1" applyBorder="1" applyAlignment="1" applyProtection="1">
      <alignment horizontal="center" vertical="center" wrapText="1"/>
      <protection locked="0"/>
    </xf>
    <xf numFmtId="49" fontId="5" fillId="2" borderId="9" xfId="2" applyNumberFormat="1" applyFont="1" applyFill="1" applyBorder="1" applyAlignment="1" applyProtection="1">
      <alignment horizontal="center" vertical="center" wrapText="1"/>
      <protection locked="0"/>
    </xf>
    <xf numFmtId="49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2" applyFont="1" applyFill="1" applyBorder="1" applyAlignment="1" applyProtection="1">
      <alignment horizontal="center" vertical="center" textRotation="90" wrapText="1"/>
    </xf>
    <xf numFmtId="0" fontId="2" fillId="0" borderId="29" xfId="2" applyFont="1" applyFill="1" applyBorder="1" applyAlignment="1" applyProtection="1">
      <alignment horizontal="center" vertical="center" textRotation="90" wrapText="1"/>
    </xf>
    <xf numFmtId="0" fontId="5" fillId="0" borderId="90" xfId="2" applyFont="1" applyFill="1" applyBorder="1" applyAlignment="1" applyProtection="1">
      <alignment horizontal="left" vertical="center"/>
    </xf>
    <xf numFmtId="0" fontId="5" fillId="0" borderId="92" xfId="2" applyFont="1" applyFill="1" applyBorder="1" applyAlignment="1" applyProtection="1">
      <alignment horizontal="left" vertical="center"/>
    </xf>
    <xf numFmtId="49" fontId="2" fillId="0" borderId="16" xfId="2" applyNumberFormat="1" applyFont="1" applyFill="1" applyBorder="1" applyAlignment="1" applyProtection="1">
      <alignment horizontal="center" vertical="center" textRotation="90" wrapText="1"/>
    </xf>
    <xf numFmtId="0" fontId="2" fillId="0" borderId="21" xfId="2" applyFont="1" applyFill="1" applyBorder="1" applyAlignment="1" applyProtection="1">
      <alignment horizontal="center" vertical="center" wrapText="1"/>
    </xf>
    <xf numFmtId="0" fontId="2" fillId="0" borderId="25" xfId="2" applyFont="1" applyFill="1" applyBorder="1" applyAlignment="1" applyProtection="1">
      <alignment horizontal="center" vertical="center" wrapText="1"/>
    </xf>
    <xf numFmtId="49" fontId="2" fillId="0" borderId="16" xfId="2" applyNumberFormat="1" applyFont="1" applyFill="1" applyBorder="1" applyAlignment="1" applyProtection="1">
      <alignment horizontal="center" vertical="center" wrapText="1"/>
    </xf>
    <xf numFmtId="49" fontId="2" fillId="0" borderId="21" xfId="2" applyNumberFormat="1" applyFont="1" applyFill="1" applyBorder="1" applyAlignment="1" applyProtection="1">
      <alignment horizontal="center" vertical="center" wrapText="1"/>
    </xf>
    <xf numFmtId="49" fontId="2" fillId="0" borderId="17" xfId="2" applyNumberFormat="1" applyFont="1" applyFill="1" applyBorder="1" applyAlignment="1" applyProtection="1">
      <alignment horizontal="center" vertical="center"/>
    </xf>
    <xf numFmtId="49" fontId="2" fillId="0" borderId="18" xfId="2" applyNumberFormat="1" applyFont="1" applyFill="1" applyBorder="1" applyAlignment="1" applyProtection="1">
      <alignment horizontal="center" vertical="center"/>
    </xf>
    <xf numFmtId="49" fontId="2" fillId="0" borderId="19" xfId="2" applyNumberFormat="1" applyFont="1" applyFill="1" applyBorder="1" applyAlignment="1" applyProtection="1">
      <alignment horizontal="center" vertical="center"/>
    </xf>
    <xf numFmtId="49" fontId="2" fillId="0" borderId="20" xfId="2" applyNumberFormat="1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center" vertical="center" textRotation="90"/>
    </xf>
    <xf numFmtId="0" fontId="2" fillId="0" borderId="22" xfId="2" applyFont="1" applyFill="1" applyBorder="1" applyAlignment="1" applyProtection="1">
      <alignment horizontal="center" vertical="center" textRotation="90"/>
    </xf>
    <xf numFmtId="0" fontId="2" fillId="0" borderId="26" xfId="2" applyFont="1" applyFill="1" applyBorder="1" applyAlignment="1" applyProtection="1">
      <alignment horizontal="center" vertical="center" textRotation="90"/>
    </xf>
    <xf numFmtId="0" fontId="2" fillId="0" borderId="22" xfId="2" applyNumberFormat="1" applyFont="1" applyFill="1" applyBorder="1" applyAlignment="1" applyProtection="1">
      <alignment horizontal="center" vertical="center" textRotation="90" wrapText="1"/>
    </xf>
    <xf numFmtId="0" fontId="2" fillId="0" borderId="26" xfId="2" applyNumberFormat="1" applyFont="1" applyFill="1" applyBorder="1" applyAlignment="1" applyProtection="1">
      <alignment horizontal="center" vertical="center" textRotation="90" wrapText="1"/>
    </xf>
    <xf numFmtId="0" fontId="2" fillId="0" borderId="22" xfId="2" applyFont="1" applyFill="1" applyBorder="1" applyAlignment="1" applyProtection="1">
      <alignment horizontal="center" vertical="center" textRotation="90" wrapText="1"/>
    </xf>
    <xf numFmtId="0" fontId="2" fillId="0" borderId="27" xfId="2" applyFont="1" applyFill="1" applyBorder="1" applyAlignment="1" applyProtection="1">
      <alignment horizontal="center" vertical="center" textRotation="90" wrapText="1"/>
    </xf>
    <xf numFmtId="0" fontId="2" fillId="0" borderId="23" xfId="2" applyFont="1" applyFill="1" applyBorder="1" applyAlignment="1" applyProtection="1">
      <alignment horizontal="center" vertical="center" textRotation="90" wrapText="1"/>
    </xf>
    <xf numFmtId="0" fontId="2" fillId="0" borderId="28" xfId="2" applyFont="1" applyFill="1" applyBorder="1" applyAlignment="1" applyProtection="1">
      <alignment horizontal="center" vertical="center" textRotation="90"/>
    </xf>
    <xf numFmtId="0" fontId="2" fillId="0" borderId="27" xfId="2" applyFont="1" applyFill="1" applyBorder="1" applyAlignment="1" applyProtection="1">
      <alignment horizontal="center" vertical="center" textRotation="90"/>
    </xf>
    <xf numFmtId="0" fontId="2" fillId="0" borderId="27" xfId="2" applyNumberFormat="1" applyFont="1" applyFill="1" applyBorder="1" applyAlignment="1" applyProtection="1">
      <alignment horizontal="center" vertical="center" textRotation="90" wrapText="1"/>
    </xf>
  </cellXfs>
  <cellStyles count="3">
    <cellStyle name="Normal" xfId="0" builtinId="0"/>
    <cellStyle name="Normal 2" xfId="1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Q/2015/2015_stiprinats/TAMES_15/a_informacija_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Q/2015/2015_stiprinats/TAMES_15/Atsifrejumi_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_nodala"/>
      <sheetName val="kanceleja"/>
      <sheetName val="inform.nodala"/>
      <sheetName val="nod.nod"/>
      <sheetName val="saimn.nod"/>
      <sheetName val="kdp.nod"/>
      <sheetName val="iepirkumu.bir."/>
      <sheetName val="reviz.nod"/>
      <sheetName val="budz.nod"/>
      <sheetName val="centr.gramatved"/>
      <sheetName val="dzimtsaraksti"/>
      <sheetName val="admin.kom."/>
      <sheetName val="pers.nod"/>
      <sheetName val="saimn.nod_pielikums"/>
      <sheetName val="Atalgojuma aprekins_pamatojums"/>
      <sheetName val="Atalgojums"/>
      <sheetName val="Atsavin_ienem"/>
      <sheetName val="Zemes_noma"/>
      <sheetName val="Telpu_noma"/>
      <sheetName val="Pirk_izdev"/>
      <sheetName val="Apdrošināšana"/>
      <sheetName val="Parvaldisana"/>
      <sheetName val="Energosertifikacija"/>
      <sheetName val="Sheet1"/>
    </sheetNames>
    <sheetDataSet>
      <sheetData sheetId="0"/>
      <sheetData sheetId="1"/>
      <sheetData sheetId="2"/>
      <sheetData sheetId="3"/>
      <sheetData sheetId="4">
        <row r="12">
          <cell r="O12">
            <v>0</v>
          </cell>
          <cell r="P12">
            <v>1356</v>
          </cell>
        </row>
        <row r="13">
          <cell r="O13">
            <v>0</v>
          </cell>
          <cell r="P13">
            <v>1828</v>
          </cell>
        </row>
        <row r="14">
          <cell r="O14">
            <v>0</v>
          </cell>
          <cell r="P14">
            <v>5283</v>
          </cell>
        </row>
        <row r="15">
          <cell r="O15">
            <v>0</v>
          </cell>
          <cell r="P15">
            <v>2042</v>
          </cell>
        </row>
        <row r="16">
          <cell r="O16">
            <v>0</v>
          </cell>
          <cell r="P16">
            <v>592</v>
          </cell>
        </row>
        <row r="17">
          <cell r="O17">
            <v>0</v>
          </cell>
          <cell r="P17">
            <v>6800</v>
          </cell>
        </row>
        <row r="18">
          <cell r="O18">
            <v>0</v>
          </cell>
          <cell r="P18">
            <v>217</v>
          </cell>
        </row>
        <row r="19">
          <cell r="O19">
            <v>0</v>
          </cell>
          <cell r="P19">
            <v>5600</v>
          </cell>
        </row>
        <row r="20">
          <cell r="O20">
            <v>0</v>
          </cell>
          <cell r="P20">
            <v>900</v>
          </cell>
        </row>
        <row r="21">
          <cell r="O21">
            <v>0</v>
          </cell>
          <cell r="P21">
            <v>11010</v>
          </cell>
        </row>
        <row r="22">
          <cell r="O22">
            <v>0</v>
          </cell>
          <cell r="P22">
            <v>15800</v>
          </cell>
        </row>
        <row r="23">
          <cell r="O23">
            <v>0</v>
          </cell>
          <cell r="P23">
            <v>0</v>
          </cell>
        </row>
        <row r="24">
          <cell r="O24">
            <v>0</v>
          </cell>
          <cell r="P24">
            <v>9961</v>
          </cell>
        </row>
        <row r="25">
          <cell r="O25">
            <v>0</v>
          </cell>
          <cell r="P25">
            <v>30000</v>
          </cell>
        </row>
        <row r="26">
          <cell r="O26">
            <v>0</v>
          </cell>
          <cell r="P26">
            <v>1400</v>
          </cell>
        </row>
        <row r="33">
          <cell r="J33">
            <v>196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5">
          <cell r="E25">
            <v>134120.00555555554</v>
          </cell>
        </row>
        <row r="27">
          <cell r="E27">
            <v>227</v>
          </cell>
        </row>
        <row r="30">
          <cell r="E30">
            <v>6028</v>
          </cell>
        </row>
        <row r="31">
          <cell r="E31">
            <v>6460</v>
          </cell>
        </row>
        <row r="33">
          <cell r="E33">
            <v>4356</v>
          </cell>
        </row>
        <row r="34">
          <cell r="E34">
            <v>36936</v>
          </cell>
        </row>
        <row r="35">
          <cell r="E35">
            <v>5383</v>
          </cell>
        </row>
        <row r="37">
          <cell r="E37">
            <v>1350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_ACF"/>
      <sheetName val="Mārket_P"/>
      <sheetName val="Protokola.nod_4.piel"/>
      <sheetName val="marketings_5.piel"/>
      <sheetName val="sab.att_6.piel"/>
      <sheetName val="Attīst_P"/>
      <sheetName val="proj.iev.nod_7.piel"/>
      <sheetName val="strat.bizn.plan.nod_8.piel"/>
      <sheetName val="vides.nod_9.piel"/>
      <sheetName val="būvn.proj.vad.nod_10.piel"/>
      <sheetName val="Īp_P"/>
      <sheetName val="dziv_11.piel"/>
      <sheetName val="pip_12.piel"/>
      <sheetName val="PilsētsP"/>
      <sheetName val="būvnieki_13.piel"/>
      <sheetName val="labiekartos_14.piel"/>
      <sheetName val=".."/>
      <sheetName val="jurid-tiesv.nod_15.piel"/>
      <sheetName val="turisms_16.piel"/>
      <sheetName val="sports_17.piel"/>
      <sheetName val="kulturas_nod_18.piel"/>
      <sheetName val="izgl_19.piel"/>
      <sheetName val="geodezija_20.piel"/>
      <sheetName val="pilsetplan.nod_21.piel"/>
      <sheetName val="LP"/>
      <sheetName val="LP_soc_pakalp_nod_22.piel"/>
      <sheetName val="LP_vesel_apr_nod_23.piel"/>
      <sheetName val="LP_integracija_nod_24.piel"/>
      <sheetName val="LP_soc_palidz_nod_25.piel "/>
      <sheetName val="LP_soc_darb_daļa_26.piel"/>
      <sheetName val="..."/>
      <sheetName val="Kulturas c_27.piel"/>
      <sheetName val="Muz_Brivdab_28.piel"/>
      <sheetName val="Mezmala_29.piel"/>
      <sheetName val="P128_30.piel."/>
      <sheetName val="Sporta_centrs_31.piel"/>
      <sheetName val="Sporta sk_32.piel"/>
      <sheetName val="SIA Soka 1d.izm_33.piel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8">
          <cell r="K18">
            <v>0</v>
          </cell>
        </row>
        <row r="19">
          <cell r="K19">
            <v>15000</v>
          </cell>
        </row>
        <row r="20">
          <cell r="K20">
            <v>22150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1">
          <cell r="G11">
            <v>143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26"/>
  <sheetViews>
    <sheetView tabSelected="1" zoomScale="90" zoomScaleNormal="90" workbookViewId="0">
      <selection activeCell="M7" sqref="M7"/>
    </sheetView>
  </sheetViews>
  <sheetFormatPr defaultRowHeight="12" x14ac:dyDescent="0.25"/>
  <cols>
    <col min="1" max="1" width="10.85546875" style="261" customWidth="1"/>
    <col min="2" max="2" width="28" style="261" customWidth="1"/>
    <col min="3" max="3" width="9.7109375" style="261" hidden="1" customWidth="1"/>
    <col min="4" max="4" width="9.5703125" style="261" hidden="1" customWidth="1"/>
    <col min="5" max="6" width="8.7109375" style="261" hidden="1" customWidth="1"/>
    <col min="7" max="7" width="8.28515625" style="261" hidden="1" customWidth="1"/>
    <col min="8" max="11" width="8.7109375" style="261" customWidth="1"/>
    <col min="12" max="12" width="7.5703125" style="261" customWidth="1"/>
    <col min="13" max="16384" width="9.140625" style="1"/>
  </cols>
  <sheetData>
    <row r="1" spans="1:12" x14ac:dyDescent="0.25">
      <c r="A1" s="564"/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</row>
    <row r="2" spans="1:12" ht="18" customHeight="1" x14ac:dyDescent="0.25">
      <c r="A2" s="566" t="s">
        <v>0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8"/>
    </row>
    <row r="3" spans="1:12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5"/>
    </row>
    <row r="4" spans="1:12" ht="12.75" customHeight="1" x14ac:dyDescent="0.25">
      <c r="A4" s="6" t="s">
        <v>1</v>
      </c>
      <c r="B4" s="7"/>
      <c r="D4" s="522"/>
      <c r="E4" s="522"/>
      <c r="F4" s="522"/>
      <c r="G4" s="522"/>
      <c r="H4" s="534" t="s">
        <v>2</v>
      </c>
      <c r="I4" s="535"/>
      <c r="J4" s="535"/>
      <c r="K4" s="535"/>
      <c r="L4" s="536"/>
    </row>
    <row r="5" spans="1:12" ht="12.75" customHeight="1" x14ac:dyDescent="0.25">
      <c r="A5" s="6" t="s">
        <v>3</v>
      </c>
      <c r="B5" s="7"/>
      <c r="D5" s="522"/>
      <c r="E5" s="522"/>
      <c r="F5" s="522"/>
      <c r="G5" s="522"/>
      <c r="H5" s="534" t="s">
        <v>4</v>
      </c>
      <c r="I5" s="535"/>
      <c r="J5" s="535"/>
      <c r="K5" s="535"/>
      <c r="L5" s="536"/>
    </row>
    <row r="6" spans="1:12" ht="12.75" customHeight="1" x14ac:dyDescent="0.25">
      <c r="A6" s="2" t="s">
        <v>5</v>
      </c>
      <c r="B6" s="3"/>
      <c r="D6" s="525"/>
      <c r="E6" s="525"/>
      <c r="F6" s="525"/>
      <c r="G6" s="525"/>
      <c r="H6" s="537" t="s">
        <v>6</v>
      </c>
      <c r="I6" s="538"/>
      <c r="J6" s="538"/>
      <c r="K6" s="538"/>
      <c r="L6" s="539"/>
    </row>
    <row r="7" spans="1:12" ht="12.75" customHeight="1" x14ac:dyDescent="0.25">
      <c r="A7" s="2" t="s">
        <v>7</v>
      </c>
      <c r="B7" s="3"/>
      <c r="D7" s="525"/>
      <c r="E7" s="525"/>
      <c r="F7" s="525"/>
      <c r="G7" s="525"/>
      <c r="H7" s="537" t="s">
        <v>8</v>
      </c>
      <c r="I7" s="538"/>
      <c r="J7" s="538"/>
      <c r="K7" s="538"/>
      <c r="L7" s="539"/>
    </row>
    <row r="8" spans="1:12" ht="24" customHeight="1" x14ac:dyDescent="0.25">
      <c r="A8" s="2" t="s">
        <v>9</v>
      </c>
      <c r="B8" s="3"/>
      <c r="D8" s="530"/>
      <c r="E8" s="530"/>
      <c r="F8" s="530"/>
      <c r="G8" s="530"/>
      <c r="H8" s="534" t="s">
        <v>10</v>
      </c>
      <c r="I8" s="535"/>
      <c r="J8" s="535"/>
      <c r="K8" s="535"/>
      <c r="L8" s="536"/>
    </row>
    <row r="9" spans="1:12" ht="12.75" customHeight="1" x14ac:dyDescent="0.25">
      <c r="A9" s="8" t="s">
        <v>11</v>
      </c>
      <c r="B9" s="3"/>
      <c r="C9" s="524"/>
      <c r="D9" s="525"/>
      <c r="E9" s="525"/>
      <c r="F9" s="525"/>
      <c r="G9" s="525"/>
      <c r="H9" s="525"/>
      <c r="I9" s="525"/>
      <c r="J9" s="525"/>
      <c r="K9" s="525"/>
      <c r="L9" s="526"/>
    </row>
    <row r="10" spans="1:12" ht="12.75" customHeight="1" x14ac:dyDescent="0.25">
      <c r="A10" s="2"/>
      <c r="B10" s="3" t="s">
        <v>12</v>
      </c>
      <c r="D10" s="525"/>
      <c r="E10" s="525"/>
      <c r="F10" s="525"/>
      <c r="G10" s="525"/>
      <c r="H10" s="537" t="s">
        <v>13</v>
      </c>
      <c r="I10" s="538"/>
      <c r="J10" s="538"/>
      <c r="K10" s="538"/>
      <c r="L10" s="539"/>
    </row>
    <row r="11" spans="1:12" ht="12.75" customHeight="1" x14ac:dyDescent="0.25">
      <c r="A11" s="2"/>
      <c r="B11" s="3" t="s">
        <v>14</v>
      </c>
      <c r="D11" s="525"/>
      <c r="E11" s="525"/>
      <c r="F11" s="525"/>
      <c r="G11" s="525"/>
      <c r="H11" s="537"/>
      <c r="I11" s="538"/>
      <c r="J11" s="538"/>
      <c r="K11" s="538"/>
      <c r="L11" s="539"/>
    </row>
    <row r="12" spans="1:12" ht="12.75" customHeight="1" x14ac:dyDescent="0.25">
      <c r="A12" s="2"/>
      <c r="B12" s="3" t="s">
        <v>15</v>
      </c>
      <c r="D12" s="525"/>
      <c r="E12" s="525"/>
      <c r="F12" s="525"/>
      <c r="G12" s="525"/>
      <c r="H12" s="537"/>
      <c r="I12" s="538"/>
      <c r="J12" s="538"/>
      <c r="K12" s="538"/>
      <c r="L12" s="539"/>
    </row>
    <row r="13" spans="1:12" ht="12.75" customHeight="1" x14ac:dyDescent="0.25">
      <c r="A13" s="2"/>
      <c r="B13" s="3" t="s">
        <v>16</v>
      </c>
      <c r="D13" s="525"/>
      <c r="E13" s="525"/>
      <c r="F13" s="525"/>
      <c r="G13" s="525"/>
      <c r="H13" s="537"/>
      <c r="I13" s="538"/>
      <c r="J13" s="538"/>
      <c r="K13" s="538"/>
      <c r="L13" s="539"/>
    </row>
    <row r="14" spans="1:12" ht="12.75" customHeight="1" x14ac:dyDescent="0.25">
      <c r="A14" s="2"/>
      <c r="B14" s="3" t="s">
        <v>17</v>
      </c>
      <c r="D14" s="525"/>
      <c r="E14" s="525"/>
      <c r="F14" s="525"/>
      <c r="G14" s="525"/>
      <c r="H14" s="537"/>
      <c r="I14" s="538"/>
      <c r="J14" s="538"/>
      <c r="K14" s="538"/>
      <c r="L14" s="539"/>
    </row>
    <row r="15" spans="1:12" ht="12.75" customHeight="1" x14ac:dyDescent="0.25">
      <c r="A15" s="9"/>
      <c r="B15" s="10"/>
      <c r="C15" s="11"/>
      <c r="D15" s="12"/>
      <c r="E15" s="12"/>
      <c r="F15" s="12"/>
      <c r="G15" s="12"/>
      <c r="H15" s="12"/>
      <c r="I15" s="12"/>
      <c r="J15" s="12"/>
      <c r="K15" s="12"/>
      <c r="L15" s="13"/>
    </row>
    <row r="16" spans="1:12" s="14" customFormat="1" ht="12.75" customHeight="1" x14ac:dyDescent="0.25">
      <c r="A16" s="552" t="s">
        <v>18</v>
      </c>
      <c r="B16" s="555" t="s">
        <v>19</v>
      </c>
      <c r="C16" s="557" t="s">
        <v>20</v>
      </c>
      <c r="D16" s="558"/>
      <c r="E16" s="558"/>
      <c r="F16" s="558"/>
      <c r="G16" s="559"/>
      <c r="H16" s="557" t="s">
        <v>21</v>
      </c>
      <c r="I16" s="558"/>
      <c r="J16" s="558"/>
      <c r="K16" s="558"/>
      <c r="L16" s="560"/>
    </row>
    <row r="17" spans="1:12" s="14" customFormat="1" ht="12.75" customHeight="1" x14ac:dyDescent="0.25">
      <c r="A17" s="553"/>
      <c r="B17" s="556"/>
      <c r="C17" s="542" t="s">
        <v>22</v>
      </c>
      <c r="D17" s="544" t="s">
        <v>23</v>
      </c>
      <c r="E17" s="546" t="s">
        <v>24</v>
      </c>
      <c r="F17" s="548" t="s">
        <v>25</v>
      </c>
      <c r="G17" s="563" t="s">
        <v>26</v>
      </c>
      <c r="H17" s="542" t="s">
        <v>22</v>
      </c>
      <c r="I17" s="544" t="s">
        <v>23</v>
      </c>
      <c r="J17" s="546" t="s">
        <v>24</v>
      </c>
      <c r="K17" s="548" t="s">
        <v>25</v>
      </c>
      <c r="L17" s="550" t="s">
        <v>26</v>
      </c>
    </row>
    <row r="18" spans="1:12" s="15" customFormat="1" ht="61.5" customHeight="1" thickBot="1" x14ac:dyDescent="0.3">
      <c r="A18" s="554"/>
      <c r="B18" s="556"/>
      <c r="C18" s="542"/>
      <c r="D18" s="561"/>
      <c r="E18" s="562"/>
      <c r="F18" s="549"/>
      <c r="G18" s="563"/>
      <c r="H18" s="543"/>
      <c r="I18" s="545"/>
      <c r="J18" s="547"/>
      <c r="K18" s="549"/>
      <c r="L18" s="551"/>
    </row>
    <row r="19" spans="1:12" s="15" customFormat="1" ht="9.75" customHeight="1" thickTop="1" x14ac:dyDescent="0.25">
      <c r="A19" s="16" t="s">
        <v>27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</row>
    <row r="20" spans="1:12" s="27" customFormat="1" x14ac:dyDescent="0.25">
      <c r="A20" s="21"/>
      <c r="B20" s="22" t="s">
        <v>28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</row>
    <row r="21" spans="1:12" s="27" customFormat="1" ht="12.75" thickBot="1" x14ac:dyDescent="0.3">
      <c r="A21" s="28"/>
      <c r="B21" s="29" t="s">
        <v>29</v>
      </c>
      <c r="C21" s="30">
        <f t="shared" ref="C21:C47" si="0">SUM(D21:G21)</f>
        <v>152747</v>
      </c>
      <c r="D21" s="31">
        <f>SUM(D22,D25,D26,D42,D43)</f>
        <v>152747</v>
      </c>
      <c r="E21" s="31">
        <f>SUM(E22,E25,E43)</f>
        <v>0</v>
      </c>
      <c r="F21" s="31">
        <f>SUM(F22,F27,F43)</f>
        <v>0</v>
      </c>
      <c r="G21" s="32">
        <f>SUM(G22,G45)</f>
        <v>0</v>
      </c>
      <c r="H21" s="30">
        <f>SUM(I21:L21)</f>
        <v>194860.00555555554</v>
      </c>
      <c r="I21" s="31">
        <f>SUM(I22,I25,I26,I42,I43)</f>
        <v>194860.00555555554</v>
      </c>
      <c r="J21" s="31">
        <f>SUM(J22,J25,J43)</f>
        <v>0</v>
      </c>
      <c r="K21" s="31">
        <f>SUM(K22,K27,K43)</f>
        <v>0</v>
      </c>
      <c r="L21" s="33">
        <f>SUM(L22,L45)</f>
        <v>0</v>
      </c>
    </row>
    <row r="22" spans="1:12" ht="12.75" thickTop="1" x14ac:dyDescent="0.25">
      <c r="A22" s="34"/>
      <c r="B22" s="35" t="s">
        <v>30</v>
      </c>
      <c r="C22" s="36">
        <f t="shared" si="0"/>
        <v>0</v>
      </c>
      <c r="D22" s="37">
        <f>SUM(D23:D24)</f>
        <v>0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ref="H22:H47" si="1">SUM(I22:L22)</f>
        <v>0</v>
      </c>
      <c r="I22" s="37">
        <f>SUM(I23:I24)</f>
        <v>0</v>
      </c>
      <c r="J22" s="37">
        <f>SUM(J23:J24)</f>
        <v>0</v>
      </c>
      <c r="K22" s="37">
        <f>SUM(K23:K24)</f>
        <v>0</v>
      </c>
      <c r="L22" s="39">
        <f>SUM(L23:L24)</f>
        <v>0</v>
      </c>
    </row>
    <row r="23" spans="1:12" x14ac:dyDescent="0.25">
      <c r="A23" s="40"/>
      <c r="B23" s="41" t="s">
        <v>31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</row>
    <row r="24" spans="1:12" x14ac:dyDescent="0.25">
      <c r="A24" s="46"/>
      <c r="B24" s="47" t="s">
        <v>32</v>
      </c>
      <c r="C24" s="48">
        <f t="shared" si="0"/>
        <v>0</v>
      </c>
      <c r="D24" s="49"/>
      <c r="E24" s="49"/>
      <c r="F24" s="49"/>
      <c r="G24" s="50"/>
      <c r="H24" s="48">
        <f t="shared" si="1"/>
        <v>0</v>
      </c>
      <c r="I24" s="49"/>
      <c r="J24" s="49"/>
      <c r="K24" s="49"/>
      <c r="L24" s="51"/>
    </row>
    <row r="25" spans="1:12" s="27" customFormat="1" ht="24.75" thickBot="1" x14ac:dyDescent="0.3">
      <c r="A25" s="52">
        <v>19300</v>
      </c>
      <c r="B25" s="52" t="s">
        <v>33</v>
      </c>
      <c r="C25" s="53">
        <f t="shared" si="0"/>
        <v>152747</v>
      </c>
      <c r="D25" s="54">
        <f>152747</f>
        <v>152747</v>
      </c>
      <c r="E25" s="54"/>
      <c r="F25" s="55" t="s">
        <v>34</v>
      </c>
      <c r="G25" s="56" t="s">
        <v>34</v>
      </c>
      <c r="H25" s="53">
        <f t="shared" si="1"/>
        <v>194860.00555555554</v>
      </c>
      <c r="I25" s="54">
        <f>I51</f>
        <v>194860.00555555554</v>
      </c>
      <c r="J25" s="54"/>
      <c r="K25" s="55" t="s">
        <v>34</v>
      </c>
      <c r="L25" s="57" t="s">
        <v>34</v>
      </c>
    </row>
    <row r="26" spans="1:12" s="27" customFormat="1" ht="36.75" customHeight="1" thickTop="1" x14ac:dyDescent="0.25">
      <c r="A26" s="58"/>
      <c r="B26" s="58" t="s">
        <v>35</v>
      </c>
      <c r="C26" s="59">
        <f t="shared" si="0"/>
        <v>0</v>
      </c>
      <c r="D26" s="60"/>
      <c r="E26" s="61" t="s">
        <v>34</v>
      </c>
      <c r="F26" s="61" t="s">
        <v>34</v>
      </c>
      <c r="G26" s="62" t="s">
        <v>34</v>
      </c>
      <c r="H26" s="59">
        <f t="shared" si="1"/>
        <v>0</v>
      </c>
      <c r="I26" s="63"/>
      <c r="J26" s="61" t="s">
        <v>34</v>
      </c>
      <c r="K26" s="61" t="s">
        <v>34</v>
      </c>
      <c r="L26" s="64" t="s">
        <v>34</v>
      </c>
    </row>
    <row r="27" spans="1:12" s="27" customFormat="1" ht="36" x14ac:dyDescent="0.25">
      <c r="A27" s="58">
        <v>21300</v>
      </c>
      <c r="B27" s="58" t="s">
        <v>36</v>
      </c>
      <c r="C27" s="59">
        <f t="shared" si="0"/>
        <v>0</v>
      </c>
      <c r="D27" s="61" t="s">
        <v>34</v>
      </c>
      <c r="E27" s="61" t="s">
        <v>34</v>
      </c>
      <c r="F27" s="65">
        <f>SUM(F28,F32,F34,F37)</f>
        <v>0</v>
      </c>
      <c r="G27" s="62" t="s">
        <v>34</v>
      </c>
      <c r="H27" s="59">
        <f t="shared" si="1"/>
        <v>0</v>
      </c>
      <c r="I27" s="61" t="s">
        <v>34</v>
      </c>
      <c r="J27" s="61" t="s">
        <v>34</v>
      </c>
      <c r="K27" s="65">
        <f>SUM(K28,K32,K34,K37)</f>
        <v>0</v>
      </c>
      <c r="L27" s="64" t="s">
        <v>34</v>
      </c>
    </row>
    <row r="28" spans="1:12" s="27" customFormat="1" ht="24" x14ac:dyDescent="0.25">
      <c r="A28" s="66">
        <v>21350</v>
      </c>
      <c r="B28" s="58" t="s">
        <v>37</v>
      </c>
      <c r="C28" s="59">
        <f t="shared" si="0"/>
        <v>0</v>
      </c>
      <c r="D28" s="61" t="s">
        <v>34</v>
      </c>
      <c r="E28" s="61" t="s">
        <v>34</v>
      </c>
      <c r="F28" s="65">
        <f>SUM(F29:F31)</f>
        <v>0</v>
      </c>
      <c r="G28" s="62" t="s">
        <v>34</v>
      </c>
      <c r="H28" s="59">
        <f t="shared" si="1"/>
        <v>0</v>
      </c>
      <c r="I28" s="61" t="s">
        <v>34</v>
      </c>
      <c r="J28" s="61" t="s">
        <v>34</v>
      </c>
      <c r="K28" s="65">
        <f>SUM(K29:K31)</f>
        <v>0</v>
      </c>
      <c r="L28" s="64" t="s">
        <v>34</v>
      </c>
    </row>
    <row r="29" spans="1:12" x14ac:dyDescent="0.25">
      <c r="A29" s="40">
        <v>21351</v>
      </c>
      <c r="B29" s="67" t="s">
        <v>38</v>
      </c>
      <c r="C29" s="68">
        <f t="shared" si="0"/>
        <v>0</v>
      </c>
      <c r="D29" s="69" t="s">
        <v>34</v>
      </c>
      <c r="E29" s="69" t="s">
        <v>34</v>
      </c>
      <c r="F29" s="70"/>
      <c r="G29" s="71" t="s">
        <v>34</v>
      </c>
      <c r="H29" s="68">
        <f t="shared" si="1"/>
        <v>0</v>
      </c>
      <c r="I29" s="69" t="s">
        <v>34</v>
      </c>
      <c r="J29" s="69" t="s">
        <v>34</v>
      </c>
      <c r="K29" s="70"/>
      <c r="L29" s="72" t="s">
        <v>34</v>
      </c>
    </row>
    <row r="30" spans="1:12" x14ac:dyDescent="0.25">
      <c r="A30" s="46">
        <v>21352</v>
      </c>
      <c r="B30" s="73" t="s">
        <v>39</v>
      </c>
      <c r="C30" s="74">
        <f t="shared" si="0"/>
        <v>0</v>
      </c>
      <c r="D30" s="75" t="s">
        <v>34</v>
      </c>
      <c r="E30" s="75" t="s">
        <v>34</v>
      </c>
      <c r="F30" s="76"/>
      <c r="G30" s="77" t="s">
        <v>34</v>
      </c>
      <c r="H30" s="74">
        <f t="shared" si="1"/>
        <v>0</v>
      </c>
      <c r="I30" s="75" t="s">
        <v>34</v>
      </c>
      <c r="J30" s="75" t="s">
        <v>34</v>
      </c>
      <c r="K30" s="76"/>
      <c r="L30" s="78" t="s">
        <v>34</v>
      </c>
    </row>
    <row r="31" spans="1:12" ht="24" x14ac:dyDescent="0.25">
      <c r="A31" s="46">
        <v>21359</v>
      </c>
      <c r="B31" s="73" t="s">
        <v>40</v>
      </c>
      <c r="C31" s="74">
        <f t="shared" si="0"/>
        <v>0</v>
      </c>
      <c r="D31" s="75" t="s">
        <v>34</v>
      </c>
      <c r="E31" s="75" t="s">
        <v>34</v>
      </c>
      <c r="F31" s="76"/>
      <c r="G31" s="77" t="s">
        <v>34</v>
      </c>
      <c r="H31" s="74">
        <f t="shared" si="1"/>
        <v>0</v>
      </c>
      <c r="I31" s="75" t="s">
        <v>34</v>
      </c>
      <c r="J31" s="75" t="s">
        <v>34</v>
      </c>
      <c r="K31" s="76"/>
      <c r="L31" s="78" t="s">
        <v>34</v>
      </c>
    </row>
    <row r="32" spans="1:12" s="27" customFormat="1" ht="36" x14ac:dyDescent="0.25">
      <c r="A32" s="66">
        <v>21370</v>
      </c>
      <c r="B32" s="58" t="s">
        <v>41</v>
      </c>
      <c r="C32" s="59">
        <f t="shared" si="0"/>
        <v>0</v>
      </c>
      <c r="D32" s="61" t="s">
        <v>34</v>
      </c>
      <c r="E32" s="61" t="s">
        <v>34</v>
      </c>
      <c r="F32" s="65">
        <f>SUM(F33)</f>
        <v>0</v>
      </c>
      <c r="G32" s="62" t="s">
        <v>34</v>
      </c>
      <c r="H32" s="59">
        <f t="shared" si="1"/>
        <v>0</v>
      </c>
      <c r="I32" s="61" t="s">
        <v>34</v>
      </c>
      <c r="J32" s="61" t="s">
        <v>34</v>
      </c>
      <c r="K32" s="65">
        <f>SUM(K33)</f>
        <v>0</v>
      </c>
      <c r="L32" s="64" t="s">
        <v>34</v>
      </c>
    </row>
    <row r="33" spans="1:12" ht="36" x14ac:dyDescent="0.25">
      <c r="A33" s="79">
        <v>21379</v>
      </c>
      <c r="B33" s="80" t="s">
        <v>42</v>
      </c>
      <c r="C33" s="81">
        <f t="shared" si="0"/>
        <v>0</v>
      </c>
      <c r="D33" s="82" t="s">
        <v>34</v>
      </c>
      <c r="E33" s="82" t="s">
        <v>34</v>
      </c>
      <c r="F33" s="83"/>
      <c r="G33" s="84" t="s">
        <v>34</v>
      </c>
      <c r="H33" s="81">
        <f t="shared" si="1"/>
        <v>0</v>
      </c>
      <c r="I33" s="82" t="s">
        <v>34</v>
      </c>
      <c r="J33" s="82" t="s">
        <v>34</v>
      </c>
      <c r="K33" s="83"/>
      <c r="L33" s="85" t="s">
        <v>34</v>
      </c>
    </row>
    <row r="34" spans="1:12" s="27" customFormat="1" x14ac:dyDescent="0.25">
      <c r="A34" s="66">
        <v>21380</v>
      </c>
      <c r="B34" s="58" t="s">
        <v>43</v>
      </c>
      <c r="C34" s="59">
        <f t="shared" si="0"/>
        <v>0</v>
      </c>
      <c r="D34" s="61" t="s">
        <v>34</v>
      </c>
      <c r="E34" s="61" t="s">
        <v>34</v>
      </c>
      <c r="F34" s="65">
        <f>SUM(F35:F36)</f>
        <v>0</v>
      </c>
      <c r="G34" s="62" t="s">
        <v>34</v>
      </c>
      <c r="H34" s="59">
        <f t="shared" si="1"/>
        <v>0</v>
      </c>
      <c r="I34" s="61" t="s">
        <v>34</v>
      </c>
      <c r="J34" s="61" t="s">
        <v>34</v>
      </c>
      <c r="K34" s="65">
        <f>SUM(K35:K36)</f>
        <v>0</v>
      </c>
      <c r="L34" s="64" t="s">
        <v>34</v>
      </c>
    </row>
    <row r="35" spans="1:12" x14ac:dyDescent="0.25">
      <c r="A35" s="41">
        <v>21381</v>
      </c>
      <c r="B35" s="67" t="s">
        <v>44</v>
      </c>
      <c r="C35" s="68">
        <f t="shared" si="0"/>
        <v>0</v>
      </c>
      <c r="D35" s="69" t="s">
        <v>34</v>
      </c>
      <c r="E35" s="69" t="s">
        <v>34</v>
      </c>
      <c r="F35" s="70"/>
      <c r="G35" s="71" t="s">
        <v>34</v>
      </c>
      <c r="H35" s="68">
        <f t="shared" si="1"/>
        <v>0</v>
      </c>
      <c r="I35" s="69" t="s">
        <v>34</v>
      </c>
      <c r="J35" s="69" t="s">
        <v>34</v>
      </c>
      <c r="K35" s="70"/>
      <c r="L35" s="72" t="s">
        <v>34</v>
      </c>
    </row>
    <row r="36" spans="1:12" ht="24" x14ac:dyDescent="0.25">
      <c r="A36" s="47">
        <v>21383</v>
      </c>
      <c r="B36" s="73" t="s">
        <v>45</v>
      </c>
      <c r="C36" s="74">
        <f t="shared" si="0"/>
        <v>0</v>
      </c>
      <c r="D36" s="75" t="s">
        <v>34</v>
      </c>
      <c r="E36" s="75" t="s">
        <v>34</v>
      </c>
      <c r="F36" s="76"/>
      <c r="G36" s="77" t="s">
        <v>34</v>
      </c>
      <c r="H36" s="74">
        <f t="shared" si="1"/>
        <v>0</v>
      </c>
      <c r="I36" s="75" t="s">
        <v>34</v>
      </c>
      <c r="J36" s="75" t="s">
        <v>34</v>
      </c>
      <c r="K36" s="76"/>
      <c r="L36" s="78" t="s">
        <v>34</v>
      </c>
    </row>
    <row r="37" spans="1:12" s="27" customFormat="1" ht="24" x14ac:dyDescent="0.25">
      <c r="A37" s="66">
        <v>21390</v>
      </c>
      <c r="B37" s="58" t="s">
        <v>46</v>
      </c>
      <c r="C37" s="59">
        <f t="shared" si="0"/>
        <v>0</v>
      </c>
      <c r="D37" s="61" t="s">
        <v>34</v>
      </c>
      <c r="E37" s="61" t="s">
        <v>34</v>
      </c>
      <c r="F37" s="65">
        <f>SUM(F38:F41)</f>
        <v>0</v>
      </c>
      <c r="G37" s="62" t="s">
        <v>34</v>
      </c>
      <c r="H37" s="59">
        <f t="shared" si="1"/>
        <v>0</v>
      </c>
      <c r="I37" s="61" t="s">
        <v>34</v>
      </c>
      <c r="J37" s="61" t="s">
        <v>34</v>
      </c>
      <c r="K37" s="65">
        <f>SUM(K38:K41)</f>
        <v>0</v>
      </c>
      <c r="L37" s="64" t="s">
        <v>34</v>
      </c>
    </row>
    <row r="38" spans="1:12" ht="24" x14ac:dyDescent="0.25">
      <c r="A38" s="41">
        <v>21391</v>
      </c>
      <c r="B38" s="67" t="s">
        <v>47</v>
      </c>
      <c r="C38" s="68">
        <f t="shared" si="0"/>
        <v>0</v>
      </c>
      <c r="D38" s="69" t="s">
        <v>34</v>
      </c>
      <c r="E38" s="69" t="s">
        <v>34</v>
      </c>
      <c r="F38" s="70"/>
      <c r="G38" s="71" t="s">
        <v>34</v>
      </c>
      <c r="H38" s="68">
        <f t="shared" si="1"/>
        <v>0</v>
      </c>
      <c r="I38" s="69" t="s">
        <v>34</v>
      </c>
      <c r="J38" s="69" t="s">
        <v>34</v>
      </c>
      <c r="K38" s="70"/>
      <c r="L38" s="72" t="s">
        <v>34</v>
      </c>
    </row>
    <row r="39" spans="1:12" x14ac:dyDescent="0.25">
      <c r="A39" s="47">
        <v>21393</v>
      </c>
      <c r="B39" s="73" t="s">
        <v>48</v>
      </c>
      <c r="C39" s="74">
        <f t="shared" si="0"/>
        <v>0</v>
      </c>
      <c r="D39" s="75" t="s">
        <v>34</v>
      </c>
      <c r="E39" s="75" t="s">
        <v>34</v>
      </c>
      <c r="F39" s="76"/>
      <c r="G39" s="77" t="s">
        <v>34</v>
      </c>
      <c r="H39" s="74">
        <f t="shared" si="1"/>
        <v>0</v>
      </c>
      <c r="I39" s="75" t="s">
        <v>34</v>
      </c>
      <c r="J39" s="75" t="s">
        <v>34</v>
      </c>
      <c r="K39" s="76"/>
      <c r="L39" s="78" t="s">
        <v>34</v>
      </c>
    </row>
    <row r="40" spans="1:12" x14ac:dyDescent="0.25">
      <c r="A40" s="47">
        <v>21395</v>
      </c>
      <c r="B40" s="73" t="s">
        <v>49</v>
      </c>
      <c r="C40" s="74">
        <f t="shared" si="0"/>
        <v>0</v>
      </c>
      <c r="D40" s="75" t="s">
        <v>34</v>
      </c>
      <c r="E40" s="75" t="s">
        <v>34</v>
      </c>
      <c r="F40" s="76"/>
      <c r="G40" s="77" t="s">
        <v>34</v>
      </c>
      <c r="H40" s="74">
        <f t="shared" si="1"/>
        <v>0</v>
      </c>
      <c r="I40" s="75" t="s">
        <v>34</v>
      </c>
      <c r="J40" s="75" t="s">
        <v>34</v>
      </c>
      <c r="K40" s="76"/>
      <c r="L40" s="78" t="s">
        <v>34</v>
      </c>
    </row>
    <row r="41" spans="1:12" ht="24" x14ac:dyDescent="0.25">
      <c r="A41" s="47">
        <v>21399</v>
      </c>
      <c r="B41" s="73" t="s">
        <v>50</v>
      </c>
      <c r="C41" s="74">
        <f t="shared" si="0"/>
        <v>0</v>
      </c>
      <c r="D41" s="75" t="s">
        <v>34</v>
      </c>
      <c r="E41" s="75" t="s">
        <v>34</v>
      </c>
      <c r="F41" s="76"/>
      <c r="G41" s="77" t="s">
        <v>34</v>
      </c>
      <c r="H41" s="74">
        <f t="shared" si="1"/>
        <v>0</v>
      </c>
      <c r="I41" s="75" t="s">
        <v>34</v>
      </c>
      <c r="J41" s="75" t="s">
        <v>34</v>
      </c>
      <c r="K41" s="76"/>
      <c r="L41" s="78" t="s">
        <v>34</v>
      </c>
    </row>
    <row r="42" spans="1:12" s="27" customFormat="1" ht="36.75" customHeight="1" x14ac:dyDescent="0.25">
      <c r="A42" s="66">
        <v>21420</v>
      </c>
      <c r="B42" s="58" t="s">
        <v>51</v>
      </c>
      <c r="C42" s="59">
        <f t="shared" si="0"/>
        <v>0</v>
      </c>
      <c r="D42" s="60"/>
      <c r="E42" s="61" t="s">
        <v>34</v>
      </c>
      <c r="F42" s="61" t="s">
        <v>34</v>
      </c>
      <c r="G42" s="62" t="s">
        <v>34</v>
      </c>
      <c r="H42" s="86">
        <f>SUM(I42:L42)</f>
        <v>0</v>
      </c>
      <c r="I42" s="60"/>
      <c r="J42" s="61" t="s">
        <v>34</v>
      </c>
      <c r="K42" s="61" t="s">
        <v>34</v>
      </c>
      <c r="L42" s="64" t="s">
        <v>34</v>
      </c>
    </row>
    <row r="43" spans="1:12" s="27" customFormat="1" ht="24" x14ac:dyDescent="0.25">
      <c r="A43" s="87">
        <v>21490</v>
      </c>
      <c r="B43" s="88" t="s">
        <v>52</v>
      </c>
      <c r="C43" s="59">
        <f t="shared" si="0"/>
        <v>0</v>
      </c>
      <c r="D43" s="89">
        <f>D44</f>
        <v>0</v>
      </c>
      <c r="E43" s="89">
        <f t="shared" ref="E43:F43" si="2">E44</f>
        <v>0</v>
      </c>
      <c r="F43" s="89">
        <f t="shared" si="2"/>
        <v>0</v>
      </c>
      <c r="G43" s="62" t="s">
        <v>34</v>
      </c>
      <c r="H43" s="86">
        <f t="shared" ref="H43:H44" si="3">SUM(I43:L43)</f>
        <v>0</v>
      </c>
      <c r="I43" s="89">
        <f>I44</f>
        <v>0</v>
      </c>
      <c r="J43" s="89">
        <f t="shared" ref="J43:K43" si="4">J44</f>
        <v>0</v>
      </c>
      <c r="K43" s="89">
        <f t="shared" si="4"/>
        <v>0</v>
      </c>
      <c r="L43" s="64" t="s">
        <v>34</v>
      </c>
    </row>
    <row r="44" spans="1:12" s="27" customFormat="1" ht="24" x14ac:dyDescent="0.25">
      <c r="A44" s="47">
        <v>21499</v>
      </c>
      <c r="B44" s="73" t="s">
        <v>53</v>
      </c>
      <c r="C44" s="81">
        <f t="shared" si="0"/>
        <v>0</v>
      </c>
      <c r="D44" s="90"/>
      <c r="E44" s="91"/>
      <c r="F44" s="91"/>
      <c r="G44" s="92" t="s">
        <v>34</v>
      </c>
      <c r="H44" s="93">
        <f t="shared" si="3"/>
        <v>0</v>
      </c>
      <c r="I44" s="43"/>
      <c r="J44" s="94"/>
      <c r="K44" s="94"/>
      <c r="L44" s="95" t="s">
        <v>34</v>
      </c>
    </row>
    <row r="45" spans="1:12" ht="24" x14ac:dyDescent="0.25">
      <c r="A45" s="96">
        <v>23000</v>
      </c>
      <c r="B45" s="97" t="s">
        <v>54</v>
      </c>
      <c r="C45" s="98">
        <f t="shared" si="0"/>
        <v>0</v>
      </c>
      <c r="D45" s="61" t="s">
        <v>34</v>
      </c>
      <c r="E45" s="61" t="s">
        <v>34</v>
      </c>
      <c r="F45" s="61" t="s">
        <v>34</v>
      </c>
      <c r="G45" s="99">
        <f>SUM(G46:G47)</f>
        <v>0</v>
      </c>
      <c r="H45" s="98">
        <f t="shared" si="1"/>
        <v>0</v>
      </c>
      <c r="I45" s="100" t="s">
        <v>34</v>
      </c>
      <c r="J45" s="100" t="s">
        <v>34</v>
      </c>
      <c r="K45" s="100" t="s">
        <v>34</v>
      </c>
      <c r="L45" s="101">
        <f>SUM(L46:L47)</f>
        <v>0</v>
      </c>
    </row>
    <row r="46" spans="1:12" ht="24" x14ac:dyDescent="0.25">
      <c r="A46" s="102">
        <v>23410</v>
      </c>
      <c r="B46" s="103" t="s">
        <v>55</v>
      </c>
      <c r="C46" s="104">
        <f t="shared" si="0"/>
        <v>0</v>
      </c>
      <c r="D46" s="105" t="s">
        <v>34</v>
      </c>
      <c r="E46" s="105" t="s">
        <v>34</v>
      </c>
      <c r="F46" s="105" t="s">
        <v>34</v>
      </c>
      <c r="G46" s="106"/>
      <c r="H46" s="104">
        <f t="shared" si="1"/>
        <v>0</v>
      </c>
      <c r="I46" s="105" t="s">
        <v>34</v>
      </c>
      <c r="J46" s="105" t="s">
        <v>34</v>
      </c>
      <c r="K46" s="105" t="s">
        <v>34</v>
      </c>
      <c r="L46" s="107"/>
    </row>
    <row r="47" spans="1:12" ht="24" x14ac:dyDescent="0.25">
      <c r="A47" s="102">
        <v>23510</v>
      </c>
      <c r="B47" s="103" t="s">
        <v>56</v>
      </c>
      <c r="C47" s="108">
        <f t="shared" si="0"/>
        <v>0</v>
      </c>
      <c r="D47" s="105" t="s">
        <v>34</v>
      </c>
      <c r="E47" s="105" t="s">
        <v>34</v>
      </c>
      <c r="F47" s="105" t="s">
        <v>34</v>
      </c>
      <c r="G47" s="106"/>
      <c r="H47" s="108">
        <f t="shared" si="1"/>
        <v>0</v>
      </c>
      <c r="I47" s="105" t="s">
        <v>34</v>
      </c>
      <c r="J47" s="105" t="s">
        <v>34</v>
      </c>
      <c r="K47" s="105" t="s">
        <v>34</v>
      </c>
      <c r="L47" s="107"/>
    </row>
    <row r="48" spans="1:12" x14ac:dyDescent="0.25">
      <c r="A48" s="109"/>
      <c r="B48" s="103"/>
      <c r="C48" s="110"/>
      <c r="D48" s="111"/>
      <c r="E48" s="111"/>
      <c r="F48" s="112"/>
      <c r="G48" s="106"/>
      <c r="H48" s="113"/>
      <c r="I48" s="111"/>
      <c r="J48" s="111"/>
      <c r="K48" s="112"/>
      <c r="L48" s="107"/>
    </row>
    <row r="49" spans="1:12" s="27" customFormat="1" x14ac:dyDescent="0.25">
      <c r="A49" s="114"/>
      <c r="B49" s="115" t="s">
        <v>57</v>
      </c>
      <c r="C49" s="116"/>
      <c r="D49" s="117"/>
      <c r="E49" s="117"/>
      <c r="F49" s="117"/>
      <c r="G49" s="118"/>
      <c r="H49" s="116"/>
      <c r="I49" s="117"/>
      <c r="J49" s="117"/>
      <c r="K49" s="117"/>
      <c r="L49" s="119"/>
    </row>
    <row r="50" spans="1:12" s="27" customFormat="1" ht="12.75" thickBot="1" x14ac:dyDescent="0.3">
      <c r="A50" s="120"/>
      <c r="B50" s="28" t="s">
        <v>58</v>
      </c>
      <c r="C50" s="121" t="e">
        <f t="shared" ref="C50:C113" si="5">SUM(D50:G50)</f>
        <v>#REF!</v>
      </c>
      <c r="D50" s="122" t="e">
        <f>SUM(D51,D280)</f>
        <v>#REF!</v>
      </c>
      <c r="E50" s="122" t="e">
        <f>SUM(E51,E280)</f>
        <v>#REF!</v>
      </c>
      <c r="F50" s="122" t="e">
        <f>SUM(F51,F280)</f>
        <v>#REF!</v>
      </c>
      <c r="G50" s="123" t="e">
        <f>SUM(G51,G280)</f>
        <v>#REF!</v>
      </c>
      <c r="H50" s="121">
        <f t="shared" ref="H50:H113" si="6">SUM(I50:L50)</f>
        <v>194860.00555555554</v>
      </c>
      <c r="I50" s="122">
        <f>SUM(I51,I280)</f>
        <v>194860.00555555554</v>
      </c>
      <c r="J50" s="122">
        <f>SUM(J51,J280)</f>
        <v>0</v>
      </c>
      <c r="K50" s="122">
        <f>SUM(K51,K280)</f>
        <v>0</v>
      </c>
      <c r="L50" s="124">
        <f>SUM(L51,L280)</f>
        <v>0</v>
      </c>
    </row>
    <row r="51" spans="1:12" s="27" customFormat="1" ht="36.75" thickTop="1" x14ac:dyDescent="0.25">
      <c r="A51" s="125"/>
      <c r="B51" s="126" t="s">
        <v>59</v>
      </c>
      <c r="C51" s="127" t="e">
        <f t="shared" si="5"/>
        <v>#REF!</v>
      </c>
      <c r="D51" s="128" t="e">
        <f>SUM(D52,D194)</f>
        <v>#REF!</v>
      </c>
      <c r="E51" s="128" t="e">
        <f>SUM(E52,E194)</f>
        <v>#REF!</v>
      </c>
      <c r="F51" s="128" t="e">
        <f>SUM(F52,F194)</f>
        <v>#REF!</v>
      </c>
      <c r="G51" s="129" t="e">
        <f>SUM(G52,G194)</f>
        <v>#REF!</v>
      </c>
      <c r="H51" s="127">
        <f t="shared" si="6"/>
        <v>194860.00555555554</v>
      </c>
      <c r="I51" s="128">
        <f>SUM(I52,I194)</f>
        <v>194860.00555555554</v>
      </c>
      <c r="J51" s="128">
        <f>SUM(J52,J194)</f>
        <v>0</v>
      </c>
      <c r="K51" s="128">
        <f>SUM(K52,K194)</f>
        <v>0</v>
      </c>
      <c r="L51" s="130">
        <f>SUM(L52,L194)</f>
        <v>0</v>
      </c>
    </row>
    <row r="52" spans="1:12" s="27" customFormat="1" ht="24" x14ac:dyDescent="0.25">
      <c r="A52" s="131"/>
      <c r="B52" s="21" t="s">
        <v>60</v>
      </c>
      <c r="C52" s="132">
        <f t="shared" si="5"/>
        <v>152747</v>
      </c>
      <c r="D52" s="133">
        <f>SUM(D53,D75,D173,D187)</f>
        <v>152747</v>
      </c>
      <c r="E52" s="133">
        <f>SUM(E53,E75,E173,E187)</f>
        <v>0</v>
      </c>
      <c r="F52" s="133">
        <f>SUM(F53,F75,F173,F187)</f>
        <v>0</v>
      </c>
      <c r="G52" s="134">
        <f>SUM(G53,G75,G173,G187)</f>
        <v>0</v>
      </c>
      <c r="H52" s="132">
        <f t="shared" si="6"/>
        <v>194860.00555555554</v>
      </c>
      <c r="I52" s="133">
        <f>SUM(I53,I75,I173,I187)</f>
        <v>194860.00555555554</v>
      </c>
      <c r="J52" s="133">
        <f>SUM(J53,J75,J173,J187)</f>
        <v>0</v>
      </c>
      <c r="K52" s="133">
        <f>SUM(K53,K75,K173,K187)</f>
        <v>0</v>
      </c>
      <c r="L52" s="135">
        <f>SUM(L53,L75,L173,L187)</f>
        <v>0</v>
      </c>
    </row>
    <row r="53" spans="1:12" s="27" customFormat="1" x14ac:dyDescent="0.25">
      <c r="A53" s="136">
        <v>1000</v>
      </c>
      <c r="B53" s="136" t="s">
        <v>61</v>
      </c>
      <c r="C53" s="137">
        <f t="shared" si="5"/>
        <v>152747</v>
      </c>
      <c r="D53" s="138">
        <f>SUM(D54,D67)</f>
        <v>152747</v>
      </c>
      <c r="E53" s="138">
        <f>SUM(E54,E67)</f>
        <v>0</v>
      </c>
      <c r="F53" s="138">
        <f>SUM(F54,F67)</f>
        <v>0</v>
      </c>
      <c r="G53" s="139">
        <f>SUM(G54,G67)</f>
        <v>0</v>
      </c>
      <c r="H53" s="137">
        <f t="shared" si="6"/>
        <v>194860.00555555554</v>
      </c>
      <c r="I53" s="138">
        <f>SUM(I54,I67)</f>
        <v>194860.00555555554</v>
      </c>
      <c r="J53" s="138">
        <f>SUM(J54,J67)</f>
        <v>0</v>
      </c>
      <c r="K53" s="138">
        <f>SUM(K54,K67)</f>
        <v>0</v>
      </c>
      <c r="L53" s="140">
        <f>SUM(L54,L67)</f>
        <v>0</v>
      </c>
    </row>
    <row r="54" spans="1:12" x14ac:dyDescent="0.25">
      <c r="A54" s="58">
        <v>1100</v>
      </c>
      <c r="B54" s="141" t="s">
        <v>62</v>
      </c>
      <c r="C54" s="59">
        <f t="shared" si="5"/>
        <v>117303</v>
      </c>
      <c r="D54" s="65">
        <f>SUM(D55,D58,D66)</f>
        <v>117303</v>
      </c>
      <c r="E54" s="65">
        <f>SUM(E55,E58,E66)</f>
        <v>0</v>
      </c>
      <c r="F54" s="65">
        <f>SUM(F55,F58,F66)</f>
        <v>0</v>
      </c>
      <c r="G54" s="142">
        <f>SUM(G55,G58,G66)</f>
        <v>0</v>
      </c>
      <c r="H54" s="59">
        <f t="shared" si="6"/>
        <v>151191.00555555554</v>
      </c>
      <c r="I54" s="65">
        <f>SUM(I55,I58,I66)</f>
        <v>151191.00555555554</v>
      </c>
      <c r="J54" s="65">
        <f>SUM(J55,J58,J66)</f>
        <v>0</v>
      </c>
      <c r="K54" s="65">
        <f>SUM(K55,K58,K66)</f>
        <v>0</v>
      </c>
      <c r="L54" s="143">
        <f>SUM(L55,L58,L66)</f>
        <v>0</v>
      </c>
    </row>
    <row r="55" spans="1:12" x14ac:dyDescent="0.25">
      <c r="A55" s="144">
        <v>1110</v>
      </c>
      <c r="B55" s="103" t="s">
        <v>63</v>
      </c>
      <c r="C55" s="110">
        <f t="shared" si="5"/>
        <v>96502</v>
      </c>
      <c r="D55" s="145">
        <f>SUM(D56:D57)</f>
        <v>96502</v>
      </c>
      <c r="E55" s="145">
        <f>SUM(E56:E57)</f>
        <v>0</v>
      </c>
      <c r="F55" s="145">
        <f>SUM(F56:F57)</f>
        <v>0</v>
      </c>
      <c r="G55" s="146">
        <f>SUM(G56:G57)</f>
        <v>0</v>
      </c>
      <c r="H55" s="110">
        <f t="shared" si="6"/>
        <v>134120.00555555554</v>
      </c>
      <c r="I55" s="145">
        <f>SUM(I56:I57)</f>
        <v>134120.00555555554</v>
      </c>
      <c r="J55" s="145">
        <f>SUM(J56:J57)</f>
        <v>0</v>
      </c>
      <c r="K55" s="145">
        <f>SUM(K56:K57)</f>
        <v>0</v>
      </c>
      <c r="L55" s="147">
        <f>SUM(L56:L57)</f>
        <v>0</v>
      </c>
    </row>
    <row r="56" spans="1:12" x14ac:dyDescent="0.25">
      <c r="A56" s="41">
        <v>1111</v>
      </c>
      <c r="B56" s="67" t="s">
        <v>64</v>
      </c>
      <c r="C56" s="68">
        <f t="shared" si="5"/>
        <v>0</v>
      </c>
      <c r="D56" s="70"/>
      <c r="E56" s="70"/>
      <c r="F56" s="70"/>
      <c r="G56" s="148"/>
      <c r="H56" s="68">
        <f t="shared" si="6"/>
        <v>0</v>
      </c>
      <c r="I56" s="70"/>
      <c r="J56" s="70"/>
      <c r="K56" s="70"/>
      <c r="L56" s="149"/>
    </row>
    <row r="57" spans="1:12" ht="24" customHeight="1" x14ac:dyDescent="0.25">
      <c r="A57" s="47">
        <v>1119</v>
      </c>
      <c r="B57" s="73" t="s">
        <v>65</v>
      </c>
      <c r="C57" s="74">
        <f t="shared" si="5"/>
        <v>96502</v>
      </c>
      <c r="D57" s="76">
        <v>96502</v>
      </c>
      <c r="E57" s="76"/>
      <c r="F57" s="76"/>
      <c r="G57" s="150"/>
      <c r="H57" s="74">
        <f t="shared" si="6"/>
        <v>134120.00555555554</v>
      </c>
      <c r="I57" s="76">
        <f>[1]Atalgojums!$E$25</f>
        <v>134120.00555555554</v>
      </c>
      <c r="J57" s="76"/>
      <c r="K57" s="76"/>
      <c r="L57" s="151"/>
    </row>
    <row r="58" spans="1:12" ht="23.25" customHeight="1" x14ac:dyDescent="0.25">
      <c r="A58" s="152">
        <v>1140</v>
      </c>
      <c r="B58" s="73" t="s">
        <v>66</v>
      </c>
      <c r="C58" s="74">
        <f t="shared" si="5"/>
        <v>16445</v>
      </c>
      <c r="D58" s="153">
        <f>SUM(D59:D65)</f>
        <v>16445</v>
      </c>
      <c r="E58" s="153">
        <f>SUM(E59:E65)</f>
        <v>0</v>
      </c>
      <c r="F58" s="153">
        <f>SUM(F59:F65)</f>
        <v>0</v>
      </c>
      <c r="G58" s="154">
        <f>SUM(G59:G65)</f>
        <v>0</v>
      </c>
      <c r="H58" s="74">
        <f t="shared" si="6"/>
        <v>12715</v>
      </c>
      <c r="I58" s="153">
        <f>SUM(I59:I65)</f>
        <v>12715</v>
      </c>
      <c r="J58" s="153">
        <f>SUM(J59:J65)</f>
        <v>0</v>
      </c>
      <c r="K58" s="153">
        <f>SUM(K59:K65)</f>
        <v>0</v>
      </c>
      <c r="L58" s="155">
        <f>SUM(L59:L65)</f>
        <v>0</v>
      </c>
    </row>
    <row r="59" spans="1:12" x14ac:dyDescent="0.25">
      <c r="A59" s="47">
        <v>1141</v>
      </c>
      <c r="B59" s="73" t="s">
        <v>67</v>
      </c>
      <c r="C59" s="74">
        <f t="shared" si="5"/>
        <v>0</v>
      </c>
      <c r="D59" s="76"/>
      <c r="E59" s="76"/>
      <c r="F59" s="76"/>
      <c r="G59" s="150"/>
      <c r="H59" s="74">
        <f t="shared" si="6"/>
        <v>0</v>
      </c>
      <c r="I59" s="76"/>
      <c r="J59" s="76"/>
      <c r="K59" s="76"/>
      <c r="L59" s="151"/>
    </row>
    <row r="60" spans="1:12" ht="24.75" customHeight="1" x14ac:dyDescent="0.25">
      <c r="A60" s="47">
        <v>1142</v>
      </c>
      <c r="B60" s="73" t="s">
        <v>68</v>
      </c>
      <c r="C60" s="74">
        <f t="shared" si="5"/>
        <v>227</v>
      </c>
      <c r="D60" s="76">
        <v>227</v>
      </c>
      <c r="E60" s="76"/>
      <c r="F60" s="76"/>
      <c r="G60" s="150"/>
      <c r="H60" s="74">
        <f t="shared" si="6"/>
        <v>227</v>
      </c>
      <c r="I60" s="76">
        <f>[1]Atalgojums!$E$27</f>
        <v>227</v>
      </c>
      <c r="J60" s="76"/>
      <c r="K60" s="76"/>
      <c r="L60" s="151"/>
    </row>
    <row r="61" spans="1:12" ht="24" x14ac:dyDescent="0.25">
      <c r="A61" s="47">
        <v>1145</v>
      </c>
      <c r="B61" s="73" t="s">
        <v>69</v>
      </c>
      <c r="C61" s="74">
        <f t="shared" si="5"/>
        <v>0</v>
      </c>
      <c r="D61" s="76"/>
      <c r="E61" s="76"/>
      <c r="F61" s="76"/>
      <c r="G61" s="150"/>
      <c r="H61" s="74">
        <f t="shared" si="6"/>
        <v>0</v>
      </c>
      <c r="I61" s="76"/>
      <c r="J61" s="76"/>
      <c r="K61" s="76"/>
      <c r="L61" s="151"/>
    </row>
    <row r="62" spans="1:12" ht="27.75" customHeight="1" x14ac:dyDescent="0.25">
      <c r="A62" s="47">
        <v>1146</v>
      </c>
      <c r="B62" s="73" t="s">
        <v>70</v>
      </c>
      <c r="C62" s="74">
        <f t="shared" si="5"/>
        <v>0</v>
      </c>
      <c r="D62" s="76"/>
      <c r="E62" s="76"/>
      <c r="F62" s="76"/>
      <c r="G62" s="150"/>
      <c r="H62" s="74">
        <f t="shared" si="6"/>
        <v>0</v>
      </c>
      <c r="I62" s="76"/>
      <c r="J62" s="76"/>
      <c r="K62" s="76"/>
      <c r="L62" s="151"/>
    </row>
    <row r="63" spans="1:12" x14ac:dyDescent="0.25">
      <c r="A63" s="47">
        <v>1147</v>
      </c>
      <c r="B63" s="73" t="s">
        <v>71</v>
      </c>
      <c r="C63" s="74">
        <f t="shared" si="5"/>
        <v>6028</v>
      </c>
      <c r="D63" s="76">
        <v>6028</v>
      </c>
      <c r="E63" s="76"/>
      <c r="F63" s="76"/>
      <c r="G63" s="150"/>
      <c r="H63" s="74">
        <f t="shared" si="6"/>
        <v>6028</v>
      </c>
      <c r="I63" s="76">
        <f>[1]Atalgojums!$E$30</f>
        <v>6028</v>
      </c>
      <c r="J63" s="76"/>
      <c r="K63" s="76"/>
      <c r="L63" s="151"/>
    </row>
    <row r="64" spans="1:12" x14ac:dyDescent="0.25">
      <c r="A64" s="47">
        <v>1148</v>
      </c>
      <c r="B64" s="73" t="s">
        <v>328</v>
      </c>
      <c r="C64" s="74">
        <f t="shared" si="5"/>
        <v>10190</v>
      </c>
      <c r="D64" s="76">
        <v>10190</v>
      </c>
      <c r="E64" s="76"/>
      <c r="F64" s="76"/>
      <c r="G64" s="150"/>
      <c r="H64" s="74">
        <f t="shared" si="6"/>
        <v>6460</v>
      </c>
      <c r="I64" s="76">
        <f>[1]Atalgojums!$E$31</f>
        <v>6460</v>
      </c>
      <c r="J64" s="76"/>
      <c r="K64" s="76"/>
      <c r="L64" s="151"/>
    </row>
    <row r="65" spans="1:12" ht="37.5" customHeight="1" x14ac:dyDescent="0.25">
      <c r="A65" s="47">
        <v>1149</v>
      </c>
      <c r="B65" s="73" t="s">
        <v>72</v>
      </c>
      <c r="C65" s="74">
        <f t="shared" si="5"/>
        <v>0</v>
      </c>
      <c r="D65" s="76"/>
      <c r="E65" s="76"/>
      <c r="F65" s="76"/>
      <c r="G65" s="150"/>
      <c r="H65" s="74">
        <f t="shared" si="6"/>
        <v>0</v>
      </c>
      <c r="I65" s="76"/>
      <c r="J65" s="76"/>
      <c r="K65" s="76"/>
      <c r="L65" s="151"/>
    </row>
    <row r="66" spans="1:12" ht="36" x14ac:dyDescent="0.25">
      <c r="A66" s="144">
        <v>1150</v>
      </c>
      <c r="B66" s="103" t="s">
        <v>73</v>
      </c>
      <c r="C66" s="110">
        <f t="shared" si="5"/>
        <v>4356</v>
      </c>
      <c r="D66" s="156">
        <v>4356</v>
      </c>
      <c r="E66" s="156"/>
      <c r="F66" s="156"/>
      <c r="G66" s="157"/>
      <c r="H66" s="110">
        <f t="shared" si="6"/>
        <v>4356</v>
      </c>
      <c r="I66" s="156">
        <f>[1]Atalgojums!$E$33</f>
        <v>4356</v>
      </c>
      <c r="J66" s="156"/>
      <c r="K66" s="156"/>
      <c r="L66" s="158"/>
    </row>
    <row r="67" spans="1:12" ht="36" x14ac:dyDescent="0.25">
      <c r="A67" s="58">
        <v>1200</v>
      </c>
      <c r="B67" s="141" t="s">
        <v>74</v>
      </c>
      <c r="C67" s="59">
        <f t="shared" si="5"/>
        <v>35444</v>
      </c>
      <c r="D67" s="65">
        <f>SUM(D68:D69)</f>
        <v>35444</v>
      </c>
      <c r="E67" s="65">
        <f>SUM(E68:E69)</f>
        <v>0</v>
      </c>
      <c r="F67" s="65">
        <f>SUM(F68:F69)</f>
        <v>0</v>
      </c>
      <c r="G67" s="159">
        <f>SUM(G68:G69)</f>
        <v>0</v>
      </c>
      <c r="H67" s="59">
        <f t="shared" si="6"/>
        <v>43669</v>
      </c>
      <c r="I67" s="65">
        <f>SUM(I68:I69)</f>
        <v>43669</v>
      </c>
      <c r="J67" s="65">
        <f>SUM(J68:J69)</f>
        <v>0</v>
      </c>
      <c r="K67" s="65">
        <f>SUM(K68:K69)</f>
        <v>0</v>
      </c>
      <c r="L67" s="160">
        <f>SUM(L68:L69)</f>
        <v>0</v>
      </c>
    </row>
    <row r="68" spans="1:12" ht="24" x14ac:dyDescent="0.25">
      <c r="A68" s="161">
        <v>1210</v>
      </c>
      <c r="B68" s="67" t="s">
        <v>75</v>
      </c>
      <c r="C68" s="68">
        <f t="shared" si="5"/>
        <v>29045</v>
      </c>
      <c r="D68" s="70">
        <v>29045</v>
      </c>
      <c r="E68" s="70"/>
      <c r="F68" s="70"/>
      <c r="G68" s="148"/>
      <c r="H68" s="68">
        <f t="shared" si="6"/>
        <v>36936</v>
      </c>
      <c r="I68" s="70">
        <f>[1]Atalgojums!$E$34</f>
        <v>36936</v>
      </c>
      <c r="J68" s="70"/>
      <c r="K68" s="70"/>
      <c r="L68" s="149"/>
    </row>
    <row r="69" spans="1:12" ht="24" x14ac:dyDescent="0.25">
      <c r="A69" s="152">
        <v>1220</v>
      </c>
      <c r="B69" s="73" t="s">
        <v>76</v>
      </c>
      <c r="C69" s="74">
        <f t="shared" si="5"/>
        <v>6399</v>
      </c>
      <c r="D69" s="153">
        <f>SUM(D70:D74)</f>
        <v>6399</v>
      </c>
      <c r="E69" s="153">
        <f>SUM(E70:E74)</f>
        <v>0</v>
      </c>
      <c r="F69" s="153">
        <f>SUM(F70:F74)</f>
        <v>0</v>
      </c>
      <c r="G69" s="154">
        <f>SUM(G70:G74)</f>
        <v>0</v>
      </c>
      <c r="H69" s="74">
        <f t="shared" si="6"/>
        <v>6733</v>
      </c>
      <c r="I69" s="153">
        <f>SUM(I70:I74)</f>
        <v>6733</v>
      </c>
      <c r="J69" s="153">
        <f>SUM(J70:J74)</f>
        <v>0</v>
      </c>
      <c r="K69" s="153">
        <f>SUM(K70:K74)</f>
        <v>0</v>
      </c>
      <c r="L69" s="155">
        <f>SUM(L70:L74)</f>
        <v>0</v>
      </c>
    </row>
    <row r="70" spans="1:12" ht="60" x14ac:dyDescent="0.25">
      <c r="A70" s="47">
        <v>1221</v>
      </c>
      <c r="B70" s="73" t="s">
        <v>347</v>
      </c>
      <c r="C70" s="74">
        <f t="shared" si="5"/>
        <v>4478</v>
      </c>
      <c r="D70" s="76">
        <v>4478</v>
      </c>
      <c r="E70" s="76"/>
      <c r="F70" s="76"/>
      <c r="G70" s="150"/>
      <c r="H70" s="74">
        <f t="shared" si="6"/>
        <v>5383</v>
      </c>
      <c r="I70" s="76">
        <f>[1]Atalgojums!$E$35</f>
        <v>5383</v>
      </c>
      <c r="J70" s="76"/>
      <c r="K70" s="76"/>
      <c r="L70" s="151"/>
    </row>
    <row r="71" spans="1:12" x14ac:dyDescent="0.25">
      <c r="A71" s="47">
        <v>1223</v>
      </c>
      <c r="B71" s="73" t="s">
        <v>77</v>
      </c>
      <c r="C71" s="74">
        <f t="shared" si="5"/>
        <v>0</v>
      </c>
      <c r="D71" s="76"/>
      <c r="E71" s="76"/>
      <c r="F71" s="76"/>
      <c r="G71" s="150"/>
      <c r="H71" s="74">
        <f t="shared" si="6"/>
        <v>0</v>
      </c>
      <c r="I71" s="76"/>
      <c r="J71" s="76"/>
      <c r="K71" s="76"/>
      <c r="L71" s="151"/>
    </row>
    <row r="72" spans="1:12" x14ac:dyDescent="0.25">
      <c r="A72" s="47">
        <v>1225</v>
      </c>
      <c r="B72" s="73" t="s">
        <v>324</v>
      </c>
      <c r="C72" s="74">
        <f t="shared" si="5"/>
        <v>0</v>
      </c>
      <c r="D72" s="76"/>
      <c r="E72" s="76"/>
      <c r="F72" s="76"/>
      <c r="G72" s="150"/>
      <c r="H72" s="74">
        <f t="shared" si="6"/>
        <v>0</v>
      </c>
      <c r="I72" s="76"/>
      <c r="J72" s="76"/>
      <c r="K72" s="76"/>
      <c r="L72" s="151"/>
    </row>
    <row r="73" spans="1:12" ht="36" x14ac:dyDescent="0.25">
      <c r="A73" s="47">
        <v>1227</v>
      </c>
      <c r="B73" s="73" t="s">
        <v>78</v>
      </c>
      <c r="C73" s="74">
        <f t="shared" si="5"/>
        <v>1921</v>
      </c>
      <c r="D73" s="76">
        <v>1921</v>
      </c>
      <c r="E73" s="76"/>
      <c r="F73" s="76"/>
      <c r="G73" s="150"/>
      <c r="H73" s="74">
        <f t="shared" si="6"/>
        <v>1350</v>
      </c>
      <c r="I73" s="76">
        <f>[1]Atalgojums!$E$37</f>
        <v>1350</v>
      </c>
      <c r="J73" s="76"/>
      <c r="K73" s="76"/>
      <c r="L73" s="151"/>
    </row>
    <row r="74" spans="1:12" ht="60" x14ac:dyDescent="0.25">
      <c r="A74" s="47">
        <v>1228</v>
      </c>
      <c r="B74" s="73" t="s">
        <v>348</v>
      </c>
      <c r="C74" s="74">
        <f t="shared" si="5"/>
        <v>0</v>
      </c>
      <c r="D74" s="76"/>
      <c r="E74" s="76"/>
      <c r="F74" s="76"/>
      <c r="G74" s="150"/>
      <c r="H74" s="74">
        <f t="shared" si="6"/>
        <v>0</v>
      </c>
      <c r="I74" s="76"/>
      <c r="J74" s="76"/>
      <c r="K74" s="76"/>
      <c r="L74" s="151"/>
    </row>
    <row r="75" spans="1:12" ht="15" customHeight="1" x14ac:dyDescent="0.25">
      <c r="A75" s="136">
        <v>2000</v>
      </c>
      <c r="B75" s="136" t="s">
        <v>79</v>
      </c>
      <c r="C75" s="137">
        <f t="shared" si="5"/>
        <v>0</v>
      </c>
      <c r="D75" s="138">
        <f>SUM(D76,D83,D130,D164,D165,D172)</f>
        <v>0</v>
      </c>
      <c r="E75" s="138">
        <f>SUM(E76,E83,E130,E164,E165,E172)</f>
        <v>0</v>
      </c>
      <c r="F75" s="138">
        <f>SUM(F76,F83,F130,F164,F165,F172)</f>
        <v>0</v>
      </c>
      <c r="G75" s="139">
        <f>SUM(G76,G83,G130,G164,G165,G172)</f>
        <v>0</v>
      </c>
      <c r="H75" s="137">
        <f t="shared" si="6"/>
        <v>0</v>
      </c>
      <c r="I75" s="138">
        <f>SUM(I76,I83,I130,I164,I165,I172)</f>
        <v>0</v>
      </c>
      <c r="J75" s="138">
        <f>SUM(J76,J83,J130,J164,J165,J172)</f>
        <v>0</v>
      </c>
      <c r="K75" s="138">
        <f>SUM(K76,K83,K130,K164,K165,K172)</f>
        <v>0</v>
      </c>
      <c r="L75" s="140">
        <f>SUM(L76,L83,L130,L164,L165,L172)</f>
        <v>0</v>
      </c>
    </row>
    <row r="76" spans="1:12" ht="24" x14ac:dyDescent="0.25">
      <c r="A76" s="58">
        <v>2100</v>
      </c>
      <c r="B76" s="141" t="s">
        <v>329</v>
      </c>
      <c r="C76" s="59">
        <f t="shared" si="5"/>
        <v>0</v>
      </c>
      <c r="D76" s="65">
        <f>SUM(D77,D80)</f>
        <v>0</v>
      </c>
      <c r="E76" s="65">
        <f>SUM(E77,E80)</f>
        <v>0</v>
      </c>
      <c r="F76" s="65">
        <f>SUM(F77,F80)</f>
        <v>0</v>
      </c>
      <c r="G76" s="159">
        <f>SUM(G77,G80)</f>
        <v>0</v>
      </c>
      <c r="H76" s="59">
        <f t="shared" si="6"/>
        <v>0</v>
      </c>
      <c r="I76" s="65">
        <f>SUM(I77,I80)</f>
        <v>0</v>
      </c>
      <c r="J76" s="65">
        <f>SUM(J77,J80)</f>
        <v>0</v>
      </c>
      <c r="K76" s="65">
        <f>SUM(K77,K80)</f>
        <v>0</v>
      </c>
      <c r="L76" s="160">
        <f>SUM(L77,L80)</f>
        <v>0</v>
      </c>
    </row>
    <row r="77" spans="1:12" ht="24" x14ac:dyDescent="0.25">
      <c r="A77" s="161">
        <v>2110</v>
      </c>
      <c r="B77" s="67" t="s">
        <v>330</v>
      </c>
      <c r="C77" s="68">
        <f t="shared" si="5"/>
        <v>0</v>
      </c>
      <c r="D77" s="162">
        <f>SUM(D78:D79)</f>
        <v>0</v>
      </c>
      <c r="E77" s="162">
        <f>SUM(E78:E79)</f>
        <v>0</v>
      </c>
      <c r="F77" s="162">
        <f>SUM(F78:F79)</f>
        <v>0</v>
      </c>
      <c r="G77" s="163">
        <f>SUM(G78:G79)</f>
        <v>0</v>
      </c>
      <c r="H77" s="68">
        <f t="shared" si="6"/>
        <v>0</v>
      </c>
      <c r="I77" s="162">
        <f>SUM(I78:I79)</f>
        <v>0</v>
      </c>
      <c r="J77" s="162">
        <f>SUM(J78:J79)</f>
        <v>0</v>
      </c>
      <c r="K77" s="162">
        <f>SUM(K78:K79)</f>
        <v>0</v>
      </c>
      <c r="L77" s="164">
        <f>SUM(L78:L79)</f>
        <v>0</v>
      </c>
    </row>
    <row r="78" spans="1:12" x14ac:dyDescent="0.25">
      <c r="A78" s="47">
        <v>2111</v>
      </c>
      <c r="B78" s="73" t="s">
        <v>80</v>
      </c>
      <c r="C78" s="74">
        <f t="shared" si="5"/>
        <v>0</v>
      </c>
      <c r="D78" s="76"/>
      <c r="E78" s="76"/>
      <c r="F78" s="76"/>
      <c r="G78" s="150"/>
      <c r="H78" s="74">
        <f t="shared" si="6"/>
        <v>0</v>
      </c>
      <c r="I78" s="76"/>
      <c r="J78" s="76"/>
      <c r="K78" s="76"/>
      <c r="L78" s="151"/>
    </row>
    <row r="79" spans="1:12" ht="24" x14ac:dyDescent="0.25">
      <c r="A79" s="47">
        <v>2112</v>
      </c>
      <c r="B79" s="73" t="s">
        <v>331</v>
      </c>
      <c r="C79" s="74">
        <f t="shared" si="5"/>
        <v>0</v>
      </c>
      <c r="D79" s="76"/>
      <c r="E79" s="76"/>
      <c r="F79" s="76"/>
      <c r="G79" s="150"/>
      <c r="H79" s="74">
        <f t="shared" si="6"/>
        <v>0</v>
      </c>
      <c r="I79" s="76"/>
      <c r="J79" s="76"/>
      <c r="K79" s="76"/>
      <c r="L79" s="151"/>
    </row>
    <row r="80" spans="1:12" ht="24" x14ac:dyDescent="0.25">
      <c r="A80" s="152">
        <v>2120</v>
      </c>
      <c r="B80" s="73" t="s">
        <v>332</v>
      </c>
      <c r="C80" s="74">
        <f t="shared" si="5"/>
        <v>0</v>
      </c>
      <c r="D80" s="153">
        <f>SUM(D81:D82)</f>
        <v>0</v>
      </c>
      <c r="E80" s="153">
        <f>SUM(E81:E82)</f>
        <v>0</v>
      </c>
      <c r="F80" s="153">
        <f>SUM(F81:F82)</f>
        <v>0</v>
      </c>
      <c r="G80" s="154">
        <f>SUM(G81:G82)</f>
        <v>0</v>
      </c>
      <c r="H80" s="74">
        <f t="shared" si="6"/>
        <v>0</v>
      </c>
      <c r="I80" s="153">
        <f>SUM(I81:I82)</f>
        <v>0</v>
      </c>
      <c r="J80" s="153">
        <f>SUM(J81:J82)</f>
        <v>0</v>
      </c>
      <c r="K80" s="153">
        <f>SUM(K81:K82)</f>
        <v>0</v>
      </c>
      <c r="L80" s="155">
        <f>SUM(L81:L82)</f>
        <v>0</v>
      </c>
    </row>
    <row r="81" spans="1:12" x14ac:dyDescent="0.25">
      <c r="A81" s="47">
        <v>2121</v>
      </c>
      <c r="B81" s="73" t="s">
        <v>80</v>
      </c>
      <c r="C81" s="74">
        <f t="shared" si="5"/>
        <v>0</v>
      </c>
      <c r="D81" s="76"/>
      <c r="E81" s="76"/>
      <c r="F81" s="76"/>
      <c r="G81" s="150"/>
      <c r="H81" s="74">
        <f t="shared" si="6"/>
        <v>0</v>
      </c>
      <c r="I81" s="76"/>
      <c r="J81" s="76"/>
      <c r="K81" s="76"/>
      <c r="L81" s="151"/>
    </row>
    <row r="82" spans="1:12" ht="24" x14ac:dyDescent="0.25">
      <c r="A82" s="47">
        <v>2122</v>
      </c>
      <c r="B82" s="73" t="s">
        <v>331</v>
      </c>
      <c r="C82" s="74">
        <f t="shared" si="5"/>
        <v>0</v>
      </c>
      <c r="D82" s="76"/>
      <c r="E82" s="76"/>
      <c r="F82" s="76"/>
      <c r="G82" s="150"/>
      <c r="H82" s="74">
        <f t="shared" si="6"/>
        <v>0</v>
      </c>
      <c r="I82" s="76"/>
      <c r="J82" s="76"/>
      <c r="K82" s="76"/>
      <c r="L82" s="151"/>
    </row>
    <row r="83" spans="1:12" x14ac:dyDescent="0.25">
      <c r="A83" s="58">
        <v>2200</v>
      </c>
      <c r="B83" s="141" t="s">
        <v>81</v>
      </c>
      <c r="C83" s="59">
        <f t="shared" si="5"/>
        <v>0</v>
      </c>
      <c r="D83" s="65">
        <f>SUM(D84,D89,D95,D103,D112,D116,D122,D128)</f>
        <v>0</v>
      </c>
      <c r="E83" s="65">
        <f>SUM(E84,E89,E95,E103,E112,E116,E122,E128)</f>
        <v>0</v>
      </c>
      <c r="F83" s="65">
        <f>SUM(F84,F89,F95,F103,F112,F116,F122,F128)</f>
        <v>0</v>
      </c>
      <c r="G83" s="159">
        <f>SUM(G84,G89,G95,G103,G112,G116,G122,G128)</f>
        <v>0</v>
      </c>
      <c r="H83" s="59">
        <f t="shared" si="6"/>
        <v>0</v>
      </c>
      <c r="I83" s="65">
        <f>SUM(I84,I89,I95,I103,I112,I116,I122,I128)</f>
        <v>0</v>
      </c>
      <c r="J83" s="65">
        <f>SUM(J84,J89,J95,J103,J112,J116,J122,J128)</f>
        <v>0</v>
      </c>
      <c r="K83" s="65">
        <f>SUM(K84,K89,K95,K103,K112,K116,K122,K128)</f>
        <v>0</v>
      </c>
      <c r="L83" s="165">
        <f>SUM(L84,L89,L95,L103,L112,L116,L122,L128)</f>
        <v>0</v>
      </c>
    </row>
    <row r="84" spans="1:12" ht="24" x14ac:dyDescent="0.25">
      <c r="A84" s="144">
        <v>2210</v>
      </c>
      <c r="B84" s="103" t="s">
        <v>82</v>
      </c>
      <c r="C84" s="110">
        <f t="shared" si="5"/>
        <v>0</v>
      </c>
      <c r="D84" s="145">
        <f>SUM(D85:D88)</f>
        <v>0</v>
      </c>
      <c r="E84" s="145">
        <f>SUM(E85:E88)</f>
        <v>0</v>
      </c>
      <c r="F84" s="145">
        <f>SUM(F85:F88)</f>
        <v>0</v>
      </c>
      <c r="G84" s="145">
        <f>SUM(G85:G88)</f>
        <v>0</v>
      </c>
      <c r="H84" s="110">
        <f t="shared" si="6"/>
        <v>0</v>
      </c>
      <c r="I84" s="145">
        <f>SUM(I85:I88)</f>
        <v>0</v>
      </c>
      <c r="J84" s="145">
        <f>SUM(J85:J88)</f>
        <v>0</v>
      </c>
      <c r="K84" s="145">
        <f>SUM(K85:K88)</f>
        <v>0</v>
      </c>
      <c r="L84" s="147">
        <f>SUM(L85:L88)</f>
        <v>0</v>
      </c>
    </row>
    <row r="85" spans="1:12" ht="24" x14ac:dyDescent="0.25">
      <c r="A85" s="41">
        <v>2211</v>
      </c>
      <c r="B85" s="67" t="s">
        <v>83</v>
      </c>
      <c r="C85" s="68">
        <f t="shared" si="5"/>
        <v>0</v>
      </c>
      <c r="D85" s="70"/>
      <c r="E85" s="70"/>
      <c r="F85" s="70"/>
      <c r="G85" s="148"/>
      <c r="H85" s="68">
        <f t="shared" si="6"/>
        <v>0</v>
      </c>
      <c r="I85" s="70"/>
      <c r="J85" s="70"/>
      <c r="K85" s="70"/>
      <c r="L85" s="149"/>
    </row>
    <row r="86" spans="1:12" ht="36" x14ac:dyDescent="0.25">
      <c r="A86" s="47">
        <v>2212</v>
      </c>
      <c r="B86" s="73" t="s">
        <v>84</v>
      </c>
      <c r="C86" s="74">
        <f t="shared" si="5"/>
        <v>0</v>
      </c>
      <c r="D86" s="76"/>
      <c r="E86" s="76"/>
      <c r="F86" s="76"/>
      <c r="G86" s="150"/>
      <c r="H86" s="74">
        <f t="shared" si="6"/>
        <v>0</v>
      </c>
      <c r="I86" s="76"/>
      <c r="J86" s="76"/>
      <c r="K86" s="76"/>
      <c r="L86" s="151"/>
    </row>
    <row r="87" spans="1:12" ht="24" x14ac:dyDescent="0.25">
      <c r="A87" s="47">
        <v>2214</v>
      </c>
      <c r="B87" s="73" t="s">
        <v>85</v>
      </c>
      <c r="C87" s="74">
        <f t="shared" si="5"/>
        <v>0</v>
      </c>
      <c r="D87" s="76"/>
      <c r="E87" s="76"/>
      <c r="F87" s="76"/>
      <c r="G87" s="150"/>
      <c r="H87" s="74">
        <f t="shared" si="6"/>
        <v>0</v>
      </c>
      <c r="I87" s="76"/>
      <c r="J87" s="76"/>
      <c r="K87" s="76"/>
      <c r="L87" s="151"/>
    </row>
    <row r="88" spans="1:12" x14ac:dyDescent="0.25">
      <c r="A88" s="47">
        <v>2219</v>
      </c>
      <c r="B88" s="73" t="s">
        <v>86</v>
      </c>
      <c r="C88" s="74">
        <f t="shared" si="5"/>
        <v>0</v>
      </c>
      <c r="D88" s="76"/>
      <c r="E88" s="76"/>
      <c r="F88" s="76"/>
      <c r="G88" s="150"/>
      <c r="H88" s="74">
        <f t="shared" si="6"/>
        <v>0</v>
      </c>
      <c r="I88" s="76"/>
      <c r="J88" s="76"/>
      <c r="K88" s="76"/>
      <c r="L88" s="151"/>
    </row>
    <row r="89" spans="1:12" ht="24" x14ac:dyDescent="0.25">
      <c r="A89" s="152">
        <v>2220</v>
      </c>
      <c r="B89" s="73" t="s">
        <v>87</v>
      </c>
      <c r="C89" s="74">
        <f t="shared" si="5"/>
        <v>0</v>
      </c>
      <c r="D89" s="153">
        <f>SUM(D90:D94)</f>
        <v>0</v>
      </c>
      <c r="E89" s="153">
        <f>SUM(E90:E94)</f>
        <v>0</v>
      </c>
      <c r="F89" s="153">
        <f>SUM(F90:F94)</f>
        <v>0</v>
      </c>
      <c r="G89" s="154">
        <f>SUM(G90:G94)</f>
        <v>0</v>
      </c>
      <c r="H89" s="74">
        <f t="shared" si="6"/>
        <v>0</v>
      </c>
      <c r="I89" s="153">
        <f>SUM(I90:I94)</f>
        <v>0</v>
      </c>
      <c r="J89" s="153">
        <f>SUM(J90:J94)</f>
        <v>0</v>
      </c>
      <c r="K89" s="153">
        <f>SUM(K90:K94)</f>
        <v>0</v>
      </c>
      <c r="L89" s="155">
        <f>SUM(L90:L94)</f>
        <v>0</v>
      </c>
    </row>
    <row r="90" spans="1:12" x14ac:dyDescent="0.25">
      <c r="A90" s="47">
        <v>2221</v>
      </c>
      <c r="B90" s="73" t="s">
        <v>88</v>
      </c>
      <c r="C90" s="74">
        <f t="shared" si="5"/>
        <v>0</v>
      </c>
      <c r="D90" s="76"/>
      <c r="E90" s="76"/>
      <c r="F90" s="76"/>
      <c r="G90" s="150"/>
      <c r="H90" s="74">
        <f t="shared" si="6"/>
        <v>0</v>
      </c>
      <c r="I90" s="76"/>
      <c r="J90" s="76"/>
      <c r="K90" s="76"/>
      <c r="L90" s="151"/>
    </row>
    <row r="91" spans="1:12" x14ac:dyDescent="0.25">
      <c r="A91" s="47">
        <v>2222</v>
      </c>
      <c r="B91" s="73" t="s">
        <v>89</v>
      </c>
      <c r="C91" s="74">
        <f t="shared" si="5"/>
        <v>0</v>
      </c>
      <c r="D91" s="76"/>
      <c r="E91" s="76"/>
      <c r="F91" s="76"/>
      <c r="G91" s="150"/>
      <c r="H91" s="74">
        <f t="shared" si="6"/>
        <v>0</v>
      </c>
      <c r="I91" s="76"/>
      <c r="J91" s="76"/>
      <c r="K91" s="76"/>
      <c r="L91" s="151"/>
    </row>
    <row r="92" spans="1:12" x14ac:dyDescent="0.25">
      <c r="A92" s="47">
        <v>2223</v>
      </c>
      <c r="B92" s="73" t="s">
        <v>90</v>
      </c>
      <c r="C92" s="74">
        <f t="shared" si="5"/>
        <v>0</v>
      </c>
      <c r="D92" s="76"/>
      <c r="E92" s="76"/>
      <c r="F92" s="76"/>
      <c r="G92" s="150"/>
      <c r="H92" s="74">
        <f t="shared" si="6"/>
        <v>0</v>
      </c>
      <c r="I92" s="76"/>
      <c r="J92" s="76"/>
      <c r="K92" s="76"/>
      <c r="L92" s="151"/>
    </row>
    <row r="93" spans="1:12" ht="48" x14ac:dyDescent="0.25">
      <c r="A93" s="47">
        <v>2224</v>
      </c>
      <c r="B93" s="73" t="s">
        <v>333</v>
      </c>
      <c r="C93" s="74">
        <f t="shared" si="5"/>
        <v>0</v>
      </c>
      <c r="D93" s="76"/>
      <c r="E93" s="76"/>
      <c r="F93" s="76"/>
      <c r="G93" s="150"/>
      <c r="H93" s="74">
        <f t="shared" si="6"/>
        <v>0</v>
      </c>
      <c r="I93" s="76"/>
      <c r="J93" s="76"/>
      <c r="K93" s="76"/>
      <c r="L93" s="151"/>
    </row>
    <row r="94" spans="1:12" ht="24" x14ac:dyDescent="0.25">
      <c r="A94" s="47">
        <v>2229</v>
      </c>
      <c r="B94" s="73" t="s">
        <v>91</v>
      </c>
      <c r="C94" s="74">
        <f t="shared" si="5"/>
        <v>0</v>
      </c>
      <c r="D94" s="76"/>
      <c r="E94" s="76"/>
      <c r="F94" s="76"/>
      <c r="G94" s="150"/>
      <c r="H94" s="74">
        <f t="shared" si="6"/>
        <v>0</v>
      </c>
      <c r="I94" s="76"/>
      <c r="J94" s="76"/>
      <c r="K94" s="76"/>
      <c r="L94" s="151"/>
    </row>
    <row r="95" spans="1:12" ht="36" x14ac:dyDescent="0.25">
      <c r="A95" s="152">
        <v>2230</v>
      </c>
      <c r="B95" s="73" t="s">
        <v>92</v>
      </c>
      <c r="C95" s="74">
        <f t="shared" si="5"/>
        <v>0</v>
      </c>
      <c r="D95" s="153">
        <f>SUM(D96:D102)</f>
        <v>0</v>
      </c>
      <c r="E95" s="153">
        <f>SUM(E96:E102)</f>
        <v>0</v>
      </c>
      <c r="F95" s="153">
        <f>SUM(F96:F102)</f>
        <v>0</v>
      </c>
      <c r="G95" s="154">
        <f>SUM(G96:G102)</f>
        <v>0</v>
      </c>
      <c r="H95" s="74">
        <f t="shared" si="6"/>
        <v>0</v>
      </c>
      <c r="I95" s="153">
        <f>SUM(I96:I102)</f>
        <v>0</v>
      </c>
      <c r="J95" s="153">
        <f>SUM(J96:J102)</f>
        <v>0</v>
      </c>
      <c r="K95" s="153">
        <f>SUM(K96:K102)</f>
        <v>0</v>
      </c>
      <c r="L95" s="155">
        <f>SUM(L96:L102)</f>
        <v>0</v>
      </c>
    </row>
    <row r="96" spans="1:12" ht="24" x14ac:dyDescent="0.25">
      <c r="A96" s="47">
        <v>2231</v>
      </c>
      <c r="B96" s="73" t="s">
        <v>334</v>
      </c>
      <c r="C96" s="74">
        <f t="shared" si="5"/>
        <v>0</v>
      </c>
      <c r="D96" s="76"/>
      <c r="E96" s="76"/>
      <c r="F96" s="76"/>
      <c r="G96" s="150"/>
      <c r="H96" s="74">
        <f t="shared" si="6"/>
        <v>0</v>
      </c>
      <c r="I96" s="76"/>
      <c r="J96" s="76"/>
      <c r="K96" s="76"/>
      <c r="L96" s="151"/>
    </row>
    <row r="97" spans="1:12" ht="36" x14ac:dyDescent="0.25">
      <c r="A97" s="47">
        <v>2232</v>
      </c>
      <c r="B97" s="73" t="s">
        <v>93</v>
      </c>
      <c r="C97" s="74">
        <f t="shared" si="5"/>
        <v>0</v>
      </c>
      <c r="D97" s="76"/>
      <c r="E97" s="76"/>
      <c r="F97" s="76"/>
      <c r="G97" s="150"/>
      <c r="H97" s="74">
        <f t="shared" si="6"/>
        <v>0</v>
      </c>
      <c r="I97" s="76"/>
      <c r="J97" s="76"/>
      <c r="K97" s="76"/>
      <c r="L97" s="151"/>
    </row>
    <row r="98" spans="1:12" ht="24" x14ac:dyDescent="0.25">
      <c r="A98" s="41">
        <v>2233</v>
      </c>
      <c r="B98" s="67" t="s">
        <v>94</v>
      </c>
      <c r="C98" s="68">
        <f t="shared" si="5"/>
        <v>0</v>
      </c>
      <c r="D98" s="70"/>
      <c r="E98" s="70"/>
      <c r="F98" s="70"/>
      <c r="G98" s="148"/>
      <c r="H98" s="68">
        <f t="shared" si="6"/>
        <v>0</v>
      </c>
      <c r="I98" s="70"/>
      <c r="J98" s="70"/>
      <c r="K98" s="70"/>
      <c r="L98" s="149"/>
    </row>
    <row r="99" spans="1:12" ht="36" x14ac:dyDescent="0.25">
      <c r="A99" s="47">
        <v>2234</v>
      </c>
      <c r="B99" s="73" t="s">
        <v>95</v>
      </c>
      <c r="C99" s="74">
        <f t="shared" si="5"/>
        <v>0</v>
      </c>
      <c r="D99" s="76"/>
      <c r="E99" s="76"/>
      <c r="F99" s="76"/>
      <c r="G99" s="150"/>
      <c r="H99" s="74">
        <f t="shared" si="6"/>
        <v>0</v>
      </c>
      <c r="I99" s="76"/>
      <c r="J99" s="76"/>
      <c r="K99" s="76"/>
      <c r="L99" s="151"/>
    </row>
    <row r="100" spans="1:12" ht="24" x14ac:dyDescent="0.25">
      <c r="A100" s="47">
        <v>2235</v>
      </c>
      <c r="B100" s="73" t="s">
        <v>335</v>
      </c>
      <c r="C100" s="74">
        <f t="shared" si="5"/>
        <v>0</v>
      </c>
      <c r="D100" s="76"/>
      <c r="E100" s="76"/>
      <c r="F100" s="76"/>
      <c r="G100" s="150"/>
      <c r="H100" s="74">
        <f t="shared" si="6"/>
        <v>0</v>
      </c>
      <c r="I100" s="76"/>
      <c r="J100" s="76"/>
      <c r="K100" s="76"/>
      <c r="L100" s="151"/>
    </row>
    <row r="101" spans="1:12" x14ac:dyDescent="0.25">
      <c r="A101" s="47">
        <v>2236</v>
      </c>
      <c r="B101" s="73" t="s">
        <v>96</v>
      </c>
      <c r="C101" s="74">
        <f t="shared" si="5"/>
        <v>0</v>
      </c>
      <c r="D101" s="76"/>
      <c r="E101" s="76"/>
      <c r="F101" s="76"/>
      <c r="G101" s="150"/>
      <c r="H101" s="74">
        <f t="shared" si="6"/>
        <v>0</v>
      </c>
      <c r="I101" s="76"/>
      <c r="J101" s="76"/>
      <c r="K101" s="76"/>
      <c r="L101" s="151"/>
    </row>
    <row r="102" spans="1:12" ht="24" x14ac:dyDescent="0.25">
      <c r="A102" s="47">
        <v>2239</v>
      </c>
      <c r="B102" s="73" t="s">
        <v>97</v>
      </c>
      <c r="C102" s="74">
        <f t="shared" si="5"/>
        <v>0</v>
      </c>
      <c r="D102" s="76"/>
      <c r="E102" s="76"/>
      <c r="F102" s="76"/>
      <c r="G102" s="150"/>
      <c r="H102" s="74">
        <f t="shared" si="6"/>
        <v>0</v>
      </c>
      <c r="I102" s="76"/>
      <c r="J102" s="76"/>
      <c r="K102" s="76"/>
      <c r="L102" s="151"/>
    </row>
    <row r="103" spans="1:12" ht="36" x14ac:dyDescent="0.25">
      <c r="A103" s="152">
        <v>2240</v>
      </c>
      <c r="B103" s="73" t="s">
        <v>336</v>
      </c>
      <c r="C103" s="74">
        <f t="shared" si="5"/>
        <v>0</v>
      </c>
      <c r="D103" s="153">
        <f>SUM(D104:D111)</f>
        <v>0</v>
      </c>
      <c r="E103" s="153">
        <f>SUM(E104:E111)</f>
        <v>0</v>
      </c>
      <c r="F103" s="153">
        <f>SUM(F104:F111)</f>
        <v>0</v>
      </c>
      <c r="G103" s="154">
        <f>SUM(G104:G111)</f>
        <v>0</v>
      </c>
      <c r="H103" s="74">
        <f t="shared" si="6"/>
        <v>0</v>
      </c>
      <c r="I103" s="153">
        <f>SUM(I104:I111)</f>
        <v>0</v>
      </c>
      <c r="J103" s="153">
        <f>SUM(J104:J111)</f>
        <v>0</v>
      </c>
      <c r="K103" s="153">
        <f>SUM(K104:K111)</f>
        <v>0</v>
      </c>
      <c r="L103" s="155">
        <f>SUM(L104:L111)</f>
        <v>0</v>
      </c>
    </row>
    <row r="104" spans="1:12" x14ac:dyDescent="0.25">
      <c r="A104" s="47">
        <v>2241</v>
      </c>
      <c r="B104" s="73" t="s">
        <v>98</v>
      </c>
      <c r="C104" s="74">
        <f t="shared" si="5"/>
        <v>0</v>
      </c>
      <c r="D104" s="76"/>
      <c r="E104" s="76"/>
      <c r="F104" s="76"/>
      <c r="G104" s="150"/>
      <c r="H104" s="74">
        <f t="shared" si="6"/>
        <v>0</v>
      </c>
      <c r="I104" s="76"/>
      <c r="J104" s="76"/>
      <c r="K104" s="76"/>
      <c r="L104" s="151"/>
    </row>
    <row r="105" spans="1:12" ht="24" x14ac:dyDescent="0.25">
      <c r="A105" s="47">
        <v>2242</v>
      </c>
      <c r="B105" s="73" t="s">
        <v>99</v>
      </c>
      <c r="C105" s="74">
        <f t="shared" si="5"/>
        <v>0</v>
      </c>
      <c r="D105" s="76"/>
      <c r="E105" s="76"/>
      <c r="F105" s="76"/>
      <c r="G105" s="150"/>
      <c r="H105" s="74">
        <f t="shared" si="6"/>
        <v>0</v>
      </c>
      <c r="I105" s="76"/>
      <c r="J105" s="76"/>
      <c r="K105" s="76"/>
      <c r="L105" s="151"/>
    </row>
    <row r="106" spans="1:12" ht="24" x14ac:dyDescent="0.25">
      <c r="A106" s="47">
        <v>2243</v>
      </c>
      <c r="B106" s="73" t="s">
        <v>100</v>
      </c>
      <c r="C106" s="74">
        <f t="shared" si="5"/>
        <v>0</v>
      </c>
      <c r="D106" s="76"/>
      <c r="E106" s="76"/>
      <c r="F106" s="76"/>
      <c r="G106" s="150"/>
      <c r="H106" s="74">
        <f t="shared" si="6"/>
        <v>0</v>
      </c>
      <c r="I106" s="76"/>
      <c r="J106" s="76"/>
      <c r="K106" s="76"/>
      <c r="L106" s="151"/>
    </row>
    <row r="107" spans="1:12" x14ac:dyDescent="0.25">
      <c r="A107" s="47">
        <v>2244</v>
      </c>
      <c r="B107" s="73" t="s">
        <v>337</v>
      </c>
      <c r="C107" s="74">
        <f t="shared" si="5"/>
        <v>0</v>
      </c>
      <c r="D107" s="76"/>
      <c r="E107" s="76"/>
      <c r="F107" s="76"/>
      <c r="G107" s="150"/>
      <c r="H107" s="74">
        <f t="shared" si="6"/>
        <v>0</v>
      </c>
      <c r="I107" s="76"/>
      <c r="J107" s="76"/>
      <c r="K107" s="76"/>
      <c r="L107" s="151"/>
    </row>
    <row r="108" spans="1:12" ht="24" x14ac:dyDescent="0.25">
      <c r="A108" s="47">
        <v>2246</v>
      </c>
      <c r="B108" s="73" t="s">
        <v>101</v>
      </c>
      <c r="C108" s="74">
        <f t="shared" si="5"/>
        <v>0</v>
      </c>
      <c r="D108" s="76"/>
      <c r="E108" s="76"/>
      <c r="F108" s="76"/>
      <c r="G108" s="150"/>
      <c r="H108" s="74">
        <f t="shared" si="6"/>
        <v>0</v>
      </c>
      <c r="I108" s="76"/>
      <c r="J108" s="76"/>
      <c r="K108" s="76"/>
      <c r="L108" s="151"/>
    </row>
    <row r="109" spans="1:12" x14ac:dyDescent="0.25">
      <c r="A109" s="47">
        <v>2247</v>
      </c>
      <c r="B109" s="73" t="s">
        <v>102</v>
      </c>
      <c r="C109" s="74">
        <f t="shared" si="5"/>
        <v>0</v>
      </c>
      <c r="D109" s="76"/>
      <c r="E109" s="76"/>
      <c r="F109" s="76"/>
      <c r="G109" s="150"/>
      <c r="H109" s="74">
        <f t="shared" si="6"/>
        <v>0</v>
      </c>
      <c r="I109" s="76"/>
      <c r="J109" s="76"/>
      <c r="K109" s="76"/>
      <c r="L109" s="151"/>
    </row>
    <row r="110" spans="1:12" ht="24" x14ac:dyDescent="0.25">
      <c r="A110" s="47">
        <v>2248</v>
      </c>
      <c r="B110" s="73" t="s">
        <v>103</v>
      </c>
      <c r="C110" s="74">
        <f t="shared" si="5"/>
        <v>0</v>
      </c>
      <c r="D110" s="76"/>
      <c r="E110" s="76"/>
      <c r="F110" s="76"/>
      <c r="G110" s="150"/>
      <c r="H110" s="74">
        <f t="shared" si="6"/>
        <v>0</v>
      </c>
      <c r="I110" s="76"/>
      <c r="J110" s="76"/>
      <c r="K110" s="76"/>
      <c r="L110" s="151"/>
    </row>
    <row r="111" spans="1:12" ht="24" x14ac:dyDescent="0.25">
      <c r="A111" s="47">
        <v>2249</v>
      </c>
      <c r="B111" s="73" t="s">
        <v>104</v>
      </c>
      <c r="C111" s="74">
        <f t="shared" si="5"/>
        <v>0</v>
      </c>
      <c r="D111" s="76"/>
      <c r="E111" s="76"/>
      <c r="F111" s="76"/>
      <c r="G111" s="150"/>
      <c r="H111" s="74">
        <f t="shared" si="6"/>
        <v>0</v>
      </c>
      <c r="I111" s="76"/>
      <c r="J111" s="76"/>
      <c r="K111" s="76"/>
      <c r="L111" s="151"/>
    </row>
    <row r="112" spans="1:12" x14ac:dyDescent="0.25">
      <c r="A112" s="152">
        <v>2250</v>
      </c>
      <c r="B112" s="73" t="s">
        <v>105</v>
      </c>
      <c r="C112" s="74">
        <f t="shared" si="5"/>
        <v>0</v>
      </c>
      <c r="D112" s="153">
        <f>SUM(D113:D115)</f>
        <v>0</v>
      </c>
      <c r="E112" s="153">
        <f>SUM(E113:E115)</f>
        <v>0</v>
      </c>
      <c r="F112" s="153">
        <f>SUM(F113:F115)</f>
        <v>0</v>
      </c>
      <c r="G112" s="166">
        <f>SUM(G113:G115)</f>
        <v>0</v>
      </c>
      <c r="H112" s="74">
        <f t="shared" si="6"/>
        <v>0</v>
      </c>
      <c r="I112" s="153">
        <f>SUM(I113:I115)</f>
        <v>0</v>
      </c>
      <c r="J112" s="153">
        <f>SUM(J113:J115)</f>
        <v>0</v>
      </c>
      <c r="K112" s="153">
        <f>SUM(K113:K115)</f>
        <v>0</v>
      </c>
      <c r="L112" s="155">
        <f>SUM(L113:L115)</f>
        <v>0</v>
      </c>
    </row>
    <row r="113" spans="1:12" x14ac:dyDescent="0.25">
      <c r="A113" s="47">
        <v>2251</v>
      </c>
      <c r="B113" s="73" t="s">
        <v>106</v>
      </c>
      <c r="C113" s="74">
        <f t="shared" si="5"/>
        <v>0</v>
      </c>
      <c r="D113" s="76"/>
      <c r="E113" s="76"/>
      <c r="F113" s="76"/>
      <c r="G113" s="150"/>
      <c r="H113" s="74">
        <f t="shared" si="6"/>
        <v>0</v>
      </c>
      <c r="I113" s="76"/>
      <c r="J113" s="76"/>
      <c r="K113" s="76"/>
      <c r="L113" s="151"/>
    </row>
    <row r="114" spans="1:12" ht="24" x14ac:dyDescent="0.25">
      <c r="A114" s="47">
        <v>2252</v>
      </c>
      <c r="B114" s="73" t="s">
        <v>107</v>
      </c>
      <c r="C114" s="74">
        <f>SUM(D114:G114)</f>
        <v>0</v>
      </c>
      <c r="D114" s="76"/>
      <c r="E114" s="76"/>
      <c r="F114" s="76"/>
      <c r="G114" s="150"/>
      <c r="H114" s="74">
        <f>SUM(I114:L114)</f>
        <v>0</v>
      </c>
      <c r="I114" s="76"/>
      <c r="J114" s="76"/>
      <c r="K114" s="76"/>
      <c r="L114" s="151"/>
    </row>
    <row r="115" spans="1:12" ht="24" x14ac:dyDescent="0.25">
      <c r="A115" s="47">
        <v>2259</v>
      </c>
      <c r="B115" s="73" t="s">
        <v>108</v>
      </c>
      <c r="C115" s="74">
        <f>SUM(D115:G115)</f>
        <v>0</v>
      </c>
      <c r="D115" s="76"/>
      <c r="E115" s="76"/>
      <c r="F115" s="76"/>
      <c r="G115" s="150"/>
      <c r="H115" s="74">
        <f>SUM(I115:L115)</f>
        <v>0</v>
      </c>
      <c r="I115" s="76"/>
      <c r="J115" s="76"/>
      <c r="K115" s="76"/>
      <c r="L115" s="151"/>
    </row>
    <row r="116" spans="1:12" x14ac:dyDescent="0.25">
      <c r="A116" s="152">
        <v>2260</v>
      </c>
      <c r="B116" s="73" t="s">
        <v>109</v>
      </c>
      <c r="C116" s="74">
        <f t="shared" ref="C116:C187" si="7">SUM(D116:G116)</f>
        <v>0</v>
      </c>
      <c r="D116" s="153">
        <f>SUM(D117:D121)</f>
        <v>0</v>
      </c>
      <c r="E116" s="153">
        <f>SUM(E117:E121)</f>
        <v>0</v>
      </c>
      <c r="F116" s="153">
        <f>SUM(F117:F121)</f>
        <v>0</v>
      </c>
      <c r="G116" s="154">
        <f>SUM(G117:G121)</f>
        <v>0</v>
      </c>
      <c r="H116" s="74">
        <f t="shared" ref="H116:H188" si="8">SUM(I116:L116)</f>
        <v>0</v>
      </c>
      <c r="I116" s="153">
        <f>SUM(I117:I121)</f>
        <v>0</v>
      </c>
      <c r="J116" s="153">
        <f>SUM(J117:J121)</f>
        <v>0</v>
      </c>
      <c r="K116" s="153">
        <f>SUM(K117:K121)</f>
        <v>0</v>
      </c>
      <c r="L116" s="155">
        <f>SUM(L117:L121)</f>
        <v>0</v>
      </c>
    </row>
    <row r="117" spans="1:12" x14ac:dyDescent="0.25">
      <c r="A117" s="47">
        <v>2261</v>
      </c>
      <c r="B117" s="73" t="s">
        <v>110</v>
      </c>
      <c r="C117" s="74">
        <f t="shared" si="7"/>
        <v>0</v>
      </c>
      <c r="D117" s="76"/>
      <c r="E117" s="76"/>
      <c r="F117" s="76"/>
      <c r="G117" s="150"/>
      <c r="H117" s="74">
        <f t="shared" si="8"/>
        <v>0</v>
      </c>
      <c r="I117" s="76"/>
      <c r="J117" s="76"/>
      <c r="K117" s="76"/>
      <c r="L117" s="151"/>
    </row>
    <row r="118" spans="1:12" x14ac:dyDescent="0.25">
      <c r="A118" s="47">
        <v>2262</v>
      </c>
      <c r="B118" s="73" t="s">
        <v>111</v>
      </c>
      <c r="C118" s="74">
        <f t="shared" si="7"/>
        <v>0</v>
      </c>
      <c r="D118" s="76"/>
      <c r="E118" s="76"/>
      <c r="F118" s="76"/>
      <c r="G118" s="150"/>
      <c r="H118" s="74">
        <f t="shared" si="8"/>
        <v>0</v>
      </c>
      <c r="I118" s="76"/>
      <c r="J118" s="76"/>
      <c r="K118" s="76"/>
      <c r="L118" s="151"/>
    </row>
    <row r="119" spans="1:12" x14ac:dyDescent="0.25">
      <c r="A119" s="47">
        <v>2263</v>
      </c>
      <c r="B119" s="73" t="s">
        <v>112</v>
      </c>
      <c r="C119" s="74">
        <f t="shared" si="7"/>
        <v>0</v>
      </c>
      <c r="D119" s="76"/>
      <c r="E119" s="76"/>
      <c r="F119" s="76"/>
      <c r="G119" s="150"/>
      <c r="H119" s="74">
        <f t="shared" si="8"/>
        <v>0</v>
      </c>
      <c r="I119" s="76"/>
      <c r="J119" s="76"/>
      <c r="K119" s="76"/>
      <c r="L119" s="151"/>
    </row>
    <row r="120" spans="1:12" ht="24" x14ac:dyDescent="0.25">
      <c r="A120" s="47">
        <v>2264</v>
      </c>
      <c r="B120" s="73" t="s">
        <v>338</v>
      </c>
      <c r="C120" s="74">
        <f t="shared" si="7"/>
        <v>0</v>
      </c>
      <c r="D120" s="76"/>
      <c r="E120" s="76"/>
      <c r="F120" s="76"/>
      <c r="G120" s="150"/>
      <c r="H120" s="74">
        <f t="shared" si="8"/>
        <v>0</v>
      </c>
      <c r="I120" s="76"/>
      <c r="J120" s="76"/>
      <c r="K120" s="76"/>
      <c r="L120" s="151"/>
    </row>
    <row r="121" spans="1:12" x14ac:dyDescent="0.25">
      <c r="A121" s="47">
        <v>2269</v>
      </c>
      <c r="B121" s="73" t="s">
        <v>113</v>
      </c>
      <c r="C121" s="74">
        <f t="shared" si="7"/>
        <v>0</v>
      </c>
      <c r="D121" s="76"/>
      <c r="E121" s="76"/>
      <c r="F121" s="76"/>
      <c r="G121" s="150"/>
      <c r="H121" s="74">
        <f t="shared" si="8"/>
        <v>0</v>
      </c>
      <c r="I121" s="76"/>
      <c r="J121" s="76"/>
      <c r="K121" s="76"/>
      <c r="L121" s="151"/>
    </row>
    <row r="122" spans="1:12" x14ac:dyDescent="0.25">
      <c r="A122" s="152">
        <v>2270</v>
      </c>
      <c r="B122" s="73" t="s">
        <v>114</v>
      </c>
      <c r="C122" s="74">
        <f t="shared" si="7"/>
        <v>0</v>
      </c>
      <c r="D122" s="153">
        <f>SUM(D123:D127)</f>
        <v>0</v>
      </c>
      <c r="E122" s="153">
        <f>SUM(E123:E127)</f>
        <v>0</v>
      </c>
      <c r="F122" s="153">
        <f>SUM(F123:F127)</f>
        <v>0</v>
      </c>
      <c r="G122" s="154">
        <f>SUM(G123:G127)</f>
        <v>0</v>
      </c>
      <c r="H122" s="74">
        <f t="shared" si="8"/>
        <v>0</v>
      </c>
      <c r="I122" s="153">
        <f>SUM(I123:I127)</f>
        <v>0</v>
      </c>
      <c r="J122" s="153">
        <f>SUM(J123:J127)</f>
        <v>0</v>
      </c>
      <c r="K122" s="153">
        <f>SUM(K123:K127)</f>
        <v>0</v>
      </c>
      <c r="L122" s="155">
        <f>SUM(L123:L127)</f>
        <v>0</v>
      </c>
    </row>
    <row r="123" spans="1:12" x14ac:dyDescent="0.25">
      <c r="A123" s="47">
        <v>2272</v>
      </c>
      <c r="B123" s="1" t="s">
        <v>115</v>
      </c>
      <c r="C123" s="74">
        <f t="shared" si="7"/>
        <v>0</v>
      </c>
      <c r="D123" s="76"/>
      <c r="E123" s="76"/>
      <c r="F123" s="76"/>
      <c r="G123" s="150"/>
      <c r="H123" s="74">
        <f t="shared" si="8"/>
        <v>0</v>
      </c>
      <c r="I123" s="76"/>
      <c r="J123" s="76"/>
      <c r="K123" s="76"/>
      <c r="L123" s="151"/>
    </row>
    <row r="124" spans="1:12" ht="24" x14ac:dyDescent="0.25">
      <c r="A124" s="47">
        <v>2275</v>
      </c>
      <c r="B124" s="73" t="s">
        <v>116</v>
      </c>
      <c r="C124" s="74">
        <f t="shared" si="7"/>
        <v>0</v>
      </c>
      <c r="D124" s="76"/>
      <c r="E124" s="76"/>
      <c r="F124" s="76"/>
      <c r="G124" s="150"/>
      <c r="H124" s="74">
        <f t="shared" si="8"/>
        <v>0</v>
      </c>
      <c r="I124" s="76"/>
      <c r="J124" s="76"/>
      <c r="K124" s="76"/>
      <c r="L124" s="151"/>
    </row>
    <row r="125" spans="1:12" ht="36" x14ac:dyDescent="0.25">
      <c r="A125" s="47">
        <v>2276</v>
      </c>
      <c r="B125" s="73" t="s">
        <v>117</v>
      </c>
      <c r="C125" s="74">
        <f t="shared" si="7"/>
        <v>0</v>
      </c>
      <c r="D125" s="76"/>
      <c r="E125" s="76"/>
      <c r="F125" s="76"/>
      <c r="G125" s="150"/>
      <c r="H125" s="74">
        <f t="shared" si="8"/>
        <v>0</v>
      </c>
      <c r="I125" s="76"/>
      <c r="J125" s="76"/>
      <c r="K125" s="76"/>
      <c r="L125" s="151"/>
    </row>
    <row r="126" spans="1:12" ht="24" customHeight="1" x14ac:dyDescent="0.25">
      <c r="A126" s="47">
        <v>2278</v>
      </c>
      <c r="B126" s="73" t="s">
        <v>118</v>
      </c>
      <c r="C126" s="74">
        <f t="shared" si="7"/>
        <v>0</v>
      </c>
      <c r="D126" s="76"/>
      <c r="E126" s="76"/>
      <c r="F126" s="76"/>
      <c r="G126" s="150"/>
      <c r="H126" s="74">
        <f t="shared" si="8"/>
        <v>0</v>
      </c>
      <c r="I126" s="76"/>
      <c r="J126" s="76"/>
      <c r="K126" s="76"/>
      <c r="L126" s="151"/>
    </row>
    <row r="127" spans="1:12" ht="24" x14ac:dyDescent="0.25">
      <c r="A127" s="47">
        <v>2279</v>
      </c>
      <c r="B127" s="73" t="s">
        <v>119</v>
      </c>
      <c r="C127" s="74">
        <f t="shared" si="7"/>
        <v>0</v>
      </c>
      <c r="D127" s="76"/>
      <c r="E127" s="76"/>
      <c r="F127" s="76"/>
      <c r="G127" s="150"/>
      <c r="H127" s="74">
        <f t="shared" si="8"/>
        <v>0</v>
      </c>
      <c r="I127" s="76"/>
      <c r="J127" s="76"/>
      <c r="K127" s="76"/>
      <c r="L127" s="151"/>
    </row>
    <row r="128" spans="1:12" ht="24" x14ac:dyDescent="0.25">
      <c r="A128" s="161">
        <v>2280</v>
      </c>
      <c r="B128" s="67" t="s">
        <v>120</v>
      </c>
      <c r="C128" s="68">
        <f t="shared" ref="C128:L128" si="9">SUM(C129)</f>
        <v>0</v>
      </c>
      <c r="D128" s="162">
        <f t="shared" si="9"/>
        <v>0</v>
      </c>
      <c r="E128" s="162">
        <f t="shared" si="9"/>
        <v>0</v>
      </c>
      <c r="F128" s="162">
        <f t="shared" si="9"/>
        <v>0</v>
      </c>
      <c r="G128" s="162">
        <f t="shared" si="9"/>
        <v>0</v>
      </c>
      <c r="H128" s="68">
        <f t="shared" si="9"/>
        <v>0</v>
      </c>
      <c r="I128" s="162">
        <f t="shared" si="9"/>
        <v>0</v>
      </c>
      <c r="J128" s="162">
        <f t="shared" si="9"/>
        <v>0</v>
      </c>
      <c r="K128" s="162">
        <f t="shared" si="9"/>
        <v>0</v>
      </c>
      <c r="L128" s="167">
        <f t="shared" si="9"/>
        <v>0</v>
      </c>
    </row>
    <row r="129" spans="1:12" ht="24" x14ac:dyDescent="0.25">
      <c r="A129" s="47">
        <v>2283</v>
      </c>
      <c r="B129" s="73" t="s">
        <v>121</v>
      </c>
      <c r="C129" s="74">
        <f>SUM(D129:G129)</f>
        <v>0</v>
      </c>
      <c r="D129" s="76"/>
      <c r="E129" s="76"/>
      <c r="F129" s="76"/>
      <c r="G129" s="150"/>
      <c r="H129" s="74">
        <f>SUM(I129:L129)</f>
        <v>0</v>
      </c>
      <c r="I129" s="76"/>
      <c r="J129" s="76"/>
      <c r="K129" s="76"/>
      <c r="L129" s="151"/>
    </row>
    <row r="130" spans="1:12" ht="38.25" customHeight="1" x14ac:dyDescent="0.25">
      <c r="A130" s="58">
        <v>2300</v>
      </c>
      <c r="B130" s="141" t="s">
        <v>122</v>
      </c>
      <c r="C130" s="59">
        <f t="shared" si="7"/>
        <v>0</v>
      </c>
      <c r="D130" s="65">
        <f>SUM(D131,D136,D140,D141,D144,D151,D159,D160,D163)</f>
        <v>0</v>
      </c>
      <c r="E130" s="65">
        <f>SUM(E131,E136,E140,E141,E144,E151,E159,E160,E163)</f>
        <v>0</v>
      </c>
      <c r="F130" s="65">
        <f>SUM(F131,F136,F140,F141,F144,F151,F159,F160,F163)</f>
        <v>0</v>
      </c>
      <c r="G130" s="159">
        <f>SUM(G131,G136,G140,G141,G144,G151,G159,G160,G163)</f>
        <v>0</v>
      </c>
      <c r="H130" s="59">
        <f t="shared" si="8"/>
        <v>0</v>
      </c>
      <c r="I130" s="65">
        <f>SUM(I131,I136,I140,I141,I144,I151,I159,I160,I163)</f>
        <v>0</v>
      </c>
      <c r="J130" s="65">
        <f>SUM(J131,J136,J140,J141,J144,J151,J159,J160,J163)</f>
        <v>0</v>
      </c>
      <c r="K130" s="65">
        <f>SUM(K131,K136,K140,K141,K144,K151,K159,K160,K163)</f>
        <v>0</v>
      </c>
      <c r="L130" s="160">
        <f>SUM(L131,L136,L140,L141,L144,L151,L159,L160,L163)</f>
        <v>0</v>
      </c>
    </row>
    <row r="131" spans="1:12" ht="24" x14ac:dyDescent="0.25">
      <c r="A131" s="161">
        <v>2310</v>
      </c>
      <c r="B131" s="67" t="s">
        <v>339</v>
      </c>
      <c r="C131" s="68">
        <f t="shared" si="7"/>
        <v>0</v>
      </c>
      <c r="D131" s="162">
        <f>SUM(D132:D135)</f>
        <v>0</v>
      </c>
      <c r="E131" s="162">
        <f t="shared" ref="E131:I131" si="10">SUM(E132:E135)</f>
        <v>0</v>
      </c>
      <c r="F131" s="162">
        <f t="shared" si="10"/>
        <v>0</v>
      </c>
      <c r="G131" s="163">
        <f t="shared" si="10"/>
        <v>0</v>
      </c>
      <c r="H131" s="68">
        <f t="shared" si="8"/>
        <v>0</v>
      </c>
      <c r="I131" s="162">
        <f t="shared" si="10"/>
        <v>0</v>
      </c>
      <c r="J131" s="162">
        <f t="shared" ref="J131" si="11">SUM(J132:J135)</f>
        <v>0</v>
      </c>
      <c r="K131" s="162">
        <f t="shared" ref="K131" si="12">SUM(K132:K135)</f>
        <v>0</v>
      </c>
      <c r="L131" s="164">
        <f>SUM(L132:L135)</f>
        <v>0</v>
      </c>
    </row>
    <row r="132" spans="1:12" x14ac:dyDescent="0.25">
      <c r="A132" s="47">
        <v>2311</v>
      </c>
      <c r="B132" s="73" t="s">
        <v>123</v>
      </c>
      <c r="C132" s="74">
        <f t="shared" si="7"/>
        <v>0</v>
      </c>
      <c r="D132" s="76"/>
      <c r="E132" s="76"/>
      <c r="F132" s="76"/>
      <c r="G132" s="150"/>
      <c r="H132" s="74">
        <f t="shared" si="8"/>
        <v>0</v>
      </c>
      <c r="I132" s="76"/>
      <c r="J132" s="76"/>
      <c r="K132" s="76"/>
      <c r="L132" s="151"/>
    </row>
    <row r="133" spans="1:12" x14ac:dyDescent="0.25">
      <c r="A133" s="47">
        <v>2312</v>
      </c>
      <c r="B133" s="73" t="s">
        <v>124</v>
      </c>
      <c r="C133" s="74">
        <f t="shared" si="7"/>
        <v>0</v>
      </c>
      <c r="D133" s="76"/>
      <c r="E133" s="76"/>
      <c r="F133" s="76"/>
      <c r="G133" s="150"/>
      <c r="H133" s="74">
        <f t="shared" si="8"/>
        <v>0</v>
      </c>
      <c r="I133" s="76"/>
      <c r="J133" s="76"/>
      <c r="K133" s="76"/>
      <c r="L133" s="151"/>
    </row>
    <row r="134" spans="1:12" x14ac:dyDescent="0.25">
      <c r="A134" s="47">
        <v>2313</v>
      </c>
      <c r="B134" s="73" t="s">
        <v>125</v>
      </c>
      <c r="C134" s="74">
        <f t="shared" si="7"/>
        <v>0</v>
      </c>
      <c r="D134" s="76"/>
      <c r="E134" s="76"/>
      <c r="F134" s="76"/>
      <c r="G134" s="150"/>
      <c r="H134" s="74">
        <f t="shared" si="8"/>
        <v>0</v>
      </c>
      <c r="I134" s="76"/>
      <c r="J134" s="76"/>
      <c r="K134" s="76"/>
      <c r="L134" s="151"/>
    </row>
    <row r="135" spans="1:12" ht="36" x14ac:dyDescent="0.25">
      <c r="A135" s="47">
        <v>2314</v>
      </c>
      <c r="B135" s="73" t="s">
        <v>325</v>
      </c>
      <c r="C135" s="74">
        <f t="shared" si="7"/>
        <v>0</v>
      </c>
      <c r="D135" s="76"/>
      <c r="E135" s="76"/>
      <c r="F135" s="76"/>
      <c r="G135" s="150"/>
      <c r="H135" s="74">
        <f t="shared" si="8"/>
        <v>0</v>
      </c>
      <c r="I135" s="76"/>
      <c r="J135" s="76"/>
      <c r="K135" s="76"/>
      <c r="L135" s="151"/>
    </row>
    <row r="136" spans="1:12" x14ac:dyDescent="0.25">
      <c r="A136" s="152">
        <v>2320</v>
      </c>
      <c r="B136" s="73" t="s">
        <v>126</v>
      </c>
      <c r="C136" s="74">
        <f t="shared" si="7"/>
        <v>0</v>
      </c>
      <c r="D136" s="153">
        <f>SUM(D137:D139)</f>
        <v>0</v>
      </c>
      <c r="E136" s="153">
        <f>SUM(E137:E139)</f>
        <v>0</v>
      </c>
      <c r="F136" s="153">
        <f>SUM(F137:F139)</f>
        <v>0</v>
      </c>
      <c r="G136" s="154">
        <f>SUM(G137:G139)</f>
        <v>0</v>
      </c>
      <c r="H136" s="74">
        <f t="shared" si="8"/>
        <v>0</v>
      </c>
      <c r="I136" s="153">
        <f>SUM(I137:I139)</f>
        <v>0</v>
      </c>
      <c r="J136" s="153">
        <f>SUM(J137:J139)</f>
        <v>0</v>
      </c>
      <c r="K136" s="153">
        <f>SUM(K137:K139)</f>
        <v>0</v>
      </c>
      <c r="L136" s="155">
        <f>SUM(L137:L139)</f>
        <v>0</v>
      </c>
    </row>
    <row r="137" spans="1:12" x14ac:dyDescent="0.25">
      <c r="A137" s="47">
        <v>2321</v>
      </c>
      <c r="B137" s="73" t="s">
        <v>127</v>
      </c>
      <c r="C137" s="74">
        <f t="shared" si="7"/>
        <v>0</v>
      </c>
      <c r="D137" s="76"/>
      <c r="E137" s="76"/>
      <c r="F137" s="76"/>
      <c r="G137" s="150"/>
      <c r="H137" s="74">
        <f t="shared" si="8"/>
        <v>0</v>
      </c>
      <c r="I137" s="76"/>
      <c r="J137" s="76"/>
      <c r="K137" s="76"/>
      <c r="L137" s="151"/>
    </row>
    <row r="138" spans="1:12" x14ac:dyDescent="0.25">
      <c r="A138" s="47">
        <v>2322</v>
      </c>
      <c r="B138" s="73" t="s">
        <v>128</v>
      </c>
      <c r="C138" s="74">
        <f t="shared" si="7"/>
        <v>0</v>
      </c>
      <c r="D138" s="76"/>
      <c r="E138" s="76"/>
      <c r="F138" s="76"/>
      <c r="G138" s="150"/>
      <c r="H138" s="74">
        <f t="shared" si="8"/>
        <v>0</v>
      </c>
      <c r="I138" s="76"/>
      <c r="J138" s="76"/>
      <c r="K138" s="76"/>
      <c r="L138" s="151"/>
    </row>
    <row r="139" spans="1:12" ht="10.5" customHeight="1" x14ac:dyDescent="0.25">
      <c r="A139" s="47">
        <v>2329</v>
      </c>
      <c r="B139" s="73" t="s">
        <v>129</v>
      </c>
      <c r="C139" s="74">
        <f t="shared" si="7"/>
        <v>0</v>
      </c>
      <c r="D139" s="76"/>
      <c r="E139" s="76"/>
      <c r="F139" s="76"/>
      <c r="G139" s="150"/>
      <c r="H139" s="74">
        <f t="shared" si="8"/>
        <v>0</v>
      </c>
      <c r="I139" s="76"/>
      <c r="J139" s="76"/>
      <c r="K139" s="76"/>
      <c r="L139" s="151"/>
    </row>
    <row r="140" spans="1:12" x14ac:dyDescent="0.25">
      <c r="A140" s="152">
        <v>2330</v>
      </c>
      <c r="B140" s="73" t="s">
        <v>130</v>
      </c>
      <c r="C140" s="74">
        <f t="shared" si="7"/>
        <v>0</v>
      </c>
      <c r="D140" s="76"/>
      <c r="E140" s="76"/>
      <c r="F140" s="76"/>
      <c r="G140" s="150"/>
      <c r="H140" s="74">
        <f t="shared" si="8"/>
        <v>0</v>
      </c>
      <c r="I140" s="76"/>
      <c r="J140" s="76"/>
      <c r="K140" s="76"/>
      <c r="L140" s="151"/>
    </row>
    <row r="141" spans="1:12" ht="48" x14ac:dyDescent="0.25">
      <c r="A141" s="152">
        <v>2340</v>
      </c>
      <c r="B141" s="73" t="s">
        <v>131</v>
      </c>
      <c r="C141" s="74">
        <f t="shared" si="7"/>
        <v>0</v>
      </c>
      <c r="D141" s="153">
        <f>SUM(D142:D143)</f>
        <v>0</v>
      </c>
      <c r="E141" s="153">
        <f>SUM(E142:E143)</f>
        <v>0</v>
      </c>
      <c r="F141" s="153">
        <f>SUM(F142:F143)</f>
        <v>0</v>
      </c>
      <c r="G141" s="154">
        <f>SUM(G142:G143)</f>
        <v>0</v>
      </c>
      <c r="H141" s="74">
        <f t="shared" si="8"/>
        <v>0</v>
      </c>
      <c r="I141" s="153">
        <f>SUM(I142:I143)</f>
        <v>0</v>
      </c>
      <c r="J141" s="153">
        <f>SUM(J142:J143)</f>
        <v>0</v>
      </c>
      <c r="K141" s="153">
        <f>SUM(K142:K143)</f>
        <v>0</v>
      </c>
      <c r="L141" s="155">
        <f>SUM(L142:L143)</f>
        <v>0</v>
      </c>
    </row>
    <row r="142" spans="1:12" x14ac:dyDescent="0.25">
      <c r="A142" s="47">
        <v>2341</v>
      </c>
      <c r="B142" s="73" t="s">
        <v>132</v>
      </c>
      <c r="C142" s="74">
        <f t="shared" si="7"/>
        <v>0</v>
      </c>
      <c r="D142" s="76"/>
      <c r="E142" s="76"/>
      <c r="F142" s="76"/>
      <c r="G142" s="150"/>
      <c r="H142" s="74">
        <f t="shared" si="8"/>
        <v>0</v>
      </c>
      <c r="I142" s="76"/>
      <c r="J142" s="76"/>
      <c r="K142" s="76"/>
      <c r="L142" s="151"/>
    </row>
    <row r="143" spans="1:12" ht="24" x14ac:dyDescent="0.25">
      <c r="A143" s="47">
        <v>2344</v>
      </c>
      <c r="B143" s="73" t="s">
        <v>133</v>
      </c>
      <c r="C143" s="74">
        <f t="shared" si="7"/>
        <v>0</v>
      </c>
      <c r="D143" s="76"/>
      <c r="E143" s="76"/>
      <c r="F143" s="76"/>
      <c r="G143" s="150"/>
      <c r="H143" s="74">
        <f t="shared" si="8"/>
        <v>0</v>
      </c>
      <c r="I143" s="76"/>
      <c r="J143" s="76"/>
      <c r="K143" s="76"/>
      <c r="L143" s="151"/>
    </row>
    <row r="144" spans="1:12" ht="24" x14ac:dyDescent="0.25">
      <c r="A144" s="144">
        <v>2350</v>
      </c>
      <c r="B144" s="103" t="s">
        <v>134</v>
      </c>
      <c r="C144" s="110">
        <f t="shared" si="7"/>
        <v>0</v>
      </c>
      <c r="D144" s="145">
        <f>SUM(D145:D150)</f>
        <v>0</v>
      </c>
      <c r="E144" s="145">
        <f>SUM(E145:E150)</f>
        <v>0</v>
      </c>
      <c r="F144" s="145">
        <f>SUM(F145:F150)</f>
        <v>0</v>
      </c>
      <c r="G144" s="146">
        <f>SUM(G145:G150)</f>
        <v>0</v>
      </c>
      <c r="H144" s="110">
        <f t="shared" si="8"/>
        <v>0</v>
      </c>
      <c r="I144" s="145">
        <f>SUM(I145:I150)</f>
        <v>0</v>
      </c>
      <c r="J144" s="145">
        <f>SUM(J145:J150)</f>
        <v>0</v>
      </c>
      <c r="K144" s="145">
        <f>SUM(K145:K150)</f>
        <v>0</v>
      </c>
      <c r="L144" s="147">
        <f>SUM(L145:L150)</f>
        <v>0</v>
      </c>
    </row>
    <row r="145" spans="1:12" x14ac:dyDescent="0.25">
      <c r="A145" s="41">
        <v>2351</v>
      </c>
      <c r="B145" s="67" t="s">
        <v>135</v>
      </c>
      <c r="C145" s="68">
        <f t="shared" si="7"/>
        <v>0</v>
      </c>
      <c r="D145" s="70"/>
      <c r="E145" s="70"/>
      <c r="F145" s="70"/>
      <c r="G145" s="148"/>
      <c r="H145" s="68">
        <f t="shared" si="8"/>
        <v>0</v>
      </c>
      <c r="I145" s="70"/>
      <c r="J145" s="70"/>
      <c r="K145" s="70"/>
      <c r="L145" s="149"/>
    </row>
    <row r="146" spans="1:12" x14ac:dyDescent="0.25">
      <c r="A146" s="47">
        <v>2352</v>
      </c>
      <c r="B146" s="73" t="s">
        <v>136</v>
      </c>
      <c r="C146" s="74">
        <f t="shared" si="7"/>
        <v>0</v>
      </c>
      <c r="D146" s="76"/>
      <c r="E146" s="76"/>
      <c r="F146" s="76"/>
      <c r="G146" s="150"/>
      <c r="H146" s="74">
        <f t="shared" si="8"/>
        <v>0</v>
      </c>
      <c r="I146" s="76"/>
      <c r="J146" s="76"/>
      <c r="K146" s="76"/>
      <c r="L146" s="151"/>
    </row>
    <row r="147" spans="1:12" ht="24" x14ac:dyDescent="0.25">
      <c r="A147" s="47">
        <v>2353</v>
      </c>
      <c r="B147" s="73" t="s">
        <v>137</v>
      </c>
      <c r="C147" s="74">
        <f t="shared" si="7"/>
        <v>0</v>
      </c>
      <c r="D147" s="76"/>
      <c r="E147" s="76"/>
      <c r="F147" s="76"/>
      <c r="G147" s="150"/>
      <c r="H147" s="74">
        <f t="shared" si="8"/>
        <v>0</v>
      </c>
      <c r="I147" s="76"/>
      <c r="J147" s="76"/>
      <c r="K147" s="76"/>
      <c r="L147" s="151"/>
    </row>
    <row r="148" spans="1:12" ht="24" x14ac:dyDescent="0.25">
      <c r="A148" s="47">
        <v>2354</v>
      </c>
      <c r="B148" s="73" t="s">
        <v>138</v>
      </c>
      <c r="C148" s="74">
        <f t="shared" si="7"/>
        <v>0</v>
      </c>
      <c r="D148" s="76"/>
      <c r="E148" s="76"/>
      <c r="F148" s="76"/>
      <c r="G148" s="150"/>
      <c r="H148" s="74">
        <f t="shared" si="8"/>
        <v>0</v>
      </c>
      <c r="I148" s="76"/>
      <c r="J148" s="76"/>
      <c r="K148" s="76"/>
      <c r="L148" s="151"/>
    </row>
    <row r="149" spans="1:12" ht="24" x14ac:dyDescent="0.25">
      <c r="A149" s="47">
        <v>2355</v>
      </c>
      <c r="B149" s="73" t="s">
        <v>139</v>
      </c>
      <c r="C149" s="74">
        <f t="shared" si="7"/>
        <v>0</v>
      </c>
      <c r="D149" s="76"/>
      <c r="E149" s="76"/>
      <c r="F149" s="76"/>
      <c r="G149" s="150"/>
      <c r="H149" s="74">
        <f t="shared" si="8"/>
        <v>0</v>
      </c>
      <c r="I149" s="76"/>
      <c r="J149" s="76"/>
      <c r="K149" s="76"/>
      <c r="L149" s="151"/>
    </row>
    <row r="150" spans="1:12" ht="24" x14ac:dyDescent="0.25">
      <c r="A150" s="47">
        <v>2359</v>
      </c>
      <c r="B150" s="73" t="s">
        <v>140</v>
      </c>
      <c r="C150" s="74">
        <f t="shared" si="7"/>
        <v>0</v>
      </c>
      <c r="D150" s="76"/>
      <c r="E150" s="76"/>
      <c r="F150" s="76"/>
      <c r="G150" s="150"/>
      <c r="H150" s="74">
        <f t="shared" si="8"/>
        <v>0</v>
      </c>
      <c r="I150" s="76"/>
      <c r="J150" s="76"/>
      <c r="K150" s="76"/>
      <c r="L150" s="151"/>
    </row>
    <row r="151" spans="1:12" ht="24.75" customHeight="1" x14ac:dyDescent="0.25">
      <c r="A151" s="152">
        <v>2360</v>
      </c>
      <c r="B151" s="73" t="s">
        <v>141</v>
      </c>
      <c r="C151" s="74">
        <f t="shared" si="7"/>
        <v>0</v>
      </c>
      <c r="D151" s="153">
        <f>SUM(D152:D158)</f>
        <v>0</v>
      </c>
      <c r="E151" s="153">
        <f>SUM(E152:E158)</f>
        <v>0</v>
      </c>
      <c r="F151" s="153">
        <f>SUM(F152:F158)</f>
        <v>0</v>
      </c>
      <c r="G151" s="154">
        <f>SUM(G152:G158)</f>
        <v>0</v>
      </c>
      <c r="H151" s="74">
        <f t="shared" si="8"/>
        <v>0</v>
      </c>
      <c r="I151" s="153">
        <f>SUM(I152:I158)</f>
        <v>0</v>
      </c>
      <c r="J151" s="153">
        <f>SUM(J152:J158)</f>
        <v>0</v>
      </c>
      <c r="K151" s="153">
        <f>SUM(K152:K158)</f>
        <v>0</v>
      </c>
      <c r="L151" s="155">
        <f>SUM(L152:L158)</f>
        <v>0</v>
      </c>
    </row>
    <row r="152" spans="1:12" x14ac:dyDescent="0.25">
      <c r="A152" s="46">
        <v>2361</v>
      </c>
      <c r="B152" s="73" t="s">
        <v>142</v>
      </c>
      <c r="C152" s="74">
        <f t="shared" si="7"/>
        <v>0</v>
      </c>
      <c r="D152" s="76"/>
      <c r="E152" s="76"/>
      <c r="F152" s="76"/>
      <c r="G152" s="150"/>
      <c r="H152" s="74">
        <f t="shared" si="8"/>
        <v>0</v>
      </c>
      <c r="I152" s="76"/>
      <c r="J152" s="76"/>
      <c r="K152" s="76"/>
      <c r="L152" s="151"/>
    </row>
    <row r="153" spans="1:12" ht="24" x14ac:dyDescent="0.25">
      <c r="A153" s="46">
        <v>2362</v>
      </c>
      <c r="B153" s="73" t="s">
        <v>143</v>
      </c>
      <c r="C153" s="74">
        <f t="shared" si="7"/>
        <v>0</v>
      </c>
      <c r="D153" s="76"/>
      <c r="E153" s="76"/>
      <c r="F153" s="76"/>
      <c r="G153" s="150"/>
      <c r="H153" s="74">
        <f t="shared" si="8"/>
        <v>0</v>
      </c>
      <c r="I153" s="76"/>
      <c r="J153" s="76"/>
      <c r="K153" s="76"/>
      <c r="L153" s="151"/>
    </row>
    <row r="154" spans="1:12" x14ac:dyDescent="0.25">
      <c r="A154" s="46">
        <v>2363</v>
      </c>
      <c r="B154" s="73" t="s">
        <v>144</v>
      </c>
      <c r="C154" s="74">
        <f t="shared" si="7"/>
        <v>0</v>
      </c>
      <c r="D154" s="76"/>
      <c r="E154" s="76"/>
      <c r="F154" s="76"/>
      <c r="G154" s="150"/>
      <c r="H154" s="74">
        <f t="shared" si="8"/>
        <v>0</v>
      </c>
      <c r="I154" s="76"/>
      <c r="J154" s="76"/>
      <c r="K154" s="76"/>
      <c r="L154" s="151"/>
    </row>
    <row r="155" spans="1:12" x14ac:dyDescent="0.25">
      <c r="A155" s="46">
        <v>2364</v>
      </c>
      <c r="B155" s="73" t="s">
        <v>145</v>
      </c>
      <c r="C155" s="74">
        <f t="shared" si="7"/>
        <v>0</v>
      </c>
      <c r="D155" s="76"/>
      <c r="E155" s="76"/>
      <c r="F155" s="76"/>
      <c r="G155" s="150"/>
      <c r="H155" s="74">
        <f t="shared" si="8"/>
        <v>0</v>
      </c>
      <c r="I155" s="76"/>
      <c r="J155" s="76"/>
      <c r="K155" s="76"/>
      <c r="L155" s="151"/>
    </row>
    <row r="156" spans="1:12" ht="12.75" customHeight="1" x14ac:dyDescent="0.25">
      <c r="A156" s="46">
        <v>2365</v>
      </c>
      <c r="B156" s="73" t="s">
        <v>146</v>
      </c>
      <c r="C156" s="74">
        <f t="shared" si="7"/>
        <v>0</v>
      </c>
      <c r="D156" s="76"/>
      <c r="E156" s="76"/>
      <c r="F156" s="76"/>
      <c r="G156" s="150"/>
      <c r="H156" s="74">
        <f t="shared" si="8"/>
        <v>0</v>
      </c>
      <c r="I156" s="76"/>
      <c r="J156" s="76"/>
      <c r="K156" s="76"/>
      <c r="L156" s="151"/>
    </row>
    <row r="157" spans="1:12" ht="36" x14ac:dyDescent="0.25">
      <c r="A157" s="46">
        <v>2366</v>
      </c>
      <c r="B157" s="73" t="s">
        <v>147</v>
      </c>
      <c r="C157" s="74">
        <f t="shared" si="7"/>
        <v>0</v>
      </c>
      <c r="D157" s="76"/>
      <c r="E157" s="76"/>
      <c r="F157" s="76"/>
      <c r="G157" s="150"/>
      <c r="H157" s="74">
        <f t="shared" si="8"/>
        <v>0</v>
      </c>
      <c r="I157" s="76"/>
      <c r="J157" s="76"/>
      <c r="K157" s="76"/>
      <c r="L157" s="151"/>
    </row>
    <row r="158" spans="1:12" ht="48" x14ac:dyDescent="0.25">
      <c r="A158" s="46">
        <v>2369</v>
      </c>
      <c r="B158" s="73" t="s">
        <v>148</v>
      </c>
      <c r="C158" s="74">
        <f t="shared" si="7"/>
        <v>0</v>
      </c>
      <c r="D158" s="76"/>
      <c r="E158" s="76"/>
      <c r="F158" s="76"/>
      <c r="G158" s="150"/>
      <c r="H158" s="74">
        <f t="shared" si="8"/>
        <v>0</v>
      </c>
      <c r="I158" s="76"/>
      <c r="J158" s="76"/>
      <c r="K158" s="76"/>
      <c r="L158" s="151"/>
    </row>
    <row r="159" spans="1:12" x14ac:dyDescent="0.25">
      <c r="A159" s="144">
        <v>2370</v>
      </c>
      <c r="B159" s="103" t="s">
        <v>149</v>
      </c>
      <c r="C159" s="110">
        <f t="shared" si="7"/>
        <v>0</v>
      </c>
      <c r="D159" s="156"/>
      <c r="E159" s="156"/>
      <c r="F159" s="156"/>
      <c r="G159" s="157"/>
      <c r="H159" s="110">
        <f t="shared" si="8"/>
        <v>0</v>
      </c>
      <c r="I159" s="156"/>
      <c r="J159" s="156"/>
      <c r="K159" s="156"/>
      <c r="L159" s="158"/>
    </row>
    <row r="160" spans="1:12" x14ac:dyDescent="0.25">
      <c r="A160" s="144">
        <v>2380</v>
      </c>
      <c r="B160" s="103" t="s">
        <v>150</v>
      </c>
      <c r="C160" s="110">
        <f t="shared" si="7"/>
        <v>0</v>
      </c>
      <c r="D160" s="145">
        <f>SUM(D161:D162)</f>
        <v>0</v>
      </c>
      <c r="E160" s="145">
        <f>SUM(E161:E162)</f>
        <v>0</v>
      </c>
      <c r="F160" s="145">
        <f>SUM(F161:F162)</f>
        <v>0</v>
      </c>
      <c r="G160" s="146">
        <f>SUM(G161:G162)</f>
        <v>0</v>
      </c>
      <c r="H160" s="110">
        <f t="shared" si="8"/>
        <v>0</v>
      </c>
      <c r="I160" s="145">
        <f>SUM(I161:I162)</f>
        <v>0</v>
      </c>
      <c r="J160" s="145">
        <f>SUM(J161:J162)</f>
        <v>0</v>
      </c>
      <c r="K160" s="145">
        <f>SUM(K161:K162)</f>
        <v>0</v>
      </c>
      <c r="L160" s="147">
        <f>SUM(L161:L162)</f>
        <v>0</v>
      </c>
    </row>
    <row r="161" spans="1:12" x14ac:dyDescent="0.25">
      <c r="A161" s="40">
        <v>2381</v>
      </c>
      <c r="B161" s="67" t="s">
        <v>151</v>
      </c>
      <c r="C161" s="68">
        <f t="shared" si="7"/>
        <v>0</v>
      </c>
      <c r="D161" s="70"/>
      <c r="E161" s="70"/>
      <c r="F161" s="70"/>
      <c r="G161" s="148"/>
      <c r="H161" s="68">
        <f t="shared" si="8"/>
        <v>0</v>
      </c>
      <c r="I161" s="70"/>
      <c r="J161" s="70"/>
      <c r="K161" s="70"/>
      <c r="L161" s="149"/>
    </row>
    <row r="162" spans="1:12" ht="24" x14ac:dyDescent="0.25">
      <c r="A162" s="46">
        <v>2389</v>
      </c>
      <c r="B162" s="73" t="s">
        <v>152</v>
      </c>
      <c r="C162" s="74">
        <f t="shared" si="7"/>
        <v>0</v>
      </c>
      <c r="D162" s="76"/>
      <c r="E162" s="76"/>
      <c r="F162" s="76"/>
      <c r="G162" s="150"/>
      <c r="H162" s="74">
        <f t="shared" si="8"/>
        <v>0</v>
      </c>
      <c r="I162" s="76"/>
      <c r="J162" s="76"/>
      <c r="K162" s="76"/>
      <c r="L162" s="151"/>
    </row>
    <row r="163" spans="1:12" x14ac:dyDescent="0.25">
      <c r="A163" s="144">
        <v>2390</v>
      </c>
      <c r="B163" s="103" t="s">
        <v>153</v>
      </c>
      <c r="C163" s="110">
        <f t="shared" si="7"/>
        <v>0</v>
      </c>
      <c r="D163" s="156"/>
      <c r="E163" s="156"/>
      <c r="F163" s="156"/>
      <c r="G163" s="157"/>
      <c r="H163" s="110">
        <f t="shared" si="8"/>
        <v>0</v>
      </c>
      <c r="I163" s="156"/>
      <c r="J163" s="156"/>
      <c r="K163" s="156"/>
      <c r="L163" s="158"/>
    </row>
    <row r="164" spans="1:12" x14ac:dyDescent="0.25">
      <c r="A164" s="58">
        <v>2400</v>
      </c>
      <c r="B164" s="141" t="s">
        <v>154</v>
      </c>
      <c r="C164" s="59">
        <f t="shared" si="7"/>
        <v>0</v>
      </c>
      <c r="D164" s="168"/>
      <c r="E164" s="168"/>
      <c r="F164" s="168"/>
      <c r="G164" s="169"/>
      <c r="H164" s="59">
        <f t="shared" si="8"/>
        <v>0</v>
      </c>
      <c r="I164" s="168"/>
      <c r="J164" s="168"/>
      <c r="K164" s="168"/>
      <c r="L164" s="170"/>
    </row>
    <row r="165" spans="1:12" ht="24" x14ac:dyDescent="0.25">
      <c r="A165" s="58">
        <v>2500</v>
      </c>
      <c r="B165" s="141" t="s">
        <v>155</v>
      </c>
      <c r="C165" s="59">
        <f t="shared" si="7"/>
        <v>0</v>
      </c>
      <c r="D165" s="65">
        <f>SUM(D166,D171)</f>
        <v>0</v>
      </c>
      <c r="E165" s="65">
        <f t="shared" ref="E165:G165" si="13">SUM(E166,E171)</f>
        <v>0</v>
      </c>
      <c r="F165" s="65">
        <f t="shared" si="13"/>
        <v>0</v>
      </c>
      <c r="G165" s="65">
        <f t="shared" si="13"/>
        <v>0</v>
      </c>
      <c r="H165" s="59">
        <f t="shared" si="8"/>
        <v>0</v>
      </c>
      <c r="I165" s="65">
        <f>SUM(I166,I171)</f>
        <v>0</v>
      </c>
      <c r="J165" s="65">
        <f t="shared" ref="J165:L165" si="14">SUM(J166,J171)</f>
        <v>0</v>
      </c>
      <c r="K165" s="65">
        <f t="shared" si="14"/>
        <v>0</v>
      </c>
      <c r="L165" s="143">
        <f t="shared" si="14"/>
        <v>0</v>
      </c>
    </row>
    <row r="166" spans="1:12" ht="16.5" customHeight="1" x14ac:dyDescent="0.25">
      <c r="A166" s="161">
        <v>2510</v>
      </c>
      <c r="B166" s="67" t="s">
        <v>156</v>
      </c>
      <c r="C166" s="68">
        <f t="shared" si="7"/>
        <v>0</v>
      </c>
      <c r="D166" s="162">
        <f>SUM(D167:D170)</f>
        <v>0</v>
      </c>
      <c r="E166" s="162">
        <f t="shared" ref="E166:G166" si="15">SUM(E167:E170)</f>
        <v>0</v>
      </c>
      <c r="F166" s="162">
        <f t="shared" si="15"/>
        <v>0</v>
      </c>
      <c r="G166" s="162">
        <f t="shared" si="15"/>
        <v>0</v>
      </c>
      <c r="H166" s="68">
        <f t="shared" si="8"/>
        <v>0</v>
      </c>
      <c r="I166" s="162">
        <f>SUM(I167:I170)</f>
        <v>0</v>
      </c>
      <c r="J166" s="162">
        <f t="shared" ref="J166:L166" si="16">SUM(J167:J170)</f>
        <v>0</v>
      </c>
      <c r="K166" s="162">
        <f t="shared" si="16"/>
        <v>0</v>
      </c>
      <c r="L166" s="171">
        <f t="shared" si="16"/>
        <v>0</v>
      </c>
    </row>
    <row r="167" spans="1:12" ht="24" x14ac:dyDescent="0.25">
      <c r="A167" s="47">
        <v>2512</v>
      </c>
      <c r="B167" s="73" t="s">
        <v>157</v>
      </c>
      <c r="C167" s="74">
        <f t="shared" si="7"/>
        <v>0</v>
      </c>
      <c r="D167" s="76"/>
      <c r="E167" s="76"/>
      <c r="F167" s="76"/>
      <c r="G167" s="150"/>
      <c r="H167" s="74">
        <f t="shared" si="8"/>
        <v>0</v>
      </c>
      <c r="I167" s="76"/>
      <c r="J167" s="76"/>
      <c r="K167" s="76"/>
      <c r="L167" s="151"/>
    </row>
    <row r="168" spans="1:12" ht="36" x14ac:dyDescent="0.25">
      <c r="A168" s="47">
        <v>2513</v>
      </c>
      <c r="B168" s="73" t="s">
        <v>158</v>
      </c>
      <c r="C168" s="74">
        <f t="shared" si="7"/>
        <v>0</v>
      </c>
      <c r="D168" s="76"/>
      <c r="E168" s="76"/>
      <c r="F168" s="76"/>
      <c r="G168" s="150"/>
      <c r="H168" s="74">
        <f t="shared" si="8"/>
        <v>0</v>
      </c>
      <c r="I168" s="76"/>
      <c r="J168" s="76"/>
      <c r="K168" s="76"/>
      <c r="L168" s="151"/>
    </row>
    <row r="169" spans="1:12" ht="24" x14ac:dyDescent="0.25">
      <c r="A169" s="47">
        <v>2515</v>
      </c>
      <c r="B169" s="73" t="s">
        <v>159</v>
      </c>
      <c r="C169" s="74">
        <f t="shared" si="7"/>
        <v>0</v>
      </c>
      <c r="D169" s="76"/>
      <c r="E169" s="76"/>
      <c r="F169" s="76"/>
      <c r="G169" s="150"/>
      <c r="H169" s="74">
        <f t="shared" si="8"/>
        <v>0</v>
      </c>
      <c r="I169" s="76"/>
      <c r="J169" s="76"/>
      <c r="K169" s="76"/>
      <c r="L169" s="151"/>
    </row>
    <row r="170" spans="1:12" ht="24" x14ac:dyDescent="0.25">
      <c r="A170" s="47">
        <v>2519</v>
      </c>
      <c r="B170" s="73" t="s">
        <v>160</v>
      </c>
      <c r="C170" s="74">
        <f t="shared" si="7"/>
        <v>0</v>
      </c>
      <c r="D170" s="76"/>
      <c r="E170" s="76"/>
      <c r="F170" s="76"/>
      <c r="G170" s="150"/>
      <c r="H170" s="74">
        <f t="shared" si="8"/>
        <v>0</v>
      </c>
      <c r="I170" s="76"/>
      <c r="J170" s="76"/>
      <c r="K170" s="76"/>
      <c r="L170" s="151"/>
    </row>
    <row r="171" spans="1:12" ht="24" x14ac:dyDescent="0.25">
      <c r="A171" s="152">
        <v>2520</v>
      </c>
      <c r="B171" s="73" t="s">
        <v>161</v>
      </c>
      <c r="C171" s="74">
        <f t="shared" si="7"/>
        <v>0</v>
      </c>
      <c r="D171" s="76"/>
      <c r="E171" s="76"/>
      <c r="F171" s="76"/>
      <c r="G171" s="150"/>
      <c r="H171" s="74">
        <f t="shared" si="8"/>
        <v>0</v>
      </c>
      <c r="I171" s="76"/>
      <c r="J171" s="76"/>
      <c r="K171" s="76"/>
      <c r="L171" s="151"/>
    </row>
    <row r="172" spans="1:12" s="172" customFormat="1" ht="48" x14ac:dyDescent="0.25">
      <c r="A172" s="22">
        <v>2800</v>
      </c>
      <c r="B172" s="67" t="s">
        <v>162</v>
      </c>
      <c r="C172" s="68">
        <f t="shared" si="7"/>
        <v>0</v>
      </c>
      <c r="D172" s="43"/>
      <c r="E172" s="43"/>
      <c r="F172" s="43"/>
      <c r="G172" s="44"/>
      <c r="H172" s="68">
        <f t="shared" si="8"/>
        <v>0</v>
      </c>
      <c r="I172" s="43"/>
      <c r="J172" s="43"/>
      <c r="K172" s="43"/>
      <c r="L172" s="45"/>
    </row>
    <row r="173" spans="1:12" x14ac:dyDescent="0.25">
      <c r="A173" s="136">
        <v>3000</v>
      </c>
      <c r="B173" s="136" t="s">
        <v>163</v>
      </c>
      <c r="C173" s="137">
        <f t="shared" si="7"/>
        <v>0</v>
      </c>
      <c r="D173" s="138">
        <f>SUM(D174,D184)</f>
        <v>0</v>
      </c>
      <c r="E173" s="138">
        <f>SUM(E174,E184)</f>
        <v>0</v>
      </c>
      <c r="F173" s="138">
        <f>SUM(F174,F184)</f>
        <v>0</v>
      </c>
      <c r="G173" s="139">
        <f>SUM(G174,G184)</f>
        <v>0</v>
      </c>
      <c r="H173" s="137">
        <f t="shared" si="8"/>
        <v>0</v>
      </c>
      <c r="I173" s="138">
        <f>SUM(I174,I184)</f>
        <v>0</v>
      </c>
      <c r="J173" s="138">
        <f>SUM(J174,J184)</f>
        <v>0</v>
      </c>
      <c r="K173" s="138">
        <f>SUM(K174,K184)</f>
        <v>0</v>
      </c>
      <c r="L173" s="140">
        <f>SUM(L174,L184)</f>
        <v>0</v>
      </c>
    </row>
    <row r="174" spans="1:12" ht="24" x14ac:dyDescent="0.25">
      <c r="A174" s="58">
        <v>3200</v>
      </c>
      <c r="B174" s="173" t="s">
        <v>340</v>
      </c>
      <c r="C174" s="174">
        <f t="shared" si="7"/>
        <v>0</v>
      </c>
      <c r="D174" s="65">
        <f>SUM(D175,D179)</f>
        <v>0</v>
      </c>
      <c r="E174" s="65">
        <f t="shared" ref="E174:G174" si="17">SUM(E175,E179)</f>
        <v>0</v>
      </c>
      <c r="F174" s="65">
        <f t="shared" si="17"/>
        <v>0</v>
      </c>
      <c r="G174" s="65">
        <f t="shared" si="17"/>
        <v>0</v>
      </c>
      <c r="H174" s="59">
        <f t="shared" si="8"/>
        <v>0</v>
      </c>
      <c r="I174" s="65">
        <f>SUM(I175,I179)</f>
        <v>0</v>
      </c>
      <c r="J174" s="65">
        <f t="shared" ref="J174:L174" si="18">SUM(J175,J179)</f>
        <v>0</v>
      </c>
      <c r="K174" s="65">
        <f t="shared" si="18"/>
        <v>0</v>
      </c>
      <c r="L174" s="143">
        <f t="shared" si="18"/>
        <v>0</v>
      </c>
    </row>
    <row r="175" spans="1:12" ht="50.25" customHeight="1" x14ac:dyDescent="0.25">
      <c r="A175" s="161">
        <v>3260</v>
      </c>
      <c r="B175" s="67" t="s">
        <v>164</v>
      </c>
      <c r="C175" s="68">
        <f t="shared" si="7"/>
        <v>0</v>
      </c>
      <c r="D175" s="162">
        <f>SUM(D176:D178)</f>
        <v>0</v>
      </c>
      <c r="E175" s="162">
        <f>SUM(E176:E178)</f>
        <v>0</v>
      </c>
      <c r="F175" s="162">
        <f>SUM(F176:F178)</f>
        <v>0</v>
      </c>
      <c r="G175" s="163">
        <f>SUM(G176:G178)</f>
        <v>0</v>
      </c>
      <c r="H175" s="68">
        <f t="shared" si="8"/>
        <v>0</v>
      </c>
      <c r="I175" s="162">
        <f>SUM(I176:I178)</f>
        <v>0</v>
      </c>
      <c r="J175" s="162">
        <f>SUM(J176:J178)</f>
        <v>0</v>
      </c>
      <c r="K175" s="162">
        <f>SUM(K176:K178)</f>
        <v>0</v>
      </c>
      <c r="L175" s="164">
        <f>SUM(L176:L178)</f>
        <v>0</v>
      </c>
    </row>
    <row r="176" spans="1:12" ht="24" x14ac:dyDescent="0.25">
      <c r="A176" s="47">
        <v>3261</v>
      </c>
      <c r="B176" s="73" t="s">
        <v>165</v>
      </c>
      <c r="C176" s="74">
        <f>SUM(D176:G176)</f>
        <v>0</v>
      </c>
      <c r="D176" s="76"/>
      <c r="E176" s="76"/>
      <c r="F176" s="76"/>
      <c r="G176" s="150"/>
      <c r="H176" s="74">
        <f>SUM(I176:L176)</f>
        <v>0</v>
      </c>
      <c r="I176" s="76"/>
      <c r="J176" s="76"/>
      <c r="K176" s="76"/>
      <c r="L176" s="151"/>
    </row>
    <row r="177" spans="1:12" ht="36" x14ac:dyDescent="0.25">
      <c r="A177" s="47">
        <v>3262</v>
      </c>
      <c r="B177" s="73" t="s">
        <v>341</v>
      </c>
      <c r="C177" s="74">
        <f>SUM(D177:G177)</f>
        <v>0</v>
      </c>
      <c r="D177" s="76"/>
      <c r="E177" s="76"/>
      <c r="F177" s="76"/>
      <c r="G177" s="150"/>
      <c r="H177" s="74">
        <f>SUM(I177:L177)</f>
        <v>0</v>
      </c>
      <c r="I177" s="76"/>
      <c r="J177" s="76"/>
      <c r="K177" s="76"/>
      <c r="L177" s="151"/>
    </row>
    <row r="178" spans="1:12" ht="24" x14ac:dyDescent="0.25">
      <c r="A178" s="47">
        <v>3263</v>
      </c>
      <c r="B178" s="73" t="s">
        <v>166</v>
      </c>
      <c r="C178" s="74">
        <f>SUM(D178:G178)</f>
        <v>0</v>
      </c>
      <c r="D178" s="76"/>
      <c r="E178" s="76"/>
      <c r="F178" s="76"/>
      <c r="G178" s="150"/>
      <c r="H178" s="74">
        <f>SUM(I178:L178)</f>
        <v>0</v>
      </c>
      <c r="I178" s="76"/>
      <c r="J178" s="76"/>
      <c r="K178" s="76"/>
      <c r="L178" s="151"/>
    </row>
    <row r="179" spans="1:12" ht="84" x14ac:dyDescent="0.25">
      <c r="A179" s="161">
        <v>3290</v>
      </c>
      <c r="B179" s="67" t="s">
        <v>342</v>
      </c>
      <c r="C179" s="175">
        <f t="shared" ref="C179:C183" si="19">SUM(D179:G179)</f>
        <v>0</v>
      </c>
      <c r="D179" s="162">
        <f>SUM(D180:D183)</f>
        <v>0</v>
      </c>
      <c r="E179" s="162">
        <f t="shared" ref="E179:G179" si="20">SUM(E180:E183)</f>
        <v>0</v>
      </c>
      <c r="F179" s="162">
        <f t="shared" si="20"/>
        <v>0</v>
      </c>
      <c r="G179" s="162">
        <f t="shared" si="20"/>
        <v>0</v>
      </c>
      <c r="H179" s="175">
        <f t="shared" ref="H179:H183" si="21">SUM(I179:L179)</f>
        <v>0</v>
      </c>
      <c r="I179" s="162">
        <f>SUM(I180:I183)</f>
        <v>0</v>
      </c>
      <c r="J179" s="162">
        <f t="shared" ref="J179:L179" si="22">SUM(J180:J183)</f>
        <v>0</v>
      </c>
      <c r="K179" s="162">
        <f t="shared" si="22"/>
        <v>0</v>
      </c>
      <c r="L179" s="176">
        <f t="shared" si="22"/>
        <v>0</v>
      </c>
    </row>
    <row r="180" spans="1:12" ht="72" x14ac:dyDescent="0.25">
      <c r="A180" s="47">
        <v>3291</v>
      </c>
      <c r="B180" s="73" t="s">
        <v>167</v>
      </c>
      <c r="C180" s="74">
        <f t="shared" si="19"/>
        <v>0</v>
      </c>
      <c r="D180" s="76"/>
      <c r="E180" s="76"/>
      <c r="F180" s="76"/>
      <c r="G180" s="177"/>
      <c r="H180" s="74">
        <f t="shared" si="21"/>
        <v>0</v>
      </c>
      <c r="I180" s="76"/>
      <c r="J180" s="76"/>
      <c r="K180" s="76"/>
      <c r="L180" s="151"/>
    </row>
    <row r="181" spans="1:12" ht="82.5" customHeight="1" x14ac:dyDescent="0.25">
      <c r="A181" s="47">
        <v>3292</v>
      </c>
      <c r="B181" s="73" t="s">
        <v>343</v>
      </c>
      <c r="C181" s="74">
        <f t="shared" si="19"/>
        <v>0</v>
      </c>
      <c r="D181" s="76"/>
      <c r="E181" s="76"/>
      <c r="F181" s="76"/>
      <c r="G181" s="177"/>
      <c r="H181" s="74">
        <f t="shared" si="21"/>
        <v>0</v>
      </c>
      <c r="I181" s="76"/>
      <c r="J181" s="76"/>
      <c r="K181" s="76"/>
      <c r="L181" s="151"/>
    </row>
    <row r="182" spans="1:12" ht="72" x14ac:dyDescent="0.25">
      <c r="A182" s="47">
        <v>3293</v>
      </c>
      <c r="B182" s="73" t="s">
        <v>344</v>
      </c>
      <c r="C182" s="74">
        <f t="shared" si="19"/>
        <v>0</v>
      </c>
      <c r="D182" s="76"/>
      <c r="E182" s="76"/>
      <c r="F182" s="76"/>
      <c r="G182" s="177"/>
      <c r="H182" s="74">
        <f t="shared" si="21"/>
        <v>0</v>
      </c>
      <c r="I182" s="76"/>
      <c r="J182" s="76"/>
      <c r="K182" s="76"/>
      <c r="L182" s="151"/>
    </row>
    <row r="183" spans="1:12" ht="60" x14ac:dyDescent="0.25">
      <c r="A183" s="178">
        <v>3294</v>
      </c>
      <c r="B183" s="73" t="s">
        <v>168</v>
      </c>
      <c r="C183" s="175">
        <f t="shared" si="19"/>
        <v>0</v>
      </c>
      <c r="D183" s="179"/>
      <c r="E183" s="179"/>
      <c r="F183" s="179"/>
      <c r="G183" s="180"/>
      <c r="H183" s="175">
        <f t="shared" si="21"/>
        <v>0</v>
      </c>
      <c r="I183" s="179"/>
      <c r="J183" s="179"/>
      <c r="K183" s="179"/>
      <c r="L183" s="181"/>
    </row>
    <row r="184" spans="1:12" ht="48" x14ac:dyDescent="0.25">
      <c r="A184" s="88">
        <v>3300</v>
      </c>
      <c r="B184" s="173" t="s">
        <v>169</v>
      </c>
      <c r="C184" s="182">
        <f t="shared" si="7"/>
        <v>0</v>
      </c>
      <c r="D184" s="183">
        <f>SUM(D185:D186)</f>
        <v>0</v>
      </c>
      <c r="E184" s="183">
        <f t="shared" ref="E184:G184" si="23">SUM(E185:E186)</f>
        <v>0</v>
      </c>
      <c r="F184" s="183">
        <f t="shared" si="23"/>
        <v>0</v>
      </c>
      <c r="G184" s="183">
        <f t="shared" si="23"/>
        <v>0</v>
      </c>
      <c r="H184" s="182">
        <f t="shared" si="8"/>
        <v>0</v>
      </c>
      <c r="I184" s="183">
        <f>SUM(I185:I186)</f>
        <v>0</v>
      </c>
      <c r="J184" s="183">
        <f t="shared" ref="J184:L184" si="24">SUM(J185:J186)</f>
        <v>0</v>
      </c>
      <c r="K184" s="183">
        <f t="shared" si="24"/>
        <v>0</v>
      </c>
      <c r="L184" s="143">
        <f t="shared" si="24"/>
        <v>0</v>
      </c>
    </row>
    <row r="185" spans="1:12" ht="48" x14ac:dyDescent="0.25">
      <c r="A185" s="102">
        <v>3310</v>
      </c>
      <c r="B185" s="103" t="s">
        <v>170</v>
      </c>
      <c r="C185" s="184">
        <f t="shared" si="7"/>
        <v>0</v>
      </c>
      <c r="D185" s="156"/>
      <c r="E185" s="156"/>
      <c r="F185" s="156"/>
      <c r="G185" s="157"/>
      <c r="H185" s="184">
        <f t="shared" si="8"/>
        <v>0</v>
      </c>
      <c r="I185" s="156"/>
      <c r="J185" s="156"/>
      <c r="K185" s="156"/>
      <c r="L185" s="158"/>
    </row>
    <row r="186" spans="1:12" ht="58.5" customHeight="1" x14ac:dyDescent="0.25">
      <c r="A186" s="41">
        <v>3320</v>
      </c>
      <c r="B186" s="67" t="s">
        <v>171</v>
      </c>
      <c r="C186" s="68">
        <f t="shared" si="7"/>
        <v>0</v>
      </c>
      <c r="D186" s="70"/>
      <c r="E186" s="70"/>
      <c r="F186" s="70"/>
      <c r="G186" s="148"/>
      <c r="H186" s="68">
        <f t="shared" si="8"/>
        <v>0</v>
      </c>
      <c r="I186" s="70"/>
      <c r="J186" s="70"/>
      <c r="K186" s="70"/>
      <c r="L186" s="149"/>
    </row>
    <row r="187" spans="1:12" x14ac:dyDescent="0.25">
      <c r="A187" s="185">
        <v>4000</v>
      </c>
      <c r="B187" s="136" t="s">
        <v>172</v>
      </c>
      <c r="C187" s="137">
        <f t="shared" si="7"/>
        <v>0</v>
      </c>
      <c r="D187" s="138">
        <f>SUM(D188,D191)</f>
        <v>0</v>
      </c>
      <c r="E187" s="138">
        <f>SUM(E188,E191)</f>
        <v>0</v>
      </c>
      <c r="F187" s="138">
        <f>SUM(F188,F191)</f>
        <v>0</v>
      </c>
      <c r="G187" s="139">
        <f>SUM(G188,G191)</f>
        <v>0</v>
      </c>
      <c r="H187" s="137">
        <f t="shared" si="8"/>
        <v>0</v>
      </c>
      <c r="I187" s="138">
        <f>SUM(I188,I191)</f>
        <v>0</v>
      </c>
      <c r="J187" s="138">
        <f>SUM(J188,J191)</f>
        <v>0</v>
      </c>
      <c r="K187" s="138">
        <f>SUM(K188,K191)</f>
        <v>0</v>
      </c>
      <c r="L187" s="140">
        <f>SUM(L188,L191)</f>
        <v>0</v>
      </c>
    </row>
    <row r="188" spans="1:12" ht="24" x14ac:dyDescent="0.25">
      <c r="A188" s="186">
        <v>4200</v>
      </c>
      <c r="B188" s="141" t="s">
        <v>173</v>
      </c>
      <c r="C188" s="59">
        <f>SUM(D188:G188)</f>
        <v>0</v>
      </c>
      <c r="D188" s="65">
        <f>SUM(D189,D190)</f>
        <v>0</v>
      </c>
      <c r="E188" s="65">
        <f>SUM(E189,E190)</f>
        <v>0</v>
      </c>
      <c r="F188" s="65">
        <f>SUM(F189,F190)</f>
        <v>0</v>
      </c>
      <c r="G188" s="159">
        <f>SUM(G189,G190)</f>
        <v>0</v>
      </c>
      <c r="H188" s="59">
        <f t="shared" si="8"/>
        <v>0</v>
      </c>
      <c r="I188" s="65">
        <f>SUM(I189,I190)</f>
        <v>0</v>
      </c>
      <c r="J188" s="65">
        <f>SUM(J189,J190)</f>
        <v>0</v>
      </c>
      <c r="K188" s="65">
        <f>SUM(K189,K190)</f>
        <v>0</v>
      </c>
      <c r="L188" s="160">
        <f>SUM(L189,L190)</f>
        <v>0</v>
      </c>
    </row>
    <row r="189" spans="1:12" ht="36" x14ac:dyDescent="0.25">
      <c r="A189" s="161">
        <v>4240</v>
      </c>
      <c r="B189" s="67" t="s">
        <v>345</v>
      </c>
      <c r="C189" s="68">
        <f t="shared" ref="C189:C263" si="25">SUM(D189:G189)</f>
        <v>0</v>
      </c>
      <c r="D189" s="70"/>
      <c r="E189" s="70"/>
      <c r="F189" s="70"/>
      <c r="G189" s="148"/>
      <c r="H189" s="68">
        <f t="shared" ref="H189:H262" si="26">SUM(I189:L189)</f>
        <v>0</v>
      </c>
      <c r="I189" s="70"/>
      <c r="J189" s="70"/>
      <c r="K189" s="70"/>
      <c r="L189" s="149"/>
    </row>
    <row r="190" spans="1:12" ht="24" x14ac:dyDescent="0.25">
      <c r="A190" s="152">
        <v>4250</v>
      </c>
      <c r="B190" s="73" t="s">
        <v>174</v>
      </c>
      <c r="C190" s="74">
        <f t="shared" si="25"/>
        <v>0</v>
      </c>
      <c r="D190" s="76"/>
      <c r="E190" s="76"/>
      <c r="F190" s="76"/>
      <c r="G190" s="150"/>
      <c r="H190" s="74">
        <f t="shared" si="26"/>
        <v>0</v>
      </c>
      <c r="I190" s="76"/>
      <c r="J190" s="76"/>
      <c r="K190" s="76"/>
      <c r="L190" s="151"/>
    </row>
    <row r="191" spans="1:12" x14ac:dyDescent="0.25">
      <c r="A191" s="58">
        <v>4300</v>
      </c>
      <c r="B191" s="141" t="s">
        <v>175</v>
      </c>
      <c r="C191" s="59">
        <f t="shared" si="25"/>
        <v>0</v>
      </c>
      <c r="D191" s="65">
        <f>SUM(D192)</f>
        <v>0</v>
      </c>
      <c r="E191" s="65">
        <f>SUM(E192)</f>
        <v>0</v>
      </c>
      <c r="F191" s="65">
        <f>SUM(F192)</f>
        <v>0</v>
      </c>
      <c r="G191" s="159">
        <f>SUM(G192)</f>
        <v>0</v>
      </c>
      <c r="H191" s="59">
        <f t="shared" si="26"/>
        <v>0</v>
      </c>
      <c r="I191" s="65">
        <f>SUM(I192)</f>
        <v>0</v>
      </c>
      <c r="J191" s="65">
        <f>SUM(J192)</f>
        <v>0</v>
      </c>
      <c r="K191" s="65">
        <f>SUM(K192)</f>
        <v>0</v>
      </c>
      <c r="L191" s="160">
        <f>SUM(L192)</f>
        <v>0</v>
      </c>
    </row>
    <row r="192" spans="1:12" ht="24" x14ac:dyDescent="0.25">
      <c r="A192" s="161">
        <v>4310</v>
      </c>
      <c r="B192" s="67" t="s">
        <v>176</v>
      </c>
      <c r="C192" s="68">
        <f>SUM(D192:G192)</f>
        <v>0</v>
      </c>
      <c r="D192" s="162">
        <f>SUM(D193:D193)</f>
        <v>0</v>
      </c>
      <c r="E192" s="162">
        <f>SUM(E193:E193)</f>
        <v>0</v>
      </c>
      <c r="F192" s="162">
        <f>SUM(F193:F193)</f>
        <v>0</v>
      </c>
      <c r="G192" s="163">
        <f>SUM(G193:G193)</f>
        <v>0</v>
      </c>
      <c r="H192" s="68">
        <f t="shared" si="26"/>
        <v>0</v>
      </c>
      <c r="I192" s="162">
        <f>SUM(I193:I193)</f>
        <v>0</v>
      </c>
      <c r="J192" s="162">
        <f>SUM(J193:J193)</f>
        <v>0</v>
      </c>
      <c r="K192" s="162">
        <f>SUM(K193:K193)</f>
        <v>0</v>
      </c>
      <c r="L192" s="164">
        <f>SUM(L193:L193)</f>
        <v>0</v>
      </c>
    </row>
    <row r="193" spans="1:12" ht="36" x14ac:dyDescent="0.25">
      <c r="A193" s="47">
        <v>4311</v>
      </c>
      <c r="B193" s="73" t="s">
        <v>346</v>
      </c>
      <c r="C193" s="74">
        <f t="shared" si="25"/>
        <v>0</v>
      </c>
      <c r="D193" s="76"/>
      <c r="E193" s="76"/>
      <c r="F193" s="76"/>
      <c r="G193" s="150"/>
      <c r="H193" s="74">
        <f t="shared" si="26"/>
        <v>0</v>
      </c>
      <c r="I193" s="76"/>
      <c r="J193" s="76"/>
      <c r="K193" s="76"/>
      <c r="L193" s="151"/>
    </row>
    <row r="194" spans="1:12" s="27" customFormat="1" ht="24" x14ac:dyDescent="0.25">
      <c r="A194" s="187"/>
      <c r="B194" s="22" t="s">
        <v>177</v>
      </c>
      <c r="C194" s="132" t="e">
        <f t="shared" si="25"/>
        <v>#REF!</v>
      </c>
      <c r="D194" s="133" t="e">
        <f>SUM(D195,D230,D268,#REF!,#REF!)</f>
        <v>#REF!</v>
      </c>
      <c r="E194" s="133" t="e">
        <f>SUM(E195,E230,E268,#REF!,#REF!)</f>
        <v>#REF!</v>
      </c>
      <c r="F194" s="133" t="e">
        <f>SUM(F195,F230,F268,#REF!,#REF!)</f>
        <v>#REF!</v>
      </c>
      <c r="G194" s="133" t="e">
        <f>SUM(G195,G230,G268,#REF!,#REF!)</f>
        <v>#REF!</v>
      </c>
      <c r="H194" s="132">
        <f t="shared" si="26"/>
        <v>0</v>
      </c>
      <c r="I194" s="133">
        <f>SUM(I195,I230,I268)</f>
        <v>0</v>
      </c>
      <c r="J194" s="133">
        <f>SUM(J195,J230,J268)</f>
        <v>0</v>
      </c>
      <c r="K194" s="133">
        <f>SUM(K195,K230,K268)</f>
        <v>0</v>
      </c>
      <c r="L194" s="188">
        <f>SUM(L195,L230,L268)</f>
        <v>0</v>
      </c>
    </row>
    <row r="195" spans="1:12" x14ac:dyDescent="0.25">
      <c r="A195" s="136">
        <v>5000</v>
      </c>
      <c r="B195" s="136" t="s">
        <v>178</v>
      </c>
      <c r="C195" s="137" t="e">
        <f t="shared" si="25"/>
        <v>#REF!</v>
      </c>
      <c r="D195" s="138" t="e">
        <f>D196+D204+#REF!</f>
        <v>#REF!</v>
      </c>
      <c r="E195" s="138" t="e">
        <f>E196+E204+#REF!</f>
        <v>#REF!</v>
      </c>
      <c r="F195" s="138" t="e">
        <f>F196+F204+#REF!</f>
        <v>#REF!</v>
      </c>
      <c r="G195" s="138" t="e">
        <f>G196+G204+#REF!</f>
        <v>#REF!</v>
      </c>
      <c r="H195" s="137">
        <f t="shared" si="26"/>
        <v>0</v>
      </c>
      <c r="I195" s="138">
        <f>I196+I204</f>
        <v>0</v>
      </c>
      <c r="J195" s="138">
        <f>J196+J204</f>
        <v>0</v>
      </c>
      <c r="K195" s="138">
        <f>K196+K204</f>
        <v>0</v>
      </c>
      <c r="L195" s="189">
        <f>L196+L204</f>
        <v>0</v>
      </c>
    </row>
    <row r="196" spans="1:12" x14ac:dyDescent="0.25">
      <c r="A196" s="58">
        <v>5100</v>
      </c>
      <c r="B196" s="141" t="s">
        <v>179</v>
      </c>
      <c r="C196" s="59">
        <f t="shared" si="25"/>
        <v>0</v>
      </c>
      <c r="D196" s="65">
        <f>D197+D198+D201+D202+D203</f>
        <v>0</v>
      </c>
      <c r="E196" s="65">
        <f>E197+E198+E201+E202+E203</f>
        <v>0</v>
      </c>
      <c r="F196" s="65">
        <f>F197+F198+F201+F202+F203</f>
        <v>0</v>
      </c>
      <c r="G196" s="159">
        <f>G197+G198+G201+G202+G203</f>
        <v>0</v>
      </c>
      <c r="H196" s="59">
        <f t="shared" si="26"/>
        <v>0</v>
      </c>
      <c r="I196" s="65">
        <f>I197+I198+I201+I202+I203</f>
        <v>0</v>
      </c>
      <c r="J196" s="65">
        <f>J197+J198+J201+J202+J203</f>
        <v>0</v>
      </c>
      <c r="K196" s="65">
        <f>K197+K198+K201+K202+K203</f>
        <v>0</v>
      </c>
      <c r="L196" s="160">
        <f>L197+L198+L201+L202+L203</f>
        <v>0</v>
      </c>
    </row>
    <row r="197" spans="1:12" x14ac:dyDescent="0.25">
      <c r="A197" s="161">
        <v>5110</v>
      </c>
      <c r="B197" s="67" t="s">
        <v>180</v>
      </c>
      <c r="C197" s="68">
        <f t="shared" si="25"/>
        <v>0</v>
      </c>
      <c r="D197" s="70"/>
      <c r="E197" s="70"/>
      <c r="F197" s="70"/>
      <c r="G197" s="148"/>
      <c r="H197" s="68">
        <f t="shared" si="26"/>
        <v>0</v>
      </c>
      <c r="I197" s="70"/>
      <c r="J197" s="70"/>
      <c r="K197" s="70"/>
      <c r="L197" s="149"/>
    </row>
    <row r="198" spans="1:12" ht="24" x14ac:dyDescent="0.25">
      <c r="A198" s="152">
        <v>5120</v>
      </c>
      <c r="B198" s="73" t="s">
        <v>181</v>
      </c>
      <c r="C198" s="74">
        <f t="shared" si="25"/>
        <v>0</v>
      </c>
      <c r="D198" s="153">
        <f>D199+D200</f>
        <v>0</v>
      </c>
      <c r="E198" s="153">
        <f>E199+E200</f>
        <v>0</v>
      </c>
      <c r="F198" s="153">
        <f>F199+F200</f>
        <v>0</v>
      </c>
      <c r="G198" s="154">
        <f>G199+G200</f>
        <v>0</v>
      </c>
      <c r="H198" s="74">
        <f t="shared" si="26"/>
        <v>0</v>
      </c>
      <c r="I198" s="153">
        <f>I199+I200</f>
        <v>0</v>
      </c>
      <c r="J198" s="153">
        <f>J199+J200</f>
        <v>0</v>
      </c>
      <c r="K198" s="153">
        <f>K199+K200</f>
        <v>0</v>
      </c>
      <c r="L198" s="155">
        <f>L199+L200</f>
        <v>0</v>
      </c>
    </row>
    <row r="199" spans="1:12" x14ac:dyDescent="0.25">
      <c r="A199" s="47">
        <v>5121</v>
      </c>
      <c r="B199" s="73" t="s">
        <v>182</v>
      </c>
      <c r="C199" s="74">
        <f t="shared" si="25"/>
        <v>0</v>
      </c>
      <c r="D199" s="76"/>
      <c r="E199" s="76"/>
      <c r="F199" s="76"/>
      <c r="G199" s="150"/>
      <c r="H199" s="74">
        <f t="shared" si="26"/>
        <v>0</v>
      </c>
      <c r="I199" s="76"/>
      <c r="J199" s="76"/>
      <c r="K199" s="76"/>
      <c r="L199" s="151"/>
    </row>
    <row r="200" spans="1:12" ht="35.25" customHeight="1" x14ac:dyDescent="0.25">
      <c r="A200" s="47">
        <v>5129</v>
      </c>
      <c r="B200" s="73" t="s">
        <v>183</v>
      </c>
      <c r="C200" s="74">
        <f t="shared" si="25"/>
        <v>0</v>
      </c>
      <c r="D200" s="76"/>
      <c r="E200" s="76"/>
      <c r="F200" s="76"/>
      <c r="G200" s="150"/>
      <c r="H200" s="74">
        <f t="shared" si="26"/>
        <v>0</v>
      </c>
      <c r="I200" s="76"/>
      <c r="J200" s="76"/>
      <c r="K200" s="76"/>
      <c r="L200" s="151"/>
    </row>
    <row r="201" spans="1:12" x14ac:dyDescent="0.25">
      <c r="A201" s="152">
        <v>5130</v>
      </c>
      <c r="B201" s="73" t="s">
        <v>184</v>
      </c>
      <c r="C201" s="74">
        <f t="shared" si="25"/>
        <v>0</v>
      </c>
      <c r="D201" s="76"/>
      <c r="E201" s="76"/>
      <c r="F201" s="76"/>
      <c r="G201" s="150"/>
      <c r="H201" s="74">
        <f t="shared" si="26"/>
        <v>0</v>
      </c>
      <c r="I201" s="76"/>
      <c r="J201" s="76"/>
      <c r="K201" s="76"/>
      <c r="L201" s="151"/>
    </row>
    <row r="202" spans="1:12" x14ac:dyDescent="0.25">
      <c r="A202" s="152">
        <v>5140</v>
      </c>
      <c r="B202" s="73" t="s">
        <v>185</v>
      </c>
      <c r="C202" s="74">
        <f t="shared" si="25"/>
        <v>0</v>
      </c>
      <c r="D202" s="76"/>
      <c r="E202" s="76"/>
      <c r="F202" s="76"/>
      <c r="G202" s="150"/>
      <c r="H202" s="74">
        <f t="shared" si="26"/>
        <v>0</v>
      </c>
      <c r="I202" s="76"/>
      <c r="J202" s="76"/>
      <c r="K202" s="76"/>
      <c r="L202" s="151"/>
    </row>
    <row r="203" spans="1:12" ht="24" x14ac:dyDescent="0.25">
      <c r="A203" s="152">
        <v>5170</v>
      </c>
      <c r="B203" s="73" t="s">
        <v>186</v>
      </c>
      <c r="C203" s="74">
        <f t="shared" si="25"/>
        <v>0</v>
      </c>
      <c r="D203" s="76"/>
      <c r="E203" s="76"/>
      <c r="F203" s="76"/>
      <c r="G203" s="150"/>
      <c r="H203" s="74">
        <f t="shared" si="26"/>
        <v>0</v>
      </c>
      <c r="I203" s="76"/>
      <c r="J203" s="76"/>
      <c r="K203" s="76"/>
      <c r="L203" s="151"/>
    </row>
    <row r="204" spans="1:12" x14ac:dyDescent="0.25">
      <c r="A204" s="58">
        <v>5200</v>
      </c>
      <c r="B204" s="141" t="s">
        <v>187</v>
      </c>
      <c r="C204" s="59">
        <f t="shared" si="25"/>
        <v>0</v>
      </c>
      <c r="D204" s="65">
        <f>D205+D215+D216+D225+D226+D227+D229</f>
        <v>0</v>
      </c>
      <c r="E204" s="65">
        <f>E205+E215+E216+E225+E226+E227+E229</f>
        <v>0</v>
      </c>
      <c r="F204" s="65">
        <f>F205+F215+F216+F225+F226+F227+F229</f>
        <v>0</v>
      </c>
      <c r="G204" s="159">
        <f>G205+G215+G216+G225+G226+G227+G229</f>
        <v>0</v>
      </c>
      <c r="H204" s="59">
        <f t="shared" si="26"/>
        <v>0</v>
      </c>
      <c r="I204" s="65">
        <f>I205+I215+I216+I225+I226+I227+I229</f>
        <v>0</v>
      </c>
      <c r="J204" s="65">
        <f>J205+J215+J216+J225+J226+J227+J229</f>
        <v>0</v>
      </c>
      <c r="K204" s="65">
        <f>K205+K215+K216+K225+K226+K227+K229</f>
        <v>0</v>
      </c>
      <c r="L204" s="160">
        <f>L205+L215+L216+L225+L226+L227+L229</f>
        <v>0</v>
      </c>
    </row>
    <row r="205" spans="1:12" x14ac:dyDescent="0.25">
      <c r="A205" s="144">
        <v>5210</v>
      </c>
      <c r="B205" s="103" t="s">
        <v>188</v>
      </c>
      <c r="C205" s="110">
        <f t="shared" si="25"/>
        <v>0</v>
      </c>
      <c r="D205" s="145">
        <f>SUM(D206:D214)</f>
        <v>0</v>
      </c>
      <c r="E205" s="145">
        <f>SUM(E206:E214)</f>
        <v>0</v>
      </c>
      <c r="F205" s="145">
        <f>SUM(F206:F214)</f>
        <v>0</v>
      </c>
      <c r="G205" s="146">
        <f>SUM(G206:G214)</f>
        <v>0</v>
      </c>
      <c r="H205" s="110">
        <f t="shared" si="26"/>
        <v>0</v>
      </c>
      <c r="I205" s="145">
        <f>SUM(I206:I214)</f>
        <v>0</v>
      </c>
      <c r="J205" s="145">
        <f>SUM(J206:J214)</f>
        <v>0</v>
      </c>
      <c r="K205" s="145">
        <f>SUM(K206:K214)</f>
        <v>0</v>
      </c>
      <c r="L205" s="147">
        <f>SUM(L206:L214)</f>
        <v>0</v>
      </c>
    </row>
    <row r="206" spans="1:12" x14ac:dyDescent="0.25">
      <c r="A206" s="41">
        <v>5211</v>
      </c>
      <c r="B206" s="67" t="s">
        <v>189</v>
      </c>
      <c r="C206" s="68">
        <f t="shared" si="25"/>
        <v>0</v>
      </c>
      <c r="D206" s="70"/>
      <c r="E206" s="70"/>
      <c r="F206" s="70"/>
      <c r="G206" s="148"/>
      <c r="H206" s="68">
        <f t="shared" si="26"/>
        <v>0</v>
      </c>
      <c r="I206" s="70"/>
      <c r="J206" s="70"/>
      <c r="K206" s="70"/>
      <c r="L206" s="149"/>
    </row>
    <row r="207" spans="1:12" x14ac:dyDescent="0.25">
      <c r="A207" s="47">
        <v>5212</v>
      </c>
      <c r="B207" s="73" t="s">
        <v>190</v>
      </c>
      <c r="C207" s="74">
        <f t="shared" si="25"/>
        <v>0</v>
      </c>
      <c r="D207" s="76"/>
      <c r="E207" s="76"/>
      <c r="F207" s="76"/>
      <c r="G207" s="150"/>
      <c r="H207" s="74">
        <f t="shared" si="26"/>
        <v>0</v>
      </c>
      <c r="I207" s="76"/>
      <c r="J207" s="76"/>
      <c r="K207" s="76"/>
      <c r="L207" s="151"/>
    </row>
    <row r="208" spans="1:12" x14ac:dyDescent="0.25">
      <c r="A208" s="47">
        <v>5213</v>
      </c>
      <c r="B208" s="73" t="s">
        <v>191</v>
      </c>
      <c r="C208" s="74">
        <f t="shared" si="25"/>
        <v>0</v>
      </c>
      <c r="D208" s="76"/>
      <c r="E208" s="76"/>
      <c r="F208" s="76"/>
      <c r="G208" s="150"/>
      <c r="H208" s="74">
        <f t="shared" si="26"/>
        <v>0</v>
      </c>
      <c r="I208" s="76"/>
      <c r="J208" s="76"/>
      <c r="K208" s="76"/>
      <c r="L208" s="151"/>
    </row>
    <row r="209" spans="1:12" x14ac:dyDescent="0.25">
      <c r="A209" s="47">
        <v>5214</v>
      </c>
      <c r="B209" s="73" t="s">
        <v>192</v>
      </c>
      <c r="C209" s="74">
        <f t="shared" si="25"/>
        <v>0</v>
      </c>
      <c r="D209" s="76"/>
      <c r="E209" s="76"/>
      <c r="F209" s="76"/>
      <c r="G209" s="150"/>
      <c r="H209" s="74">
        <f t="shared" si="26"/>
        <v>0</v>
      </c>
      <c r="I209" s="76"/>
      <c r="J209" s="76"/>
      <c r="K209" s="76"/>
      <c r="L209" s="151"/>
    </row>
    <row r="210" spans="1:12" x14ac:dyDescent="0.25">
      <c r="A210" s="47">
        <v>5215</v>
      </c>
      <c r="B210" s="73" t="s">
        <v>193</v>
      </c>
      <c r="C210" s="74">
        <f>SUM(D210:G210)</f>
        <v>0</v>
      </c>
      <c r="D210" s="76"/>
      <c r="E210" s="76"/>
      <c r="F210" s="76"/>
      <c r="G210" s="150"/>
      <c r="H210" s="74">
        <f>SUM(I210:L210)</f>
        <v>0</v>
      </c>
      <c r="I210" s="76"/>
      <c r="J210" s="76"/>
      <c r="K210" s="76"/>
      <c r="L210" s="151"/>
    </row>
    <row r="211" spans="1:12" ht="24" x14ac:dyDescent="0.25">
      <c r="A211" s="47">
        <v>5216</v>
      </c>
      <c r="B211" s="73" t="s">
        <v>194</v>
      </c>
      <c r="C211" s="74">
        <f t="shared" si="25"/>
        <v>0</v>
      </c>
      <c r="D211" s="76"/>
      <c r="E211" s="76"/>
      <c r="F211" s="76"/>
      <c r="G211" s="150"/>
      <c r="H211" s="74">
        <f t="shared" si="26"/>
        <v>0</v>
      </c>
      <c r="I211" s="76"/>
      <c r="J211" s="76"/>
      <c r="K211" s="76"/>
      <c r="L211" s="151"/>
    </row>
    <row r="212" spans="1:12" x14ac:dyDescent="0.25">
      <c r="A212" s="47">
        <v>5217</v>
      </c>
      <c r="B212" s="73" t="s">
        <v>195</v>
      </c>
      <c r="C212" s="74">
        <f t="shared" si="25"/>
        <v>0</v>
      </c>
      <c r="D212" s="76"/>
      <c r="E212" s="76"/>
      <c r="F212" s="76"/>
      <c r="G212" s="150"/>
      <c r="H212" s="74">
        <f t="shared" si="26"/>
        <v>0</v>
      </c>
      <c r="I212" s="76"/>
      <c r="J212" s="76"/>
      <c r="K212" s="76"/>
      <c r="L212" s="151"/>
    </row>
    <row r="213" spans="1:12" x14ac:dyDescent="0.25">
      <c r="A213" s="47">
        <v>5218</v>
      </c>
      <c r="B213" s="73" t="s">
        <v>196</v>
      </c>
      <c r="C213" s="74">
        <f t="shared" si="25"/>
        <v>0</v>
      </c>
      <c r="D213" s="76"/>
      <c r="E213" s="76"/>
      <c r="F213" s="76"/>
      <c r="G213" s="150"/>
      <c r="H213" s="74">
        <f t="shared" si="26"/>
        <v>0</v>
      </c>
      <c r="I213" s="76"/>
      <c r="J213" s="76"/>
      <c r="K213" s="76"/>
      <c r="L213" s="151"/>
    </row>
    <row r="214" spans="1:12" x14ac:dyDescent="0.25">
      <c r="A214" s="47">
        <v>5219</v>
      </c>
      <c r="B214" s="73" t="s">
        <v>197</v>
      </c>
      <c r="C214" s="74">
        <f t="shared" si="25"/>
        <v>0</v>
      </c>
      <c r="D214" s="76"/>
      <c r="E214" s="76"/>
      <c r="F214" s="76"/>
      <c r="G214" s="150"/>
      <c r="H214" s="74">
        <f t="shared" si="26"/>
        <v>0</v>
      </c>
      <c r="I214" s="76"/>
      <c r="J214" s="76"/>
      <c r="K214" s="76"/>
      <c r="L214" s="151"/>
    </row>
    <row r="215" spans="1:12" ht="13.5" customHeight="1" x14ac:dyDescent="0.25">
      <c r="A215" s="152">
        <v>5220</v>
      </c>
      <c r="B215" s="73" t="s">
        <v>198</v>
      </c>
      <c r="C215" s="74">
        <f t="shared" si="25"/>
        <v>0</v>
      </c>
      <c r="D215" s="76"/>
      <c r="E215" s="76"/>
      <c r="F215" s="76"/>
      <c r="G215" s="150"/>
      <c r="H215" s="74">
        <f t="shared" si="26"/>
        <v>0</v>
      </c>
      <c r="I215" s="76"/>
      <c r="J215" s="76"/>
      <c r="K215" s="76"/>
      <c r="L215" s="151"/>
    </row>
    <row r="216" spans="1:12" x14ac:dyDescent="0.25">
      <c r="A216" s="152">
        <v>5230</v>
      </c>
      <c r="B216" s="73" t="s">
        <v>199</v>
      </c>
      <c r="C216" s="74">
        <f t="shared" si="25"/>
        <v>0</v>
      </c>
      <c r="D216" s="153">
        <f>SUM(D217:D224)</f>
        <v>0</v>
      </c>
      <c r="E216" s="153">
        <f>SUM(E217:E224)</f>
        <v>0</v>
      </c>
      <c r="F216" s="153">
        <f>SUM(F217:F224)</f>
        <v>0</v>
      </c>
      <c r="G216" s="154">
        <f>SUM(G217:G224)</f>
        <v>0</v>
      </c>
      <c r="H216" s="74">
        <f t="shared" si="26"/>
        <v>0</v>
      </c>
      <c r="I216" s="153">
        <f>SUM(I217:I224)</f>
        <v>0</v>
      </c>
      <c r="J216" s="153">
        <f>SUM(J217:J224)</f>
        <v>0</v>
      </c>
      <c r="K216" s="153">
        <f>SUM(K217:K224)</f>
        <v>0</v>
      </c>
      <c r="L216" s="155">
        <f>SUM(L217:L224)</f>
        <v>0</v>
      </c>
    </row>
    <row r="217" spans="1:12" x14ac:dyDescent="0.25">
      <c r="A217" s="47">
        <v>5231</v>
      </c>
      <c r="B217" s="73" t="s">
        <v>200</v>
      </c>
      <c r="C217" s="74">
        <f t="shared" si="25"/>
        <v>0</v>
      </c>
      <c r="D217" s="76"/>
      <c r="E217" s="76"/>
      <c r="F217" s="76"/>
      <c r="G217" s="150"/>
      <c r="H217" s="74">
        <f t="shared" si="26"/>
        <v>0</v>
      </c>
      <c r="I217" s="76"/>
      <c r="J217" s="76"/>
      <c r="K217" s="76"/>
      <c r="L217" s="151"/>
    </row>
    <row r="218" spans="1:12" x14ac:dyDescent="0.25">
      <c r="A218" s="47">
        <v>5232</v>
      </c>
      <c r="B218" s="73" t="s">
        <v>201</v>
      </c>
      <c r="C218" s="74">
        <f t="shared" si="25"/>
        <v>0</v>
      </c>
      <c r="D218" s="76"/>
      <c r="E218" s="76"/>
      <c r="F218" s="76"/>
      <c r="G218" s="150"/>
      <c r="H218" s="74">
        <f t="shared" si="26"/>
        <v>0</v>
      </c>
      <c r="I218" s="76"/>
      <c r="J218" s="76"/>
      <c r="K218" s="76"/>
      <c r="L218" s="151"/>
    </row>
    <row r="219" spans="1:12" x14ac:dyDescent="0.25">
      <c r="A219" s="47">
        <v>5233</v>
      </c>
      <c r="B219" s="73" t="s">
        <v>202</v>
      </c>
      <c r="C219" s="190">
        <f t="shared" si="25"/>
        <v>0</v>
      </c>
      <c r="D219" s="76"/>
      <c r="E219" s="76"/>
      <c r="F219" s="76"/>
      <c r="G219" s="150"/>
      <c r="H219" s="74">
        <f t="shared" si="26"/>
        <v>0</v>
      </c>
      <c r="I219" s="76"/>
      <c r="J219" s="76"/>
      <c r="K219" s="76"/>
      <c r="L219" s="151"/>
    </row>
    <row r="220" spans="1:12" ht="24" x14ac:dyDescent="0.25">
      <c r="A220" s="47">
        <v>5234</v>
      </c>
      <c r="B220" s="73" t="s">
        <v>203</v>
      </c>
      <c r="C220" s="190">
        <f t="shared" si="25"/>
        <v>0</v>
      </c>
      <c r="D220" s="76"/>
      <c r="E220" s="76"/>
      <c r="F220" s="76"/>
      <c r="G220" s="150"/>
      <c r="H220" s="74">
        <f t="shared" si="26"/>
        <v>0</v>
      </c>
      <c r="I220" s="76"/>
      <c r="J220" s="76"/>
      <c r="K220" s="76"/>
      <c r="L220" s="151"/>
    </row>
    <row r="221" spans="1:12" ht="14.25" customHeight="1" x14ac:dyDescent="0.25">
      <c r="A221" s="47">
        <v>5236</v>
      </c>
      <c r="B221" s="73" t="s">
        <v>204</v>
      </c>
      <c r="C221" s="190">
        <f t="shared" si="25"/>
        <v>0</v>
      </c>
      <c r="D221" s="76"/>
      <c r="E221" s="76"/>
      <c r="F221" s="76"/>
      <c r="G221" s="150"/>
      <c r="H221" s="74">
        <f t="shared" si="26"/>
        <v>0</v>
      </c>
      <c r="I221" s="76"/>
      <c r="J221" s="76"/>
      <c r="K221" s="76"/>
      <c r="L221" s="151"/>
    </row>
    <row r="222" spans="1:12" ht="14.25" customHeight="1" x14ac:dyDescent="0.25">
      <c r="A222" s="47">
        <v>5237</v>
      </c>
      <c r="B222" s="73" t="s">
        <v>205</v>
      </c>
      <c r="C222" s="190">
        <f t="shared" si="25"/>
        <v>0</v>
      </c>
      <c r="D222" s="76"/>
      <c r="E222" s="76"/>
      <c r="F222" s="76"/>
      <c r="G222" s="150"/>
      <c r="H222" s="74">
        <f t="shared" si="26"/>
        <v>0</v>
      </c>
      <c r="I222" s="76"/>
      <c r="J222" s="76"/>
      <c r="K222" s="76"/>
      <c r="L222" s="151"/>
    </row>
    <row r="223" spans="1:12" ht="24" x14ac:dyDescent="0.25">
      <c r="A223" s="47">
        <v>5238</v>
      </c>
      <c r="B223" s="73" t="s">
        <v>206</v>
      </c>
      <c r="C223" s="190">
        <f t="shared" si="25"/>
        <v>0</v>
      </c>
      <c r="D223" s="76"/>
      <c r="E223" s="76"/>
      <c r="F223" s="76"/>
      <c r="G223" s="150"/>
      <c r="H223" s="74">
        <f t="shared" si="26"/>
        <v>0</v>
      </c>
      <c r="I223" s="76"/>
      <c r="J223" s="76"/>
      <c r="K223" s="76"/>
      <c r="L223" s="151"/>
    </row>
    <row r="224" spans="1:12" ht="24" x14ac:dyDescent="0.25">
      <c r="A224" s="47">
        <v>5239</v>
      </c>
      <c r="B224" s="73" t="s">
        <v>207</v>
      </c>
      <c r="C224" s="190">
        <f t="shared" si="25"/>
        <v>0</v>
      </c>
      <c r="D224" s="76"/>
      <c r="E224" s="76"/>
      <c r="F224" s="76"/>
      <c r="G224" s="150"/>
      <c r="H224" s="74">
        <f t="shared" si="26"/>
        <v>0</v>
      </c>
      <c r="I224" s="76"/>
      <c r="J224" s="76"/>
      <c r="K224" s="76"/>
      <c r="L224" s="151"/>
    </row>
    <row r="225" spans="1:12" ht="24" x14ac:dyDescent="0.25">
      <c r="A225" s="152">
        <v>5240</v>
      </c>
      <c r="B225" s="73" t="s">
        <v>208</v>
      </c>
      <c r="C225" s="190">
        <f t="shared" si="25"/>
        <v>0</v>
      </c>
      <c r="D225" s="76"/>
      <c r="E225" s="76"/>
      <c r="F225" s="76"/>
      <c r="G225" s="150"/>
      <c r="H225" s="74">
        <f t="shared" si="26"/>
        <v>0</v>
      </c>
      <c r="I225" s="76"/>
      <c r="J225" s="76"/>
      <c r="K225" s="76"/>
      <c r="L225" s="151"/>
    </row>
    <row r="226" spans="1:12" x14ac:dyDescent="0.25">
      <c r="A226" s="152">
        <v>5250</v>
      </c>
      <c r="B226" s="73" t="s">
        <v>209</v>
      </c>
      <c r="C226" s="190">
        <f t="shared" si="25"/>
        <v>0</v>
      </c>
      <c r="D226" s="76"/>
      <c r="E226" s="76"/>
      <c r="F226" s="76"/>
      <c r="G226" s="150"/>
      <c r="H226" s="74">
        <f t="shared" si="26"/>
        <v>0</v>
      </c>
      <c r="I226" s="76"/>
      <c r="J226" s="76"/>
      <c r="K226" s="76"/>
      <c r="L226" s="151"/>
    </row>
    <row r="227" spans="1:12" x14ac:dyDescent="0.25">
      <c r="A227" s="152">
        <v>5260</v>
      </c>
      <c r="B227" s="73" t="s">
        <v>210</v>
      </c>
      <c r="C227" s="190">
        <f t="shared" si="25"/>
        <v>0</v>
      </c>
      <c r="D227" s="153">
        <f>SUM(D228)</f>
        <v>0</v>
      </c>
      <c r="E227" s="153">
        <f>SUM(E228)</f>
        <v>0</v>
      </c>
      <c r="F227" s="153">
        <f>SUM(F228)</f>
        <v>0</v>
      </c>
      <c r="G227" s="154">
        <f>SUM(G228)</f>
        <v>0</v>
      </c>
      <c r="H227" s="74">
        <f t="shared" si="26"/>
        <v>0</v>
      </c>
      <c r="I227" s="153">
        <f>SUM(I228)</f>
        <v>0</v>
      </c>
      <c r="J227" s="153">
        <f>SUM(J228)</f>
        <v>0</v>
      </c>
      <c r="K227" s="153">
        <f>SUM(K228)</f>
        <v>0</v>
      </c>
      <c r="L227" s="155">
        <f>SUM(L228)</f>
        <v>0</v>
      </c>
    </row>
    <row r="228" spans="1:12" ht="24" x14ac:dyDescent="0.25">
      <c r="A228" s="47">
        <v>5269</v>
      </c>
      <c r="B228" s="73" t="s">
        <v>211</v>
      </c>
      <c r="C228" s="190">
        <f t="shared" si="25"/>
        <v>0</v>
      </c>
      <c r="D228" s="76"/>
      <c r="E228" s="76"/>
      <c r="F228" s="76"/>
      <c r="G228" s="150"/>
      <c r="H228" s="74">
        <f t="shared" si="26"/>
        <v>0</v>
      </c>
      <c r="I228" s="76"/>
      <c r="J228" s="76"/>
      <c r="K228" s="76"/>
      <c r="L228" s="151"/>
    </row>
    <row r="229" spans="1:12" ht="24" x14ac:dyDescent="0.25">
      <c r="A229" s="144">
        <v>5270</v>
      </c>
      <c r="B229" s="103" t="s">
        <v>212</v>
      </c>
      <c r="C229" s="191">
        <f t="shared" si="25"/>
        <v>0</v>
      </c>
      <c r="D229" s="156"/>
      <c r="E229" s="156"/>
      <c r="F229" s="156"/>
      <c r="G229" s="157"/>
      <c r="H229" s="110">
        <f t="shared" si="26"/>
        <v>0</v>
      </c>
      <c r="I229" s="156"/>
      <c r="J229" s="156"/>
      <c r="K229" s="156"/>
      <c r="L229" s="158"/>
    </row>
    <row r="230" spans="1:12" x14ac:dyDescent="0.25">
      <c r="A230" s="136">
        <v>6000</v>
      </c>
      <c r="B230" s="136" t="s">
        <v>213</v>
      </c>
      <c r="C230" s="192">
        <f t="shared" si="25"/>
        <v>0</v>
      </c>
      <c r="D230" s="138">
        <f>D231+D251+D258</f>
        <v>0</v>
      </c>
      <c r="E230" s="138">
        <f>E231+E251+E258</f>
        <v>0</v>
      </c>
      <c r="F230" s="138">
        <f>F231+F251+F258</f>
        <v>0</v>
      </c>
      <c r="G230" s="139">
        <f>G231+G251+G258</f>
        <v>0</v>
      </c>
      <c r="H230" s="137">
        <f t="shared" si="26"/>
        <v>0</v>
      </c>
      <c r="I230" s="138">
        <f>I231+I251+I258</f>
        <v>0</v>
      </c>
      <c r="J230" s="138">
        <f>J231+J251+J258</f>
        <v>0</v>
      </c>
      <c r="K230" s="138">
        <f>K231+K251+K258</f>
        <v>0</v>
      </c>
      <c r="L230" s="140">
        <f>L231+L251+L258</f>
        <v>0</v>
      </c>
    </row>
    <row r="231" spans="1:12" ht="14.25" customHeight="1" x14ac:dyDescent="0.25">
      <c r="A231" s="88">
        <v>6200</v>
      </c>
      <c r="B231" s="173" t="s">
        <v>214</v>
      </c>
      <c r="C231" s="193">
        <f>SUM(D231:G231)</f>
        <v>0</v>
      </c>
      <c r="D231" s="183">
        <f>SUM(D232,D233,D235,D238,D244,D245,D246)</f>
        <v>0</v>
      </c>
      <c r="E231" s="183">
        <f t="shared" ref="E231:I231" si="27">SUM(E232,E233,E235,E238,E244,E245,E246)</f>
        <v>0</v>
      </c>
      <c r="F231" s="183">
        <f t="shared" si="27"/>
        <v>0</v>
      </c>
      <c r="G231" s="183">
        <f t="shared" si="27"/>
        <v>0</v>
      </c>
      <c r="H231" s="182">
        <f t="shared" si="26"/>
        <v>0</v>
      </c>
      <c r="I231" s="183">
        <f t="shared" si="27"/>
        <v>0</v>
      </c>
      <c r="J231" s="183">
        <f>SUM(J232,J233,J235,J238,J244,J245,J246)</f>
        <v>0</v>
      </c>
      <c r="K231" s="183">
        <f t="shared" ref="K231:L231" si="28">SUM(K232,K233,K235,K238,K244,K245,K246)</f>
        <v>0</v>
      </c>
      <c r="L231" s="143">
        <f t="shared" si="28"/>
        <v>0</v>
      </c>
    </row>
    <row r="232" spans="1:12" ht="24" x14ac:dyDescent="0.25">
      <c r="A232" s="161">
        <v>6220</v>
      </c>
      <c r="B232" s="67" t="s">
        <v>215</v>
      </c>
      <c r="C232" s="194">
        <f t="shared" si="25"/>
        <v>0</v>
      </c>
      <c r="D232" s="70"/>
      <c r="E232" s="70"/>
      <c r="F232" s="70"/>
      <c r="G232" s="195"/>
      <c r="H232" s="196">
        <f t="shared" si="26"/>
        <v>0</v>
      </c>
      <c r="I232" s="70"/>
      <c r="J232" s="70"/>
      <c r="K232" s="70"/>
      <c r="L232" s="149"/>
    </row>
    <row r="233" spans="1:12" x14ac:dyDescent="0.25">
      <c r="A233" s="152">
        <v>6230</v>
      </c>
      <c r="B233" s="73" t="s">
        <v>326</v>
      </c>
      <c r="C233" s="190">
        <f t="shared" si="25"/>
        <v>0</v>
      </c>
      <c r="D233" s="76">
        <f>SUM(D234)</f>
        <v>0</v>
      </c>
      <c r="E233" s="76">
        <f t="shared" ref="E233:I233" si="29">SUM(E234)</f>
        <v>0</v>
      </c>
      <c r="F233" s="76">
        <f t="shared" si="29"/>
        <v>0</v>
      </c>
      <c r="G233" s="150">
        <f t="shared" si="29"/>
        <v>0</v>
      </c>
      <c r="H233" s="197">
        <f t="shared" si="26"/>
        <v>0</v>
      </c>
      <c r="I233" s="76">
        <f t="shared" si="29"/>
        <v>0</v>
      </c>
      <c r="J233" s="76">
        <f t="shared" ref="J233" si="30">SUM(J234)</f>
        <v>0</v>
      </c>
      <c r="K233" s="76">
        <f t="shared" ref="K233:L233" si="31">SUM(K234)</f>
        <v>0</v>
      </c>
      <c r="L233" s="151">
        <f t="shared" si="31"/>
        <v>0</v>
      </c>
    </row>
    <row r="234" spans="1:12" ht="24" x14ac:dyDescent="0.25">
      <c r="A234" s="102">
        <v>6239</v>
      </c>
      <c r="B234" s="67" t="s">
        <v>327</v>
      </c>
      <c r="C234" s="190">
        <f t="shared" si="25"/>
        <v>0</v>
      </c>
      <c r="D234" s="70"/>
      <c r="E234" s="70"/>
      <c r="F234" s="70"/>
      <c r="G234" s="148"/>
      <c r="H234" s="197">
        <f t="shared" si="26"/>
        <v>0</v>
      </c>
      <c r="I234" s="70"/>
      <c r="J234" s="70"/>
      <c r="K234" s="70"/>
      <c r="L234" s="149"/>
    </row>
    <row r="235" spans="1:12" ht="24" x14ac:dyDescent="0.25">
      <c r="A235" s="152">
        <v>6240</v>
      </c>
      <c r="B235" s="73" t="s">
        <v>216</v>
      </c>
      <c r="C235" s="190">
        <f>SUM(D235:G235)</f>
        <v>0</v>
      </c>
      <c r="D235" s="153">
        <f>SUM(D236:D237)</f>
        <v>0</v>
      </c>
      <c r="E235" s="153">
        <f>SUM(E236:E237)</f>
        <v>0</v>
      </c>
      <c r="F235" s="153">
        <f>SUM(F236:F237)</f>
        <v>0</v>
      </c>
      <c r="G235" s="154">
        <f>SUM(G236:G237)</f>
        <v>0</v>
      </c>
      <c r="H235" s="197">
        <f t="shared" si="26"/>
        <v>0</v>
      </c>
      <c r="I235" s="153">
        <f>SUM(I236:I237)</f>
        <v>0</v>
      </c>
      <c r="J235" s="153">
        <f>SUM(J236:J237)</f>
        <v>0</v>
      </c>
      <c r="K235" s="153">
        <f>SUM(K236:K237)</f>
        <v>0</v>
      </c>
      <c r="L235" s="155">
        <f>SUM(L236:L237)</f>
        <v>0</v>
      </c>
    </row>
    <row r="236" spans="1:12" x14ac:dyDescent="0.25">
      <c r="A236" s="47">
        <v>6241</v>
      </c>
      <c r="B236" s="73" t="s">
        <v>217</v>
      </c>
      <c r="C236" s="190">
        <f>SUM(D236:G236)</f>
        <v>0</v>
      </c>
      <c r="D236" s="76"/>
      <c r="E236" s="76"/>
      <c r="F236" s="76"/>
      <c r="G236" s="150"/>
      <c r="H236" s="197">
        <f>SUM(I236:L236)</f>
        <v>0</v>
      </c>
      <c r="I236" s="76"/>
      <c r="J236" s="76"/>
      <c r="K236" s="76"/>
      <c r="L236" s="151"/>
    </row>
    <row r="237" spans="1:12" x14ac:dyDescent="0.25">
      <c r="A237" s="47">
        <v>6242</v>
      </c>
      <c r="B237" s="73" t="s">
        <v>218</v>
      </c>
      <c r="C237" s="190">
        <f>SUM(D237:G237)</f>
        <v>0</v>
      </c>
      <c r="D237" s="76"/>
      <c r="E237" s="76"/>
      <c r="F237" s="76"/>
      <c r="G237" s="150"/>
      <c r="H237" s="197">
        <f t="shared" si="26"/>
        <v>0</v>
      </c>
      <c r="I237" s="76"/>
      <c r="J237" s="76"/>
      <c r="K237" s="76"/>
      <c r="L237" s="151"/>
    </row>
    <row r="238" spans="1:12" ht="25.5" customHeight="1" x14ac:dyDescent="0.25">
      <c r="A238" s="152">
        <v>6250</v>
      </c>
      <c r="B238" s="73" t="s">
        <v>219</v>
      </c>
      <c r="C238" s="190">
        <f>SUM(D238:G238)</f>
        <v>0</v>
      </c>
      <c r="D238" s="153">
        <f>SUM(D239:D243)</f>
        <v>0</v>
      </c>
      <c r="E238" s="153">
        <f>SUM(E239:E243)</f>
        <v>0</v>
      </c>
      <c r="F238" s="153">
        <f>SUM(F239:F243)</f>
        <v>0</v>
      </c>
      <c r="G238" s="154">
        <f>SUM(G239:G243)</f>
        <v>0</v>
      </c>
      <c r="H238" s="197">
        <f t="shared" si="26"/>
        <v>0</v>
      </c>
      <c r="I238" s="153">
        <f>SUM(I239:I243)</f>
        <v>0</v>
      </c>
      <c r="J238" s="153">
        <f>SUM(J239:J243)</f>
        <v>0</v>
      </c>
      <c r="K238" s="153">
        <f>SUM(K239:K243)</f>
        <v>0</v>
      </c>
      <c r="L238" s="155">
        <f>SUM(L239:L243)</f>
        <v>0</v>
      </c>
    </row>
    <row r="239" spans="1:12" ht="14.25" customHeight="1" x14ac:dyDescent="0.25">
      <c r="A239" s="47">
        <v>6252</v>
      </c>
      <c r="B239" s="73" t="s">
        <v>220</v>
      </c>
      <c r="C239" s="190">
        <f>SUM(D239:G239)</f>
        <v>0</v>
      </c>
      <c r="D239" s="76"/>
      <c r="E239" s="76"/>
      <c r="F239" s="76"/>
      <c r="G239" s="150"/>
      <c r="H239" s="197">
        <f t="shared" si="26"/>
        <v>0</v>
      </c>
      <c r="I239" s="76"/>
      <c r="J239" s="76"/>
      <c r="K239" s="76"/>
      <c r="L239" s="151"/>
    </row>
    <row r="240" spans="1:12" ht="14.25" customHeight="1" x14ac:dyDescent="0.25">
      <c r="A240" s="47">
        <v>6253</v>
      </c>
      <c r="B240" s="73" t="s">
        <v>221</v>
      </c>
      <c r="C240" s="190">
        <f t="shared" si="25"/>
        <v>0</v>
      </c>
      <c r="D240" s="76"/>
      <c r="E240" s="76"/>
      <c r="F240" s="76"/>
      <c r="G240" s="150"/>
      <c r="H240" s="197">
        <f t="shared" si="26"/>
        <v>0</v>
      </c>
      <c r="I240" s="76"/>
      <c r="J240" s="76"/>
      <c r="K240" s="76"/>
      <c r="L240" s="151"/>
    </row>
    <row r="241" spans="1:12" ht="24" x14ac:dyDescent="0.25">
      <c r="A241" s="47">
        <v>6254</v>
      </c>
      <c r="B241" s="73" t="s">
        <v>222</v>
      </c>
      <c r="C241" s="190">
        <f t="shared" si="25"/>
        <v>0</v>
      </c>
      <c r="D241" s="76"/>
      <c r="E241" s="76"/>
      <c r="F241" s="76"/>
      <c r="G241" s="150"/>
      <c r="H241" s="197">
        <f t="shared" si="26"/>
        <v>0</v>
      </c>
      <c r="I241" s="76"/>
      <c r="J241" s="76"/>
      <c r="K241" s="76"/>
      <c r="L241" s="151"/>
    </row>
    <row r="242" spans="1:12" ht="24" x14ac:dyDescent="0.25">
      <c r="A242" s="47">
        <v>6255</v>
      </c>
      <c r="B242" s="73" t="s">
        <v>223</v>
      </c>
      <c r="C242" s="190">
        <f t="shared" si="25"/>
        <v>0</v>
      </c>
      <c r="D242" s="76"/>
      <c r="E242" s="76"/>
      <c r="F242" s="76"/>
      <c r="G242" s="150"/>
      <c r="H242" s="197">
        <f t="shared" si="26"/>
        <v>0</v>
      </c>
      <c r="I242" s="76"/>
      <c r="J242" s="76"/>
      <c r="K242" s="76"/>
      <c r="L242" s="151"/>
    </row>
    <row r="243" spans="1:12" x14ac:dyDescent="0.25">
      <c r="A243" s="47">
        <v>6259</v>
      </c>
      <c r="B243" s="73" t="s">
        <v>224</v>
      </c>
      <c r="C243" s="190">
        <f t="shared" si="25"/>
        <v>0</v>
      </c>
      <c r="D243" s="76"/>
      <c r="E243" s="76"/>
      <c r="F243" s="76"/>
      <c r="G243" s="150"/>
      <c r="H243" s="197">
        <f t="shared" si="26"/>
        <v>0</v>
      </c>
      <c r="I243" s="76"/>
      <c r="J243" s="76"/>
      <c r="K243" s="76"/>
      <c r="L243" s="151"/>
    </row>
    <row r="244" spans="1:12" ht="33" customHeight="1" x14ac:dyDescent="0.25">
      <c r="A244" s="152">
        <v>6260</v>
      </c>
      <c r="B244" s="73" t="s">
        <v>225</v>
      </c>
      <c r="C244" s="190">
        <f t="shared" si="25"/>
        <v>0</v>
      </c>
      <c r="D244" s="76"/>
      <c r="E244" s="76"/>
      <c r="F244" s="76"/>
      <c r="G244" s="150"/>
      <c r="H244" s="197">
        <f t="shared" si="26"/>
        <v>0</v>
      </c>
      <c r="I244" s="76"/>
      <c r="J244" s="76"/>
      <c r="K244" s="76"/>
      <c r="L244" s="151"/>
    </row>
    <row r="245" spans="1:12" x14ac:dyDescent="0.25">
      <c r="A245" s="152">
        <v>6270</v>
      </c>
      <c r="B245" s="73" t="s">
        <v>226</v>
      </c>
      <c r="C245" s="190">
        <f t="shared" si="25"/>
        <v>0</v>
      </c>
      <c r="D245" s="76"/>
      <c r="E245" s="76"/>
      <c r="F245" s="76"/>
      <c r="G245" s="150"/>
      <c r="H245" s="197">
        <f t="shared" si="26"/>
        <v>0</v>
      </c>
      <c r="I245" s="76"/>
      <c r="J245" s="76"/>
      <c r="K245" s="76"/>
      <c r="L245" s="151"/>
    </row>
    <row r="246" spans="1:12" ht="24.75" customHeight="1" x14ac:dyDescent="0.25">
      <c r="A246" s="161">
        <v>6290</v>
      </c>
      <c r="B246" s="67" t="s">
        <v>227</v>
      </c>
      <c r="C246" s="198">
        <f t="shared" si="25"/>
        <v>0</v>
      </c>
      <c r="D246" s="162">
        <f>SUM(D247:D250)</f>
        <v>0</v>
      </c>
      <c r="E246" s="162">
        <f t="shared" ref="E246:G246" si="32">SUM(E247:E250)</f>
        <v>0</v>
      </c>
      <c r="F246" s="162">
        <f t="shared" si="32"/>
        <v>0</v>
      </c>
      <c r="G246" s="199">
        <f t="shared" si="32"/>
        <v>0</v>
      </c>
      <c r="H246" s="198">
        <f t="shared" si="26"/>
        <v>0</v>
      </c>
      <c r="I246" s="162">
        <f>SUM(I247:I250)</f>
        <v>0</v>
      </c>
      <c r="J246" s="162">
        <f t="shared" ref="J246:L246" si="33">SUM(J247:J250)</f>
        <v>0</v>
      </c>
      <c r="K246" s="162">
        <f t="shared" si="33"/>
        <v>0</v>
      </c>
      <c r="L246" s="176">
        <f t="shared" si="33"/>
        <v>0</v>
      </c>
    </row>
    <row r="247" spans="1:12" x14ac:dyDescent="0.25">
      <c r="A247" s="47">
        <v>6291</v>
      </c>
      <c r="B247" s="73" t="s">
        <v>228</v>
      </c>
      <c r="C247" s="190">
        <f t="shared" si="25"/>
        <v>0</v>
      </c>
      <c r="D247" s="76"/>
      <c r="E247" s="76"/>
      <c r="F247" s="76"/>
      <c r="G247" s="200"/>
      <c r="H247" s="190">
        <f t="shared" si="26"/>
        <v>0</v>
      </c>
      <c r="I247" s="76"/>
      <c r="J247" s="76"/>
      <c r="K247" s="76"/>
      <c r="L247" s="151"/>
    </row>
    <row r="248" spans="1:12" x14ac:dyDescent="0.25">
      <c r="A248" s="47">
        <v>6292</v>
      </c>
      <c r="B248" s="73" t="s">
        <v>229</v>
      </c>
      <c r="C248" s="190">
        <f t="shared" si="25"/>
        <v>0</v>
      </c>
      <c r="D248" s="76"/>
      <c r="E248" s="76"/>
      <c r="F248" s="76"/>
      <c r="G248" s="200"/>
      <c r="H248" s="190">
        <f t="shared" si="26"/>
        <v>0</v>
      </c>
      <c r="I248" s="76"/>
      <c r="J248" s="76"/>
      <c r="K248" s="76"/>
      <c r="L248" s="151"/>
    </row>
    <row r="249" spans="1:12" ht="78.75" customHeight="1" x14ac:dyDescent="0.25">
      <c r="A249" s="47">
        <v>6296</v>
      </c>
      <c r="B249" s="73" t="s">
        <v>230</v>
      </c>
      <c r="C249" s="190">
        <f t="shared" si="25"/>
        <v>0</v>
      </c>
      <c r="D249" s="76"/>
      <c r="E249" s="76"/>
      <c r="F249" s="76"/>
      <c r="G249" s="200"/>
      <c r="H249" s="190">
        <f t="shared" si="26"/>
        <v>0</v>
      </c>
      <c r="I249" s="76"/>
      <c r="J249" s="76"/>
      <c r="K249" s="76"/>
      <c r="L249" s="151"/>
    </row>
    <row r="250" spans="1:12" ht="39.75" customHeight="1" x14ac:dyDescent="0.25">
      <c r="A250" s="47">
        <v>6299</v>
      </c>
      <c r="B250" s="73" t="s">
        <v>231</v>
      </c>
      <c r="C250" s="190">
        <f t="shared" si="25"/>
        <v>0</v>
      </c>
      <c r="D250" s="76"/>
      <c r="E250" s="76"/>
      <c r="F250" s="76"/>
      <c r="G250" s="200"/>
      <c r="H250" s="190">
        <f t="shared" si="26"/>
        <v>0</v>
      </c>
      <c r="I250" s="76"/>
      <c r="J250" s="76"/>
      <c r="K250" s="76"/>
      <c r="L250" s="151"/>
    </row>
    <row r="251" spans="1:12" x14ac:dyDescent="0.25">
      <c r="A251" s="58">
        <v>6300</v>
      </c>
      <c r="B251" s="141" t="s">
        <v>232</v>
      </c>
      <c r="C251" s="174">
        <f t="shared" si="25"/>
        <v>0</v>
      </c>
      <c r="D251" s="65">
        <f>SUM(D252,D256,D257)</f>
        <v>0</v>
      </c>
      <c r="E251" s="65">
        <f t="shared" ref="E251:G251" si="34">SUM(E252,E256,E257)</f>
        <v>0</v>
      </c>
      <c r="F251" s="65">
        <f t="shared" si="34"/>
        <v>0</v>
      </c>
      <c r="G251" s="65">
        <f t="shared" si="34"/>
        <v>0</v>
      </c>
      <c r="H251" s="59">
        <f t="shared" si="26"/>
        <v>0</v>
      </c>
      <c r="I251" s="65">
        <f>SUM(I252,I256,I257)</f>
        <v>0</v>
      </c>
      <c r="J251" s="65">
        <f t="shared" ref="J251:L251" si="35">SUM(J252,J256,J257)</f>
        <v>0</v>
      </c>
      <c r="K251" s="65">
        <f t="shared" si="35"/>
        <v>0</v>
      </c>
      <c r="L251" s="165">
        <f t="shared" si="35"/>
        <v>0</v>
      </c>
    </row>
    <row r="252" spans="1:12" ht="24" x14ac:dyDescent="0.25">
      <c r="A252" s="161">
        <v>6320</v>
      </c>
      <c r="B252" s="67" t="s">
        <v>233</v>
      </c>
      <c r="C252" s="198">
        <f t="shared" si="25"/>
        <v>0</v>
      </c>
      <c r="D252" s="162">
        <f>SUM(D253:D255)</f>
        <v>0</v>
      </c>
      <c r="E252" s="162">
        <f t="shared" ref="E252:G252" si="36">SUM(E253:E255)</f>
        <v>0</v>
      </c>
      <c r="F252" s="162">
        <f t="shared" si="36"/>
        <v>0</v>
      </c>
      <c r="G252" s="201">
        <f t="shared" si="36"/>
        <v>0</v>
      </c>
      <c r="H252" s="198">
        <f t="shared" si="26"/>
        <v>0</v>
      </c>
      <c r="I252" s="162">
        <f>SUM(I253:I255)</f>
        <v>0</v>
      </c>
      <c r="J252" s="162">
        <f t="shared" ref="J252:L252" si="37">SUM(J253:J255)</f>
        <v>0</v>
      </c>
      <c r="K252" s="162">
        <f t="shared" si="37"/>
        <v>0</v>
      </c>
      <c r="L252" s="202">
        <f t="shared" si="37"/>
        <v>0</v>
      </c>
    </row>
    <row r="253" spans="1:12" x14ac:dyDescent="0.25">
      <c r="A253" s="47">
        <v>6322</v>
      </c>
      <c r="B253" s="73" t="s">
        <v>234</v>
      </c>
      <c r="C253" s="190">
        <f t="shared" si="25"/>
        <v>0</v>
      </c>
      <c r="D253" s="76"/>
      <c r="E253" s="76"/>
      <c r="F253" s="76"/>
      <c r="G253" s="200"/>
      <c r="H253" s="190">
        <f t="shared" si="26"/>
        <v>0</v>
      </c>
      <c r="I253" s="76"/>
      <c r="J253" s="76"/>
      <c r="K253" s="76"/>
      <c r="L253" s="151"/>
    </row>
    <row r="254" spans="1:12" ht="24" x14ac:dyDescent="0.25">
      <c r="A254" s="47">
        <v>6323</v>
      </c>
      <c r="B254" s="73" t="s">
        <v>235</v>
      </c>
      <c r="C254" s="190">
        <f t="shared" si="25"/>
        <v>0</v>
      </c>
      <c r="D254" s="76"/>
      <c r="E254" s="76"/>
      <c r="F254" s="76"/>
      <c r="G254" s="200"/>
      <c r="H254" s="190">
        <f t="shared" si="26"/>
        <v>0</v>
      </c>
      <c r="I254" s="76"/>
      <c r="J254" s="76"/>
      <c r="K254" s="76"/>
      <c r="L254" s="151"/>
    </row>
    <row r="255" spans="1:12" x14ac:dyDescent="0.25">
      <c r="A255" s="41">
        <v>6329</v>
      </c>
      <c r="B255" s="67" t="s">
        <v>236</v>
      </c>
      <c r="C255" s="194">
        <f t="shared" si="25"/>
        <v>0</v>
      </c>
      <c r="D255" s="70"/>
      <c r="E255" s="70"/>
      <c r="F255" s="70"/>
      <c r="G255" s="203"/>
      <c r="H255" s="194">
        <f t="shared" si="26"/>
        <v>0</v>
      </c>
      <c r="I255" s="70"/>
      <c r="J255" s="70"/>
      <c r="K255" s="70"/>
      <c r="L255" s="149"/>
    </row>
    <row r="256" spans="1:12" ht="24" x14ac:dyDescent="0.25">
      <c r="A256" s="204">
        <v>6330</v>
      </c>
      <c r="B256" s="205" t="s">
        <v>237</v>
      </c>
      <c r="C256" s="198">
        <f>SUM(D256:G256)</f>
        <v>0</v>
      </c>
      <c r="D256" s="179"/>
      <c r="E256" s="179"/>
      <c r="F256" s="179"/>
      <c r="G256" s="200"/>
      <c r="H256" s="198">
        <f>SUM(I256:L256)</f>
        <v>0</v>
      </c>
      <c r="I256" s="179"/>
      <c r="J256" s="179"/>
      <c r="K256" s="179"/>
      <c r="L256" s="181"/>
    </row>
    <row r="257" spans="1:13" x14ac:dyDescent="0.25">
      <c r="A257" s="152">
        <v>6360</v>
      </c>
      <c r="B257" s="73" t="s">
        <v>238</v>
      </c>
      <c r="C257" s="190">
        <f t="shared" si="25"/>
        <v>0</v>
      </c>
      <c r="D257" s="76"/>
      <c r="E257" s="76"/>
      <c r="F257" s="76"/>
      <c r="G257" s="150"/>
      <c r="H257" s="197">
        <f t="shared" si="26"/>
        <v>0</v>
      </c>
      <c r="I257" s="76"/>
      <c r="J257" s="76"/>
      <c r="K257" s="76"/>
      <c r="L257" s="151"/>
    </row>
    <row r="258" spans="1:13" ht="36" x14ac:dyDescent="0.25">
      <c r="A258" s="58">
        <v>6400</v>
      </c>
      <c r="B258" s="141" t="s">
        <v>239</v>
      </c>
      <c r="C258" s="174">
        <f>SUM(D258:G258)</f>
        <v>0</v>
      </c>
      <c r="D258" s="65">
        <f>SUM(D259,D263)</f>
        <v>0</v>
      </c>
      <c r="E258" s="65">
        <f t="shared" ref="E258:G258" si="38">SUM(E259,E263)</f>
        <v>0</v>
      </c>
      <c r="F258" s="65">
        <f t="shared" si="38"/>
        <v>0</v>
      </c>
      <c r="G258" s="65">
        <f t="shared" si="38"/>
        <v>0</v>
      </c>
      <c r="H258" s="59">
        <f>SUM(I258:L258)</f>
        <v>0</v>
      </c>
      <c r="I258" s="65">
        <f>SUM(I259,I263)</f>
        <v>0</v>
      </c>
      <c r="J258" s="65">
        <f t="shared" ref="J258:L258" si="39">SUM(J259,J263)</f>
        <v>0</v>
      </c>
      <c r="K258" s="65">
        <f t="shared" si="39"/>
        <v>0</v>
      </c>
      <c r="L258" s="165">
        <f t="shared" si="39"/>
        <v>0</v>
      </c>
    </row>
    <row r="259" spans="1:13" ht="24" x14ac:dyDescent="0.25">
      <c r="A259" s="161">
        <v>6410</v>
      </c>
      <c r="B259" s="67" t="s">
        <v>240</v>
      </c>
      <c r="C259" s="194">
        <f t="shared" si="25"/>
        <v>0</v>
      </c>
      <c r="D259" s="162">
        <f>SUM(D260:D262)</f>
        <v>0</v>
      </c>
      <c r="E259" s="162">
        <f t="shared" ref="E259:G259" si="40">SUM(E260:E262)</f>
        <v>0</v>
      </c>
      <c r="F259" s="162">
        <f t="shared" si="40"/>
        <v>0</v>
      </c>
      <c r="G259" s="206">
        <f t="shared" si="40"/>
        <v>0</v>
      </c>
      <c r="H259" s="194">
        <f t="shared" si="26"/>
        <v>0</v>
      </c>
      <c r="I259" s="162">
        <f>SUM(I260:I262)</f>
        <v>0</v>
      </c>
      <c r="J259" s="162">
        <f t="shared" ref="J259:L259" si="41">SUM(J260:J262)</f>
        <v>0</v>
      </c>
      <c r="K259" s="162">
        <f t="shared" si="41"/>
        <v>0</v>
      </c>
      <c r="L259" s="171">
        <f t="shared" si="41"/>
        <v>0</v>
      </c>
    </row>
    <row r="260" spans="1:13" x14ac:dyDescent="0.25">
      <c r="A260" s="47">
        <v>6411</v>
      </c>
      <c r="B260" s="207" t="s">
        <v>241</v>
      </c>
      <c r="C260" s="190">
        <f t="shared" si="25"/>
        <v>0</v>
      </c>
      <c r="D260" s="76"/>
      <c r="E260" s="76"/>
      <c r="F260" s="76"/>
      <c r="G260" s="150"/>
      <c r="H260" s="197">
        <f t="shared" si="26"/>
        <v>0</v>
      </c>
      <c r="I260" s="76"/>
      <c r="J260" s="76"/>
      <c r="K260" s="76"/>
      <c r="L260" s="151"/>
    </row>
    <row r="261" spans="1:13" ht="46.5" customHeight="1" x14ac:dyDescent="0.25">
      <c r="A261" s="47">
        <v>6412</v>
      </c>
      <c r="B261" s="73" t="s">
        <v>242</v>
      </c>
      <c r="C261" s="190">
        <f t="shared" si="25"/>
        <v>0</v>
      </c>
      <c r="D261" s="76"/>
      <c r="E261" s="76"/>
      <c r="F261" s="76"/>
      <c r="G261" s="150"/>
      <c r="H261" s="197">
        <f t="shared" si="26"/>
        <v>0</v>
      </c>
      <c r="I261" s="76"/>
      <c r="J261" s="76"/>
      <c r="K261" s="76"/>
      <c r="L261" s="151"/>
    </row>
    <row r="262" spans="1:13" ht="36" x14ac:dyDescent="0.25">
      <c r="A262" s="47">
        <v>6419</v>
      </c>
      <c r="B262" s="73" t="s">
        <v>243</v>
      </c>
      <c r="C262" s="190">
        <f t="shared" si="25"/>
        <v>0</v>
      </c>
      <c r="D262" s="76"/>
      <c r="E262" s="76"/>
      <c r="F262" s="76"/>
      <c r="G262" s="150"/>
      <c r="H262" s="197">
        <f t="shared" si="26"/>
        <v>0</v>
      </c>
      <c r="I262" s="76"/>
      <c r="J262" s="76"/>
      <c r="K262" s="76"/>
      <c r="L262" s="151"/>
    </row>
    <row r="263" spans="1:13" ht="36" x14ac:dyDescent="0.25">
      <c r="A263" s="152">
        <v>6420</v>
      </c>
      <c r="B263" s="73" t="s">
        <v>244</v>
      </c>
      <c r="C263" s="190">
        <f t="shared" si="25"/>
        <v>0</v>
      </c>
      <c r="D263" s="153">
        <f>SUM(D264:D267)</f>
        <v>0</v>
      </c>
      <c r="E263" s="153">
        <f>SUM(E264:E267)</f>
        <v>0</v>
      </c>
      <c r="F263" s="153">
        <f>SUM(F264:F267)</f>
        <v>0</v>
      </c>
      <c r="G263" s="208">
        <f>SUM(G264:G267)</f>
        <v>0</v>
      </c>
      <c r="H263" s="190">
        <f>SUM(I263:L263)</f>
        <v>0</v>
      </c>
      <c r="I263" s="153">
        <f>SUM(I264:I267)</f>
        <v>0</v>
      </c>
      <c r="J263" s="153">
        <f>SUM(J264:J267)</f>
        <v>0</v>
      </c>
      <c r="K263" s="153">
        <f>SUM(K264:K267)</f>
        <v>0</v>
      </c>
      <c r="L263" s="167">
        <f>SUM(L264:L267)</f>
        <v>0</v>
      </c>
    </row>
    <row r="264" spans="1:13" x14ac:dyDescent="0.25">
      <c r="A264" s="47">
        <v>6421</v>
      </c>
      <c r="B264" s="73" t="s">
        <v>245</v>
      </c>
      <c r="C264" s="190">
        <f t="shared" ref="C264:C282" si="42">SUM(D264:G264)</f>
        <v>0</v>
      </c>
      <c r="D264" s="76"/>
      <c r="E264" s="76"/>
      <c r="F264" s="76"/>
      <c r="G264" s="150"/>
      <c r="H264" s="197">
        <f t="shared" ref="H264:H282" si="43">SUM(I264:L264)</f>
        <v>0</v>
      </c>
      <c r="I264" s="76"/>
      <c r="J264" s="76"/>
      <c r="K264" s="76"/>
      <c r="L264" s="151"/>
    </row>
    <row r="265" spans="1:13" x14ac:dyDescent="0.25">
      <c r="A265" s="47">
        <v>6422</v>
      </c>
      <c r="B265" s="73" t="s">
        <v>246</v>
      </c>
      <c r="C265" s="190">
        <f t="shared" si="42"/>
        <v>0</v>
      </c>
      <c r="D265" s="76"/>
      <c r="E265" s="76"/>
      <c r="F265" s="76"/>
      <c r="G265" s="150"/>
      <c r="H265" s="197">
        <f t="shared" si="43"/>
        <v>0</v>
      </c>
      <c r="I265" s="76"/>
      <c r="J265" s="76"/>
      <c r="K265" s="76"/>
      <c r="L265" s="151"/>
    </row>
    <row r="266" spans="1:13" ht="24" x14ac:dyDescent="0.25">
      <c r="A266" s="47">
        <v>6423</v>
      </c>
      <c r="B266" s="73" t="s">
        <v>247</v>
      </c>
      <c r="C266" s="190">
        <f>SUM(D266:G266)</f>
        <v>0</v>
      </c>
      <c r="D266" s="76"/>
      <c r="E266" s="76"/>
      <c r="F266" s="76"/>
      <c r="G266" s="150"/>
      <c r="H266" s="197">
        <f>SUM(I266:L266)</f>
        <v>0</v>
      </c>
      <c r="I266" s="76"/>
      <c r="J266" s="76"/>
      <c r="K266" s="76"/>
      <c r="L266" s="151"/>
    </row>
    <row r="267" spans="1:13" ht="36" x14ac:dyDescent="0.25">
      <c r="A267" s="47">
        <v>6424</v>
      </c>
      <c r="B267" s="73" t="s">
        <v>248</v>
      </c>
      <c r="C267" s="190">
        <f>SUM(D267:G267)</f>
        <v>0</v>
      </c>
      <c r="D267" s="76"/>
      <c r="E267" s="76"/>
      <c r="F267" s="76"/>
      <c r="G267" s="150"/>
      <c r="H267" s="197">
        <f>SUM(I267:L267)</f>
        <v>0</v>
      </c>
      <c r="I267" s="76"/>
      <c r="J267" s="76"/>
      <c r="K267" s="76"/>
      <c r="L267" s="151"/>
      <c r="M267" s="209"/>
    </row>
    <row r="268" spans="1:13" ht="48.75" customHeight="1" x14ac:dyDescent="0.25">
      <c r="A268" s="210">
        <v>7000</v>
      </c>
      <c r="B268" s="210" t="s">
        <v>249</v>
      </c>
      <c r="C268" s="211" t="e">
        <f t="shared" si="42"/>
        <v>#REF!</v>
      </c>
      <c r="D268" s="212" t="e">
        <f>SUM(D269,#REF!)</f>
        <v>#REF!</v>
      </c>
      <c r="E268" s="212" t="e">
        <f>SUM(E269,#REF!)</f>
        <v>#REF!</v>
      </c>
      <c r="F268" s="212" t="e">
        <f>SUM(F269,#REF!)</f>
        <v>#REF!</v>
      </c>
      <c r="G268" s="212" t="e">
        <f>SUM(G269,#REF!)</f>
        <v>#REF!</v>
      </c>
      <c r="H268" s="213">
        <f t="shared" si="43"/>
        <v>0</v>
      </c>
      <c r="I268" s="212">
        <f>SUM(I269)</f>
        <v>0</v>
      </c>
      <c r="J268" s="212">
        <f>SUM(J269)</f>
        <v>0</v>
      </c>
      <c r="K268" s="212">
        <f>SUM(K269)</f>
        <v>0</v>
      </c>
      <c r="L268" s="214">
        <f>SUM(L269)</f>
        <v>0</v>
      </c>
    </row>
    <row r="269" spans="1:13" ht="24" x14ac:dyDescent="0.25">
      <c r="A269" s="58">
        <v>7200</v>
      </c>
      <c r="B269" s="141" t="s">
        <v>250</v>
      </c>
      <c r="C269" s="174">
        <f t="shared" si="42"/>
        <v>0</v>
      </c>
      <c r="D269" s="65">
        <f>SUM(D270,D271,D275,D276,D279)</f>
        <v>0</v>
      </c>
      <c r="E269" s="65">
        <f t="shared" ref="E269:G269" si="44">SUM(E270,E271,E275,E276,E279)</f>
        <v>0</v>
      </c>
      <c r="F269" s="65">
        <f t="shared" si="44"/>
        <v>0</v>
      </c>
      <c r="G269" s="65">
        <f t="shared" si="44"/>
        <v>0</v>
      </c>
      <c r="H269" s="59">
        <f t="shared" si="43"/>
        <v>0</v>
      </c>
      <c r="I269" s="65">
        <f>SUM(I270,I271,I275,I276,I279)</f>
        <v>0</v>
      </c>
      <c r="J269" s="65">
        <f t="shared" ref="J269:L269" si="45">SUM(J270,J271,J275,J276,J279)</f>
        <v>0</v>
      </c>
      <c r="K269" s="65">
        <f t="shared" si="45"/>
        <v>0</v>
      </c>
      <c r="L269" s="143">
        <f t="shared" si="45"/>
        <v>0</v>
      </c>
    </row>
    <row r="270" spans="1:13" ht="24" x14ac:dyDescent="0.25">
      <c r="A270" s="532">
        <v>7210</v>
      </c>
      <c r="B270" s="67" t="s">
        <v>251</v>
      </c>
      <c r="C270" s="194">
        <f t="shared" si="42"/>
        <v>0</v>
      </c>
      <c r="D270" s="70"/>
      <c r="E270" s="70"/>
      <c r="F270" s="70"/>
      <c r="G270" s="148"/>
      <c r="H270" s="68">
        <f t="shared" si="43"/>
        <v>0</v>
      </c>
      <c r="I270" s="70"/>
      <c r="J270" s="70"/>
      <c r="K270" s="70"/>
      <c r="L270" s="149"/>
    </row>
    <row r="271" spans="1:13" s="209" customFormat="1" ht="36" x14ac:dyDescent="0.25">
      <c r="A271" s="152">
        <v>7220</v>
      </c>
      <c r="B271" s="73" t="s">
        <v>252</v>
      </c>
      <c r="C271" s="190">
        <f>SUM(D271:G271)</f>
        <v>0</v>
      </c>
      <c r="D271" s="153">
        <f>SUM(D272:D274)</f>
        <v>0</v>
      </c>
      <c r="E271" s="153">
        <f>SUM(E272:E274)</f>
        <v>0</v>
      </c>
      <c r="F271" s="153">
        <f>SUM(F272:F274)</f>
        <v>0</v>
      </c>
      <c r="G271" s="153">
        <f>SUM(G272:G274)</f>
        <v>0</v>
      </c>
      <c r="H271" s="74">
        <f>SUM(I271:L271)</f>
        <v>0</v>
      </c>
      <c r="I271" s="153">
        <f>SUM(I272:I274)</f>
        <v>0</v>
      </c>
      <c r="J271" s="153">
        <f>SUM(J272:J274)</f>
        <v>0</v>
      </c>
      <c r="K271" s="153">
        <f>SUM(K272:K274)</f>
        <v>0</v>
      </c>
      <c r="L271" s="155">
        <f>SUM(L272:L274)</f>
        <v>0</v>
      </c>
    </row>
    <row r="272" spans="1:13" s="209" customFormat="1" ht="36" x14ac:dyDescent="0.25">
      <c r="A272" s="47">
        <v>7221</v>
      </c>
      <c r="B272" s="73" t="s">
        <v>253</v>
      </c>
      <c r="C272" s="190">
        <f t="shared" si="42"/>
        <v>0</v>
      </c>
      <c r="D272" s="76"/>
      <c r="E272" s="76"/>
      <c r="F272" s="76"/>
      <c r="G272" s="150"/>
      <c r="H272" s="74">
        <f t="shared" si="43"/>
        <v>0</v>
      </c>
      <c r="I272" s="76"/>
      <c r="J272" s="76"/>
      <c r="K272" s="76"/>
      <c r="L272" s="151"/>
    </row>
    <row r="273" spans="1:12" s="209" customFormat="1" ht="36" x14ac:dyDescent="0.25">
      <c r="A273" s="47">
        <v>7222</v>
      </c>
      <c r="B273" s="73" t="s">
        <v>254</v>
      </c>
      <c r="C273" s="190">
        <f t="shared" si="42"/>
        <v>0</v>
      </c>
      <c r="D273" s="76"/>
      <c r="E273" s="76"/>
      <c r="F273" s="76"/>
      <c r="G273" s="150"/>
      <c r="H273" s="74">
        <f t="shared" si="43"/>
        <v>0</v>
      </c>
      <c r="I273" s="76"/>
      <c r="J273" s="76"/>
      <c r="K273" s="76"/>
      <c r="L273" s="151"/>
    </row>
    <row r="274" spans="1:12" s="209" customFormat="1" ht="36" x14ac:dyDescent="0.25">
      <c r="A274" s="41">
        <v>7223</v>
      </c>
      <c r="B274" s="67" t="s">
        <v>255</v>
      </c>
      <c r="C274" s="194">
        <f t="shared" si="42"/>
        <v>0</v>
      </c>
      <c r="D274" s="70"/>
      <c r="E274" s="70"/>
      <c r="F274" s="70"/>
      <c r="G274" s="148"/>
      <c r="H274" s="68">
        <f t="shared" si="43"/>
        <v>0</v>
      </c>
      <c r="I274" s="70"/>
      <c r="J274" s="70"/>
      <c r="K274" s="70"/>
      <c r="L274" s="149"/>
    </row>
    <row r="275" spans="1:12" ht="24" x14ac:dyDescent="0.25">
      <c r="A275" s="152">
        <v>7230</v>
      </c>
      <c r="B275" s="73" t="s">
        <v>256</v>
      </c>
      <c r="C275" s="190">
        <f t="shared" si="42"/>
        <v>0</v>
      </c>
      <c r="D275" s="76"/>
      <c r="E275" s="76"/>
      <c r="F275" s="76"/>
      <c r="G275" s="150"/>
      <c r="H275" s="74">
        <f t="shared" si="43"/>
        <v>0</v>
      </c>
      <c r="I275" s="76"/>
      <c r="J275" s="76"/>
      <c r="K275" s="76"/>
      <c r="L275" s="151"/>
    </row>
    <row r="276" spans="1:12" ht="24" x14ac:dyDescent="0.25">
      <c r="A276" s="152">
        <v>7240</v>
      </c>
      <c r="B276" s="73" t="s">
        <v>257</v>
      </c>
      <c r="C276" s="190">
        <f t="shared" si="42"/>
        <v>0</v>
      </c>
      <c r="D276" s="153">
        <f>SUM(D277:D278)</f>
        <v>0</v>
      </c>
      <c r="E276" s="153">
        <f>SUM(E277:E278)</f>
        <v>0</v>
      </c>
      <c r="F276" s="153">
        <f>SUM(F277:F278)</f>
        <v>0</v>
      </c>
      <c r="G276" s="154">
        <f>SUM(G277:G278)</f>
        <v>0</v>
      </c>
      <c r="H276" s="74">
        <f t="shared" si="43"/>
        <v>0</v>
      </c>
      <c r="I276" s="153">
        <f>SUM(I277:I278)</f>
        <v>0</v>
      </c>
      <c r="J276" s="153">
        <f>SUM(J277:J278)</f>
        <v>0</v>
      </c>
      <c r="K276" s="153">
        <f>SUM(K277:K278)</f>
        <v>0</v>
      </c>
      <c r="L276" s="155">
        <f>SUM(L277:L278)</f>
        <v>0</v>
      </c>
    </row>
    <row r="277" spans="1:12" ht="48" x14ac:dyDescent="0.25">
      <c r="A277" s="47">
        <v>7245</v>
      </c>
      <c r="B277" s="73" t="s">
        <v>258</v>
      </c>
      <c r="C277" s="190">
        <f t="shared" si="42"/>
        <v>0</v>
      </c>
      <c r="D277" s="76"/>
      <c r="E277" s="76"/>
      <c r="F277" s="76"/>
      <c r="G277" s="150"/>
      <c r="H277" s="74">
        <f t="shared" si="43"/>
        <v>0</v>
      </c>
      <c r="I277" s="76"/>
      <c r="J277" s="76"/>
      <c r="K277" s="76"/>
      <c r="L277" s="151"/>
    </row>
    <row r="278" spans="1:12" ht="94.5" customHeight="1" x14ac:dyDescent="0.25">
      <c r="A278" s="47">
        <v>7246</v>
      </c>
      <c r="B278" s="73" t="s">
        <v>259</v>
      </c>
      <c r="C278" s="190">
        <f t="shared" si="42"/>
        <v>0</v>
      </c>
      <c r="D278" s="76"/>
      <c r="E278" s="76"/>
      <c r="F278" s="76"/>
      <c r="G278" s="150"/>
      <c r="H278" s="74">
        <f t="shared" si="43"/>
        <v>0</v>
      </c>
      <c r="I278" s="76"/>
      <c r="J278" s="76"/>
      <c r="K278" s="76"/>
      <c r="L278" s="151"/>
    </row>
    <row r="279" spans="1:12" ht="24" x14ac:dyDescent="0.25">
      <c r="A279" s="204">
        <v>7260</v>
      </c>
      <c r="B279" s="67" t="s">
        <v>260</v>
      </c>
      <c r="C279" s="194">
        <f t="shared" si="42"/>
        <v>0</v>
      </c>
      <c r="D279" s="70"/>
      <c r="E279" s="70"/>
      <c r="F279" s="70"/>
      <c r="G279" s="148"/>
      <c r="H279" s="68">
        <f t="shared" si="43"/>
        <v>0</v>
      </c>
      <c r="I279" s="70"/>
      <c r="J279" s="70"/>
      <c r="K279" s="70"/>
      <c r="L279" s="149"/>
    </row>
    <row r="280" spans="1:12" x14ac:dyDescent="0.25">
      <c r="A280" s="207"/>
      <c r="B280" s="73" t="s">
        <v>261</v>
      </c>
      <c r="C280" s="190">
        <f t="shared" si="42"/>
        <v>0</v>
      </c>
      <c r="D280" s="153">
        <f>SUM(D281:D282)</f>
        <v>0</v>
      </c>
      <c r="E280" s="153">
        <f>SUM(E281:E282)</f>
        <v>0</v>
      </c>
      <c r="F280" s="153">
        <f>SUM(F281:F282)</f>
        <v>0</v>
      </c>
      <c r="G280" s="154">
        <f>SUM(G281:G282)</f>
        <v>0</v>
      </c>
      <c r="H280" s="74">
        <f t="shared" si="43"/>
        <v>0</v>
      </c>
      <c r="I280" s="153">
        <f>SUM(I281:I282)</f>
        <v>0</v>
      </c>
      <c r="J280" s="153">
        <f>SUM(J281:J282)</f>
        <v>0</v>
      </c>
      <c r="K280" s="153">
        <f>SUM(K281:K282)</f>
        <v>0</v>
      </c>
      <c r="L280" s="155">
        <f>SUM(L281:L282)</f>
        <v>0</v>
      </c>
    </row>
    <row r="281" spans="1:12" x14ac:dyDescent="0.25">
      <c r="A281" s="207" t="s">
        <v>262</v>
      </c>
      <c r="B281" s="47" t="s">
        <v>263</v>
      </c>
      <c r="C281" s="190">
        <f t="shared" si="42"/>
        <v>0</v>
      </c>
      <c r="D281" s="76"/>
      <c r="E281" s="76"/>
      <c r="F281" s="76"/>
      <c r="G281" s="150"/>
      <c r="H281" s="74">
        <f t="shared" si="43"/>
        <v>0</v>
      </c>
      <c r="I281" s="76"/>
      <c r="J281" s="76"/>
      <c r="K281" s="76"/>
      <c r="L281" s="151"/>
    </row>
    <row r="282" spans="1:12" ht="24" x14ac:dyDescent="0.25">
      <c r="A282" s="207" t="s">
        <v>264</v>
      </c>
      <c r="B282" s="216" t="s">
        <v>265</v>
      </c>
      <c r="C282" s="194">
        <f t="shared" si="42"/>
        <v>0</v>
      </c>
      <c r="D282" s="70"/>
      <c r="E282" s="70"/>
      <c r="F282" s="70"/>
      <c r="G282" s="148"/>
      <c r="H282" s="68">
        <f t="shared" si="43"/>
        <v>0</v>
      </c>
      <c r="I282" s="70"/>
      <c r="J282" s="70"/>
      <c r="K282" s="70"/>
      <c r="L282" s="149"/>
    </row>
    <row r="283" spans="1:12" x14ac:dyDescent="0.25">
      <c r="A283" s="217"/>
      <c r="B283" s="218" t="s">
        <v>266</v>
      </c>
      <c r="C283" s="219" t="e">
        <f>SUM(C280,#REF!,#REF!,C268,C230,C195,C187,C173,C75,C53)</f>
        <v>#REF!</v>
      </c>
      <c r="D283" s="219" t="e">
        <f>SUM(D280,#REF!,#REF!,D268,D230,D195,D187,D173,D75,D53)</f>
        <v>#REF!</v>
      </c>
      <c r="E283" s="219" t="e">
        <f>SUM(E280,#REF!,#REF!,E268,E230,E195,E187,E173,E75,E53)</f>
        <v>#REF!</v>
      </c>
      <c r="F283" s="219" t="e">
        <f>SUM(F280,#REF!,#REF!,F268,F230,F195,F187,F173,F75,F53)</f>
        <v>#REF!</v>
      </c>
      <c r="G283" s="220" t="e">
        <f>SUM(G280,#REF!,#REF!,G268,G230,G195,G187,G173,G75,G53)</f>
        <v>#REF!</v>
      </c>
      <c r="H283" s="221">
        <f>SUM(H280,H268,H230,H195,H187,H173,H75,H53)</f>
        <v>194860.00555555554</v>
      </c>
      <c r="I283" s="219">
        <f>SUM(I280,I268,I230,I195,I187,I173,I75,I53)</f>
        <v>194860.00555555554</v>
      </c>
      <c r="J283" s="219">
        <f>SUM(J280,J268,J230,J195,J187,J173,J75,J53)</f>
        <v>0</v>
      </c>
      <c r="K283" s="219">
        <f>SUM(K280,K268,K230,K195,K187,K173,K75,K53)</f>
        <v>0</v>
      </c>
      <c r="L283" s="143">
        <f>SUM(L280,L268,L230,L195,L187,L173,L75,L53)</f>
        <v>0</v>
      </c>
    </row>
    <row r="284" spans="1:12" ht="3" customHeight="1" x14ac:dyDescent="0.25">
      <c r="A284" s="217"/>
      <c r="B284" s="217"/>
      <c r="C284" s="182"/>
      <c r="D284" s="183"/>
      <c r="E284" s="183"/>
      <c r="F284" s="183"/>
      <c r="G284" s="222"/>
      <c r="H284" s="182"/>
      <c r="I284" s="183"/>
      <c r="J284" s="183"/>
      <c r="K284" s="183"/>
      <c r="L284" s="223"/>
    </row>
    <row r="285" spans="1:12" s="27" customFormat="1" x14ac:dyDescent="0.25">
      <c r="A285" s="540" t="s">
        <v>267</v>
      </c>
      <c r="B285" s="541"/>
      <c r="C285" s="224" t="e">
        <f>SUM(D285:G285)</f>
        <v>#REF!</v>
      </c>
      <c r="D285" s="225" t="e">
        <f>SUM(D25,D26,D42)-D51</f>
        <v>#REF!</v>
      </c>
      <c r="E285" s="225" t="e">
        <f>SUM(E25,E26,E42)-E51</f>
        <v>#REF!</v>
      </c>
      <c r="F285" s="225" t="e">
        <f>(F27+F43)-F51</f>
        <v>#REF!</v>
      </c>
      <c r="G285" s="226" t="e">
        <f>G45-G51</f>
        <v>#REF!</v>
      </c>
      <c r="H285" s="224">
        <f>SUM(I285:L285)</f>
        <v>0</v>
      </c>
      <c r="I285" s="225">
        <f>SUM(I25,I26,I42)-I51</f>
        <v>0</v>
      </c>
      <c r="J285" s="225">
        <f>SUM(J25,J26,J42)-J51</f>
        <v>0</v>
      </c>
      <c r="K285" s="225">
        <f>(K27+K43)-K51</f>
        <v>0</v>
      </c>
      <c r="L285" s="227">
        <f>L45-L51</f>
        <v>0</v>
      </c>
    </row>
    <row r="286" spans="1:12" ht="3" customHeight="1" x14ac:dyDescent="0.25">
      <c r="A286" s="228"/>
      <c r="B286" s="228"/>
      <c r="C286" s="182"/>
      <c r="D286" s="183"/>
      <c r="E286" s="183"/>
      <c r="F286" s="183"/>
      <c r="G286" s="222"/>
      <c r="H286" s="182"/>
      <c r="I286" s="183"/>
      <c r="J286" s="183"/>
      <c r="K286" s="183"/>
      <c r="L286" s="223"/>
    </row>
    <row r="287" spans="1:12" s="27" customFormat="1" x14ac:dyDescent="0.25">
      <c r="A287" s="540" t="s">
        <v>268</v>
      </c>
      <c r="B287" s="541"/>
      <c r="C287" s="224">
        <f t="shared" ref="C287:L287" si="46">SUM(C288,C290)-C298+C300</f>
        <v>0</v>
      </c>
      <c r="D287" s="225">
        <f t="shared" si="46"/>
        <v>0</v>
      </c>
      <c r="E287" s="225">
        <f t="shared" si="46"/>
        <v>0</v>
      </c>
      <c r="F287" s="225">
        <f t="shared" si="46"/>
        <v>0</v>
      </c>
      <c r="G287" s="226">
        <f t="shared" si="46"/>
        <v>0</v>
      </c>
      <c r="H287" s="229">
        <f t="shared" si="46"/>
        <v>0</v>
      </c>
      <c r="I287" s="225">
        <f t="shared" si="46"/>
        <v>0</v>
      </c>
      <c r="J287" s="225">
        <f t="shared" si="46"/>
        <v>0</v>
      </c>
      <c r="K287" s="225">
        <f t="shared" si="46"/>
        <v>0</v>
      </c>
      <c r="L287" s="230">
        <f t="shared" si="46"/>
        <v>0</v>
      </c>
    </row>
    <row r="288" spans="1:12" s="27" customFormat="1" x14ac:dyDescent="0.25">
      <c r="A288" s="231" t="s">
        <v>269</v>
      </c>
      <c r="B288" s="231" t="s">
        <v>270</v>
      </c>
      <c r="C288" s="224">
        <f t="shared" ref="C288:L288" si="47">C22-C280</f>
        <v>0</v>
      </c>
      <c r="D288" s="225">
        <f t="shared" si="47"/>
        <v>0</v>
      </c>
      <c r="E288" s="225">
        <f t="shared" si="47"/>
        <v>0</v>
      </c>
      <c r="F288" s="225">
        <f t="shared" si="47"/>
        <v>0</v>
      </c>
      <c r="G288" s="232">
        <f t="shared" si="47"/>
        <v>0</v>
      </c>
      <c r="H288" s="229">
        <f t="shared" si="47"/>
        <v>0</v>
      </c>
      <c r="I288" s="225">
        <f t="shared" si="47"/>
        <v>0</v>
      </c>
      <c r="J288" s="225">
        <f t="shared" si="47"/>
        <v>0</v>
      </c>
      <c r="K288" s="225">
        <f t="shared" si="47"/>
        <v>0</v>
      </c>
      <c r="L288" s="230">
        <f t="shared" si="47"/>
        <v>0</v>
      </c>
    </row>
    <row r="289" spans="1:12" ht="3" customHeight="1" x14ac:dyDescent="0.25">
      <c r="A289" s="217"/>
      <c r="B289" s="217"/>
      <c r="C289" s="182"/>
      <c r="D289" s="183"/>
      <c r="E289" s="183"/>
      <c r="F289" s="183"/>
      <c r="G289" s="222"/>
      <c r="H289" s="182"/>
      <c r="I289" s="183"/>
      <c r="J289" s="183"/>
      <c r="K289" s="183"/>
      <c r="L289" s="223"/>
    </row>
    <row r="290" spans="1:12" s="27" customFormat="1" x14ac:dyDescent="0.25">
      <c r="A290" s="233" t="s">
        <v>271</v>
      </c>
      <c r="B290" s="233" t="s">
        <v>272</v>
      </c>
      <c r="C290" s="224">
        <f t="shared" ref="C290:L290" si="48">SUM(C291,C293,C295)-SUM(C292,C294,C296)</f>
        <v>0</v>
      </c>
      <c r="D290" s="225">
        <f t="shared" si="48"/>
        <v>0</v>
      </c>
      <c r="E290" s="225">
        <f t="shared" si="48"/>
        <v>0</v>
      </c>
      <c r="F290" s="225">
        <f t="shared" si="48"/>
        <v>0</v>
      </c>
      <c r="G290" s="232">
        <f t="shared" si="48"/>
        <v>0</v>
      </c>
      <c r="H290" s="229">
        <f t="shared" si="48"/>
        <v>0</v>
      </c>
      <c r="I290" s="225">
        <f t="shared" si="48"/>
        <v>0</v>
      </c>
      <c r="J290" s="225">
        <f t="shared" si="48"/>
        <v>0</v>
      </c>
      <c r="K290" s="225">
        <f t="shared" si="48"/>
        <v>0</v>
      </c>
      <c r="L290" s="230">
        <f t="shared" si="48"/>
        <v>0</v>
      </c>
    </row>
    <row r="291" spans="1:12" x14ac:dyDescent="0.25">
      <c r="A291" s="234" t="s">
        <v>273</v>
      </c>
      <c r="B291" s="109" t="s">
        <v>274</v>
      </c>
      <c r="C291" s="81">
        <f t="shared" ref="C291:C296" si="49">SUM(D291:G291)</f>
        <v>0</v>
      </c>
      <c r="D291" s="83"/>
      <c r="E291" s="83"/>
      <c r="F291" s="83"/>
      <c r="G291" s="235"/>
      <c r="H291" s="81">
        <f t="shared" ref="H291:H296" si="50">SUM(I291:L291)</f>
        <v>0</v>
      </c>
      <c r="I291" s="83"/>
      <c r="J291" s="83"/>
      <c r="K291" s="83"/>
      <c r="L291" s="236"/>
    </row>
    <row r="292" spans="1:12" ht="24" x14ac:dyDescent="0.25">
      <c r="A292" s="207" t="s">
        <v>275</v>
      </c>
      <c r="B292" s="46" t="s">
        <v>276</v>
      </c>
      <c r="C292" s="74">
        <f t="shared" si="49"/>
        <v>0</v>
      </c>
      <c r="D292" s="76"/>
      <c r="E292" s="76"/>
      <c r="F292" s="76"/>
      <c r="G292" s="150"/>
      <c r="H292" s="74">
        <f t="shared" si="50"/>
        <v>0</v>
      </c>
      <c r="I292" s="76"/>
      <c r="J292" s="76"/>
      <c r="K292" s="76"/>
      <c r="L292" s="151"/>
    </row>
    <row r="293" spans="1:12" x14ac:dyDescent="0.25">
      <c r="A293" s="207" t="s">
        <v>277</v>
      </c>
      <c r="B293" s="46" t="s">
        <v>278</v>
      </c>
      <c r="C293" s="74">
        <f t="shared" si="49"/>
        <v>0</v>
      </c>
      <c r="D293" s="76"/>
      <c r="E293" s="76"/>
      <c r="F293" s="76"/>
      <c r="G293" s="150"/>
      <c r="H293" s="74">
        <f t="shared" si="50"/>
        <v>0</v>
      </c>
      <c r="I293" s="76"/>
      <c r="J293" s="76"/>
      <c r="K293" s="76"/>
      <c r="L293" s="151"/>
    </row>
    <row r="294" spans="1:12" ht="24" x14ac:dyDescent="0.25">
      <c r="A294" s="207" t="s">
        <v>279</v>
      </c>
      <c r="B294" s="46" t="s">
        <v>280</v>
      </c>
      <c r="C294" s="74">
        <f t="shared" si="49"/>
        <v>0</v>
      </c>
      <c r="D294" s="76"/>
      <c r="E294" s="76"/>
      <c r="F294" s="76"/>
      <c r="G294" s="150"/>
      <c r="H294" s="74">
        <f t="shared" si="50"/>
        <v>0</v>
      </c>
      <c r="I294" s="76"/>
      <c r="J294" s="76"/>
      <c r="K294" s="76"/>
      <c r="L294" s="151"/>
    </row>
    <row r="295" spans="1:12" x14ac:dyDescent="0.25">
      <c r="A295" s="207" t="s">
        <v>281</v>
      </c>
      <c r="B295" s="46" t="s">
        <v>282</v>
      </c>
      <c r="C295" s="74">
        <f t="shared" si="49"/>
        <v>0</v>
      </c>
      <c r="D295" s="76"/>
      <c r="E295" s="76"/>
      <c r="F295" s="76"/>
      <c r="G295" s="150"/>
      <c r="H295" s="74">
        <f t="shared" si="50"/>
        <v>0</v>
      </c>
      <c r="I295" s="76"/>
      <c r="J295" s="76"/>
      <c r="K295" s="76"/>
      <c r="L295" s="151"/>
    </row>
    <row r="296" spans="1:12" ht="24" x14ac:dyDescent="0.25">
      <c r="A296" s="237" t="s">
        <v>283</v>
      </c>
      <c r="B296" s="238" t="s">
        <v>284</v>
      </c>
      <c r="C296" s="175">
        <f t="shared" si="49"/>
        <v>0</v>
      </c>
      <c r="D296" s="179"/>
      <c r="E296" s="179"/>
      <c r="F296" s="179"/>
      <c r="G296" s="215"/>
      <c r="H296" s="175">
        <f t="shared" si="50"/>
        <v>0</v>
      </c>
      <c r="I296" s="179"/>
      <c r="J296" s="179"/>
      <c r="K296" s="179"/>
      <c r="L296" s="181"/>
    </row>
    <row r="297" spans="1:12" ht="3" customHeight="1" x14ac:dyDescent="0.25">
      <c r="A297" s="217"/>
      <c r="B297" s="217"/>
      <c r="C297" s="182"/>
      <c r="D297" s="183"/>
      <c r="E297" s="183"/>
      <c r="F297" s="183"/>
      <c r="G297" s="222"/>
      <c r="H297" s="182"/>
      <c r="I297" s="183"/>
      <c r="J297" s="183"/>
      <c r="K297" s="183"/>
      <c r="L297" s="223"/>
    </row>
    <row r="298" spans="1:12" s="27" customFormat="1" x14ac:dyDescent="0.25">
      <c r="A298" s="233" t="s">
        <v>285</v>
      </c>
      <c r="B298" s="233" t="s">
        <v>286</v>
      </c>
      <c r="C298" s="239">
        <f>SUM(D298:G298)</f>
        <v>0</v>
      </c>
      <c r="D298" s="240"/>
      <c r="E298" s="240"/>
      <c r="F298" s="240"/>
      <c r="G298" s="241"/>
      <c r="H298" s="239">
        <f>SUM(I298:L298)</f>
        <v>0</v>
      </c>
      <c r="I298" s="240"/>
      <c r="J298" s="240"/>
      <c r="K298" s="240"/>
      <c r="L298" s="242"/>
    </row>
    <row r="299" spans="1:12" s="27" customFormat="1" ht="3" customHeight="1" x14ac:dyDescent="0.25">
      <c r="A299" s="233"/>
      <c r="B299" s="243"/>
      <c r="C299" s="244"/>
      <c r="D299" s="245"/>
      <c r="E299" s="245"/>
      <c r="F299" s="245"/>
      <c r="G299" s="246"/>
      <c r="H299" s="244"/>
      <c r="I299" s="245"/>
      <c r="J299" s="133"/>
      <c r="K299" s="133"/>
      <c r="L299" s="135"/>
    </row>
    <row r="300" spans="1:12" s="27" customFormat="1" ht="48" x14ac:dyDescent="0.25">
      <c r="A300" s="233" t="s">
        <v>287</v>
      </c>
      <c r="B300" s="247" t="s">
        <v>288</v>
      </c>
      <c r="C300" s="248">
        <f>SUM(D300:G300)</f>
        <v>0</v>
      </c>
      <c r="D300" s="168"/>
      <c r="E300" s="168"/>
      <c r="F300" s="168"/>
      <c r="G300" s="169"/>
      <c r="H300" s="248">
        <f>SUM(I300:L300)</f>
        <v>0</v>
      </c>
      <c r="I300" s="168"/>
      <c r="J300" s="249"/>
      <c r="K300" s="249"/>
      <c r="L300" s="250"/>
    </row>
    <row r="301" spans="1:12" hidden="1" x14ac:dyDescent="0.25">
      <c r="A301" s="251"/>
      <c r="B301" s="252"/>
      <c r="C301" s="252"/>
      <c r="D301" s="252"/>
      <c r="E301" s="252"/>
      <c r="F301" s="252"/>
      <c r="G301" s="252"/>
      <c r="H301" s="252"/>
      <c r="I301" s="252"/>
      <c r="J301" s="252"/>
      <c r="K301" s="252"/>
      <c r="L301" s="253"/>
    </row>
    <row r="302" spans="1:12" hidden="1" x14ac:dyDescent="0.25">
      <c r="A302" s="254"/>
      <c r="B302" s="255"/>
      <c r="C302" s="255"/>
      <c r="D302" s="255"/>
      <c r="E302" s="255"/>
      <c r="F302" s="255"/>
      <c r="G302" s="255"/>
      <c r="H302" s="255"/>
      <c r="I302" s="255"/>
      <c r="J302" s="255"/>
      <c r="K302" s="255"/>
      <c r="L302" s="256"/>
    </row>
    <row r="303" spans="1:12" ht="12.75" hidden="1" customHeight="1" x14ac:dyDescent="0.25">
      <c r="A303" s="255" t="s">
        <v>289</v>
      </c>
      <c r="B303" s="257"/>
      <c r="C303" s="257"/>
      <c r="D303" s="255"/>
      <c r="E303" s="255"/>
      <c r="F303" s="255" t="s">
        <v>290</v>
      </c>
      <c r="G303" s="255"/>
      <c r="H303" s="255"/>
      <c r="I303" s="255"/>
      <c r="J303" s="255"/>
      <c r="K303" s="255"/>
      <c r="L303" s="256"/>
    </row>
    <row r="304" spans="1:12" hidden="1" x14ac:dyDescent="0.25">
      <c r="A304" s="254"/>
      <c r="B304" s="255"/>
      <c r="C304" s="255"/>
      <c r="D304" s="255"/>
      <c r="E304" s="255"/>
      <c r="F304" s="255"/>
      <c r="G304" s="255"/>
      <c r="H304" s="255"/>
      <c r="I304" s="255"/>
      <c r="J304" s="255"/>
      <c r="K304" s="255"/>
      <c r="L304" s="256"/>
    </row>
    <row r="305" spans="1:12" hidden="1" x14ac:dyDescent="0.25">
      <c r="A305" s="255" t="s">
        <v>291</v>
      </c>
      <c r="B305" s="257"/>
      <c r="C305" s="255"/>
      <c r="D305" s="255"/>
      <c r="E305" s="255"/>
      <c r="F305" s="255" t="s">
        <v>292</v>
      </c>
      <c r="G305" s="255"/>
      <c r="H305" s="255"/>
      <c r="I305" s="255"/>
      <c r="J305" s="255"/>
      <c r="K305" s="255"/>
      <c r="L305" s="256"/>
    </row>
    <row r="306" spans="1:12" hidden="1" x14ac:dyDescent="0.25">
      <c r="A306" s="254"/>
      <c r="B306" s="255"/>
      <c r="C306" s="255"/>
      <c r="D306" s="255"/>
      <c r="E306" s="255"/>
      <c r="F306" s="255"/>
      <c r="G306" s="255"/>
      <c r="H306" s="255"/>
      <c r="I306" s="255"/>
      <c r="J306" s="255"/>
      <c r="K306" s="255"/>
      <c r="L306" s="256"/>
    </row>
    <row r="307" spans="1:12" ht="12.75" hidden="1" thickBot="1" x14ac:dyDescent="0.3">
      <c r="A307" s="258"/>
      <c r="B307" s="259"/>
      <c r="C307" s="259"/>
      <c r="D307" s="259"/>
      <c r="E307" s="259"/>
      <c r="F307" s="259"/>
      <c r="G307" s="259"/>
      <c r="H307" s="259"/>
      <c r="I307" s="259"/>
      <c r="J307" s="259"/>
      <c r="K307" s="259"/>
      <c r="L307" s="260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</sheetData>
  <sheetProtection algorithmName="SHA-512" hashValue="xDuII5e+7DkbaECgB7N5xbjWFrK5LJVZfJPa1K247xrWl+7R30qKFvrYmm992R4YpkPcBdBOztEz7hZyT+djPw==" saltValue="6DIEgNyWq2Lw2jSGO1MU1A==" spinCount="100000" sheet="1" objects="1" scenarios="1"/>
  <mergeCells count="28">
    <mergeCell ref="H7:L7"/>
    <mergeCell ref="A1:L1"/>
    <mergeCell ref="A2:L2"/>
    <mergeCell ref="H4:L4"/>
    <mergeCell ref="H5:L5"/>
    <mergeCell ref="H6:L6"/>
    <mergeCell ref="E17:E18"/>
    <mergeCell ref="F17:F18"/>
    <mergeCell ref="G17:G18"/>
    <mergeCell ref="H12:L12"/>
    <mergeCell ref="H13:L13"/>
    <mergeCell ref="H14:L14"/>
    <mergeCell ref="H8:L8"/>
    <mergeCell ref="H10:L10"/>
    <mergeCell ref="H11:L11"/>
    <mergeCell ref="A287:B287"/>
    <mergeCell ref="H17:H18"/>
    <mergeCell ref="I17:I18"/>
    <mergeCell ref="J17:J18"/>
    <mergeCell ref="K17:K18"/>
    <mergeCell ref="L17:L18"/>
    <mergeCell ref="A285:B285"/>
    <mergeCell ref="A16:A18"/>
    <mergeCell ref="B16:B18"/>
    <mergeCell ref="C16:G16"/>
    <mergeCell ref="H16:L16"/>
    <mergeCell ref="C17:C18"/>
    <mergeCell ref="D17:D18"/>
  </mergeCells>
  <printOptions gridLines="1"/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&amp;R&amp;"Times New Roman,Regular"&amp;10  Tāme Nr.03.1.1.     &amp;"Arial,Regular"     </oddHeader>
    <oddFooter xml:space="preserve">&amp;L&amp;10&amp;D&amp;T&amp;R&amp;"Times New Roman,Regular"&amp;10&amp;P (&amp;N)&amp;8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26"/>
  <sheetViews>
    <sheetView zoomScale="90" zoomScaleNormal="90" workbookViewId="0">
      <selection activeCell="M7" sqref="M7"/>
    </sheetView>
  </sheetViews>
  <sheetFormatPr defaultRowHeight="12" x14ac:dyDescent="0.25"/>
  <cols>
    <col min="1" max="1" width="10.85546875" style="261" customWidth="1"/>
    <col min="2" max="2" width="28" style="261" customWidth="1"/>
    <col min="3" max="3" width="9.7109375" style="261" hidden="1" customWidth="1"/>
    <col min="4" max="4" width="9.5703125" style="261" hidden="1" customWidth="1"/>
    <col min="5" max="6" width="8.7109375" style="261" hidden="1" customWidth="1"/>
    <col min="7" max="7" width="8.28515625" style="261" hidden="1" customWidth="1"/>
    <col min="8" max="11" width="8.7109375" style="261" customWidth="1"/>
    <col min="12" max="12" width="7.5703125" style="261" customWidth="1"/>
    <col min="13" max="16384" width="9.140625" style="1"/>
  </cols>
  <sheetData>
    <row r="1" spans="1:12" x14ac:dyDescent="0.25">
      <c r="A1" s="564"/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</row>
    <row r="2" spans="1:12" ht="18" customHeight="1" x14ac:dyDescent="0.25">
      <c r="A2" s="566" t="s">
        <v>0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8"/>
    </row>
    <row r="3" spans="1:12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5"/>
    </row>
    <row r="4" spans="1:12" ht="12.75" customHeight="1" x14ac:dyDescent="0.25">
      <c r="A4" s="6" t="s">
        <v>1</v>
      </c>
      <c r="B4" s="7"/>
      <c r="D4" s="522"/>
      <c r="E4" s="522"/>
      <c r="F4" s="522"/>
      <c r="G4" s="522"/>
      <c r="H4" s="534" t="s">
        <v>2</v>
      </c>
      <c r="I4" s="535"/>
      <c r="J4" s="535"/>
      <c r="K4" s="535"/>
      <c r="L4" s="536"/>
    </row>
    <row r="5" spans="1:12" ht="12.75" customHeight="1" x14ac:dyDescent="0.25">
      <c r="A5" s="6" t="s">
        <v>3</v>
      </c>
      <c r="B5" s="7"/>
      <c r="D5" s="522"/>
      <c r="E5" s="522"/>
      <c r="F5" s="522"/>
      <c r="G5" s="522"/>
      <c r="H5" s="534" t="s">
        <v>4</v>
      </c>
      <c r="I5" s="535"/>
      <c r="J5" s="535"/>
      <c r="K5" s="535"/>
      <c r="L5" s="536"/>
    </row>
    <row r="6" spans="1:12" ht="12.75" customHeight="1" x14ac:dyDescent="0.25">
      <c r="A6" s="2" t="s">
        <v>5</v>
      </c>
      <c r="B6" s="3"/>
      <c r="D6" s="525"/>
      <c r="E6" s="525"/>
      <c r="F6" s="525"/>
      <c r="G6" s="525"/>
      <c r="H6" s="537" t="s">
        <v>6</v>
      </c>
      <c r="I6" s="538"/>
      <c r="J6" s="538"/>
      <c r="K6" s="538"/>
      <c r="L6" s="539"/>
    </row>
    <row r="7" spans="1:12" ht="12.75" customHeight="1" x14ac:dyDescent="0.25">
      <c r="A7" s="2" t="s">
        <v>7</v>
      </c>
      <c r="B7" s="3"/>
      <c r="D7" s="525"/>
      <c r="E7" s="525"/>
      <c r="F7" s="525"/>
      <c r="G7" s="525"/>
      <c r="H7" s="537" t="s">
        <v>293</v>
      </c>
      <c r="I7" s="538"/>
      <c r="J7" s="538"/>
      <c r="K7" s="538"/>
      <c r="L7" s="539"/>
    </row>
    <row r="8" spans="1:12" ht="24" customHeight="1" x14ac:dyDescent="0.25">
      <c r="A8" s="2" t="s">
        <v>9</v>
      </c>
      <c r="B8" s="3"/>
      <c r="D8" s="530"/>
      <c r="E8" s="530"/>
      <c r="F8" s="530"/>
      <c r="G8" s="530"/>
      <c r="H8" s="534" t="s">
        <v>294</v>
      </c>
      <c r="I8" s="535"/>
      <c r="J8" s="535"/>
      <c r="K8" s="535"/>
      <c r="L8" s="536"/>
    </row>
    <row r="9" spans="1:12" ht="12.75" customHeight="1" x14ac:dyDescent="0.25">
      <c r="A9" s="8" t="s">
        <v>11</v>
      </c>
      <c r="B9" s="3"/>
      <c r="C9" s="524"/>
      <c r="D9" s="525"/>
      <c r="E9" s="525"/>
      <c r="F9" s="525"/>
      <c r="G9" s="525"/>
      <c r="H9" s="525"/>
      <c r="I9" s="525"/>
      <c r="J9" s="525"/>
      <c r="K9" s="525"/>
      <c r="L9" s="526"/>
    </row>
    <row r="10" spans="1:12" ht="12.75" customHeight="1" x14ac:dyDescent="0.25">
      <c r="A10" s="2"/>
      <c r="B10" s="3" t="s">
        <v>12</v>
      </c>
      <c r="D10" s="525"/>
      <c r="E10" s="525"/>
      <c r="F10" s="525"/>
      <c r="G10" s="525"/>
      <c r="H10" s="537" t="s">
        <v>295</v>
      </c>
      <c r="I10" s="538"/>
      <c r="J10" s="538"/>
      <c r="K10" s="538"/>
      <c r="L10" s="539"/>
    </row>
    <row r="11" spans="1:12" ht="12.75" customHeight="1" x14ac:dyDescent="0.25">
      <c r="A11" s="2"/>
      <c r="B11" s="3" t="s">
        <v>14</v>
      </c>
      <c r="D11" s="525"/>
      <c r="E11" s="525"/>
      <c r="F11" s="525"/>
      <c r="G11" s="525"/>
      <c r="H11" s="537"/>
      <c r="I11" s="538"/>
      <c r="J11" s="538"/>
      <c r="K11" s="538"/>
      <c r="L11" s="539"/>
    </row>
    <row r="12" spans="1:12" ht="12.75" customHeight="1" x14ac:dyDescent="0.25">
      <c r="A12" s="2"/>
      <c r="B12" s="3" t="s">
        <v>15</v>
      </c>
      <c r="D12" s="525"/>
      <c r="E12" s="525"/>
      <c r="F12" s="525"/>
      <c r="G12" s="525"/>
      <c r="H12" s="537"/>
      <c r="I12" s="538"/>
      <c r="J12" s="538"/>
      <c r="K12" s="538"/>
      <c r="L12" s="539"/>
    </row>
    <row r="13" spans="1:12" ht="12.75" customHeight="1" x14ac:dyDescent="0.25">
      <c r="A13" s="2"/>
      <c r="B13" s="3" t="s">
        <v>16</v>
      </c>
      <c r="D13" s="525"/>
      <c r="E13" s="525"/>
      <c r="F13" s="525"/>
      <c r="G13" s="525"/>
      <c r="H13" s="537" t="s">
        <v>296</v>
      </c>
      <c r="I13" s="538"/>
      <c r="J13" s="538"/>
      <c r="K13" s="538"/>
      <c r="L13" s="539"/>
    </row>
    <row r="14" spans="1:12" ht="12.75" customHeight="1" x14ac:dyDescent="0.25">
      <c r="A14" s="2"/>
      <c r="B14" s="3" t="s">
        <v>17</v>
      </c>
      <c r="D14" s="525"/>
      <c r="E14" s="525"/>
      <c r="F14" s="525"/>
      <c r="G14" s="525"/>
      <c r="H14" s="537" t="s">
        <v>297</v>
      </c>
      <c r="I14" s="538"/>
      <c r="J14" s="538"/>
      <c r="K14" s="538"/>
      <c r="L14" s="539"/>
    </row>
    <row r="15" spans="1:12" ht="12.75" customHeight="1" x14ac:dyDescent="0.25">
      <c r="A15" s="9"/>
      <c r="B15" s="10"/>
      <c r="C15" s="11"/>
      <c r="D15" s="12"/>
      <c r="E15" s="12"/>
      <c r="F15" s="12"/>
      <c r="G15" s="12"/>
      <c r="H15" s="12"/>
      <c r="I15" s="12"/>
      <c r="J15" s="12"/>
      <c r="K15" s="12"/>
      <c r="L15" s="13"/>
    </row>
    <row r="16" spans="1:12" s="14" customFormat="1" ht="12.75" customHeight="1" x14ac:dyDescent="0.25">
      <c r="A16" s="552" t="s">
        <v>18</v>
      </c>
      <c r="B16" s="555" t="s">
        <v>19</v>
      </c>
      <c r="C16" s="557" t="s">
        <v>20</v>
      </c>
      <c r="D16" s="558"/>
      <c r="E16" s="558"/>
      <c r="F16" s="558"/>
      <c r="G16" s="559"/>
      <c r="H16" s="557" t="s">
        <v>21</v>
      </c>
      <c r="I16" s="558"/>
      <c r="J16" s="558"/>
      <c r="K16" s="558"/>
      <c r="L16" s="560"/>
    </row>
    <row r="17" spans="1:12" s="14" customFormat="1" ht="12.75" customHeight="1" x14ac:dyDescent="0.25">
      <c r="A17" s="553"/>
      <c r="B17" s="556"/>
      <c r="C17" s="542" t="s">
        <v>22</v>
      </c>
      <c r="D17" s="544" t="s">
        <v>23</v>
      </c>
      <c r="E17" s="546" t="s">
        <v>24</v>
      </c>
      <c r="F17" s="548" t="s">
        <v>25</v>
      </c>
      <c r="G17" s="563" t="s">
        <v>26</v>
      </c>
      <c r="H17" s="542" t="s">
        <v>22</v>
      </c>
      <c r="I17" s="544" t="s">
        <v>23</v>
      </c>
      <c r="J17" s="546" t="s">
        <v>24</v>
      </c>
      <c r="K17" s="548" t="s">
        <v>25</v>
      </c>
      <c r="L17" s="550" t="s">
        <v>26</v>
      </c>
    </row>
    <row r="18" spans="1:12" s="15" customFormat="1" ht="61.5" customHeight="1" thickBot="1" x14ac:dyDescent="0.3">
      <c r="A18" s="554"/>
      <c r="B18" s="556"/>
      <c r="C18" s="542"/>
      <c r="D18" s="561"/>
      <c r="E18" s="562"/>
      <c r="F18" s="549"/>
      <c r="G18" s="563"/>
      <c r="H18" s="543"/>
      <c r="I18" s="545"/>
      <c r="J18" s="547"/>
      <c r="K18" s="549"/>
      <c r="L18" s="551"/>
    </row>
    <row r="19" spans="1:12" s="15" customFormat="1" ht="9.75" customHeight="1" thickTop="1" x14ac:dyDescent="0.25">
      <c r="A19" s="16" t="s">
        <v>27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</row>
    <row r="20" spans="1:12" s="27" customFormat="1" x14ac:dyDescent="0.25">
      <c r="A20" s="21"/>
      <c r="B20" s="22" t="s">
        <v>28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</row>
    <row r="21" spans="1:12" s="27" customFormat="1" ht="12.75" thickBot="1" x14ac:dyDescent="0.3">
      <c r="A21" s="28"/>
      <c r="B21" s="29" t="s">
        <v>29</v>
      </c>
      <c r="C21" s="30">
        <f t="shared" ref="C21:C47" si="0">SUM(D21:G21)</f>
        <v>118135</v>
      </c>
      <c r="D21" s="31">
        <f>SUM(D22,D25,D26,D42,D43)</f>
        <v>58709</v>
      </c>
      <c r="E21" s="31">
        <f>SUM(E22,E25,E43)</f>
        <v>0</v>
      </c>
      <c r="F21" s="31">
        <f>SUM(F22,F27,F43)</f>
        <v>59230</v>
      </c>
      <c r="G21" s="32">
        <f>SUM(G22,G45,G25)</f>
        <v>196</v>
      </c>
      <c r="H21" s="30">
        <f>SUM(I21:L21)</f>
        <v>94149</v>
      </c>
      <c r="I21" s="31">
        <f>SUM(I22,I25,I26,I42,I43)</f>
        <v>0</v>
      </c>
      <c r="J21" s="31">
        <f>SUM(J22,J25,J43)</f>
        <v>0</v>
      </c>
      <c r="K21" s="31">
        <f>SUM(K22,K27,K43)</f>
        <v>93953</v>
      </c>
      <c r="L21" s="262">
        <f>SUM(L22,L45,L25)</f>
        <v>196</v>
      </c>
    </row>
    <row r="22" spans="1:12" ht="12.75" thickTop="1" x14ac:dyDescent="0.25">
      <c r="A22" s="34"/>
      <c r="B22" s="35" t="s">
        <v>30</v>
      </c>
      <c r="C22" s="36">
        <f t="shared" si="0"/>
        <v>0</v>
      </c>
      <c r="D22" s="37">
        <f>SUM(D23:D24)</f>
        <v>0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ref="H22:H47" si="1">SUM(I22:L22)</f>
        <v>47953</v>
      </c>
      <c r="I22" s="37">
        <f>SUM(I23:I24)</f>
        <v>0</v>
      </c>
      <c r="J22" s="37">
        <f>SUM(J23:J24)</f>
        <v>0</v>
      </c>
      <c r="K22" s="37">
        <f>SUM(K23:K24)</f>
        <v>47953</v>
      </c>
      <c r="L22" s="39">
        <f>SUM(L23:L24)</f>
        <v>0</v>
      </c>
    </row>
    <row r="23" spans="1:12" x14ac:dyDescent="0.25">
      <c r="A23" s="40"/>
      <c r="B23" s="41" t="s">
        <v>31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</row>
    <row r="24" spans="1:12" x14ac:dyDescent="0.25">
      <c r="A24" s="46"/>
      <c r="B24" s="47" t="s">
        <v>32</v>
      </c>
      <c r="C24" s="48">
        <f t="shared" si="0"/>
        <v>0</v>
      </c>
      <c r="D24" s="49"/>
      <c r="E24" s="49"/>
      <c r="F24" s="49"/>
      <c r="G24" s="50"/>
      <c r="H24" s="48">
        <f t="shared" si="1"/>
        <v>47953</v>
      </c>
      <c r="I24" s="49"/>
      <c r="J24" s="49"/>
      <c r="K24" s="49">
        <v>47953</v>
      </c>
      <c r="L24" s="51"/>
    </row>
    <row r="25" spans="1:12" s="27" customFormat="1" ht="24.75" thickBot="1" x14ac:dyDescent="0.3">
      <c r="A25" s="52">
        <v>19300</v>
      </c>
      <c r="B25" s="52" t="s">
        <v>33</v>
      </c>
      <c r="C25" s="53">
        <f t="shared" si="0"/>
        <v>58709</v>
      </c>
      <c r="D25" s="54">
        <f>33559+25150</f>
        <v>58709</v>
      </c>
      <c r="E25" s="54"/>
      <c r="F25" s="55" t="s">
        <v>34</v>
      </c>
      <c r="G25" s="56"/>
      <c r="H25" s="53">
        <f t="shared" si="1"/>
        <v>0</v>
      </c>
      <c r="I25" s="54">
        <f>I51</f>
        <v>0</v>
      </c>
      <c r="J25" s="54"/>
      <c r="K25" s="55" t="s">
        <v>34</v>
      </c>
      <c r="L25" s="57"/>
    </row>
    <row r="26" spans="1:12" s="27" customFormat="1" ht="36.75" customHeight="1" thickTop="1" x14ac:dyDescent="0.25">
      <c r="A26" s="58"/>
      <c r="B26" s="58" t="s">
        <v>35</v>
      </c>
      <c r="C26" s="59">
        <f t="shared" si="0"/>
        <v>0</v>
      </c>
      <c r="D26" s="60"/>
      <c r="E26" s="61" t="s">
        <v>34</v>
      </c>
      <c r="F26" s="61" t="s">
        <v>34</v>
      </c>
      <c r="G26" s="62" t="s">
        <v>34</v>
      </c>
      <c r="H26" s="59">
        <f t="shared" si="1"/>
        <v>0</v>
      </c>
      <c r="I26" s="63"/>
      <c r="J26" s="61" t="s">
        <v>34</v>
      </c>
      <c r="K26" s="61" t="s">
        <v>34</v>
      </c>
      <c r="L26" s="64" t="s">
        <v>34</v>
      </c>
    </row>
    <row r="27" spans="1:12" s="27" customFormat="1" ht="36" x14ac:dyDescent="0.25">
      <c r="A27" s="58">
        <v>21300</v>
      </c>
      <c r="B27" s="58" t="s">
        <v>36</v>
      </c>
      <c r="C27" s="59">
        <f t="shared" si="0"/>
        <v>59230</v>
      </c>
      <c r="D27" s="61" t="s">
        <v>34</v>
      </c>
      <c r="E27" s="61" t="s">
        <v>34</v>
      </c>
      <c r="F27" s="65">
        <f>SUM(F28,F32,F34,F37)</f>
        <v>59230</v>
      </c>
      <c r="G27" s="62" t="s">
        <v>34</v>
      </c>
      <c r="H27" s="59">
        <f t="shared" si="1"/>
        <v>46000</v>
      </c>
      <c r="I27" s="61" t="s">
        <v>34</v>
      </c>
      <c r="J27" s="61" t="s">
        <v>34</v>
      </c>
      <c r="K27" s="65">
        <f>SUM(K28,K32,K34,K37)</f>
        <v>46000</v>
      </c>
      <c r="L27" s="64" t="s">
        <v>34</v>
      </c>
    </row>
    <row r="28" spans="1:12" s="27" customFormat="1" ht="24" x14ac:dyDescent="0.25">
      <c r="A28" s="66">
        <v>21350</v>
      </c>
      <c r="B28" s="58" t="s">
        <v>37</v>
      </c>
      <c r="C28" s="59">
        <f t="shared" si="0"/>
        <v>0</v>
      </c>
      <c r="D28" s="61" t="s">
        <v>34</v>
      </c>
      <c r="E28" s="61" t="s">
        <v>34</v>
      </c>
      <c r="F28" s="65">
        <f>SUM(F29:F31)</f>
        <v>0</v>
      </c>
      <c r="G28" s="62" t="s">
        <v>34</v>
      </c>
      <c r="H28" s="59">
        <f t="shared" si="1"/>
        <v>0</v>
      </c>
      <c r="I28" s="61" t="s">
        <v>34</v>
      </c>
      <c r="J28" s="61" t="s">
        <v>34</v>
      </c>
      <c r="K28" s="65">
        <f>SUM(K29:K31)</f>
        <v>0</v>
      </c>
      <c r="L28" s="64" t="s">
        <v>34</v>
      </c>
    </row>
    <row r="29" spans="1:12" x14ac:dyDescent="0.25">
      <c r="A29" s="40">
        <v>21351</v>
      </c>
      <c r="B29" s="67" t="s">
        <v>38</v>
      </c>
      <c r="C29" s="68">
        <f t="shared" si="0"/>
        <v>0</v>
      </c>
      <c r="D29" s="69" t="s">
        <v>34</v>
      </c>
      <c r="E29" s="69" t="s">
        <v>34</v>
      </c>
      <c r="F29" s="70"/>
      <c r="G29" s="71" t="s">
        <v>34</v>
      </c>
      <c r="H29" s="68">
        <f t="shared" si="1"/>
        <v>0</v>
      </c>
      <c r="I29" s="69" t="s">
        <v>34</v>
      </c>
      <c r="J29" s="69" t="s">
        <v>34</v>
      </c>
      <c r="K29" s="70"/>
      <c r="L29" s="72" t="s">
        <v>34</v>
      </c>
    </row>
    <row r="30" spans="1:12" x14ac:dyDescent="0.25">
      <c r="A30" s="46">
        <v>21352</v>
      </c>
      <c r="B30" s="73" t="s">
        <v>39</v>
      </c>
      <c r="C30" s="74">
        <f t="shared" si="0"/>
        <v>0</v>
      </c>
      <c r="D30" s="75" t="s">
        <v>34</v>
      </c>
      <c r="E30" s="75" t="s">
        <v>34</v>
      </c>
      <c r="F30" s="76"/>
      <c r="G30" s="77" t="s">
        <v>34</v>
      </c>
      <c r="H30" s="74">
        <f t="shared" si="1"/>
        <v>0</v>
      </c>
      <c r="I30" s="75" t="s">
        <v>34</v>
      </c>
      <c r="J30" s="75" t="s">
        <v>34</v>
      </c>
      <c r="K30" s="76"/>
      <c r="L30" s="78" t="s">
        <v>34</v>
      </c>
    </row>
    <row r="31" spans="1:12" ht="24" x14ac:dyDescent="0.25">
      <c r="A31" s="46">
        <v>21359</v>
      </c>
      <c r="B31" s="73" t="s">
        <v>40</v>
      </c>
      <c r="C31" s="74">
        <f t="shared" si="0"/>
        <v>0</v>
      </c>
      <c r="D31" s="75" t="s">
        <v>34</v>
      </c>
      <c r="E31" s="75" t="s">
        <v>34</v>
      </c>
      <c r="F31" s="76"/>
      <c r="G31" s="77" t="s">
        <v>34</v>
      </c>
      <c r="H31" s="74">
        <f t="shared" si="1"/>
        <v>0</v>
      </c>
      <c r="I31" s="75" t="s">
        <v>34</v>
      </c>
      <c r="J31" s="75" t="s">
        <v>34</v>
      </c>
      <c r="K31" s="76"/>
      <c r="L31" s="78" t="s">
        <v>34</v>
      </c>
    </row>
    <row r="32" spans="1:12" s="27" customFormat="1" ht="36" x14ac:dyDescent="0.25">
      <c r="A32" s="66">
        <v>21370</v>
      </c>
      <c r="B32" s="58" t="s">
        <v>41</v>
      </c>
      <c r="C32" s="59">
        <f t="shared" si="0"/>
        <v>0</v>
      </c>
      <c r="D32" s="61" t="s">
        <v>34</v>
      </c>
      <c r="E32" s="61" t="s">
        <v>34</v>
      </c>
      <c r="F32" s="65">
        <f>SUM(F33)</f>
        <v>0</v>
      </c>
      <c r="G32" s="62" t="s">
        <v>34</v>
      </c>
      <c r="H32" s="59">
        <f t="shared" si="1"/>
        <v>0</v>
      </c>
      <c r="I32" s="61" t="s">
        <v>34</v>
      </c>
      <c r="J32" s="61" t="s">
        <v>34</v>
      </c>
      <c r="K32" s="65">
        <f>SUM(K33)</f>
        <v>0</v>
      </c>
      <c r="L32" s="64" t="s">
        <v>34</v>
      </c>
    </row>
    <row r="33" spans="1:12" ht="36" x14ac:dyDescent="0.25">
      <c r="A33" s="79">
        <v>21379</v>
      </c>
      <c r="B33" s="80" t="s">
        <v>42</v>
      </c>
      <c r="C33" s="81">
        <f t="shared" si="0"/>
        <v>0</v>
      </c>
      <c r="D33" s="82" t="s">
        <v>34</v>
      </c>
      <c r="E33" s="82" t="s">
        <v>34</v>
      </c>
      <c r="F33" s="83"/>
      <c r="G33" s="84" t="s">
        <v>34</v>
      </c>
      <c r="H33" s="81">
        <f t="shared" si="1"/>
        <v>0</v>
      </c>
      <c r="I33" s="82" t="s">
        <v>34</v>
      </c>
      <c r="J33" s="82" t="s">
        <v>34</v>
      </c>
      <c r="K33" s="83"/>
      <c r="L33" s="85" t="s">
        <v>34</v>
      </c>
    </row>
    <row r="34" spans="1:12" s="27" customFormat="1" x14ac:dyDescent="0.25">
      <c r="A34" s="66">
        <v>21380</v>
      </c>
      <c r="B34" s="58" t="s">
        <v>43</v>
      </c>
      <c r="C34" s="59">
        <f t="shared" si="0"/>
        <v>0</v>
      </c>
      <c r="D34" s="61" t="s">
        <v>34</v>
      </c>
      <c r="E34" s="61" t="s">
        <v>34</v>
      </c>
      <c r="F34" s="65">
        <f>SUM(F35:F36)</f>
        <v>0</v>
      </c>
      <c r="G34" s="62" t="s">
        <v>34</v>
      </c>
      <c r="H34" s="59">
        <f t="shared" si="1"/>
        <v>0</v>
      </c>
      <c r="I34" s="61" t="s">
        <v>34</v>
      </c>
      <c r="J34" s="61" t="s">
        <v>34</v>
      </c>
      <c r="K34" s="65">
        <f>SUM(K35:K36)</f>
        <v>0</v>
      </c>
      <c r="L34" s="64" t="s">
        <v>34</v>
      </c>
    </row>
    <row r="35" spans="1:12" x14ac:dyDescent="0.25">
      <c r="A35" s="41">
        <v>21381</v>
      </c>
      <c r="B35" s="67" t="s">
        <v>44</v>
      </c>
      <c r="C35" s="68">
        <f t="shared" si="0"/>
        <v>0</v>
      </c>
      <c r="D35" s="69" t="s">
        <v>34</v>
      </c>
      <c r="E35" s="69" t="s">
        <v>34</v>
      </c>
      <c r="F35" s="70"/>
      <c r="G35" s="71" t="s">
        <v>34</v>
      </c>
      <c r="H35" s="68">
        <f t="shared" si="1"/>
        <v>0</v>
      </c>
      <c r="I35" s="69" t="s">
        <v>34</v>
      </c>
      <c r="J35" s="69" t="s">
        <v>34</v>
      </c>
      <c r="K35" s="70"/>
      <c r="L35" s="72" t="s">
        <v>34</v>
      </c>
    </row>
    <row r="36" spans="1:12" ht="24" x14ac:dyDescent="0.25">
      <c r="A36" s="47">
        <v>21383</v>
      </c>
      <c r="B36" s="73" t="s">
        <v>45</v>
      </c>
      <c r="C36" s="74">
        <f t="shared" si="0"/>
        <v>0</v>
      </c>
      <c r="D36" s="75" t="s">
        <v>34</v>
      </c>
      <c r="E36" s="75" t="s">
        <v>34</v>
      </c>
      <c r="F36" s="76"/>
      <c r="G36" s="77" t="s">
        <v>34</v>
      </c>
      <c r="H36" s="74">
        <f t="shared" si="1"/>
        <v>0</v>
      </c>
      <c r="I36" s="75" t="s">
        <v>34</v>
      </c>
      <c r="J36" s="75" t="s">
        <v>34</v>
      </c>
      <c r="K36" s="76"/>
      <c r="L36" s="78" t="s">
        <v>34</v>
      </c>
    </row>
    <row r="37" spans="1:12" s="27" customFormat="1" ht="24" x14ac:dyDescent="0.25">
      <c r="A37" s="66">
        <v>21390</v>
      </c>
      <c r="B37" s="58" t="s">
        <v>46</v>
      </c>
      <c r="C37" s="59">
        <f t="shared" si="0"/>
        <v>59230</v>
      </c>
      <c r="D37" s="61" t="s">
        <v>34</v>
      </c>
      <c r="E37" s="61" t="s">
        <v>34</v>
      </c>
      <c r="F37" s="65">
        <f>SUM(F38:F41)</f>
        <v>59230</v>
      </c>
      <c r="G37" s="62" t="s">
        <v>34</v>
      </c>
      <c r="H37" s="59">
        <f t="shared" si="1"/>
        <v>46000</v>
      </c>
      <c r="I37" s="61" t="s">
        <v>34</v>
      </c>
      <c r="J37" s="61" t="s">
        <v>34</v>
      </c>
      <c r="K37" s="65">
        <f>SUM(K38:K41)</f>
        <v>46000</v>
      </c>
      <c r="L37" s="64" t="s">
        <v>34</v>
      </c>
    </row>
    <row r="38" spans="1:12" ht="24" x14ac:dyDescent="0.25">
      <c r="A38" s="41">
        <v>21391</v>
      </c>
      <c r="B38" s="67" t="s">
        <v>47</v>
      </c>
      <c r="C38" s="68">
        <f t="shared" si="0"/>
        <v>0</v>
      </c>
      <c r="D38" s="69" t="s">
        <v>34</v>
      </c>
      <c r="E38" s="69" t="s">
        <v>34</v>
      </c>
      <c r="F38" s="70"/>
      <c r="G38" s="71" t="s">
        <v>34</v>
      </c>
      <c r="H38" s="68">
        <f t="shared" si="1"/>
        <v>0</v>
      </c>
      <c r="I38" s="69" t="s">
        <v>34</v>
      </c>
      <c r="J38" s="69" t="s">
        <v>34</v>
      </c>
      <c r="K38" s="70"/>
      <c r="L38" s="72" t="s">
        <v>34</v>
      </c>
    </row>
    <row r="39" spans="1:12" x14ac:dyDescent="0.25">
      <c r="A39" s="47">
        <v>21393</v>
      </c>
      <c r="B39" s="73" t="s">
        <v>48</v>
      </c>
      <c r="C39" s="74">
        <f t="shared" si="0"/>
        <v>0</v>
      </c>
      <c r="D39" s="75" t="s">
        <v>34</v>
      </c>
      <c r="E39" s="75" t="s">
        <v>34</v>
      </c>
      <c r="F39" s="76"/>
      <c r="G39" s="77" t="s">
        <v>34</v>
      </c>
      <c r="H39" s="74">
        <f t="shared" si="1"/>
        <v>0</v>
      </c>
      <c r="I39" s="75" t="s">
        <v>34</v>
      </c>
      <c r="J39" s="75" t="s">
        <v>34</v>
      </c>
      <c r="K39" s="76"/>
      <c r="L39" s="78" t="s">
        <v>34</v>
      </c>
    </row>
    <row r="40" spans="1:12" x14ac:dyDescent="0.25">
      <c r="A40" s="47">
        <v>21395</v>
      </c>
      <c r="B40" s="73" t="s">
        <v>49</v>
      </c>
      <c r="C40" s="74">
        <f t="shared" si="0"/>
        <v>0</v>
      </c>
      <c r="D40" s="75" t="s">
        <v>34</v>
      </c>
      <c r="E40" s="75" t="s">
        <v>34</v>
      </c>
      <c r="F40" s="76"/>
      <c r="G40" s="77" t="s">
        <v>34</v>
      </c>
      <c r="H40" s="74">
        <f t="shared" si="1"/>
        <v>0</v>
      </c>
      <c r="I40" s="75" t="s">
        <v>34</v>
      </c>
      <c r="J40" s="75" t="s">
        <v>34</v>
      </c>
      <c r="K40" s="76"/>
      <c r="L40" s="78" t="s">
        <v>34</v>
      </c>
    </row>
    <row r="41" spans="1:12" ht="24" x14ac:dyDescent="0.25">
      <c r="A41" s="47">
        <v>21399</v>
      </c>
      <c r="B41" s="73" t="s">
        <v>50</v>
      </c>
      <c r="C41" s="74">
        <f t="shared" si="0"/>
        <v>59230</v>
      </c>
      <c r="D41" s="75" t="s">
        <v>34</v>
      </c>
      <c r="E41" s="75" t="s">
        <v>34</v>
      </c>
      <c r="F41" s="76">
        <f>59230</f>
        <v>59230</v>
      </c>
      <c r="G41" s="77" t="s">
        <v>34</v>
      </c>
      <c r="H41" s="74">
        <f t="shared" si="1"/>
        <v>46000</v>
      </c>
      <c r="I41" s="75" t="s">
        <v>34</v>
      </c>
      <c r="J41" s="75" t="s">
        <v>34</v>
      </c>
      <c r="K41" s="76">
        <v>46000</v>
      </c>
      <c r="L41" s="78" t="s">
        <v>34</v>
      </c>
    </row>
    <row r="42" spans="1:12" s="27" customFormat="1" ht="36.75" customHeight="1" x14ac:dyDescent="0.25">
      <c r="A42" s="66">
        <v>21420</v>
      </c>
      <c r="B42" s="58" t="s">
        <v>51</v>
      </c>
      <c r="C42" s="59">
        <f t="shared" si="0"/>
        <v>0</v>
      </c>
      <c r="D42" s="60"/>
      <c r="E42" s="61" t="s">
        <v>34</v>
      </c>
      <c r="F42" s="61" t="s">
        <v>34</v>
      </c>
      <c r="G42" s="62" t="s">
        <v>34</v>
      </c>
      <c r="H42" s="86">
        <f>SUM(I42:L42)</f>
        <v>0</v>
      </c>
      <c r="I42" s="60"/>
      <c r="J42" s="61" t="s">
        <v>34</v>
      </c>
      <c r="K42" s="61" t="s">
        <v>34</v>
      </c>
      <c r="L42" s="64" t="s">
        <v>34</v>
      </c>
    </row>
    <row r="43" spans="1:12" s="27" customFormat="1" ht="24" x14ac:dyDescent="0.25">
      <c r="A43" s="87">
        <v>21490</v>
      </c>
      <c r="B43" s="88" t="s">
        <v>52</v>
      </c>
      <c r="C43" s="59">
        <f t="shared" si="0"/>
        <v>0</v>
      </c>
      <c r="D43" s="89">
        <f>D44</f>
        <v>0</v>
      </c>
      <c r="E43" s="89">
        <f t="shared" ref="E43:F43" si="2">E44</f>
        <v>0</v>
      </c>
      <c r="F43" s="89">
        <f t="shared" si="2"/>
        <v>0</v>
      </c>
      <c r="G43" s="62" t="s">
        <v>34</v>
      </c>
      <c r="H43" s="86">
        <f t="shared" ref="H43:H44" si="3">SUM(I43:L43)</f>
        <v>0</v>
      </c>
      <c r="I43" s="89">
        <f>I44</f>
        <v>0</v>
      </c>
      <c r="J43" s="89">
        <f t="shared" ref="J43:K43" si="4">J44</f>
        <v>0</v>
      </c>
      <c r="K43" s="89">
        <f t="shared" si="4"/>
        <v>0</v>
      </c>
      <c r="L43" s="64" t="s">
        <v>34</v>
      </c>
    </row>
    <row r="44" spans="1:12" s="27" customFormat="1" ht="24" x14ac:dyDescent="0.25">
      <c r="A44" s="47">
        <v>21499</v>
      </c>
      <c r="B44" s="73" t="s">
        <v>53</v>
      </c>
      <c r="C44" s="81">
        <f t="shared" si="0"/>
        <v>0</v>
      </c>
      <c r="D44" s="90"/>
      <c r="E44" s="91"/>
      <c r="F44" s="91"/>
      <c r="G44" s="92" t="s">
        <v>34</v>
      </c>
      <c r="H44" s="93">
        <f t="shared" si="3"/>
        <v>0</v>
      </c>
      <c r="I44" s="43"/>
      <c r="J44" s="94"/>
      <c r="K44" s="94"/>
      <c r="L44" s="95" t="s">
        <v>34</v>
      </c>
    </row>
    <row r="45" spans="1:12" ht="24" x14ac:dyDescent="0.25">
      <c r="A45" s="96">
        <v>23000</v>
      </c>
      <c r="B45" s="97" t="s">
        <v>54</v>
      </c>
      <c r="C45" s="98">
        <f t="shared" si="0"/>
        <v>196</v>
      </c>
      <c r="D45" s="61" t="s">
        <v>34</v>
      </c>
      <c r="E45" s="61" t="s">
        <v>34</v>
      </c>
      <c r="F45" s="61" t="s">
        <v>34</v>
      </c>
      <c r="G45" s="99">
        <f>SUM(G46:G47)</f>
        <v>196</v>
      </c>
      <c r="H45" s="98">
        <f t="shared" si="1"/>
        <v>196</v>
      </c>
      <c r="I45" s="100" t="s">
        <v>34</v>
      </c>
      <c r="J45" s="100" t="s">
        <v>34</v>
      </c>
      <c r="K45" s="100" t="s">
        <v>34</v>
      </c>
      <c r="L45" s="101">
        <f>SUM(L46:L47)</f>
        <v>196</v>
      </c>
    </row>
    <row r="46" spans="1:12" ht="24" x14ac:dyDescent="0.25">
      <c r="A46" s="102">
        <v>23410</v>
      </c>
      <c r="B46" s="103" t="s">
        <v>55</v>
      </c>
      <c r="C46" s="104">
        <f t="shared" si="0"/>
        <v>196</v>
      </c>
      <c r="D46" s="105" t="s">
        <v>34</v>
      </c>
      <c r="E46" s="105" t="s">
        <v>34</v>
      </c>
      <c r="F46" s="105" t="s">
        <v>34</v>
      </c>
      <c r="G46" s="106">
        <v>196</v>
      </c>
      <c r="H46" s="104">
        <f t="shared" si="1"/>
        <v>196</v>
      </c>
      <c r="I46" s="105" t="s">
        <v>34</v>
      </c>
      <c r="J46" s="105" t="s">
        <v>34</v>
      </c>
      <c r="K46" s="105" t="s">
        <v>34</v>
      </c>
      <c r="L46" s="107">
        <f>L51</f>
        <v>196</v>
      </c>
    </row>
    <row r="47" spans="1:12" ht="24" x14ac:dyDescent="0.25">
      <c r="A47" s="102">
        <v>23510</v>
      </c>
      <c r="B47" s="103" t="s">
        <v>56</v>
      </c>
      <c r="C47" s="108">
        <f t="shared" si="0"/>
        <v>0</v>
      </c>
      <c r="D47" s="105" t="s">
        <v>34</v>
      </c>
      <c r="E47" s="105" t="s">
        <v>34</v>
      </c>
      <c r="F47" s="105" t="s">
        <v>34</v>
      </c>
      <c r="G47" s="106"/>
      <c r="H47" s="108">
        <f t="shared" si="1"/>
        <v>0</v>
      </c>
      <c r="I47" s="105" t="s">
        <v>34</v>
      </c>
      <c r="J47" s="105" t="s">
        <v>34</v>
      </c>
      <c r="K47" s="105" t="s">
        <v>34</v>
      </c>
      <c r="L47" s="107"/>
    </row>
    <row r="48" spans="1:12" x14ac:dyDescent="0.25">
      <c r="A48" s="109"/>
      <c r="B48" s="103"/>
      <c r="C48" s="110"/>
      <c r="D48" s="111"/>
      <c r="E48" s="111"/>
      <c r="F48" s="112"/>
      <c r="G48" s="106"/>
      <c r="H48" s="113"/>
      <c r="I48" s="111"/>
      <c r="J48" s="111"/>
      <c r="K48" s="112"/>
      <c r="L48" s="107"/>
    </row>
    <row r="49" spans="1:12" s="27" customFormat="1" x14ac:dyDescent="0.25">
      <c r="A49" s="114"/>
      <c r="B49" s="115" t="s">
        <v>57</v>
      </c>
      <c r="C49" s="116"/>
      <c r="D49" s="117"/>
      <c r="E49" s="117"/>
      <c r="F49" s="117"/>
      <c r="G49" s="118"/>
      <c r="H49" s="116"/>
      <c r="I49" s="117"/>
      <c r="J49" s="117"/>
      <c r="K49" s="117"/>
      <c r="L49" s="119"/>
    </row>
    <row r="50" spans="1:12" s="27" customFormat="1" ht="12.75" thickBot="1" x14ac:dyDescent="0.3">
      <c r="A50" s="120"/>
      <c r="B50" s="28" t="s">
        <v>58</v>
      </c>
      <c r="C50" s="121" t="e">
        <f t="shared" ref="C50:C113" si="5">SUM(D50:G50)</f>
        <v>#REF!</v>
      </c>
      <c r="D50" s="122" t="e">
        <f>SUM(D51,D280)</f>
        <v>#REF!</v>
      </c>
      <c r="E50" s="122" t="e">
        <f>SUM(E51,E280)</f>
        <v>#REF!</v>
      </c>
      <c r="F50" s="122" t="e">
        <f>SUM(F51,F280)</f>
        <v>#REF!</v>
      </c>
      <c r="G50" s="123" t="e">
        <f>SUM(G51,G280)</f>
        <v>#REF!</v>
      </c>
      <c r="H50" s="121">
        <f t="shared" ref="H50:H113" si="6">SUM(I50:L50)</f>
        <v>94149</v>
      </c>
      <c r="I50" s="122">
        <f>SUM(I51,I280)</f>
        <v>0</v>
      </c>
      <c r="J50" s="122">
        <f>SUM(J51,J280)</f>
        <v>0</v>
      </c>
      <c r="K50" s="122">
        <f>SUM(K51,K280)</f>
        <v>93953</v>
      </c>
      <c r="L50" s="124">
        <f>SUM(L51,L280)</f>
        <v>196</v>
      </c>
    </row>
    <row r="51" spans="1:12" s="27" customFormat="1" ht="36.75" thickTop="1" x14ac:dyDescent="0.25">
      <c r="A51" s="125"/>
      <c r="B51" s="126" t="s">
        <v>59</v>
      </c>
      <c r="C51" s="127" t="e">
        <f t="shared" si="5"/>
        <v>#REF!</v>
      </c>
      <c r="D51" s="128" t="e">
        <f>SUM(D52,D194)</f>
        <v>#REF!</v>
      </c>
      <c r="E51" s="128" t="e">
        <f>SUM(E52,E194)</f>
        <v>#REF!</v>
      </c>
      <c r="F51" s="128" t="e">
        <f>SUM(F52,F194)</f>
        <v>#REF!</v>
      </c>
      <c r="G51" s="129" t="e">
        <f>SUM(G52,G194)</f>
        <v>#REF!</v>
      </c>
      <c r="H51" s="127">
        <f t="shared" si="6"/>
        <v>92985</v>
      </c>
      <c r="I51" s="128">
        <f>SUM(I52,I194)</f>
        <v>0</v>
      </c>
      <c r="J51" s="128">
        <f>SUM(J52,J194)</f>
        <v>0</v>
      </c>
      <c r="K51" s="128">
        <f>SUM(K52,K194)</f>
        <v>92789</v>
      </c>
      <c r="L51" s="130">
        <f>SUM(L52,L194)</f>
        <v>196</v>
      </c>
    </row>
    <row r="52" spans="1:12" s="27" customFormat="1" ht="24" x14ac:dyDescent="0.25">
      <c r="A52" s="131"/>
      <c r="B52" s="21" t="s">
        <v>60</v>
      </c>
      <c r="C52" s="132">
        <f t="shared" si="5"/>
        <v>64389</v>
      </c>
      <c r="D52" s="133">
        <f>SUM(D53,D75,D173,D187)</f>
        <v>12146</v>
      </c>
      <c r="E52" s="133">
        <f>SUM(E53,E75,E173,E187)</f>
        <v>0</v>
      </c>
      <c r="F52" s="133">
        <f>SUM(F53,F75,F173,F187)</f>
        <v>52243</v>
      </c>
      <c r="G52" s="134">
        <f>SUM(G53,G75,G173,G187)</f>
        <v>0</v>
      </c>
      <c r="H52" s="132">
        <f t="shared" si="6"/>
        <v>61389</v>
      </c>
      <c r="I52" s="133">
        <f>SUM(I53,I75,I173,I187)</f>
        <v>0</v>
      </c>
      <c r="J52" s="133">
        <f>SUM(J53,J75,J173,J187)</f>
        <v>0</v>
      </c>
      <c r="K52" s="133">
        <f>SUM(K53,K75,K173,K187)</f>
        <v>61389</v>
      </c>
      <c r="L52" s="135">
        <f>SUM(L53,L75,L173,L187)</f>
        <v>0</v>
      </c>
    </row>
    <row r="53" spans="1:12" s="27" customFormat="1" x14ac:dyDescent="0.25">
      <c r="A53" s="136">
        <v>1000</v>
      </c>
      <c r="B53" s="136" t="s">
        <v>61</v>
      </c>
      <c r="C53" s="137">
        <f t="shared" si="5"/>
        <v>10509</v>
      </c>
      <c r="D53" s="138">
        <f>SUM(D54,D67)</f>
        <v>2042</v>
      </c>
      <c r="E53" s="138">
        <f>SUM(E54,E67)</f>
        <v>0</v>
      </c>
      <c r="F53" s="138">
        <f>SUM(F54,F67)</f>
        <v>8467</v>
      </c>
      <c r="G53" s="139">
        <f>SUM(G54,G67)</f>
        <v>0</v>
      </c>
      <c r="H53" s="137">
        <f t="shared" si="6"/>
        <v>10509</v>
      </c>
      <c r="I53" s="138">
        <f>SUM(I54,I67)</f>
        <v>0</v>
      </c>
      <c r="J53" s="138">
        <f>SUM(J54,J67)</f>
        <v>0</v>
      </c>
      <c r="K53" s="138">
        <f>SUM(K54,K67)</f>
        <v>10509</v>
      </c>
      <c r="L53" s="140">
        <f>SUM(L54,L67)</f>
        <v>0</v>
      </c>
    </row>
    <row r="54" spans="1:12" x14ac:dyDescent="0.25">
      <c r="A54" s="58">
        <v>1100</v>
      </c>
      <c r="B54" s="141" t="s">
        <v>62</v>
      </c>
      <c r="C54" s="59">
        <f t="shared" si="5"/>
        <v>8467</v>
      </c>
      <c r="D54" s="65">
        <f>SUM(D55,D58,D66)</f>
        <v>0</v>
      </c>
      <c r="E54" s="65">
        <f>SUM(E55,E58,E66)</f>
        <v>0</v>
      </c>
      <c r="F54" s="65">
        <f>SUM(F55,F58,F66)</f>
        <v>8467</v>
      </c>
      <c r="G54" s="142">
        <f>SUM(G55,G58,G66)</f>
        <v>0</v>
      </c>
      <c r="H54" s="59">
        <f t="shared" si="6"/>
        <v>8467</v>
      </c>
      <c r="I54" s="65">
        <f>SUM(I55,I58,I66)</f>
        <v>0</v>
      </c>
      <c r="J54" s="65">
        <f>SUM(J55,J58,J66)</f>
        <v>0</v>
      </c>
      <c r="K54" s="65">
        <f>SUM(K55,K58,K66)</f>
        <v>8467</v>
      </c>
      <c r="L54" s="143">
        <f>SUM(L55,L58,L66)</f>
        <v>0</v>
      </c>
    </row>
    <row r="55" spans="1:12" x14ac:dyDescent="0.25">
      <c r="A55" s="144">
        <v>1110</v>
      </c>
      <c r="B55" s="103" t="s">
        <v>63</v>
      </c>
      <c r="C55" s="110">
        <f t="shared" si="5"/>
        <v>0</v>
      </c>
      <c r="D55" s="145">
        <f>SUM(D56:D57)</f>
        <v>0</v>
      </c>
      <c r="E55" s="145">
        <f>SUM(E56:E57)</f>
        <v>0</v>
      </c>
      <c r="F55" s="145">
        <f>SUM(F56:F57)</f>
        <v>0</v>
      </c>
      <c r="G55" s="146">
        <f>SUM(G56:G57)</f>
        <v>0</v>
      </c>
      <c r="H55" s="110">
        <f t="shared" si="6"/>
        <v>0</v>
      </c>
      <c r="I55" s="145">
        <f>SUM(I56:I57)</f>
        <v>0</v>
      </c>
      <c r="J55" s="145">
        <f>SUM(J56:J57)</f>
        <v>0</v>
      </c>
      <c r="K55" s="145">
        <f>SUM(K56:K57)</f>
        <v>0</v>
      </c>
      <c r="L55" s="147">
        <f>SUM(L56:L57)</f>
        <v>0</v>
      </c>
    </row>
    <row r="56" spans="1:12" x14ac:dyDescent="0.25">
      <c r="A56" s="41">
        <v>1111</v>
      </c>
      <c r="B56" s="67" t="s">
        <v>64</v>
      </c>
      <c r="C56" s="68">
        <f t="shared" si="5"/>
        <v>0</v>
      </c>
      <c r="D56" s="70"/>
      <c r="E56" s="70"/>
      <c r="F56" s="70"/>
      <c r="G56" s="148"/>
      <c r="H56" s="68">
        <f t="shared" si="6"/>
        <v>0</v>
      </c>
      <c r="I56" s="70"/>
      <c r="J56" s="70"/>
      <c r="K56" s="70"/>
      <c r="L56" s="149"/>
    </row>
    <row r="57" spans="1:12" ht="24" customHeight="1" x14ac:dyDescent="0.25">
      <c r="A57" s="47">
        <v>1119</v>
      </c>
      <c r="B57" s="73" t="s">
        <v>65</v>
      </c>
      <c r="C57" s="74">
        <f t="shared" si="5"/>
        <v>0</v>
      </c>
      <c r="D57" s="76"/>
      <c r="E57" s="76"/>
      <c r="F57" s="76"/>
      <c r="G57" s="150"/>
      <c r="H57" s="74">
        <f t="shared" si="6"/>
        <v>0</v>
      </c>
      <c r="I57" s="76"/>
      <c r="J57" s="76"/>
      <c r="K57" s="76"/>
      <c r="L57" s="151"/>
    </row>
    <row r="58" spans="1:12" ht="23.25" customHeight="1" x14ac:dyDescent="0.25">
      <c r="A58" s="152">
        <v>1140</v>
      </c>
      <c r="B58" s="73" t="s">
        <v>66</v>
      </c>
      <c r="C58" s="74">
        <f t="shared" si="5"/>
        <v>3184</v>
      </c>
      <c r="D58" s="153">
        <f>SUM(D59:D65)</f>
        <v>0</v>
      </c>
      <c r="E58" s="153">
        <f>SUM(E59:E65)</f>
        <v>0</v>
      </c>
      <c r="F58" s="153">
        <f>SUM(F59:F65)</f>
        <v>3184</v>
      </c>
      <c r="G58" s="154">
        <f>SUM(G59:G65)</f>
        <v>0</v>
      </c>
      <c r="H58" s="74">
        <f t="shared" si="6"/>
        <v>3184</v>
      </c>
      <c r="I58" s="153">
        <f>SUM(I59:I65)</f>
        <v>0</v>
      </c>
      <c r="J58" s="153">
        <f>SUM(J59:J65)</f>
        <v>0</v>
      </c>
      <c r="K58" s="153">
        <f>SUM(K59:K65)</f>
        <v>3184</v>
      </c>
      <c r="L58" s="155">
        <f>SUM(L59:L65)</f>
        <v>0</v>
      </c>
    </row>
    <row r="59" spans="1:12" x14ac:dyDescent="0.25">
      <c r="A59" s="47">
        <v>1141</v>
      </c>
      <c r="B59" s="73" t="s">
        <v>67</v>
      </c>
      <c r="C59" s="74">
        <f t="shared" si="5"/>
        <v>0</v>
      </c>
      <c r="D59" s="76"/>
      <c r="E59" s="76"/>
      <c r="F59" s="76"/>
      <c r="G59" s="150"/>
      <c r="H59" s="74">
        <f t="shared" si="6"/>
        <v>0</v>
      </c>
      <c r="I59" s="76"/>
      <c r="J59" s="76"/>
      <c r="K59" s="76"/>
      <c r="L59" s="151"/>
    </row>
    <row r="60" spans="1:12" ht="24.75" customHeight="1" x14ac:dyDescent="0.25">
      <c r="A60" s="47">
        <v>1142</v>
      </c>
      <c r="B60" s="73" t="s">
        <v>68</v>
      </c>
      <c r="C60" s="74">
        <f t="shared" si="5"/>
        <v>1356</v>
      </c>
      <c r="D60" s="76"/>
      <c r="E60" s="76"/>
      <c r="F60" s="76">
        <f>1356</f>
        <v>1356</v>
      </c>
      <c r="G60" s="150"/>
      <c r="H60" s="74">
        <f t="shared" si="6"/>
        <v>1356</v>
      </c>
      <c r="I60" s="76">
        <f>[1]saimn.nod!$O$12</f>
        <v>0</v>
      </c>
      <c r="J60" s="76"/>
      <c r="K60" s="76">
        <f>[1]saimn.nod!$P$12</f>
        <v>1356</v>
      </c>
      <c r="L60" s="151"/>
    </row>
    <row r="61" spans="1:12" ht="24" x14ac:dyDescent="0.25">
      <c r="A61" s="47">
        <v>1145</v>
      </c>
      <c r="B61" s="73" t="s">
        <v>69</v>
      </c>
      <c r="C61" s="74">
        <f t="shared" si="5"/>
        <v>0</v>
      </c>
      <c r="D61" s="76"/>
      <c r="E61" s="76"/>
      <c r="F61" s="76"/>
      <c r="G61" s="150"/>
      <c r="H61" s="74">
        <f t="shared" si="6"/>
        <v>0</v>
      </c>
      <c r="I61" s="76"/>
      <c r="J61" s="76"/>
      <c r="K61" s="76"/>
      <c r="L61" s="151"/>
    </row>
    <row r="62" spans="1:12" ht="27.75" customHeight="1" x14ac:dyDescent="0.25">
      <c r="A62" s="47">
        <v>1146</v>
      </c>
      <c r="B62" s="73" t="s">
        <v>70</v>
      </c>
      <c r="C62" s="74">
        <f t="shared" si="5"/>
        <v>0</v>
      </c>
      <c r="D62" s="76"/>
      <c r="E62" s="76"/>
      <c r="F62" s="76"/>
      <c r="G62" s="150"/>
      <c r="H62" s="74">
        <f t="shared" si="6"/>
        <v>0</v>
      </c>
      <c r="I62" s="76"/>
      <c r="J62" s="76"/>
      <c r="K62" s="76"/>
      <c r="L62" s="151"/>
    </row>
    <row r="63" spans="1:12" x14ac:dyDescent="0.25">
      <c r="A63" s="47">
        <v>1147</v>
      </c>
      <c r="B63" s="73" t="s">
        <v>71</v>
      </c>
      <c r="C63" s="74">
        <f t="shared" si="5"/>
        <v>1828</v>
      </c>
      <c r="D63" s="76"/>
      <c r="E63" s="76"/>
      <c r="F63" s="76">
        <f>1828</f>
        <v>1828</v>
      </c>
      <c r="G63" s="150"/>
      <c r="H63" s="74">
        <f t="shared" si="6"/>
        <v>1828</v>
      </c>
      <c r="I63" s="76">
        <f>[1]saimn.nod!$O$13</f>
        <v>0</v>
      </c>
      <c r="J63" s="76"/>
      <c r="K63" s="76">
        <f>[1]saimn.nod!$P$13</f>
        <v>1828</v>
      </c>
      <c r="L63" s="151"/>
    </row>
    <row r="64" spans="1:12" x14ac:dyDescent="0.25">
      <c r="A64" s="47">
        <v>1148</v>
      </c>
      <c r="B64" s="73" t="s">
        <v>328</v>
      </c>
      <c r="C64" s="74">
        <f t="shared" si="5"/>
        <v>0</v>
      </c>
      <c r="D64" s="76"/>
      <c r="E64" s="76"/>
      <c r="F64" s="76"/>
      <c r="G64" s="150"/>
      <c r="H64" s="74">
        <f t="shared" si="6"/>
        <v>0</v>
      </c>
      <c r="I64" s="76"/>
      <c r="J64" s="76"/>
      <c r="K64" s="76"/>
      <c r="L64" s="151"/>
    </row>
    <row r="65" spans="1:12" ht="37.5" customHeight="1" x14ac:dyDescent="0.25">
      <c r="A65" s="47">
        <v>1149</v>
      </c>
      <c r="B65" s="73" t="s">
        <v>72</v>
      </c>
      <c r="C65" s="74">
        <f t="shared" si="5"/>
        <v>0</v>
      </c>
      <c r="D65" s="76"/>
      <c r="E65" s="76"/>
      <c r="F65" s="76"/>
      <c r="G65" s="150"/>
      <c r="H65" s="74">
        <f t="shared" si="6"/>
        <v>0</v>
      </c>
      <c r="I65" s="76"/>
      <c r="J65" s="76"/>
      <c r="K65" s="76"/>
      <c r="L65" s="151"/>
    </row>
    <row r="66" spans="1:12" ht="36" x14ac:dyDescent="0.25">
      <c r="A66" s="144">
        <v>1150</v>
      </c>
      <c r="B66" s="103" t="s">
        <v>73</v>
      </c>
      <c r="C66" s="110">
        <f t="shared" si="5"/>
        <v>5283</v>
      </c>
      <c r="D66" s="156"/>
      <c r="E66" s="156"/>
      <c r="F66" s="156">
        <f>5283</f>
        <v>5283</v>
      </c>
      <c r="G66" s="157"/>
      <c r="H66" s="110">
        <f t="shared" si="6"/>
        <v>5283</v>
      </c>
      <c r="I66" s="156">
        <f>[1]saimn.nod!$O$14</f>
        <v>0</v>
      </c>
      <c r="J66" s="156"/>
      <c r="K66" s="156">
        <f>[1]saimn.nod!$P$14</f>
        <v>5283</v>
      </c>
      <c r="L66" s="158"/>
    </row>
    <row r="67" spans="1:12" ht="36" x14ac:dyDescent="0.25">
      <c r="A67" s="58">
        <v>1200</v>
      </c>
      <c r="B67" s="141" t="s">
        <v>74</v>
      </c>
      <c r="C67" s="59">
        <f t="shared" si="5"/>
        <v>2042</v>
      </c>
      <c r="D67" s="65">
        <f>SUM(D68:D69)</f>
        <v>2042</v>
      </c>
      <c r="E67" s="65">
        <f>SUM(E68:E69)</f>
        <v>0</v>
      </c>
      <c r="F67" s="65">
        <f>SUM(F68:F69)</f>
        <v>0</v>
      </c>
      <c r="G67" s="159">
        <f>SUM(G68:G69)</f>
        <v>0</v>
      </c>
      <c r="H67" s="59">
        <f t="shared" si="6"/>
        <v>2042</v>
      </c>
      <c r="I67" s="65">
        <f>SUM(I68:I69)</f>
        <v>0</v>
      </c>
      <c r="J67" s="65">
        <f>SUM(J68:J69)</f>
        <v>0</v>
      </c>
      <c r="K67" s="65">
        <f>SUM(K68:K69)</f>
        <v>2042</v>
      </c>
      <c r="L67" s="160">
        <f>SUM(L68:L69)</f>
        <v>0</v>
      </c>
    </row>
    <row r="68" spans="1:12" ht="24" x14ac:dyDescent="0.25">
      <c r="A68" s="161">
        <v>1210</v>
      </c>
      <c r="B68" s="67" t="s">
        <v>75</v>
      </c>
      <c r="C68" s="68">
        <f t="shared" si="5"/>
        <v>2042</v>
      </c>
      <c r="D68" s="70">
        <f>2042</f>
        <v>2042</v>
      </c>
      <c r="E68" s="70"/>
      <c r="F68" s="70"/>
      <c r="G68" s="148"/>
      <c r="H68" s="68">
        <f t="shared" si="6"/>
        <v>2042</v>
      </c>
      <c r="I68" s="70">
        <f>[1]saimn.nod!$O$15</f>
        <v>0</v>
      </c>
      <c r="J68" s="70"/>
      <c r="K68" s="70">
        <f>[1]saimn.nod!$P$15</f>
        <v>2042</v>
      </c>
      <c r="L68" s="149"/>
    </row>
    <row r="69" spans="1:12" ht="24" x14ac:dyDescent="0.25">
      <c r="A69" s="152">
        <v>1220</v>
      </c>
      <c r="B69" s="73" t="s">
        <v>76</v>
      </c>
      <c r="C69" s="74">
        <f t="shared" si="5"/>
        <v>0</v>
      </c>
      <c r="D69" s="153">
        <f>SUM(D70:D74)</f>
        <v>0</v>
      </c>
      <c r="E69" s="153">
        <f>SUM(E70:E74)</f>
        <v>0</v>
      </c>
      <c r="F69" s="153">
        <f>SUM(F70:F74)</f>
        <v>0</v>
      </c>
      <c r="G69" s="154">
        <f>SUM(G70:G74)</f>
        <v>0</v>
      </c>
      <c r="H69" s="74">
        <f t="shared" si="6"/>
        <v>0</v>
      </c>
      <c r="I69" s="153">
        <f>SUM(I70:I74)</f>
        <v>0</v>
      </c>
      <c r="J69" s="153">
        <f>SUM(J70:J74)</f>
        <v>0</v>
      </c>
      <c r="K69" s="153">
        <f>SUM(K70:K74)</f>
        <v>0</v>
      </c>
      <c r="L69" s="155">
        <f>SUM(L70:L74)</f>
        <v>0</v>
      </c>
    </row>
    <row r="70" spans="1:12" ht="60" x14ac:dyDescent="0.25">
      <c r="A70" s="47">
        <v>1221</v>
      </c>
      <c r="B70" s="73" t="s">
        <v>347</v>
      </c>
      <c r="C70" s="74">
        <f t="shared" si="5"/>
        <v>0</v>
      </c>
      <c r="D70" s="76"/>
      <c r="E70" s="76"/>
      <c r="F70" s="76"/>
      <c r="G70" s="150"/>
      <c r="H70" s="74">
        <f t="shared" si="6"/>
        <v>0</v>
      </c>
      <c r="I70" s="76"/>
      <c r="J70" s="76"/>
      <c r="K70" s="76"/>
      <c r="L70" s="151"/>
    </row>
    <row r="71" spans="1:12" x14ac:dyDescent="0.25">
      <c r="A71" s="47">
        <v>1223</v>
      </c>
      <c r="B71" s="73" t="s">
        <v>77</v>
      </c>
      <c r="C71" s="74">
        <f t="shared" si="5"/>
        <v>0</v>
      </c>
      <c r="D71" s="76"/>
      <c r="E71" s="76"/>
      <c r="F71" s="76"/>
      <c r="G71" s="150"/>
      <c r="H71" s="74">
        <f t="shared" si="6"/>
        <v>0</v>
      </c>
      <c r="I71" s="76"/>
      <c r="J71" s="76"/>
      <c r="K71" s="76"/>
      <c r="L71" s="151"/>
    </row>
    <row r="72" spans="1:12" x14ac:dyDescent="0.25">
      <c r="A72" s="47">
        <v>1225</v>
      </c>
      <c r="B72" s="73" t="s">
        <v>324</v>
      </c>
      <c r="C72" s="74">
        <f t="shared" si="5"/>
        <v>0</v>
      </c>
      <c r="D72" s="76"/>
      <c r="E72" s="76"/>
      <c r="F72" s="76"/>
      <c r="G72" s="150"/>
      <c r="H72" s="74">
        <f t="shared" si="6"/>
        <v>0</v>
      </c>
      <c r="I72" s="76"/>
      <c r="J72" s="76"/>
      <c r="K72" s="76"/>
      <c r="L72" s="151"/>
    </row>
    <row r="73" spans="1:12" ht="36" x14ac:dyDescent="0.25">
      <c r="A73" s="47">
        <v>1227</v>
      </c>
      <c r="B73" s="73" t="s">
        <v>78</v>
      </c>
      <c r="C73" s="74">
        <f t="shared" si="5"/>
        <v>0</v>
      </c>
      <c r="D73" s="76"/>
      <c r="E73" s="76"/>
      <c r="F73" s="76"/>
      <c r="G73" s="150"/>
      <c r="H73" s="74">
        <f t="shared" si="6"/>
        <v>0</v>
      </c>
      <c r="I73" s="76"/>
      <c r="J73" s="76"/>
      <c r="K73" s="76"/>
      <c r="L73" s="151"/>
    </row>
    <row r="74" spans="1:12" ht="60" x14ac:dyDescent="0.25">
      <c r="A74" s="47">
        <v>1228</v>
      </c>
      <c r="B74" s="73" t="s">
        <v>348</v>
      </c>
      <c r="C74" s="74">
        <f t="shared" si="5"/>
        <v>0</v>
      </c>
      <c r="D74" s="76"/>
      <c r="E74" s="76"/>
      <c r="F74" s="76"/>
      <c r="G74" s="150"/>
      <c r="H74" s="74">
        <f t="shared" si="6"/>
        <v>0</v>
      </c>
      <c r="I74" s="76"/>
      <c r="J74" s="76"/>
      <c r="K74" s="76"/>
      <c r="L74" s="151"/>
    </row>
    <row r="75" spans="1:12" ht="15" customHeight="1" x14ac:dyDescent="0.25">
      <c r="A75" s="136">
        <v>2000</v>
      </c>
      <c r="B75" s="136" t="s">
        <v>79</v>
      </c>
      <c r="C75" s="137">
        <f t="shared" si="5"/>
        <v>53880</v>
      </c>
      <c r="D75" s="138">
        <f>SUM(D76,D83,D130,D164,D165,D172)</f>
        <v>10104</v>
      </c>
      <c r="E75" s="138">
        <f>SUM(E76,E83,E130,E164,E165,E172)</f>
        <v>0</v>
      </c>
      <c r="F75" s="138">
        <f>SUM(F76,F83,F130,F164,F165,F172)</f>
        <v>43776</v>
      </c>
      <c r="G75" s="139">
        <f>SUM(G76,G83,G130,G164,G165,G172)</f>
        <v>0</v>
      </c>
      <c r="H75" s="137">
        <f t="shared" si="6"/>
        <v>50880</v>
      </c>
      <c r="I75" s="138">
        <f>SUM(I76,I83,I130,I164,I165,I172)</f>
        <v>0</v>
      </c>
      <c r="J75" s="138">
        <f>SUM(J76,J83,J130,J164,J165,J172)</f>
        <v>0</v>
      </c>
      <c r="K75" s="138">
        <f>SUM(K76,K83,K130,K164,K165,K172)</f>
        <v>50880</v>
      </c>
      <c r="L75" s="140">
        <f>SUM(L76,L83,L130,L164,L165,L172)</f>
        <v>0</v>
      </c>
    </row>
    <row r="76" spans="1:12" ht="24" x14ac:dyDescent="0.25">
      <c r="A76" s="58">
        <v>2100</v>
      </c>
      <c r="B76" s="141" t="s">
        <v>329</v>
      </c>
      <c r="C76" s="59">
        <f t="shared" si="5"/>
        <v>0</v>
      </c>
      <c r="D76" s="65">
        <f>SUM(D77,D80)</f>
        <v>0</v>
      </c>
      <c r="E76" s="65">
        <f>SUM(E77,E80)</f>
        <v>0</v>
      </c>
      <c r="F76" s="65">
        <f>SUM(F77,F80)</f>
        <v>0</v>
      </c>
      <c r="G76" s="159">
        <f>SUM(G77,G80)</f>
        <v>0</v>
      </c>
      <c r="H76" s="59">
        <f t="shared" si="6"/>
        <v>0</v>
      </c>
      <c r="I76" s="65">
        <f>SUM(I77,I80)</f>
        <v>0</v>
      </c>
      <c r="J76" s="65">
        <f>SUM(J77,J80)</f>
        <v>0</v>
      </c>
      <c r="K76" s="65">
        <f>SUM(K77,K80)</f>
        <v>0</v>
      </c>
      <c r="L76" s="160">
        <f>SUM(L77,L80)</f>
        <v>0</v>
      </c>
    </row>
    <row r="77" spans="1:12" ht="24" x14ac:dyDescent="0.25">
      <c r="A77" s="161">
        <v>2110</v>
      </c>
      <c r="B77" s="67" t="s">
        <v>330</v>
      </c>
      <c r="C77" s="68">
        <f t="shared" si="5"/>
        <v>0</v>
      </c>
      <c r="D77" s="162">
        <f>SUM(D78:D79)</f>
        <v>0</v>
      </c>
      <c r="E77" s="162">
        <f>SUM(E78:E79)</f>
        <v>0</v>
      </c>
      <c r="F77" s="162">
        <f>SUM(F78:F79)</f>
        <v>0</v>
      </c>
      <c r="G77" s="163">
        <f>SUM(G78:G79)</f>
        <v>0</v>
      </c>
      <c r="H77" s="68">
        <f t="shared" si="6"/>
        <v>0</v>
      </c>
      <c r="I77" s="162">
        <f>SUM(I78:I79)</f>
        <v>0</v>
      </c>
      <c r="J77" s="162">
        <f>SUM(J78:J79)</f>
        <v>0</v>
      </c>
      <c r="K77" s="162">
        <f>SUM(K78:K79)</f>
        <v>0</v>
      </c>
      <c r="L77" s="164">
        <f>SUM(L78:L79)</f>
        <v>0</v>
      </c>
    </row>
    <row r="78" spans="1:12" x14ac:dyDescent="0.25">
      <c r="A78" s="47">
        <v>2111</v>
      </c>
      <c r="B78" s="73" t="s">
        <v>80</v>
      </c>
      <c r="C78" s="74">
        <f t="shared" si="5"/>
        <v>0</v>
      </c>
      <c r="D78" s="76"/>
      <c r="E78" s="76"/>
      <c r="F78" s="76"/>
      <c r="G78" s="150"/>
      <c r="H78" s="74">
        <f t="shared" si="6"/>
        <v>0</v>
      </c>
      <c r="I78" s="76"/>
      <c r="J78" s="76"/>
      <c r="K78" s="76"/>
      <c r="L78" s="151"/>
    </row>
    <row r="79" spans="1:12" ht="24" x14ac:dyDescent="0.25">
      <c r="A79" s="47">
        <v>2112</v>
      </c>
      <c r="B79" s="73" t="s">
        <v>331</v>
      </c>
      <c r="C79" s="74">
        <f t="shared" si="5"/>
        <v>0</v>
      </c>
      <c r="D79" s="76"/>
      <c r="E79" s="76"/>
      <c r="F79" s="76"/>
      <c r="G79" s="150"/>
      <c r="H79" s="74">
        <f t="shared" si="6"/>
        <v>0</v>
      </c>
      <c r="I79" s="76"/>
      <c r="J79" s="76"/>
      <c r="K79" s="76"/>
      <c r="L79" s="151"/>
    </row>
    <row r="80" spans="1:12" ht="24" x14ac:dyDescent="0.25">
      <c r="A80" s="152">
        <v>2120</v>
      </c>
      <c r="B80" s="73" t="s">
        <v>332</v>
      </c>
      <c r="C80" s="74">
        <f t="shared" si="5"/>
        <v>0</v>
      </c>
      <c r="D80" s="153">
        <f>SUM(D81:D82)</f>
        <v>0</v>
      </c>
      <c r="E80" s="153">
        <f>SUM(E81:E82)</f>
        <v>0</v>
      </c>
      <c r="F80" s="153">
        <f>SUM(F81:F82)</f>
        <v>0</v>
      </c>
      <c r="G80" s="154">
        <f>SUM(G81:G82)</f>
        <v>0</v>
      </c>
      <c r="H80" s="74">
        <f t="shared" si="6"/>
        <v>0</v>
      </c>
      <c r="I80" s="153">
        <f>SUM(I81:I82)</f>
        <v>0</v>
      </c>
      <c r="J80" s="153">
        <f>SUM(J81:J82)</f>
        <v>0</v>
      </c>
      <c r="K80" s="153">
        <f>SUM(K81:K82)</f>
        <v>0</v>
      </c>
      <c r="L80" s="155">
        <f>SUM(L81:L82)</f>
        <v>0</v>
      </c>
    </row>
    <row r="81" spans="1:12" x14ac:dyDescent="0.25">
      <c r="A81" s="47">
        <v>2121</v>
      </c>
      <c r="B81" s="73" t="s">
        <v>80</v>
      </c>
      <c r="C81" s="74">
        <f t="shared" si="5"/>
        <v>0</v>
      </c>
      <c r="D81" s="76"/>
      <c r="E81" s="76"/>
      <c r="F81" s="76"/>
      <c r="G81" s="150"/>
      <c r="H81" s="74">
        <f t="shared" si="6"/>
        <v>0</v>
      </c>
      <c r="I81" s="76"/>
      <c r="J81" s="76"/>
      <c r="K81" s="76"/>
      <c r="L81" s="151"/>
    </row>
    <row r="82" spans="1:12" ht="24" x14ac:dyDescent="0.25">
      <c r="A82" s="47">
        <v>2122</v>
      </c>
      <c r="B82" s="73" t="s">
        <v>331</v>
      </c>
      <c r="C82" s="74">
        <f t="shared" si="5"/>
        <v>0</v>
      </c>
      <c r="D82" s="76"/>
      <c r="E82" s="76"/>
      <c r="F82" s="76"/>
      <c r="G82" s="150"/>
      <c r="H82" s="74">
        <f t="shared" si="6"/>
        <v>0</v>
      </c>
      <c r="I82" s="76"/>
      <c r="J82" s="76"/>
      <c r="K82" s="76"/>
      <c r="L82" s="151"/>
    </row>
    <row r="83" spans="1:12" x14ac:dyDescent="0.25">
      <c r="A83" s="58">
        <v>2200</v>
      </c>
      <c r="B83" s="141" t="s">
        <v>81</v>
      </c>
      <c r="C83" s="59">
        <f t="shared" si="5"/>
        <v>28119</v>
      </c>
      <c r="D83" s="65">
        <f>SUM(D84,D89,D95,D103,D112,D116,D122,D128)</f>
        <v>3200</v>
      </c>
      <c r="E83" s="65">
        <f>SUM(E84,E89,E95,E103,E112,E116,E122,E128)</f>
        <v>0</v>
      </c>
      <c r="F83" s="65">
        <f>SUM(F84,F89,F95,F103,F112,F116,F122,F128)</f>
        <v>24919</v>
      </c>
      <c r="G83" s="159">
        <f>SUM(G84,G89,G95,G103,G112,G116,G122,G128)</f>
        <v>0</v>
      </c>
      <c r="H83" s="59">
        <f t="shared" si="6"/>
        <v>25119</v>
      </c>
      <c r="I83" s="65">
        <f>SUM(I84,I89,I95,I103,I112,I116,I122,I128)</f>
        <v>0</v>
      </c>
      <c r="J83" s="65">
        <f>SUM(J84,J89,J95,J103,J112,J116,J122,J128)</f>
        <v>0</v>
      </c>
      <c r="K83" s="65">
        <f>SUM(K84,K89,K95,K103,K112,K116,K122,K128)</f>
        <v>25119</v>
      </c>
      <c r="L83" s="165">
        <f>SUM(L84,L89,L95,L103,L112,L116,L122,L128)</f>
        <v>0</v>
      </c>
    </row>
    <row r="84" spans="1:12" ht="24" x14ac:dyDescent="0.25">
      <c r="A84" s="144">
        <v>2210</v>
      </c>
      <c r="B84" s="103" t="s">
        <v>82</v>
      </c>
      <c r="C84" s="110">
        <f t="shared" si="5"/>
        <v>592</v>
      </c>
      <c r="D84" s="145">
        <f>SUM(D85:D88)</f>
        <v>200</v>
      </c>
      <c r="E84" s="145">
        <f>SUM(E85:E88)</f>
        <v>0</v>
      </c>
      <c r="F84" s="145">
        <f>SUM(F85:F88)</f>
        <v>392</v>
      </c>
      <c r="G84" s="145">
        <f>SUM(G85:G88)</f>
        <v>0</v>
      </c>
      <c r="H84" s="110">
        <f t="shared" si="6"/>
        <v>592</v>
      </c>
      <c r="I84" s="145">
        <f>SUM(I85:I88)</f>
        <v>0</v>
      </c>
      <c r="J84" s="145">
        <f>SUM(J85:J88)</f>
        <v>0</v>
      </c>
      <c r="K84" s="145">
        <f>SUM(K85:K88)</f>
        <v>592</v>
      </c>
      <c r="L84" s="147">
        <f>SUM(L85:L88)</f>
        <v>0</v>
      </c>
    </row>
    <row r="85" spans="1:12" ht="24" x14ac:dyDescent="0.25">
      <c r="A85" s="41">
        <v>2211</v>
      </c>
      <c r="B85" s="67" t="s">
        <v>83</v>
      </c>
      <c r="C85" s="68">
        <f t="shared" si="5"/>
        <v>0</v>
      </c>
      <c r="D85" s="70"/>
      <c r="E85" s="70"/>
      <c r="F85" s="70"/>
      <c r="G85" s="148"/>
      <c r="H85" s="68">
        <f t="shared" si="6"/>
        <v>0</v>
      </c>
      <c r="I85" s="70"/>
      <c r="J85" s="70"/>
      <c r="K85" s="70"/>
      <c r="L85" s="149"/>
    </row>
    <row r="86" spans="1:12" ht="36" x14ac:dyDescent="0.25">
      <c r="A86" s="47">
        <v>2212</v>
      </c>
      <c r="B86" s="73" t="s">
        <v>84</v>
      </c>
      <c r="C86" s="74">
        <f t="shared" si="5"/>
        <v>592</v>
      </c>
      <c r="D86" s="76">
        <f>200</f>
        <v>200</v>
      </c>
      <c r="E86" s="76"/>
      <c r="F86" s="76">
        <f>392</f>
        <v>392</v>
      </c>
      <c r="G86" s="150"/>
      <c r="H86" s="74">
        <f t="shared" si="6"/>
        <v>592</v>
      </c>
      <c r="I86" s="76">
        <f>[1]saimn.nod!$O$16</f>
        <v>0</v>
      </c>
      <c r="J86" s="76"/>
      <c r="K86" s="76">
        <f>[1]saimn.nod!$P$16</f>
        <v>592</v>
      </c>
      <c r="L86" s="151"/>
    </row>
    <row r="87" spans="1:12" ht="24" x14ac:dyDescent="0.25">
      <c r="A87" s="47">
        <v>2214</v>
      </c>
      <c r="B87" s="73" t="s">
        <v>85</v>
      </c>
      <c r="C87" s="74">
        <f t="shared" si="5"/>
        <v>0</v>
      </c>
      <c r="D87" s="76"/>
      <c r="E87" s="76"/>
      <c r="F87" s="76"/>
      <c r="G87" s="150"/>
      <c r="H87" s="74">
        <f t="shared" si="6"/>
        <v>0</v>
      </c>
      <c r="I87" s="76"/>
      <c r="J87" s="76"/>
      <c r="K87" s="76"/>
      <c r="L87" s="151"/>
    </row>
    <row r="88" spans="1:12" x14ac:dyDescent="0.25">
      <c r="A88" s="47">
        <v>2219</v>
      </c>
      <c r="B88" s="73" t="s">
        <v>86</v>
      </c>
      <c r="C88" s="74">
        <f t="shared" si="5"/>
        <v>0</v>
      </c>
      <c r="D88" s="76"/>
      <c r="E88" s="76"/>
      <c r="F88" s="76"/>
      <c r="G88" s="150"/>
      <c r="H88" s="74">
        <f t="shared" si="6"/>
        <v>0</v>
      </c>
      <c r="I88" s="76"/>
      <c r="J88" s="76"/>
      <c r="K88" s="76"/>
      <c r="L88" s="151"/>
    </row>
    <row r="89" spans="1:12" ht="24" x14ac:dyDescent="0.25">
      <c r="A89" s="152">
        <v>2220</v>
      </c>
      <c r="B89" s="73" t="s">
        <v>87</v>
      </c>
      <c r="C89" s="74">
        <f t="shared" si="5"/>
        <v>7017</v>
      </c>
      <c r="D89" s="153">
        <f>SUM(D90:D94)</f>
        <v>0</v>
      </c>
      <c r="E89" s="153">
        <f>SUM(E90:E94)</f>
        <v>0</v>
      </c>
      <c r="F89" s="153">
        <f>SUM(F90:F94)</f>
        <v>7017</v>
      </c>
      <c r="G89" s="154">
        <f>SUM(G90:G94)</f>
        <v>0</v>
      </c>
      <c r="H89" s="74">
        <f t="shared" si="6"/>
        <v>7017</v>
      </c>
      <c r="I89" s="153">
        <f>SUM(I90:I94)</f>
        <v>0</v>
      </c>
      <c r="J89" s="153">
        <f>SUM(J90:J94)</f>
        <v>0</v>
      </c>
      <c r="K89" s="153">
        <f>SUM(K90:K94)</f>
        <v>7017</v>
      </c>
      <c r="L89" s="155">
        <f>SUM(L90:L94)</f>
        <v>0</v>
      </c>
    </row>
    <row r="90" spans="1:12" x14ac:dyDescent="0.25">
      <c r="A90" s="47">
        <v>2221</v>
      </c>
      <c r="B90" s="73" t="s">
        <v>88</v>
      </c>
      <c r="C90" s="74">
        <f t="shared" si="5"/>
        <v>0</v>
      </c>
      <c r="D90" s="76"/>
      <c r="E90" s="76"/>
      <c r="F90" s="76"/>
      <c r="G90" s="150"/>
      <c r="H90" s="74">
        <f t="shared" si="6"/>
        <v>0</v>
      </c>
      <c r="I90" s="76"/>
      <c r="J90" s="76"/>
      <c r="K90" s="76"/>
      <c r="L90" s="151"/>
    </row>
    <row r="91" spans="1:12" x14ac:dyDescent="0.25">
      <c r="A91" s="47">
        <v>2222</v>
      </c>
      <c r="B91" s="73" t="s">
        <v>89</v>
      </c>
      <c r="C91" s="74">
        <f t="shared" si="5"/>
        <v>0</v>
      </c>
      <c r="D91" s="76"/>
      <c r="E91" s="76"/>
      <c r="F91" s="76"/>
      <c r="G91" s="150"/>
      <c r="H91" s="74">
        <f t="shared" si="6"/>
        <v>0</v>
      </c>
      <c r="I91" s="76"/>
      <c r="J91" s="76"/>
      <c r="K91" s="76"/>
      <c r="L91" s="151"/>
    </row>
    <row r="92" spans="1:12" x14ac:dyDescent="0.25">
      <c r="A92" s="47">
        <v>2223</v>
      </c>
      <c r="B92" s="73" t="s">
        <v>90</v>
      </c>
      <c r="C92" s="74">
        <f t="shared" si="5"/>
        <v>6800</v>
      </c>
      <c r="D92" s="76"/>
      <c r="E92" s="76"/>
      <c r="F92" s="76">
        <f>6800</f>
        <v>6800</v>
      </c>
      <c r="G92" s="150"/>
      <c r="H92" s="74">
        <f t="shared" si="6"/>
        <v>6800</v>
      </c>
      <c r="I92" s="76">
        <f>[1]saimn.nod!$O$17</f>
        <v>0</v>
      </c>
      <c r="J92" s="76"/>
      <c r="K92" s="76">
        <f>[1]saimn.nod!$P$17</f>
        <v>6800</v>
      </c>
      <c r="L92" s="151"/>
    </row>
    <row r="93" spans="1:12" ht="48" x14ac:dyDescent="0.25">
      <c r="A93" s="47">
        <v>2224</v>
      </c>
      <c r="B93" s="73" t="s">
        <v>333</v>
      </c>
      <c r="C93" s="74">
        <f t="shared" si="5"/>
        <v>217</v>
      </c>
      <c r="D93" s="76"/>
      <c r="E93" s="76"/>
      <c r="F93" s="76">
        <f>217</f>
        <v>217</v>
      </c>
      <c r="G93" s="150"/>
      <c r="H93" s="74">
        <f t="shared" si="6"/>
        <v>217</v>
      </c>
      <c r="I93" s="76">
        <f>[1]saimn.nod!$O$18</f>
        <v>0</v>
      </c>
      <c r="J93" s="76"/>
      <c r="K93" s="76">
        <f>[1]saimn.nod!$P$18</f>
        <v>217</v>
      </c>
      <c r="L93" s="151"/>
    </row>
    <row r="94" spans="1:12" ht="24" x14ac:dyDescent="0.25">
      <c r="A94" s="47">
        <v>2229</v>
      </c>
      <c r="B94" s="73" t="s">
        <v>91</v>
      </c>
      <c r="C94" s="74">
        <f t="shared" si="5"/>
        <v>0</v>
      </c>
      <c r="D94" s="76"/>
      <c r="E94" s="76"/>
      <c r="F94" s="76"/>
      <c r="G94" s="150"/>
      <c r="H94" s="74">
        <f t="shared" si="6"/>
        <v>0</v>
      </c>
      <c r="I94" s="76"/>
      <c r="J94" s="76"/>
      <c r="K94" s="76"/>
      <c r="L94" s="151"/>
    </row>
    <row r="95" spans="1:12" ht="36" x14ac:dyDescent="0.25">
      <c r="A95" s="152">
        <v>2230</v>
      </c>
      <c r="B95" s="73" t="s">
        <v>92</v>
      </c>
      <c r="C95" s="74">
        <f t="shared" si="5"/>
        <v>0</v>
      </c>
      <c r="D95" s="153">
        <f>SUM(D96:D102)</f>
        <v>0</v>
      </c>
      <c r="E95" s="153">
        <f>SUM(E96:E102)</f>
        <v>0</v>
      </c>
      <c r="F95" s="153">
        <f>SUM(F96:F102)</f>
        <v>0</v>
      </c>
      <c r="G95" s="154">
        <f>SUM(G96:G102)</f>
        <v>0</v>
      </c>
      <c r="H95" s="74">
        <f t="shared" si="6"/>
        <v>0</v>
      </c>
      <c r="I95" s="153">
        <f>SUM(I96:I102)</f>
        <v>0</v>
      </c>
      <c r="J95" s="153">
        <f>SUM(J96:J102)</f>
        <v>0</v>
      </c>
      <c r="K95" s="153">
        <f>SUM(K96:K102)</f>
        <v>0</v>
      </c>
      <c r="L95" s="155">
        <f>SUM(L96:L102)</f>
        <v>0</v>
      </c>
    </row>
    <row r="96" spans="1:12" ht="24" x14ac:dyDescent="0.25">
      <c r="A96" s="47">
        <v>2231</v>
      </c>
      <c r="B96" s="73" t="s">
        <v>334</v>
      </c>
      <c r="C96" s="74">
        <f t="shared" si="5"/>
        <v>0</v>
      </c>
      <c r="D96" s="76"/>
      <c r="E96" s="76"/>
      <c r="F96" s="76"/>
      <c r="G96" s="150"/>
      <c r="H96" s="74">
        <f t="shared" si="6"/>
        <v>0</v>
      </c>
      <c r="I96" s="76"/>
      <c r="J96" s="76"/>
      <c r="K96" s="76"/>
      <c r="L96" s="151"/>
    </row>
    <row r="97" spans="1:12" ht="36" x14ac:dyDescent="0.25">
      <c r="A97" s="47">
        <v>2232</v>
      </c>
      <c r="B97" s="73" t="s">
        <v>93</v>
      </c>
      <c r="C97" s="74">
        <f t="shared" si="5"/>
        <v>0</v>
      </c>
      <c r="D97" s="76"/>
      <c r="E97" s="76"/>
      <c r="F97" s="76"/>
      <c r="G97" s="150"/>
      <c r="H97" s="74">
        <f t="shared" si="6"/>
        <v>0</v>
      </c>
      <c r="I97" s="76"/>
      <c r="J97" s="76"/>
      <c r="K97" s="76"/>
      <c r="L97" s="151"/>
    </row>
    <row r="98" spans="1:12" ht="24" x14ac:dyDescent="0.25">
      <c r="A98" s="41">
        <v>2233</v>
      </c>
      <c r="B98" s="67" t="s">
        <v>94</v>
      </c>
      <c r="C98" s="68">
        <f t="shared" si="5"/>
        <v>0</v>
      </c>
      <c r="D98" s="70"/>
      <c r="E98" s="70"/>
      <c r="F98" s="70"/>
      <c r="G98" s="148"/>
      <c r="H98" s="68">
        <f t="shared" si="6"/>
        <v>0</v>
      </c>
      <c r="I98" s="70"/>
      <c r="J98" s="70"/>
      <c r="K98" s="70"/>
      <c r="L98" s="149"/>
    </row>
    <row r="99" spans="1:12" ht="36" x14ac:dyDescent="0.25">
      <c r="A99" s="47">
        <v>2234</v>
      </c>
      <c r="B99" s="73" t="s">
        <v>95</v>
      </c>
      <c r="C99" s="74">
        <f t="shared" si="5"/>
        <v>0</v>
      </c>
      <c r="D99" s="76"/>
      <c r="E99" s="76"/>
      <c r="F99" s="76"/>
      <c r="G99" s="150"/>
      <c r="H99" s="74">
        <f t="shared" si="6"/>
        <v>0</v>
      </c>
      <c r="I99" s="76"/>
      <c r="J99" s="76"/>
      <c r="K99" s="76"/>
      <c r="L99" s="151"/>
    </row>
    <row r="100" spans="1:12" ht="24" x14ac:dyDescent="0.25">
      <c r="A100" s="47">
        <v>2235</v>
      </c>
      <c r="B100" s="73" t="s">
        <v>335</v>
      </c>
      <c r="C100" s="74">
        <f t="shared" si="5"/>
        <v>0</v>
      </c>
      <c r="D100" s="76"/>
      <c r="E100" s="76"/>
      <c r="F100" s="76"/>
      <c r="G100" s="150"/>
      <c r="H100" s="74">
        <f t="shared" si="6"/>
        <v>0</v>
      </c>
      <c r="I100" s="76"/>
      <c r="J100" s="76"/>
      <c r="K100" s="76"/>
      <c r="L100" s="151"/>
    </row>
    <row r="101" spans="1:12" x14ac:dyDescent="0.25">
      <c r="A101" s="47">
        <v>2236</v>
      </c>
      <c r="B101" s="73" t="s">
        <v>96</v>
      </c>
      <c r="C101" s="74">
        <f t="shared" si="5"/>
        <v>0</v>
      </c>
      <c r="D101" s="76"/>
      <c r="E101" s="76"/>
      <c r="F101" s="76"/>
      <c r="G101" s="150"/>
      <c r="H101" s="74">
        <f t="shared" si="6"/>
        <v>0</v>
      </c>
      <c r="I101" s="76"/>
      <c r="J101" s="76"/>
      <c r="K101" s="76"/>
      <c r="L101" s="151"/>
    </row>
    <row r="102" spans="1:12" ht="24" x14ac:dyDescent="0.25">
      <c r="A102" s="47">
        <v>2239</v>
      </c>
      <c r="B102" s="73" t="s">
        <v>97</v>
      </c>
      <c r="C102" s="74">
        <f t="shared" si="5"/>
        <v>0</v>
      </c>
      <c r="D102" s="76"/>
      <c r="E102" s="76"/>
      <c r="F102" s="76"/>
      <c r="G102" s="150"/>
      <c r="H102" s="74">
        <f t="shared" si="6"/>
        <v>0</v>
      </c>
      <c r="I102" s="76"/>
      <c r="J102" s="76"/>
      <c r="K102" s="76"/>
      <c r="L102" s="151"/>
    </row>
    <row r="103" spans="1:12" ht="36" x14ac:dyDescent="0.25">
      <c r="A103" s="152">
        <v>2240</v>
      </c>
      <c r="B103" s="73" t="s">
        <v>336</v>
      </c>
      <c r="C103" s="74">
        <f t="shared" si="5"/>
        <v>9500</v>
      </c>
      <c r="D103" s="153">
        <f>SUM(D104:D111)</f>
        <v>3000</v>
      </c>
      <c r="E103" s="153">
        <f>SUM(E104:E111)</f>
        <v>0</v>
      </c>
      <c r="F103" s="153">
        <f>SUM(F104:F111)</f>
        <v>6500</v>
      </c>
      <c r="G103" s="154">
        <f>SUM(G104:G111)</f>
        <v>0</v>
      </c>
      <c r="H103" s="74">
        <f t="shared" si="6"/>
        <v>6500</v>
      </c>
      <c r="I103" s="153">
        <f>SUM(I104:I111)</f>
        <v>0</v>
      </c>
      <c r="J103" s="153">
        <f>SUM(J104:J111)</f>
        <v>0</v>
      </c>
      <c r="K103" s="153">
        <f>SUM(K104:K111)</f>
        <v>6500</v>
      </c>
      <c r="L103" s="155">
        <f>SUM(L104:L111)</f>
        <v>0</v>
      </c>
    </row>
    <row r="104" spans="1:12" x14ac:dyDescent="0.25">
      <c r="A104" s="47">
        <v>2241</v>
      </c>
      <c r="B104" s="73" t="s">
        <v>98</v>
      </c>
      <c r="C104" s="74">
        <f t="shared" si="5"/>
        <v>3000</v>
      </c>
      <c r="D104" s="76">
        <f>3000</f>
        <v>3000</v>
      </c>
      <c r="E104" s="76"/>
      <c r="F104" s="76"/>
      <c r="G104" s="150"/>
      <c r="H104" s="74">
        <f t="shared" si="6"/>
        <v>0</v>
      </c>
      <c r="I104" s="76"/>
      <c r="J104" s="76"/>
      <c r="K104" s="76"/>
      <c r="L104" s="151"/>
    </row>
    <row r="105" spans="1:12" ht="24" x14ac:dyDescent="0.25">
      <c r="A105" s="47">
        <v>2242</v>
      </c>
      <c r="B105" s="73" t="s">
        <v>99</v>
      </c>
      <c r="C105" s="74">
        <f t="shared" si="5"/>
        <v>0</v>
      </c>
      <c r="D105" s="76"/>
      <c r="E105" s="76"/>
      <c r="F105" s="76"/>
      <c r="G105" s="150"/>
      <c r="H105" s="74">
        <f t="shared" si="6"/>
        <v>0</v>
      </c>
      <c r="I105" s="76"/>
      <c r="J105" s="76"/>
      <c r="K105" s="76"/>
      <c r="L105" s="151"/>
    </row>
    <row r="106" spans="1:12" ht="24" x14ac:dyDescent="0.25">
      <c r="A106" s="47">
        <v>2243</v>
      </c>
      <c r="B106" s="73" t="s">
        <v>100</v>
      </c>
      <c r="C106" s="74">
        <f t="shared" si="5"/>
        <v>5600</v>
      </c>
      <c r="D106" s="76"/>
      <c r="E106" s="76"/>
      <c r="F106" s="76">
        <f>5100+500</f>
        <v>5600</v>
      </c>
      <c r="G106" s="150"/>
      <c r="H106" s="74">
        <f t="shared" si="6"/>
        <v>5600</v>
      </c>
      <c r="I106" s="76">
        <f>[1]saimn.nod!$O$19</f>
        <v>0</v>
      </c>
      <c r="J106" s="76"/>
      <c r="K106" s="76">
        <f>[1]saimn.nod!$P$19</f>
        <v>5600</v>
      </c>
      <c r="L106" s="151"/>
    </row>
    <row r="107" spans="1:12" x14ac:dyDescent="0.25">
      <c r="A107" s="47">
        <v>2244</v>
      </c>
      <c r="B107" s="73" t="s">
        <v>337</v>
      </c>
      <c r="C107" s="74">
        <f t="shared" si="5"/>
        <v>900</v>
      </c>
      <c r="D107" s="76"/>
      <c r="E107" s="76"/>
      <c r="F107" s="76">
        <f>900</f>
        <v>900</v>
      </c>
      <c r="G107" s="150"/>
      <c r="H107" s="74">
        <f t="shared" si="6"/>
        <v>900</v>
      </c>
      <c r="I107" s="76">
        <f>[1]saimn.nod!$O$20</f>
        <v>0</v>
      </c>
      <c r="J107" s="76"/>
      <c r="K107" s="76">
        <f>[1]saimn.nod!$P$20</f>
        <v>900</v>
      </c>
      <c r="L107" s="151"/>
    </row>
    <row r="108" spans="1:12" ht="24" x14ac:dyDescent="0.25">
      <c r="A108" s="47">
        <v>2246</v>
      </c>
      <c r="B108" s="73" t="s">
        <v>101</v>
      </c>
      <c r="C108" s="74">
        <f t="shared" si="5"/>
        <v>0</v>
      </c>
      <c r="D108" s="76"/>
      <c r="E108" s="76"/>
      <c r="F108" s="76"/>
      <c r="G108" s="150"/>
      <c r="H108" s="74">
        <f t="shared" si="6"/>
        <v>0</v>
      </c>
      <c r="I108" s="76"/>
      <c r="J108" s="76"/>
      <c r="K108" s="76"/>
      <c r="L108" s="151"/>
    </row>
    <row r="109" spans="1:12" x14ac:dyDescent="0.25">
      <c r="A109" s="47">
        <v>2247</v>
      </c>
      <c r="B109" s="73" t="s">
        <v>102</v>
      </c>
      <c r="C109" s="74">
        <f t="shared" si="5"/>
        <v>0</v>
      </c>
      <c r="D109" s="76"/>
      <c r="E109" s="76"/>
      <c r="F109" s="76"/>
      <c r="G109" s="150"/>
      <c r="H109" s="74">
        <f t="shared" si="6"/>
        <v>0</v>
      </c>
      <c r="I109" s="76"/>
      <c r="J109" s="76"/>
      <c r="K109" s="76"/>
      <c r="L109" s="151"/>
    </row>
    <row r="110" spans="1:12" ht="24" x14ac:dyDescent="0.25">
      <c r="A110" s="47">
        <v>2248</v>
      </c>
      <c r="B110" s="73" t="s">
        <v>103</v>
      </c>
      <c r="C110" s="74">
        <f t="shared" si="5"/>
        <v>0</v>
      </c>
      <c r="D110" s="76"/>
      <c r="E110" s="76"/>
      <c r="F110" s="76"/>
      <c r="G110" s="150"/>
      <c r="H110" s="74">
        <f t="shared" si="6"/>
        <v>0</v>
      </c>
      <c r="I110" s="76"/>
      <c r="J110" s="76"/>
      <c r="K110" s="76"/>
      <c r="L110" s="151"/>
    </row>
    <row r="111" spans="1:12" ht="24" x14ac:dyDescent="0.25">
      <c r="A111" s="47">
        <v>2249</v>
      </c>
      <c r="B111" s="73" t="s">
        <v>104</v>
      </c>
      <c r="C111" s="74">
        <f t="shared" si="5"/>
        <v>0</v>
      </c>
      <c r="D111" s="76"/>
      <c r="E111" s="76"/>
      <c r="F111" s="76"/>
      <c r="G111" s="150"/>
      <c r="H111" s="74">
        <f t="shared" si="6"/>
        <v>0</v>
      </c>
      <c r="I111" s="76"/>
      <c r="J111" s="76"/>
      <c r="K111" s="76"/>
      <c r="L111" s="151"/>
    </row>
    <row r="112" spans="1:12" x14ac:dyDescent="0.25">
      <c r="A112" s="152">
        <v>2250</v>
      </c>
      <c r="B112" s="73" t="s">
        <v>105</v>
      </c>
      <c r="C112" s="74">
        <f t="shared" si="5"/>
        <v>0</v>
      </c>
      <c r="D112" s="153">
        <f>SUM(D113:D115)</f>
        <v>0</v>
      </c>
      <c r="E112" s="153">
        <f>SUM(E113:E115)</f>
        <v>0</v>
      </c>
      <c r="F112" s="153">
        <f>SUM(F113:F115)</f>
        <v>0</v>
      </c>
      <c r="G112" s="166">
        <f>SUM(G113:G115)</f>
        <v>0</v>
      </c>
      <c r="H112" s="74">
        <f t="shared" si="6"/>
        <v>0</v>
      </c>
      <c r="I112" s="153">
        <f>SUM(I113:I115)</f>
        <v>0</v>
      </c>
      <c r="J112" s="153">
        <f>SUM(J113:J115)</f>
        <v>0</v>
      </c>
      <c r="K112" s="153">
        <f>SUM(K113:K115)</f>
        <v>0</v>
      </c>
      <c r="L112" s="155">
        <f>SUM(L113:L115)</f>
        <v>0</v>
      </c>
    </row>
    <row r="113" spans="1:12" x14ac:dyDescent="0.25">
      <c r="A113" s="47">
        <v>2251</v>
      </c>
      <c r="B113" s="73" t="s">
        <v>106</v>
      </c>
      <c r="C113" s="74">
        <f t="shared" si="5"/>
        <v>0</v>
      </c>
      <c r="D113" s="76"/>
      <c r="E113" s="76"/>
      <c r="F113" s="76"/>
      <c r="G113" s="150"/>
      <c r="H113" s="74">
        <f t="shared" si="6"/>
        <v>0</v>
      </c>
      <c r="I113" s="76"/>
      <c r="J113" s="76"/>
      <c r="K113" s="76"/>
      <c r="L113" s="151"/>
    </row>
    <row r="114" spans="1:12" ht="24" x14ac:dyDescent="0.25">
      <c r="A114" s="47">
        <v>2252</v>
      </c>
      <c r="B114" s="73" t="s">
        <v>107</v>
      </c>
      <c r="C114" s="74">
        <f>SUM(D114:G114)</f>
        <v>0</v>
      </c>
      <c r="D114" s="76"/>
      <c r="E114" s="76"/>
      <c r="F114" s="76"/>
      <c r="G114" s="150"/>
      <c r="H114" s="74">
        <f>SUM(I114:L114)</f>
        <v>0</v>
      </c>
      <c r="I114" s="76"/>
      <c r="J114" s="76"/>
      <c r="K114" s="76"/>
      <c r="L114" s="151"/>
    </row>
    <row r="115" spans="1:12" ht="24" x14ac:dyDescent="0.25">
      <c r="A115" s="47">
        <v>2259</v>
      </c>
      <c r="B115" s="73" t="s">
        <v>108</v>
      </c>
      <c r="C115" s="74">
        <f>SUM(D115:G115)</f>
        <v>0</v>
      </c>
      <c r="D115" s="76"/>
      <c r="E115" s="76"/>
      <c r="F115" s="76"/>
      <c r="G115" s="150"/>
      <c r="H115" s="74">
        <f>SUM(I115:L115)</f>
        <v>0</v>
      </c>
      <c r="I115" s="76"/>
      <c r="J115" s="76"/>
      <c r="K115" s="76"/>
      <c r="L115" s="151"/>
    </row>
    <row r="116" spans="1:12" x14ac:dyDescent="0.25">
      <c r="A116" s="152">
        <v>2260</v>
      </c>
      <c r="B116" s="73" t="s">
        <v>109</v>
      </c>
      <c r="C116" s="74">
        <f t="shared" ref="C116:C187" si="7">SUM(D116:G116)</f>
        <v>0</v>
      </c>
      <c r="D116" s="153">
        <f>SUM(D117:D121)</f>
        <v>0</v>
      </c>
      <c r="E116" s="153">
        <f>SUM(E117:E121)</f>
        <v>0</v>
      </c>
      <c r="F116" s="153">
        <f>SUM(F117:F121)</f>
        <v>0</v>
      </c>
      <c r="G116" s="154">
        <f>SUM(G117:G121)</f>
        <v>0</v>
      </c>
      <c r="H116" s="74">
        <f t="shared" ref="H116:H188" si="8">SUM(I116:L116)</f>
        <v>0</v>
      </c>
      <c r="I116" s="153">
        <f>SUM(I117:I121)</f>
        <v>0</v>
      </c>
      <c r="J116" s="153">
        <f>SUM(J117:J121)</f>
        <v>0</v>
      </c>
      <c r="K116" s="153">
        <f>SUM(K117:K121)</f>
        <v>0</v>
      </c>
      <c r="L116" s="155">
        <f>SUM(L117:L121)</f>
        <v>0</v>
      </c>
    </row>
    <row r="117" spans="1:12" x14ac:dyDescent="0.25">
      <c r="A117" s="47">
        <v>2261</v>
      </c>
      <c r="B117" s="73" t="s">
        <v>110</v>
      </c>
      <c r="C117" s="74">
        <f t="shared" si="7"/>
        <v>0</v>
      </c>
      <c r="D117" s="76"/>
      <c r="E117" s="76"/>
      <c r="F117" s="76"/>
      <c r="G117" s="150"/>
      <c r="H117" s="74">
        <f t="shared" si="8"/>
        <v>0</v>
      </c>
      <c r="I117" s="76"/>
      <c r="J117" s="76"/>
      <c r="K117" s="76"/>
      <c r="L117" s="151"/>
    </row>
    <row r="118" spans="1:12" x14ac:dyDescent="0.25">
      <c r="A118" s="47">
        <v>2262</v>
      </c>
      <c r="B118" s="73" t="s">
        <v>111</v>
      </c>
      <c r="C118" s="74">
        <f t="shared" si="7"/>
        <v>0</v>
      </c>
      <c r="D118" s="76"/>
      <c r="E118" s="76"/>
      <c r="F118" s="76"/>
      <c r="G118" s="150"/>
      <c r="H118" s="74">
        <f t="shared" si="8"/>
        <v>0</v>
      </c>
      <c r="I118" s="76"/>
      <c r="J118" s="76"/>
      <c r="K118" s="76"/>
      <c r="L118" s="151"/>
    </row>
    <row r="119" spans="1:12" x14ac:dyDescent="0.25">
      <c r="A119" s="47">
        <v>2263</v>
      </c>
      <c r="B119" s="73" t="s">
        <v>112</v>
      </c>
      <c r="C119" s="74">
        <f t="shared" si="7"/>
        <v>0</v>
      </c>
      <c r="D119" s="76"/>
      <c r="E119" s="76"/>
      <c r="F119" s="76"/>
      <c r="G119" s="150"/>
      <c r="H119" s="74">
        <f t="shared" si="8"/>
        <v>0</v>
      </c>
      <c r="I119" s="76"/>
      <c r="J119" s="76"/>
      <c r="K119" s="76"/>
      <c r="L119" s="151"/>
    </row>
    <row r="120" spans="1:12" ht="24" x14ac:dyDescent="0.25">
      <c r="A120" s="47">
        <v>2264</v>
      </c>
      <c r="B120" s="73" t="s">
        <v>338</v>
      </c>
      <c r="C120" s="74">
        <f t="shared" si="7"/>
        <v>0</v>
      </c>
      <c r="D120" s="76"/>
      <c r="E120" s="76"/>
      <c r="F120" s="76"/>
      <c r="G120" s="150"/>
      <c r="H120" s="74">
        <f t="shared" si="8"/>
        <v>0</v>
      </c>
      <c r="I120" s="76"/>
      <c r="J120" s="76"/>
      <c r="K120" s="76"/>
      <c r="L120" s="151"/>
    </row>
    <row r="121" spans="1:12" x14ac:dyDescent="0.25">
      <c r="A121" s="47">
        <v>2269</v>
      </c>
      <c r="B121" s="73" t="s">
        <v>113</v>
      </c>
      <c r="C121" s="74">
        <f t="shared" si="7"/>
        <v>0</v>
      </c>
      <c r="D121" s="76"/>
      <c r="E121" s="76"/>
      <c r="F121" s="76"/>
      <c r="G121" s="150"/>
      <c r="H121" s="74">
        <f t="shared" si="8"/>
        <v>0</v>
      </c>
      <c r="I121" s="76"/>
      <c r="J121" s="76"/>
      <c r="K121" s="76"/>
      <c r="L121" s="151"/>
    </row>
    <row r="122" spans="1:12" x14ac:dyDescent="0.25">
      <c r="A122" s="152">
        <v>2270</v>
      </c>
      <c r="B122" s="73" t="s">
        <v>114</v>
      </c>
      <c r="C122" s="74">
        <f t="shared" si="7"/>
        <v>11010</v>
      </c>
      <c r="D122" s="153">
        <f>SUM(D123:D127)</f>
        <v>0</v>
      </c>
      <c r="E122" s="153">
        <f>SUM(E123:E127)</f>
        <v>0</v>
      </c>
      <c r="F122" s="153">
        <f>SUM(F123:F127)</f>
        <v>11010</v>
      </c>
      <c r="G122" s="154">
        <f>SUM(G123:G127)</f>
        <v>0</v>
      </c>
      <c r="H122" s="74">
        <f t="shared" si="8"/>
        <v>11010</v>
      </c>
      <c r="I122" s="153">
        <f>SUM(I123:I127)</f>
        <v>0</v>
      </c>
      <c r="J122" s="153">
        <f>SUM(J123:J127)</f>
        <v>0</v>
      </c>
      <c r="K122" s="153">
        <f>SUM(K123:K127)</f>
        <v>11010</v>
      </c>
      <c r="L122" s="155">
        <f>SUM(L123:L127)</f>
        <v>0</v>
      </c>
    </row>
    <row r="123" spans="1:12" x14ac:dyDescent="0.25">
      <c r="A123" s="47">
        <v>2272</v>
      </c>
      <c r="B123" s="1" t="s">
        <v>115</v>
      </c>
      <c r="C123" s="74">
        <f t="shared" si="7"/>
        <v>0</v>
      </c>
      <c r="D123" s="76"/>
      <c r="E123" s="76"/>
      <c r="F123" s="76"/>
      <c r="G123" s="150"/>
      <c r="H123" s="74">
        <f t="shared" si="8"/>
        <v>0</v>
      </c>
      <c r="I123" s="76"/>
      <c r="J123" s="76"/>
      <c r="K123" s="76"/>
      <c r="L123" s="151"/>
    </row>
    <row r="124" spans="1:12" ht="24" x14ac:dyDescent="0.25">
      <c r="A124" s="47">
        <v>2275</v>
      </c>
      <c r="B124" s="73" t="s">
        <v>116</v>
      </c>
      <c r="C124" s="74">
        <f t="shared" si="7"/>
        <v>0</v>
      </c>
      <c r="D124" s="76"/>
      <c r="E124" s="76"/>
      <c r="F124" s="76"/>
      <c r="G124" s="150"/>
      <c r="H124" s="74">
        <f t="shared" si="8"/>
        <v>0</v>
      </c>
      <c r="I124" s="76"/>
      <c r="J124" s="76"/>
      <c r="K124" s="76"/>
      <c r="L124" s="151"/>
    </row>
    <row r="125" spans="1:12" ht="36" x14ac:dyDescent="0.25">
      <c r="A125" s="47">
        <v>2276</v>
      </c>
      <c r="B125" s="73" t="s">
        <v>117</v>
      </c>
      <c r="C125" s="74">
        <f t="shared" si="7"/>
        <v>0</v>
      </c>
      <c r="D125" s="76"/>
      <c r="E125" s="76"/>
      <c r="F125" s="76"/>
      <c r="G125" s="150"/>
      <c r="H125" s="74">
        <f t="shared" si="8"/>
        <v>0</v>
      </c>
      <c r="I125" s="76"/>
      <c r="J125" s="76"/>
      <c r="K125" s="76"/>
      <c r="L125" s="151"/>
    </row>
    <row r="126" spans="1:12" ht="24" customHeight="1" x14ac:dyDescent="0.25">
      <c r="A126" s="47">
        <v>2278</v>
      </c>
      <c r="B126" s="73" t="s">
        <v>118</v>
      </c>
      <c r="C126" s="74">
        <f t="shared" si="7"/>
        <v>0</v>
      </c>
      <c r="D126" s="76"/>
      <c r="E126" s="76"/>
      <c r="F126" s="76"/>
      <c r="G126" s="150"/>
      <c r="H126" s="74">
        <f t="shared" si="8"/>
        <v>0</v>
      </c>
      <c r="I126" s="76"/>
      <c r="J126" s="76"/>
      <c r="K126" s="76"/>
      <c r="L126" s="151"/>
    </row>
    <row r="127" spans="1:12" ht="24" x14ac:dyDescent="0.25">
      <c r="A127" s="47">
        <v>2279</v>
      </c>
      <c r="B127" s="73" t="s">
        <v>119</v>
      </c>
      <c r="C127" s="74">
        <f t="shared" si="7"/>
        <v>11010</v>
      </c>
      <c r="D127" s="76"/>
      <c r="E127" s="76"/>
      <c r="F127" s="76">
        <f>11000+10</f>
        <v>11010</v>
      </c>
      <c r="G127" s="150"/>
      <c r="H127" s="74">
        <f t="shared" si="8"/>
        <v>11010</v>
      </c>
      <c r="I127" s="76">
        <f>[1]saimn.nod!$O$21</f>
        <v>0</v>
      </c>
      <c r="J127" s="76"/>
      <c r="K127" s="76">
        <f>[1]saimn.nod!$P$21</f>
        <v>11010</v>
      </c>
      <c r="L127" s="151"/>
    </row>
    <row r="128" spans="1:12" ht="24" x14ac:dyDescent="0.25">
      <c r="A128" s="161">
        <v>2280</v>
      </c>
      <c r="B128" s="67" t="s">
        <v>120</v>
      </c>
      <c r="C128" s="68">
        <f t="shared" ref="C128:L128" si="9">SUM(C129)</f>
        <v>0</v>
      </c>
      <c r="D128" s="162">
        <f t="shared" si="9"/>
        <v>0</v>
      </c>
      <c r="E128" s="162">
        <f t="shared" si="9"/>
        <v>0</v>
      </c>
      <c r="F128" s="162">
        <f t="shared" si="9"/>
        <v>0</v>
      </c>
      <c r="G128" s="162">
        <f t="shared" si="9"/>
        <v>0</v>
      </c>
      <c r="H128" s="68">
        <f t="shared" si="9"/>
        <v>0</v>
      </c>
      <c r="I128" s="162">
        <f t="shared" si="9"/>
        <v>0</v>
      </c>
      <c r="J128" s="162">
        <f t="shared" si="9"/>
        <v>0</v>
      </c>
      <c r="K128" s="162">
        <f t="shared" si="9"/>
        <v>0</v>
      </c>
      <c r="L128" s="167">
        <f t="shared" si="9"/>
        <v>0</v>
      </c>
    </row>
    <row r="129" spans="1:12" ht="24" x14ac:dyDescent="0.25">
      <c r="A129" s="47">
        <v>2283</v>
      </c>
      <c r="B129" s="73" t="s">
        <v>121</v>
      </c>
      <c r="C129" s="74">
        <f>SUM(D129:G129)</f>
        <v>0</v>
      </c>
      <c r="D129" s="76"/>
      <c r="E129" s="76"/>
      <c r="F129" s="76"/>
      <c r="G129" s="150"/>
      <c r="H129" s="74">
        <f>SUM(I129:L129)</f>
        <v>0</v>
      </c>
      <c r="I129" s="76"/>
      <c r="J129" s="76"/>
      <c r="K129" s="76"/>
      <c r="L129" s="151"/>
    </row>
    <row r="130" spans="1:12" ht="38.25" customHeight="1" x14ac:dyDescent="0.25">
      <c r="A130" s="58">
        <v>2300</v>
      </c>
      <c r="B130" s="141" t="s">
        <v>122</v>
      </c>
      <c r="C130" s="59">
        <f t="shared" si="7"/>
        <v>15800</v>
      </c>
      <c r="D130" s="65">
        <f>SUM(D131,D136,D140,D141,D144,D151,D159,D160,D163)</f>
        <v>6904</v>
      </c>
      <c r="E130" s="65">
        <f>SUM(E131,E136,E140,E141,E144,E151,E159,E160,E163)</f>
        <v>0</v>
      </c>
      <c r="F130" s="65">
        <f>SUM(F131,F136,F140,F141,F144,F151,F159,F160,F163)</f>
        <v>8896</v>
      </c>
      <c r="G130" s="159">
        <f>SUM(G131,G136,G140,G141,G144,G151,G159,G160,G163)</f>
        <v>0</v>
      </c>
      <c r="H130" s="59">
        <f t="shared" si="8"/>
        <v>15800</v>
      </c>
      <c r="I130" s="65">
        <f>SUM(I131,I136,I140,I141,I144,I151,I159,I160,I163)</f>
        <v>0</v>
      </c>
      <c r="J130" s="65">
        <f>SUM(J131,J136,J140,J141,J144,J151,J159,J160,J163)</f>
        <v>0</v>
      </c>
      <c r="K130" s="65">
        <f>SUM(K131,K136,K140,K141,K144,K151,K159,K160,K163)</f>
        <v>15800</v>
      </c>
      <c r="L130" s="160">
        <f>SUM(L131,L136,L140,L141,L144,L151,L159,L160,L163)</f>
        <v>0</v>
      </c>
    </row>
    <row r="131" spans="1:12" ht="24" x14ac:dyDescent="0.25">
      <c r="A131" s="161">
        <v>2310</v>
      </c>
      <c r="B131" s="67" t="s">
        <v>339</v>
      </c>
      <c r="C131" s="68">
        <f t="shared" si="7"/>
        <v>15800</v>
      </c>
      <c r="D131" s="162">
        <f>SUM(D132:D135)</f>
        <v>6904</v>
      </c>
      <c r="E131" s="162">
        <f t="shared" ref="E131:I131" si="10">SUM(E132:E135)</f>
        <v>0</v>
      </c>
      <c r="F131" s="162">
        <f t="shared" si="10"/>
        <v>8896</v>
      </c>
      <c r="G131" s="163">
        <f t="shared" si="10"/>
        <v>0</v>
      </c>
      <c r="H131" s="68">
        <f t="shared" si="8"/>
        <v>15800</v>
      </c>
      <c r="I131" s="162">
        <f t="shared" si="10"/>
        <v>0</v>
      </c>
      <c r="J131" s="162">
        <f t="shared" ref="J131" si="11">SUM(J132:J135)</f>
        <v>0</v>
      </c>
      <c r="K131" s="162">
        <f t="shared" ref="K131" si="12">SUM(K132:K135)</f>
        <v>15800</v>
      </c>
      <c r="L131" s="164">
        <f>SUM(L132:L135)</f>
        <v>0</v>
      </c>
    </row>
    <row r="132" spans="1:12" x14ac:dyDescent="0.25">
      <c r="A132" s="47">
        <v>2311</v>
      </c>
      <c r="B132" s="73" t="s">
        <v>123</v>
      </c>
      <c r="C132" s="74">
        <f t="shared" si="7"/>
        <v>15800</v>
      </c>
      <c r="D132" s="76">
        <f>4889+2015</f>
        <v>6904</v>
      </c>
      <c r="E132" s="76"/>
      <c r="F132" s="76">
        <f>4411+2985+1500</f>
        <v>8896</v>
      </c>
      <c r="G132" s="150"/>
      <c r="H132" s="74">
        <f t="shared" si="8"/>
        <v>15800</v>
      </c>
      <c r="I132" s="76">
        <f>[1]saimn.nod!$O$22</f>
        <v>0</v>
      </c>
      <c r="J132" s="76"/>
      <c r="K132" s="76">
        <f>[1]saimn.nod!$P$22</f>
        <v>15800</v>
      </c>
      <c r="L132" s="151"/>
    </row>
    <row r="133" spans="1:12" x14ac:dyDescent="0.25">
      <c r="A133" s="47">
        <v>2312</v>
      </c>
      <c r="B133" s="73" t="s">
        <v>124</v>
      </c>
      <c r="C133" s="74">
        <f t="shared" si="7"/>
        <v>0</v>
      </c>
      <c r="D133" s="76"/>
      <c r="E133" s="76"/>
      <c r="F133" s="76"/>
      <c r="G133" s="150"/>
      <c r="H133" s="74">
        <f t="shared" si="8"/>
        <v>0</v>
      </c>
      <c r="I133" s="76"/>
      <c r="J133" s="76"/>
      <c r="K133" s="76"/>
      <c r="L133" s="151"/>
    </row>
    <row r="134" spans="1:12" x14ac:dyDescent="0.25">
      <c r="A134" s="47">
        <v>2313</v>
      </c>
      <c r="B134" s="73" t="s">
        <v>125</v>
      </c>
      <c r="C134" s="74">
        <f t="shared" si="7"/>
        <v>0</v>
      </c>
      <c r="D134" s="76"/>
      <c r="E134" s="76"/>
      <c r="F134" s="76"/>
      <c r="G134" s="150"/>
      <c r="H134" s="74">
        <f t="shared" si="8"/>
        <v>0</v>
      </c>
      <c r="I134" s="76"/>
      <c r="J134" s="76"/>
      <c r="K134" s="76"/>
      <c r="L134" s="151"/>
    </row>
    <row r="135" spans="1:12" ht="36" x14ac:dyDescent="0.25">
      <c r="A135" s="47">
        <v>2314</v>
      </c>
      <c r="B135" s="73" t="s">
        <v>325</v>
      </c>
      <c r="C135" s="74">
        <f t="shared" si="7"/>
        <v>0</v>
      </c>
      <c r="D135" s="76"/>
      <c r="E135" s="76"/>
      <c r="F135" s="76"/>
      <c r="G135" s="150"/>
      <c r="H135" s="74">
        <f t="shared" si="8"/>
        <v>0</v>
      </c>
      <c r="I135" s="76"/>
      <c r="J135" s="76"/>
      <c r="K135" s="76"/>
      <c r="L135" s="151"/>
    </row>
    <row r="136" spans="1:12" x14ac:dyDescent="0.25">
      <c r="A136" s="152">
        <v>2320</v>
      </c>
      <c r="B136" s="73" t="s">
        <v>126</v>
      </c>
      <c r="C136" s="74">
        <f t="shared" si="7"/>
        <v>0</v>
      </c>
      <c r="D136" s="153">
        <f>SUM(D137:D139)</f>
        <v>0</v>
      </c>
      <c r="E136" s="153">
        <f>SUM(E137:E139)</f>
        <v>0</v>
      </c>
      <c r="F136" s="153">
        <f>SUM(F137:F139)</f>
        <v>0</v>
      </c>
      <c r="G136" s="154">
        <f>SUM(G137:G139)</f>
        <v>0</v>
      </c>
      <c r="H136" s="74">
        <f t="shared" si="8"/>
        <v>0</v>
      </c>
      <c r="I136" s="153">
        <f>SUM(I137:I139)</f>
        <v>0</v>
      </c>
      <c r="J136" s="153">
        <f>SUM(J137:J139)</f>
        <v>0</v>
      </c>
      <c r="K136" s="153">
        <f>SUM(K137:K139)</f>
        <v>0</v>
      </c>
      <c r="L136" s="155">
        <f>SUM(L137:L139)</f>
        <v>0</v>
      </c>
    </row>
    <row r="137" spans="1:12" x14ac:dyDescent="0.25">
      <c r="A137" s="47">
        <v>2321</v>
      </c>
      <c r="B137" s="73" t="s">
        <v>127</v>
      </c>
      <c r="C137" s="74">
        <f t="shared" si="7"/>
        <v>0</v>
      </c>
      <c r="D137" s="76"/>
      <c r="E137" s="76"/>
      <c r="F137" s="76"/>
      <c r="G137" s="150"/>
      <c r="H137" s="74">
        <f t="shared" si="8"/>
        <v>0</v>
      </c>
      <c r="I137" s="76"/>
      <c r="J137" s="76"/>
      <c r="K137" s="76"/>
      <c r="L137" s="151"/>
    </row>
    <row r="138" spans="1:12" x14ac:dyDescent="0.25">
      <c r="A138" s="47">
        <v>2322</v>
      </c>
      <c r="B138" s="73" t="s">
        <v>128</v>
      </c>
      <c r="C138" s="74">
        <f t="shared" si="7"/>
        <v>0</v>
      </c>
      <c r="D138" s="76"/>
      <c r="E138" s="76"/>
      <c r="F138" s="76"/>
      <c r="G138" s="150"/>
      <c r="H138" s="74">
        <f t="shared" si="8"/>
        <v>0</v>
      </c>
      <c r="I138" s="76"/>
      <c r="J138" s="76"/>
      <c r="K138" s="76"/>
      <c r="L138" s="151"/>
    </row>
    <row r="139" spans="1:12" ht="10.5" customHeight="1" x14ac:dyDescent="0.25">
      <c r="A139" s="47">
        <v>2329</v>
      </c>
      <c r="B139" s="73" t="s">
        <v>129</v>
      </c>
      <c r="C139" s="74">
        <f t="shared" si="7"/>
        <v>0</v>
      </c>
      <c r="D139" s="76"/>
      <c r="E139" s="76"/>
      <c r="F139" s="76"/>
      <c r="G139" s="150"/>
      <c r="H139" s="74">
        <f t="shared" si="8"/>
        <v>0</v>
      </c>
      <c r="I139" s="76"/>
      <c r="J139" s="76"/>
      <c r="K139" s="76"/>
      <c r="L139" s="151"/>
    </row>
    <row r="140" spans="1:12" x14ac:dyDescent="0.25">
      <c r="A140" s="152">
        <v>2330</v>
      </c>
      <c r="B140" s="73" t="s">
        <v>130</v>
      </c>
      <c r="C140" s="74">
        <f t="shared" si="7"/>
        <v>0</v>
      </c>
      <c r="D140" s="76"/>
      <c r="E140" s="76"/>
      <c r="F140" s="76"/>
      <c r="G140" s="150"/>
      <c r="H140" s="74">
        <f t="shared" si="8"/>
        <v>0</v>
      </c>
      <c r="I140" s="76"/>
      <c r="J140" s="76"/>
      <c r="K140" s="76"/>
      <c r="L140" s="151"/>
    </row>
    <row r="141" spans="1:12" ht="48" x14ac:dyDescent="0.25">
      <c r="A141" s="152">
        <v>2340</v>
      </c>
      <c r="B141" s="73" t="s">
        <v>131</v>
      </c>
      <c r="C141" s="74">
        <f t="shared" si="7"/>
        <v>0</v>
      </c>
      <c r="D141" s="153">
        <f>SUM(D142:D143)</f>
        <v>0</v>
      </c>
      <c r="E141" s="153">
        <f>SUM(E142:E143)</f>
        <v>0</v>
      </c>
      <c r="F141" s="153">
        <f>SUM(F142:F143)</f>
        <v>0</v>
      </c>
      <c r="G141" s="154">
        <f>SUM(G142:G143)</f>
        <v>0</v>
      </c>
      <c r="H141" s="74">
        <f t="shared" si="8"/>
        <v>0</v>
      </c>
      <c r="I141" s="153">
        <f>SUM(I142:I143)</f>
        <v>0</v>
      </c>
      <c r="J141" s="153">
        <f>SUM(J142:J143)</f>
        <v>0</v>
      </c>
      <c r="K141" s="153">
        <f>SUM(K142:K143)</f>
        <v>0</v>
      </c>
      <c r="L141" s="155">
        <f>SUM(L142:L143)</f>
        <v>0</v>
      </c>
    </row>
    <row r="142" spans="1:12" x14ac:dyDescent="0.25">
      <c r="A142" s="47">
        <v>2341</v>
      </c>
      <c r="B142" s="73" t="s">
        <v>132</v>
      </c>
      <c r="C142" s="74">
        <f t="shared" si="7"/>
        <v>0</v>
      </c>
      <c r="D142" s="76"/>
      <c r="E142" s="76"/>
      <c r="F142" s="76"/>
      <c r="G142" s="150"/>
      <c r="H142" s="74">
        <f t="shared" si="8"/>
        <v>0</v>
      </c>
      <c r="I142" s="76"/>
      <c r="J142" s="76"/>
      <c r="K142" s="76"/>
      <c r="L142" s="151"/>
    </row>
    <row r="143" spans="1:12" ht="24" x14ac:dyDescent="0.25">
      <c r="A143" s="47">
        <v>2344</v>
      </c>
      <c r="B143" s="73" t="s">
        <v>133</v>
      </c>
      <c r="C143" s="74">
        <f t="shared" si="7"/>
        <v>0</v>
      </c>
      <c r="D143" s="76"/>
      <c r="E143" s="76"/>
      <c r="F143" s="76"/>
      <c r="G143" s="150"/>
      <c r="H143" s="74">
        <f t="shared" si="8"/>
        <v>0</v>
      </c>
      <c r="I143" s="76"/>
      <c r="J143" s="76"/>
      <c r="K143" s="76"/>
      <c r="L143" s="151"/>
    </row>
    <row r="144" spans="1:12" ht="24" x14ac:dyDescent="0.25">
      <c r="A144" s="144">
        <v>2350</v>
      </c>
      <c r="B144" s="103" t="s">
        <v>134</v>
      </c>
      <c r="C144" s="110">
        <f t="shared" si="7"/>
        <v>0</v>
      </c>
      <c r="D144" s="145">
        <f>SUM(D145:D150)</f>
        <v>0</v>
      </c>
      <c r="E144" s="145">
        <f>SUM(E145:E150)</f>
        <v>0</v>
      </c>
      <c r="F144" s="145">
        <f>SUM(F145:F150)</f>
        <v>0</v>
      </c>
      <c r="G144" s="146">
        <f>SUM(G145:G150)</f>
        <v>0</v>
      </c>
      <c r="H144" s="110">
        <f t="shared" si="8"/>
        <v>0</v>
      </c>
      <c r="I144" s="145">
        <f>SUM(I145:I150)</f>
        <v>0</v>
      </c>
      <c r="J144" s="145">
        <f>SUM(J145:J150)</f>
        <v>0</v>
      </c>
      <c r="K144" s="145">
        <f>SUM(K145:K150)</f>
        <v>0</v>
      </c>
      <c r="L144" s="147">
        <f>SUM(L145:L150)</f>
        <v>0</v>
      </c>
    </row>
    <row r="145" spans="1:12" x14ac:dyDescent="0.25">
      <c r="A145" s="41">
        <v>2351</v>
      </c>
      <c r="B145" s="67" t="s">
        <v>135</v>
      </c>
      <c r="C145" s="68">
        <f t="shared" si="7"/>
        <v>0</v>
      </c>
      <c r="D145" s="70"/>
      <c r="E145" s="70"/>
      <c r="F145" s="70"/>
      <c r="G145" s="148"/>
      <c r="H145" s="68">
        <f t="shared" si="8"/>
        <v>0</v>
      </c>
      <c r="I145" s="70"/>
      <c r="J145" s="70"/>
      <c r="K145" s="70"/>
      <c r="L145" s="149"/>
    </row>
    <row r="146" spans="1:12" x14ac:dyDescent="0.25">
      <c r="A146" s="47">
        <v>2352</v>
      </c>
      <c r="B146" s="73" t="s">
        <v>136</v>
      </c>
      <c r="C146" s="74">
        <f t="shared" si="7"/>
        <v>0</v>
      </c>
      <c r="D146" s="76"/>
      <c r="E146" s="76"/>
      <c r="F146" s="76"/>
      <c r="G146" s="150"/>
      <c r="H146" s="74">
        <f t="shared" si="8"/>
        <v>0</v>
      </c>
      <c r="I146" s="76"/>
      <c r="J146" s="76"/>
      <c r="K146" s="76"/>
      <c r="L146" s="151"/>
    </row>
    <row r="147" spans="1:12" ht="24" x14ac:dyDescent="0.25">
      <c r="A147" s="47">
        <v>2353</v>
      </c>
      <c r="B147" s="73" t="s">
        <v>137</v>
      </c>
      <c r="C147" s="74">
        <f t="shared" si="7"/>
        <v>0</v>
      </c>
      <c r="D147" s="76"/>
      <c r="E147" s="76"/>
      <c r="F147" s="76"/>
      <c r="G147" s="150"/>
      <c r="H147" s="74">
        <f t="shared" si="8"/>
        <v>0</v>
      </c>
      <c r="I147" s="76">
        <f>[1]saimn.nod!$O$23</f>
        <v>0</v>
      </c>
      <c r="J147" s="76"/>
      <c r="K147" s="76">
        <f>[1]saimn.nod!$P$23</f>
        <v>0</v>
      </c>
      <c r="L147" s="151"/>
    </row>
    <row r="148" spans="1:12" ht="24" x14ac:dyDescent="0.25">
      <c r="A148" s="47">
        <v>2354</v>
      </c>
      <c r="B148" s="73" t="s">
        <v>138</v>
      </c>
      <c r="C148" s="74">
        <f t="shared" si="7"/>
        <v>0</v>
      </c>
      <c r="D148" s="76"/>
      <c r="E148" s="76"/>
      <c r="F148" s="76"/>
      <c r="G148" s="150"/>
      <c r="H148" s="74">
        <f t="shared" si="8"/>
        <v>0</v>
      </c>
      <c r="I148" s="76"/>
      <c r="J148" s="76"/>
      <c r="K148" s="76"/>
      <c r="L148" s="151"/>
    </row>
    <row r="149" spans="1:12" ht="24" x14ac:dyDescent="0.25">
      <c r="A149" s="47">
        <v>2355</v>
      </c>
      <c r="B149" s="73" t="s">
        <v>139</v>
      </c>
      <c r="C149" s="74">
        <f t="shared" si="7"/>
        <v>0</v>
      </c>
      <c r="D149" s="76"/>
      <c r="E149" s="76"/>
      <c r="F149" s="76"/>
      <c r="G149" s="150"/>
      <c r="H149" s="74">
        <f t="shared" si="8"/>
        <v>0</v>
      </c>
      <c r="I149" s="76"/>
      <c r="J149" s="76"/>
      <c r="K149" s="76"/>
      <c r="L149" s="151"/>
    </row>
    <row r="150" spans="1:12" ht="24" x14ac:dyDescent="0.25">
      <c r="A150" s="47">
        <v>2359</v>
      </c>
      <c r="B150" s="73" t="s">
        <v>140</v>
      </c>
      <c r="C150" s="74">
        <f t="shared" si="7"/>
        <v>0</v>
      </c>
      <c r="D150" s="76"/>
      <c r="E150" s="76"/>
      <c r="F150" s="76"/>
      <c r="G150" s="150"/>
      <c r="H150" s="74">
        <f t="shared" si="8"/>
        <v>0</v>
      </c>
      <c r="I150" s="76"/>
      <c r="J150" s="76"/>
      <c r="K150" s="76"/>
      <c r="L150" s="151"/>
    </row>
    <row r="151" spans="1:12" ht="24.75" customHeight="1" x14ac:dyDescent="0.25">
      <c r="A151" s="152">
        <v>2360</v>
      </c>
      <c r="B151" s="73" t="s">
        <v>141</v>
      </c>
      <c r="C151" s="74">
        <f t="shared" si="7"/>
        <v>0</v>
      </c>
      <c r="D151" s="153">
        <f>SUM(D152:D158)</f>
        <v>0</v>
      </c>
      <c r="E151" s="153">
        <f>SUM(E152:E158)</f>
        <v>0</v>
      </c>
      <c r="F151" s="153">
        <f>SUM(F152:F158)</f>
        <v>0</v>
      </c>
      <c r="G151" s="154">
        <f>SUM(G152:G158)</f>
        <v>0</v>
      </c>
      <c r="H151" s="74">
        <f t="shared" si="8"/>
        <v>0</v>
      </c>
      <c r="I151" s="153">
        <f>SUM(I152:I158)</f>
        <v>0</v>
      </c>
      <c r="J151" s="153">
        <f>SUM(J152:J158)</f>
        <v>0</v>
      </c>
      <c r="K151" s="153">
        <f>SUM(K152:K158)</f>
        <v>0</v>
      </c>
      <c r="L151" s="155">
        <f>SUM(L152:L158)</f>
        <v>0</v>
      </c>
    </row>
    <row r="152" spans="1:12" x14ac:dyDescent="0.25">
      <c r="A152" s="46">
        <v>2361</v>
      </c>
      <c r="B152" s="73" t="s">
        <v>142</v>
      </c>
      <c r="C152" s="74">
        <f t="shared" si="7"/>
        <v>0</v>
      </c>
      <c r="D152" s="76"/>
      <c r="E152" s="76"/>
      <c r="F152" s="76"/>
      <c r="G152" s="150"/>
      <c r="H152" s="74">
        <f t="shared" si="8"/>
        <v>0</v>
      </c>
      <c r="I152" s="76"/>
      <c r="J152" s="76"/>
      <c r="K152" s="76"/>
      <c r="L152" s="151"/>
    </row>
    <row r="153" spans="1:12" ht="24" x14ac:dyDescent="0.25">
      <c r="A153" s="46">
        <v>2362</v>
      </c>
      <c r="B153" s="73" t="s">
        <v>143</v>
      </c>
      <c r="C153" s="74">
        <f t="shared" si="7"/>
        <v>0</v>
      </c>
      <c r="D153" s="76"/>
      <c r="E153" s="76"/>
      <c r="F153" s="76"/>
      <c r="G153" s="150"/>
      <c r="H153" s="74">
        <f t="shared" si="8"/>
        <v>0</v>
      </c>
      <c r="I153" s="76"/>
      <c r="J153" s="76"/>
      <c r="K153" s="76"/>
      <c r="L153" s="151"/>
    </row>
    <row r="154" spans="1:12" x14ac:dyDescent="0.25">
      <c r="A154" s="46">
        <v>2363</v>
      </c>
      <c r="B154" s="73" t="s">
        <v>144</v>
      </c>
      <c r="C154" s="74">
        <f t="shared" si="7"/>
        <v>0</v>
      </c>
      <c r="D154" s="76"/>
      <c r="E154" s="76"/>
      <c r="F154" s="76"/>
      <c r="G154" s="150"/>
      <c r="H154" s="74">
        <f t="shared" si="8"/>
        <v>0</v>
      </c>
      <c r="I154" s="76"/>
      <c r="J154" s="76"/>
      <c r="K154" s="76"/>
      <c r="L154" s="151"/>
    </row>
    <row r="155" spans="1:12" x14ac:dyDescent="0.25">
      <c r="A155" s="46">
        <v>2364</v>
      </c>
      <c r="B155" s="73" t="s">
        <v>145</v>
      </c>
      <c r="C155" s="74">
        <f t="shared" si="7"/>
        <v>0</v>
      </c>
      <c r="D155" s="76"/>
      <c r="E155" s="76"/>
      <c r="F155" s="76"/>
      <c r="G155" s="150"/>
      <c r="H155" s="74">
        <f t="shared" si="8"/>
        <v>0</v>
      </c>
      <c r="I155" s="76"/>
      <c r="J155" s="76"/>
      <c r="K155" s="76"/>
      <c r="L155" s="151"/>
    </row>
    <row r="156" spans="1:12" ht="12.75" customHeight="1" x14ac:dyDescent="0.25">
      <c r="A156" s="46">
        <v>2365</v>
      </c>
      <c r="B156" s="73" t="s">
        <v>146</v>
      </c>
      <c r="C156" s="74">
        <f t="shared" si="7"/>
        <v>0</v>
      </c>
      <c r="D156" s="76"/>
      <c r="E156" s="76"/>
      <c r="F156" s="76"/>
      <c r="G156" s="150"/>
      <c r="H156" s="74">
        <f t="shared" si="8"/>
        <v>0</v>
      </c>
      <c r="I156" s="76"/>
      <c r="J156" s="76"/>
      <c r="K156" s="76"/>
      <c r="L156" s="151"/>
    </row>
    <row r="157" spans="1:12" ht="36" x14ac:dyDescent="0.25">
      <c r="A157" s="46">
        <v>2366</v>
      </c>
      <c r="B157" s="73" t="s">
        <v>147</v>
      </c>
      <c r="C157" s="74">
        <f t="shared" si="7"/>
        <v>0</v>
      </c>
      <c r="D157" s="76"/>
      <c r="E157" s="76"/>
      <c r="F157" s="76"/>
      <c r="G157" s="150"/>
      <c r="H157" s="74">
        <f t="shared" si="8"/>
        <v>0</v>
      </c>
      <c r="I157" s="76"/>
      <c r="J157" s="76"/>
      <c r="K157" s="76"/>
      <c r="L157" s="151"/>
    </row>
    <row r="158" spans="1:12" ht="48" x14ac:dyDescent="0.25">
      <c r="A158" s="46">
        <v>2369</v>
      </c>
      <c r="B158" s="73" t="s">
        <v>148</v>
      </c>
      <c r="C158" s="74">
        <f t="shared" si="7"/>
        <v>0</v>
      </c>
      <c r="D158" s="76"/>
      <c r="E158" s="76"/>
      <c r="F158" s="76"/>
      <c r="G158" s="150"/>
      <c r="H158" s="74">
        <f t="shared" si="8"/>
        <v>0</v>
      </c>
      <c r="I158" s="76"/>
      <c r="J158" s="76"/>
      <c r="K158" s="76"/>
      <c r="L158" s="151"/>
    </row>
    <row r="159" spans="1:12" x14ac:dyDescent="0.25">
      <c r="A159" s="144">
        <v>2370</v>
      </c>
      <c r="B159" s="103" t="s">
        <v>149</v>
      </c>
      <c r="C159" s="110">
        <f t="shared" si="7"/>
        <v>0</v>
      </c>
      <c r="D159" s="156"/>
      <c r="E159" s="156"/>
      <c r="F159" s="156"/>
      <c r="G159" s="157"/>
      <c r="H159" s="110">
        <f t="shared" si="8"/>
        <v>0</v>
      </c>
      <c r="I159" s="156"/>
      <c r="J159" s="156"/>
      <c r="K159" s="156"/>
      <c r="L159" s="158"/>
    </row>
    <row r="160" spans="1:12" x14ac:dyDescent="0.25">
      <c r="A160" s="144">
        <v>2380</v>
      </c>
      <c r="B160" s="103" t="s">
        <v>150</v>
      </c>
      <c r="C160" s="110">
        <f t="shared" si="7"/>
        <v>0</v>
      </c>
      <c r="D160" s="145">
        <f>SUM(D161:D162)</f>
        <v>0</v>
      </c>
      <c r="E160" s="145">
        <f>SUM(E161:E162)</f>
        <v>0</v>
      </c>
      <c r="F160" s="145">
        <f>SUM(F161:F162)</f>
        <v>0</v>
      </c>
      <c r="G160" s="146">
        <f>SUM(G161:G162)</f>
        <v>0</v>
      </c>
      <c r="H160" s="110">
        <f t="shared" si="8"/>
        <v>0</v>
      </c>
      <c r="I160" s="145">
        <f>SUM(I161:I162)</f>
        <v>0</v>
      </c>
      <c r="J160" s="145">
        <f>SUM(J161:J162)</f>
        <v>0</v>
      </c>
      <c r="K160" s="145">
        <f>SUM(K161:K162)</f>
        <v>0</v>
      </c>
      <c r="L160" s="147">
        <f>SUM(L161:L162)</f>
        <v>0</v>
      </c>
    </row>
    <row r="161" spans="1:12" x14ac:dyDescent="0.25">
      <c r="A161" s="40">
        <v>2381</v>
      </c>
      <c r="B161" s="67" t="s">
        <v>151</v>
      </c>
      <c r="C161" s="68">
        <f t="shared" si="7"/>
        <v>0</v>
      </c>
      <c r="D161" s="70"/>
      <c r="E161" s="70"/>
      <c r="F161" s="70"/>
      <c r="G161" s="148"/>
      <c r="H161" s="68">
        <f t="shared" si="8"/>
        <v>0</v>
      </c>
      <c r="I161" s="70"/>
      <c r="J161" s="70"/>
      <c r="K161" s="70"/>
      <c r="L161" s="149"/>
    </row>
    <row r="162" spans="1:12" ht="24" x14ac:dyDescent="0.25">
      <c r="A162" s="46">
        <v>2389</v>
      </c>
      <c r="B162" s="73" t="s">
        <v>152</v>
      </c>
      <c r="C162" s="74">
        <f t="shared" si="7"/>
        <v>0</v>
      </c>
      <c r="D162" s="76"/>
      <c r="E162" s="76"/>
      <c r="F162" s="76"/>
      <c r="G162" s="150"/>
      <c r="H162" s="74">
        <f t="shared" si="8"/>
        <v>0</v>
      </c>
      <c r="I162" s="76"/>
      <c r="J162" s="76"/>
      <c r="K162" s="76"/>
      <c r="L162" s="151"/>
    </row>
    <row r="163" spans="1:12" x14ac:dyDescent="0.25">
      <c r="A163" s="144">
        <v>2390</v>
      </c>
      <c r="B163" s="103" t="s">
        <v>153</v>
      </c>
      <c r="C163" s="110">
        <f t="shared" si="7"/>
        <v>0</v>
      </c>
      <c r="D163" s="156"/>
      <c r="E163" s="156"/>
      <c r="F163" s="156"/>
      <c r="G163" s="157"/>
      <c r="H163" s="110">
        <f t="shared" si="8"/>
        <v>0</v>
      </c>
      <c r="I163" s="156"/>
      <c r="J163" s="156"/>
      <c r="K163" s="156"/>
      <c r="L163" s="158"/>
    </row>
    <row r="164" spans="1:12" x14ac:dyDescent="0.25">
      <c r="A164" s="58">
        <v>2400</v>
      </c>
      <c r="B164" s="141" t="s">
        <v>154</v>
      </c>
      <c r="C164" s="59">
        <f t="shared" si="7"/>
        <v>0</v>
      </c>
      <c r="D164" s="168"/>
      <c r="E164" s="168"/>
      <c r="F164" s="168"/>
      <c r="G164" s="169"/>
      <c r="H164" s="59">
        <f t="shared" si="8"/>
        <v>0</v>
      </c>
      <c r="I164" s="168"/>
      <c r="J164" s="168"/>
      <c r="K164" s="168"/>
      <c r="L164" s="170"/>
    </row>
    <row r="165" spans="1:12" ht="24" x14ac:dyDescent="0.25">
      <c r="A165" s="58">
        <v>2500</v>
      </c>
      <c r="B165" s="141" t="s">
        <v>155</v>
      </c>
      <c r="C165" s="59">
        <f t="shared" si="7"/>
        <v>9961</v>
      </c>
      <c r="D165" s="65">
        <f>SUM(D166,D171)</f>
        <v>0</v>
      </c>
      <c r="E165" s="65">
        <f t="shared" ref="E165:G165" si="13">SUM(E166,E171)</f>
        <v>0</v>
      </c>
      <c r="F165" s="65">
        <f t="shared" si="13"/>
        <v>9961</v>
      </c>
      <c r="G165" s="65">
        <f t="shared" si="13"/>
        <v>0</v>
      </c>
      <c r="H165" s="59">
        <f t="shared" si="8"/>
        <v>9961</v>
      </c>
      <c r="I165" s="65">
        <f>SUM(I166,I171)</f>
        <v>0</v>
      </c>
      <c r="J165" s="65">
        <f t="shared" ref="J165:L165" si="14">SUM(J166,J171)</f>
        <v>0</v>
      </c>
      <c r="K165" s="65">
        <f t="shared" si="14"/>
        <v>9961</v>
      </c>
      <c r="L165" s="143">
        <f t="shared" si="14"/>
        <v>0</v>
      </c>
    </row>
    <row r="166" spans="1:12" ht="16.5" customHeight="1" x14ac:dyDescent="0.25">
      <c r="A166" s="161">
        <v>2510</v>
      </c>
      <c r="B166" s="67" t="s">
        <v>156</v>
      </c>
      <c r="C166" s="68">
        <f t="shared" si="7"/>
        <v>9961</v>
      </c>
      <c r="D166" s="162">
        <f>SUM(D167:D170)</f>
        <v>0</v>
      </c>
      <c r="E166" s="162">
        <f t="shared" ref="E166:G166" si="15">SUM(E167:E170)</f>
        <v>0</v>
      </c>
      <c r="F166" s="162">
        <f t="shared" si="15"/>
        <v>9961</v>
      </c>
      <c r="G166" s="162">
        <f t="shared" si="15"/>
        <v>0</v>
      </c>
      <c r="H166" s="68">
        <f t="shared" si="8"/>
        <v>9961</v>
      </c>
      <c r="I166" s="162">
        <f>SUM(I167:I170)</f>
        <v>0</v>
      </c>
      <c r="J166" s="162">
        <f t="shared" ref="J166:L166" si="16">SUM(J167:J170)</f>
        <v>0</v>
      </c>
      <c r="K166" s="162">
        <f t="shared" si="16"/>
        <v>9961</v>
      </c>
      <c r="L166" s="171">
        <f t="shared" si="16"/>
        <v>0</v>
      </c>
    </row>
    <row r="167" spans="1:12" ht="24" x14ac:dyDescent="0.25">
      <c r="A167" s="47">
        <v>2512</v>
      </c>
      <c r="B167" s="73" t="s">
        <v>157</v>
      </c>
      <c r="C167" s="74">
        <f t="shared" si="7"/>
        <v>9961</v>
      </c>
      <c r="D167" s="76"/>
      <c r="E167" s="76"/>
      <c r="F167" s="76">
        <f>9961</f>
        <v>9961</v>
      </c>
      <c r="G167" s="150"/>
      <c r="H167" s="74">
        <f t="shared" si="8"/>
        <v>9961</v>
      </c>
      <c r="I167" s="76">
        <f>[1]saimn.nod!$O$24</f>
        <v>0</v>
      </c>
      <c r="J167" s="76"/>
      <c r="K167" s="76">
        <f>[1]saimn.nod!$P$24</f>
        <v>9961</v>
      </c>
      <c r="L167" s="151"/>
    </row>
    <row r="168" spans="1:12" ht="36" x14ac:dyDescent="0.25">
      <c r="A168" s="47">
        <v>2513</v>
      </c>
      <c r="B168" s="73" t="s">
        <v>158</v>
      </c>
      <c r="C168" s="74">
        <f t="shared" si="7"/>
        <v>0</v>
      </c>
      <c r="D168" s="76"/>
      <c r="E168" s="76"/>
      <c r="F168" s="76"/>
      <c r="G168" s="150"/>
      <c r="H168" s="74">
        <f t="shared" si="8"/>
        <v>0</v>
      </c>
      <c r="I168" s="76"/>
      <c r="J168" s="76"/>
      <c r="K168" s="76"/>
      <c r="L168" s="151"/>
    </row>
    <row r="169" spans="1:12" ht="24" x14ac:dyDescent="0.25">
      <c r="A169" s="47">
        <v>2515</v>
      </c>
      <c r="B169" s="73" t="s">
        <v>159</v>
      </c>
      <c r="C169" s="74">
        <f t="shared" si="7"/>
        <v>0</v>
      </c>
      <c r="D169" s="76"/>
      <c r="E169" s="76"/>
      <c r="F169" s="76"/>
      <c r="G169" s="150"/>
      <c r="H169" s="74">
        <f t="shared" si="8"/>
        <v>0</v>
      </c>
      <c r="I169" s="76"/>
      <c r="J169" s="76"/>
      <c r="K169" s="76"/>
      <c r="L169" s="151"/>
    </row>
    <row r="170" spans="1:12" ht="24" x14ac:dyDescent="0.25">
      <c r="A170" s="47">
        <v>2519</v>
      </c>
      <c r="B170" s="73" t="s">
        <v>160</v>
      </c>
      <c r="C170" s="74">
        <f t="shared" si="7"/>
        <v>0</v>
      </c>
      <c r="D170" s="76"/>
      <c r="E170" s="76"/>
      <c r="F170" s="76"/>
      <c r="G170" s="150"/>
      <c r="H170" s="74">
        <f t="shared" si="8"/>
        <v>0</v>
      </c>
      <c r="I170" s="76"/>
      <c r="J170" s="76"/>
      <c r="K170" s="76"/>
      <c r="L170" s="151"/>
    </row>
    <row r="171" spans="1:12" ht="24" x14ac:dyDescent="0.25">
      <c r="A171" s="152">
        <v>2520</v>
      </c>
      <c r="B171" s="73" t="s">
        <v>161</v>
      </c>
      <c r="C171" s="74">
        <f t="shared" si="7"/>
        <v>0</v>
      </c>
      <c r="D171" s="76"/>
      <c r="E171" s="76"/>
      <c r="F171" s="76"/>
      <c r="G171" s="150"/>
      <c r="H171" s="74">
        <f t="shared" si="8"/>
        <v>0</v>
      </c>
      <c r="I171" s="76"/>
      <c r="J171" s="76"/>
      <c r="K171" s="76"/>
      <c r="L171" s="151"/>
    </row>
    <row r="172" spans="1:12" s="172" customFormat="1" ht="48" x14ac:dyDescent="0.25">
      <c r="A172" s="22">
        <v>2800</v>
      </c>
      <c r="B172" s="67" t="s">
        <v>162</v>
      </c>
      <c r="C172" s="68">
        <f t="shared" si="7"/>
        <v>0</v>
      </c>
      <c r="D172" s="43"/>
      <c r="E172" s="43"/>
      <c r="F172" s="43"/>
      <c r="G172" s="44"/>
      <c r="H172" s="68">
        <f t="shared" si="8"/>
        <v>0</v>
      </c>
      <c r="I172" s="43"/>
      <c r="J172" s="43"/>
      <c r="K172" s="43"/>
      <c r="L172" s="45"/>
    </row>
    <row r="173" spans="1:12" x14ac:dyDescent="0.25">
      <c r="A173" s="136">
        <v>3000</v>
      </c>
      <c r="B173" s="136" t="s">
        <v>163</v>
      </c>
      <c r="C173" s="137">
        <f t="shared" si="7"/>
        <v>0</v>
      </c>
      <c r="D173" s="138">
        <f>SUM(D174,D184)</f>
        <v>0</v>
      </c>
      <c r="E173" s="138">
        <f>SUM(E174,E184)</f>
        <v>0</v>
      </c>
      <c r="F173" s="138">
        <f>SUM(F174,F184)</f>
        <v>0</v>
      </c>
      <c r="G173" s="139">
        <f>SUM(G174,G184)</f>
        <v>0</v>
      </c>
      <c r="H173" s="137">
        <f t="shared" si="8"/>
        <v>0</v>
      </c>
      <c r="I173" s="138">
        <f>SUM(I174,I184)</f>
        <v>0</v>
      </c>
      <c r="J173" s="138">
        <f>SUM(J174,J184)</f>
        <v>0</v>
      </c>
      <c r="K173" s="138">
        <f>SUM(K174,K184)</f>
        <v>0</v>
      </c>
      <c r="L173" s="140">
        <f>SUM(L174,L184)</f>
        <v>0</v>
      </c>
    </row>
    <row r="174" spans="1:12" ht="24" x14ac:dyDescent="0.25">
      <c r="A174" s="58">
        <v>3200</v>
      </c>
      <c r="B174" s="173" t="s">
        <v>340</v>
      </c>
      <c r="C174" s="174">
        <f t="shared" si="7"/>
        <v>0</v>
      </c>
      <c r="D174" s="65">
        <f>SUM(D175,D179)</f>
        <v>0</v>
      </c>
      <c r="E174" s="65">
        <f t="shared" ref="E174:G174" si="17">SUM(E175,E179)</f>
        <v>0</v>
      </c>
      <c r="F174" s="65">
        <f t="shared" si="17"/>
        <v>0</v>
      </c>
      <c r="G174" s="65">
        <f t="shared" si="17"/>
        <v>0</v>
      </c>
      <c r="H174" s="59">
        <f t="shared" si="8"/>
        <v>0</v>
      </c>
      <c r="I174" s="65">
        <f>SUM(I175,I179)</f>
        <v>0</v>
      </c>
      <c r="J174" s="65">
        <f t="shared" ref="J174:L174" si="18">SUM(J175,J179)</f>
        <v>0</v>
      </c>
      <c r="K174" s="65">
        <f t="shared" si="18"/>
        <v>0</v>
      </c>
      <c r="L174" s="143">
        <f t="shared" si="18"/>
        <v>0</v>
      </c>
    </row>
    <row r="175" spans="1:12" ht="50.25" customHeight="1" x14ac:dyDescent="0.25">
      <c r="A175" s="161">
        <v>3260</v>
      </c>
      <c r="B175" s="67" t="s">
        <v>164</v>
      </c>
      <c r="C175" s="68">
        <f t="shared" si="7"/>
        <v>0</v>
      </c>
      <c r="D175" s="162">
        <f>SUM(D176:D178)</f>
        <v>0</v>
      </c>
      <c r="E175" s="162">
        <f>SUM(E176:E178)</f>
        <v>0</v>
      </c>
      <c r="F175" s="162">
        <f>SUM(F176:F178)</f>
        <v>0</v>
      </c>
      <c r="G175" s="163">
        <f>SUM(G176:G178)</f>
        <v>0</v>
      </c>
      <c r="H175" s="68">
        <f t="shared" si="8"/>
        <v>0</v>
      </c>
      <c r="I175" s="162">
        <f>SUM(I176:I178)</f>
        <v>0</v>
      </c>
      <c r="J175" s="162">
        <f>SUM(J176:J178)</f>
        <v>0</v>
      </c>
      <c r="K175" s="162">
        <f>SUM(K176:K178)</f>
        <v>0</v>
      </c>
      <c r="L175" s="164">
        <f>SUM(L176:L178)</f>
        <v>0</v>
      </c>
    </row>
    <row r="176" spans="1:12" ht="24" x14ac:dyDescent="0.25">
      <c r="A176" s="47">
        <v>3261</v>
      </c>
      <c r="B176" s="73" t="s">
        <v>165</v>
      </c>
      <c r="C176" s="74">
        <f>SUM(D176:G176)</f>
        <v>0</v>
      </c>
      <c r="D176" s="76"/>
      <c r="E176" s="76"/>
      <c r="F176" s="76"/>
      <c r="G176" s="150"/>
      <c r="H176" s="74">
        <f>SUM(I176:L176)</f>
        <v>0</v>
      </c>
      <c r="I176" s="76"/>
      <c r="J176" s="76"/>
      <c r="K176" s="76"/>
      <c r="L176" s="151"/>
    </row>
    <row r="177" spans="1:12" ht="36" x14ac:dyDescent="0.25">
      <c r="A177" s="47">
        <v>3262</v>
      </c>
      <c r="B177" s="73" t="s">
        <v>341</v>
      </c>
      <c r="C177" s="74">
        <f>SUM(D177:G177)</f>
        <v>0</v>
      </c>
      <c r="D177" s="76"/>
      <c r="E177" s="76"/>
      <c r="F177" s="76"/>
      <c r="G177" s="150"/>
      <c r="H177" s="74">
        <f>SUM(I177:L177)</f>
        <v>0</v>
      </c>
      <c r="I177" s="76"/>
      <c r="J177" s="76"/>
      <c r="K177" s="76"/>
      <c r="L177" s="151"/>
    </row>
    <row r="178" spans="1:12" ht="24" x14ac:dyDescent="0.25">
      <c r="A178" s="47">
        <v>3263</v>
      </c>
      <c r="B178" s="73" t="s">
        <v>166</v>
      </c>
      <c r="C178" s="74">
        <f>SUM(D178:G178)</f>
        <v>0</v>
      </c>
      <c r="D178" s="76"/>
      <c r="E178" s="76"/>
      <c r="F178" s="76"/>
      <c r="G178" s="150"/>
      <c r="H178" s="74">
        <f>SUM(I178:L178)</f>
        <v>0</v>
      </c>
      <c r="I178" s="76"/>
      <c r="J178" s="76"/>
      <c r="K178" s="76"/>
      <c r="L178" s="151"/>
    </row>
    <row r="179" spans="1:12" ht="84" x14ac:dyDescent="0.25">
      <c r="A179" s="161">
        <v>3290</v>
      </c>
      <c r="B179" s="67" t="s">
        <v>342</v>
      </c>
      <c r="C179" s="175">
        <f t="shared" ref="C179:C183" si="19">SUM(D179:G179)</f>
        <v>0</v>
      </c>
      <c r="D179" s="162">
        <f>SUM(D180:D183)</f>
        <v>0</v>
      </c>
      <c r="E179" s="162">
        <f t="shared" ref="E179:G179" si="20">SUM(E180:E183)</f>
        <v>0</v>
      </c>
      <c r="F179" s="162">
        <f t="shared" si="20"/>
        <v>0</v>
      </c>
      <c r="G179" s="162">
        <f t="shared" si="20"/>
        <v>0</v>
      </c>
      <c r="H179" s="175">
        <f t="shared" ref="H179:H183" si="21">SUM(I179:L179)</f>
        <v>0</v>
      </c>
      <c r="I179" s="162">
        <f>SUM(I180:I183)</f>
        <v>0</v>
      </c>
      <c r="J179" s="162">
        <f t="shared" ref="J179:L179" si="22">SUM(J180:J183)</f>
        <v>0</v>
      </c>
      <c r="K179" s="162">
        <f t="shared" si="22"/>
        <v>0</v>
      </c>
      <c r="L179" s="176">
        <f t="shared" si="22"/>
        <v>0</v>
      </c>
    </row>
    <row r="180" spans="1:12" ht="72" x14ac:dyDescent="0.25">
      <c r="A180" s="47">
        <v>3291</v>
      </c>
      <c r="B180" s="73" t="s">
        <v>167</v>
      </c>
      <c r="C180" s="74">
        <f t="shared" si="19"/>
        <v>0</v>
      </c>
      <c r="D180" s="76"/>
      <c r="E180" s="76"/>
      <c r="F180" s="76"/>
      <c r="G180" s="177"/>
      <c r="H180" s="74">
        <f t="shared" si="21"/>
        <v>0</v>
      </c>
      <c r="I180" s="76"/>
      <c r="J180" s="76"/>
      <c r="K180" s="76"/>
      <c r="L180" s="151"/>
    </row>
    <row r="181" spans="1:12" ht="82.5" customHeight="1" x14ac:dyDescent="0.25">
      <c r="A181" s="47">
        <v>3292</v>
      </c>
      <c r="B181" s="73" t="s">
        <v>343</v>
      </c>
      <c r="C181" s="74">
        <f t="shared" si="19"/>
        <v>0</v>
      </c>
      <c r="D181" s="76"/>
      <c r="E181" s="76"/>
      <c r="F181" s="76"/>
      <c r="G181" s="177"/>
      <c r="H181" s="74">
        <f t="shared" si="21"/>
        <v>0</v>
      </c>
      <c r="I181" s="76"/>
      <c r="J181" s="76"/>
      <c r="K181" s="76"/>
      <c r="L181" s="151"/>
    </row>
    <row r="182" spans="1:12" ht="72" x14ac:dyDescent="0.25">
      <c r="A182" s="47">
        <v>3293</v>
      </c>
      <c r="B182" s="73" t="s">
        <v>344</v>
      </c>
      <c r="C182" s="74">
        <f t="shared" si="19"/>
        <v>0</v>
      </c>
      <c r="D182" s="76"/>
      <c r="E182" s="76"/>
      <c r="F182" s="76"/>
      <c r="G182" s="177"/>
      <c r="H182" s="74">
        <f t="shared" si="21"/>
        <v>0</v>
      </c>
      <c r="I182" s="76"/>
      <c r="J182" s="76"/>
      <c r="K182" s="76"/>
      <c r="L182" s="151"/>
    </row>
    <row r="183" spans="1:12" ht="60" x14ac:dyDescent="0.25">
      <c r="A183" s="178">
        <v>3294</v>
      </c>
      <c r="B183" s="73" t="s">
        <v>168</v>
      </c>
      <c r="C183" s="175">
        <f t="shared" si="19"/>
        <v>0</v>
      </c>
      <c r="D183" s="179"/>
      <c r="E183" s="179"/>
      <c r="F183" s="179"/>
      <c r="G183" s="180"/>
      <c r="H183" s="175">
        <f t="shared" si="21"/>
        <v>0</v>
      </c>
      <c r="I183" s="179"/>
      <c r="J183" s="179"/>
      <c r="K183" s="179"/>
      <c r="L183" s="181"/>
    </row>
    <row r="184" spans="1:12" ht="48" x14ac:dyDescent="0.25">
      <c r="A184" s="88">
        <v>3300</v>
      </c>
      <c r="B184" s="173" t="s">
        <v>169</v>
      </c>
      <c r="C184" s="182">
        <f t="shared" si="7"/>
        <v>0</v>
      </c>
      <c r="D184" s="183">
        <f>SUM(D185:D186)</f>
        <v>0</v>
      </c>
      <c r="E184" s="183">
        <f t="shared" ref="E184:G184" si="23">SUM(E185:E186)</f>
        <v>0</v>
      </c>
      <c r="F184" s="183">
        <f t="shared" si="23"/>
        <v>0</v>
      </c>
      <c r="G184" s="183">
        <f t="shared" si="23"/>
        <v>0</v>
      </c>
      <c r="H184" s="182">
        <f t="shared" si="8"/>
        <v>0</v>
      </c>
      <c r="I184" s="183">
        <f>SUM(I185:I186)</f>
        <v>0</v>
      </c>
      <c r="J184" s="183">
        <f t="shared" ref="J184:L184" si="24">SUM(J185:J186)</f>
        <v>0</v>
      </c>
      <c r="K184" s="183">
        <f t="shared" si="24"/>
        <v>0</v>
      </c>
      <c r="L184" s="143">
        <f t="shared" si="24"/>
        <v>0</v>
      </c>
    </row>
    <row r="185" spans="1:12" ht="48" x14ac:dyDescent="0.25">
      <c r="A185" s="102">
        <v>3310</v>
      </c>
      <c r="B185" s="103" t="s">
        <v>170</v>
      </c>
      <c r="C185" s="184">
        <f t="shared" si="7"/>
        <v>0</v>
      </c>
      <c r="D185" s="156"/>
      <c r="E185" s="156"/>
      <c r="F185" s="156"/>
      <c r="G185" s="157"/>
      <c r="H185" s="184">
        <f t="shared" si="8"/>
        <v>0</v>
      </c>
      <c r="I185" s="156"/>
      <c r="J185" s="156"/>
      <c r="K185" s="156"/>
      <c r="L185" s="158"/>
    </row>
    <row r="186" spans="1:12" ht="58.5" customHeight="1" x14ac:dyDescent="0.25">
      <c r="A186" s="41">
        <v>3320</v>
      </c>
      <c r="B186" s="67" t="s">
        <v>171</v>
      </c>
      <c r="C186" s="68">
        <f t="shared" si="7"/>
        <v>0</v>
      </c>
      <c r="D186" s="70"/>
      <c r="E186" s="70"/>
      <c r="F186" s="70"/>
      <c r="G186" s="148"/>
      <c r="H186" s="68">
        <f t="shared" si="8"/>
        <v>0</v>
      </c>
      <c r="I186" s="70"/>
      <c r="J186" s="70"/>
      <c r="K186" s="70"/>
      <c r="L186" s="149"/>
    </row>
    <row r="187" spans="1:12" x14ac:dyDescent="0.25">
      <c r="A187" s="185">
        <v>4000</v>
      </c>
      <c r="B187" s="136" t="s">
        <v>172</v>
      </c>
      <c r="C187" s="137">
        <f t="shared" si="7"/>
        <v>0</v>
      </c>
      <c r="D187" s="138">
        <f>SUM(D188,D191)</f>
        <v>0</v>
      </c>
      <c r="E187" s="138">
        <f>SUM(E188,E191)</f>
        <v>0</v>
      </c>
      <c r="F187" s="138">
        <f>SUM(F188,F191)</f>
        <v>0</v>
      </c>
      <c r="G187" s="139">
        <f>SUM(G188,G191)</f>
        <v>0</v>
      </c>
      <c r="H187" s="137">
        <f t="shared" si="8"/>
        <v>0</v>
      </c>
      <c r="I187" s="138">
        <f>SUM(I188,I191)</f>
        <v>0</v>
      </c>
      <c r="J187" s="138">
        <f>SUM(J188,J191)</f>
        <v>0</v>
      </c>
      <c r="K187" s="138">
        <f>SUM(K188,K191)</f>
        <v>0</v>
      </c>
      <c r="L187" s="140">
        <f>SUM(L188,L191)</f>
        <v>0</v>
      </c>
    </row>
    <row r="188" spans="1:12" ht="24" x14ac:dyDescent="0.25">
      <c r="A188" s="186">
        <v>4200</v>
      </c>
      <c r="B188" s="141" t="s">
        <v>173</v>
      </c>
      <c r="C188" s="59">
        <f>SUM(D188:G188)</f>
        <v>0</v>
      </c>
      <c r="D188" s="65">
        <f>SUM(D189,D190)</f>
        <v>0</v>
      </c>
      <c r="E188" s="65">
        <f>SUM(E189,E190)</f>
        <v>0</v>
      </c>
      <c r="F188" s="65">
        <f>SUM(F189,F190)</f>
        <v>0</v>
      </c>
      <c r="G188" s="159">
        <f>SUM(G189,G190)</f>
        <v>0</v>
      </c>
      <c r="H188" s="59">
        <f t="shared" si="8"/>
        <v>0</v>
      </c>
      <c r="I188" s="65">
        <f>SUM(I189,I190)</f>
        <v>0</v>
      </c>
      <c r="J188" s="65">
        <f>SUM(J189,J190)</f>
        <v>0</v>
      </c>
      <c r="K188" s="65">
        <f>SUM(K189,K190)</f>
        <v>0</v>
      </c>
      <c r="L188" s="160">
        <f>SUM(L189,L190)</f>
        <v>0</v>
      </c>
    </row>
    <row r="189" spans="1:12" ht="36" x14ac:dyDescent="0.25">
      <c r="A189" s="161">
        <v>4240</v>
      </c>
      <c r="B189" s="67" t="s">
        <v>345</v>
      </c>
      <c r="C189" s="68">
        <f t="shared" ref="C189:C263" si="25">SUM(D189:G189)</f>
        <v>0</v>
      </c>
      <c r="D189" s="70"/>
      <c r="E189" s="70"/>
      <c r="F189" s="70"/>
      <c r="G189" s="148"/>
      <c r="H189" s="68">
        <f t="shared" ref="H189:H262" si="26">SUM(I189:L189)</f>
        <v>0</v>
      </c>
      <c r="I189" s="70"/>
      <c r="J189" s="70"/>
      <c r="K189" s="70"/>
      <c r="L189" s="149"/>
    </row>
    <row r="190" spans="1:12" ht="24" x14ac:dyDescent="0.25">
      <c r="A190" s="152">
        <v>4250</v>
      </c>
      <c r="B190" s="73" t="s">
        <v>174</v>
      </c>
      <c r="C190" s="74">
        <f t="shared" si="25"/>
        <v>0</v>
      </c>
      <c r="D190" s="76"/>
      <c r="E190" s="76"/>
      <c r="F190" s="76"/>
      <c r="G190" s="150"/>
      <c r="H190" s="74">
        <f t="shared" si="26"/>
        <v>0</v>
      </c>
      <c r="I190" s="76"/>
      <c r="J190" s="76"/>
      <c r="K190" s="76"/>
      <c r="L190" s="151"/>
    </row>
    <row r="191" spans="1:12" x14ac:dyDescent="0.25">
      <c r="A191" s="58">
        <v>4300</v>
      </c>
      <c r="B191" s="141" t="s">
        <v>175</v>
      </c>
      <c r="C191" s="59">
        <f t="shared" si="25"/>
        <v>0</v>
      </c>
      <c r="D191" s="65">
        <f>SUM(D192)</f>
        <v>0</v>
      </c>
      <c r="E191" s="65">
        <f>SUM(E192)</f>
        <v>0</v>
      </c>
      <c r="F191" s="65">
        <f>SUM(F192)</f>
        <v>0</v>
      </c>
      <c r="G191" s="159">
        <f>SUM(G192)</f>
        <v>0</v>
      </c>
      <c r="H191" s="59">
        <f t="shared" si="26"/>
        <v>0</v>
      </c>
      <c r="I191" s="65">
        <f>SUM(I192)</f>
        <v>0</v>
      </c>
      <c r="J191" s="65">
        <f>SUM(J192)</f>
        <v>0</v>
      </c>
      <c r="K191" s="65">
        <f>SUM(K192)</f>
        <v>0</v>
      </c>
      <c r="L191" s="160">
        <f>SUM(L192)</f>
        <v>0</v>
      </c>
    </row>
    <row r="192" spans="1:12" ht="24" x14ac:dyDescent="0.25">
      <c r="A192" s="161">
        <v>4310</v>
      </c>
      <c r="B192" s="67" t="s">
        <v>176</v>
      </c>
      <c r="C192" s="68">
        <f>SUM(D192:G192)</f>
        <v>0</v>
      </c>
      <c r="D192" s="162">
        <f>SUM(D193:D193)</f>
        <v>0</v>
      </c>
      <c r="E192" s="162">
        <f>SUM(E193:E193)</f>
        <v>0</v>
      </c>
      <c r="F192" s="162">
        <f>SUM(F193:F193)</f>
        <v>0</v>
      </c>
      <c r="G192" s="163">
        <f>SUM(G193:G193)</f>
        <v>0</v>
      </c>
      <c r="H192" s="68">
        <f t="shared" si="26"/>
        <v>0</v>
      </c>
      <c r="I192" s="162">
        <f>SUM(I193:I193)</f>
        <v>0</v>
      </c>
      <c r="J192" s="162">
        <f>SUM(J193:J193)</f>
        <v>0</v>
      </c>
      <c r="K192" s="162">
        <f>SUM(K193:K193)</f>
        <v>0</v>
      </c>
      <c r="L192" s="164">
        <f>SUM(L193:L193)</f>
        <v>0</v>
      </c>
    </row>
    <row r="193" spans="1:12" ht="36" x14ac:dyDescent="0.25">
      <c r="A193" s="47">
        <v>4311</v>
      </c>
      <c r="B193" s="73" t="s">
        <v>346</v>
      </c>
      <c r="C193" s="74">
        <f t="shared" si="25"/>
        <v>0</v>
      </c>
      <c r="D193" s="76"/>
      <c r="E193" s="76"/>
      <c r="F193" s="76"/>
      <c r="G193" s="150"/>
      <c r="H193" s="74">
        <f t="shared" si="26"/>
        <v>0</v>
      </c>
      <c r="I193" s="76"/>
      <c r="J193" s="76"/>
      <c r="K193" s="76"/>
      <c r="L193" s="151"/>
    </row>
    <row r="194" spans="1:12" s="27" customFormat="1" ht="24" x14ac:dyDescent="0.25">
      <c r="A194" s="187"/>
      <c r="B194" s="22" t="s">
        <v>177</v>
      </c>
      <c r="C194" s="132" t="e">
        <f t="shared" si="25"/>
        <v>#REF!</v>
      </c>
      <c r="D194" s="133" t="e">
        <f>SUM(D195,D230,D268,#REF!,#REF!)</f>
        <v>#REF!</v>
      </c>
      <c r="E194" s="133" t="e">
        <f>SUM(E195,E230,E268,#REF!,#REF!)</f>
        <v>#REF!</v>
      </c>
      <c r="F194" s="133" t="e">
        <f>SUM(F195,F230,F268,#REF!,#REF!)</f>
        <v>#REF!</v>
      </c>
      <c r="G194" s="133" t="e">
        <f>SUM(G195,G230,G268,#REF!,#REF!)</f>
        <v>#REF!</v>
      </c>
      <c r="H194" s="132">
        <f t="shared" si="26"/>
        <v>31596</v>
      </c>
      <c r="I194" s="133">
        <f>SUM(I195,I230,I268)</f>
        <v>0</v>
      </c>
      <c r="J194" s="133">
        <f>SUM(J195,J230,J268)</f>
        <v>0</v>
      </c>
      <c r="K194" s="133">
        <f>SUM(K195,K230,K268)</f>
        <v>31400</v>
      </c>
      <c r="L194" s="188">
        <f>SUM(L195,L230,L268)</f>
        <v>196</v>
      </c>
    </row>
    <row r="195" spans="1:12" x14ac:dyDescent="0.25">
      <c r="A195" s="136">
        <v>5000</v>
      </c>
      <c r="B195" s="136" t="s">
        <v>178</v>
      </c>
      <c r="C195" s="137" t="e">
        <f t="shared" si="25"/>
        <v>#REF!</v>
      </c>
      <c r="D195" s="138" t="e">
        <f>D196+D204+#REF!</f>
        <v>#REF!</v>
      </c>
      <c r="E195" s="138" t="e">
        <f>E196+E204+#REF!</f>
        <v>#REF!</v>
      </c>
      <c r="F195" s="138" t="e">
        <f>F196+F204+#REF!</f>
        <v>#REF!</v>
      </c>
      <c r="G195" s="138" t="e">
        <f>G196+G204+#REF!</f>
        <v>#REF!</v>
      </c>
      <c r="H195" s="137">
        <f t="shared" si="26"/>
        <v>31596</v>
      </c>
      <c r="I195" s="138">
        <f>I196+I204</f>
        <v>0</v>
      </c>
      <c r="J195" s="138">
        <f>J196+J204</f>
        <v>0</v>
      </c>
      <c r="K195" s="138">
        <f>K196+K204</f>
        <v>31400</v>
      </c>
      <c r="L195" s="189">
        <f>L196+L204</f>
        <v>196</v>
      </c>
    </row>
    <row r="196" spans="1:12" x14ac:dyDescent="0.25">
      <c r="A196" s="58">
        <v>5100</v>
      </c>
      <c r="B196" s="141" t="s">
        <v>179</v>
      </c>
      <c r="C196" s="59">
        <f t="shared" si="25"/>
        <v>0</v>
      </c>
      <c r="D196" s="65">
        <f>D197+D198+D201+D202+D203</f>
        <v>0</v>
      </c>
      <c r="E196" s="65">
        <f>E197+E198+E201+E202+E203</f>
        <v>0</v>
      </c>
      <c r="F196" s="65">
        <f>F197+F198+F201+F202+F203</f>
        <v>0</v>
      </c>
      <c r="G196" s="159">
        <f>G197+G198+G201+G202+G203</f>
        <v>0</v>
      </c>
      <c r="H196" s="59">
        <f t="shared" si="26"/>
        <v>0</v>
      </c>
      <c r="I196" s="65">
        <f>I197+I198+I201+I202+I203</f>
        <v>0</v>
      </c>
      <c r="J196" s="65">
        <f>J197+J198+J201+J202+J203</f>
        <v>0</v>
      </c>
      <c r="K196" s="65">
        <f>K197+K198+K201+K202+K203</f>
        <v>0</v>
      </c>
      <c r="L196" s="160">
        <f>L197+L198+L201+L202+L203</f>
        <v>0</v>
      </c>
    </row>
    <row r="197" spans="1:12" x14ac:dyDescent="0.25">
      <c r="A197" s="161">
        <v>5110</v>
      </c>
      <c r="B197" s="67" t="s">
        <v>180</v>
      </c>
      <c r="C197" s="68">
        <f t="shared" si="25"/>
        <v>0</v>
      </c>
      <c r="D197" s="70"/>
      <c r="E197" s="70"/>
      <c r="F197" s="70"/>
      <c r="G197" s="148"/>
      <c r="H197" s="68">
        <f t="shared" si="26"/>
        <v>0</v>
      </c>
      <c r="I197" s="70"/>
      <c r="J197" s="70"/>
      <c r="K197" s="70"/>
      <c r="L197" s="149"/>
    </row>
    <row r="198" spans="1:12" ht="24" x14ac:dyDescent="0.25">
      <c r="A198" s="152">
        <v>5120</v>
      </c>
      <c r="B198" s="73" t="s">
        <v>181</v>
      </c>
      <c r="C198" s="74">
        <f t="shared" si="25"/>
        <v>0</v>
      </c>
      <c r="D198" s="153">
        <f>D199+D200</f>
        <v>0</v>
      </c>
      <c r="E198" s="153">
        <f>E199+E200</f>
        <v>0</v>
      </c>
      <c r="F198" s="153">
        <f>F199+F200</f>
        <v>0</v>
      </c>
      <c r="G198" s="154">
        <f>G199+G200</f>
        <v>0</v>
      </c>
      <c r="H198" s="74">
        <f t="shared" si="26"/>
        <v>0</v>
      </c>
      <c r="I198" s="153">
        <f>I199+I200</f>
        <v>0</v>
      </c>
      <c r="J198" s="153">
        <f>J199+J200</f>
        <v>0</v>
      </c>
      <c r="K198" s="153">
        <f>K199+K200</f>
        <v>0</v>
      </c>
      <c r="L198" s="155">
        <f>L199+L200</f>
        <v>0</v>
      </c>
    </row>
    <row r="199" spans="1:12" x14ac:dyDescent="0.25">
      <c r="A199" s="47">
        <v>5121</v>
      </c>
      <c r="B199" s="73" t="s">
        <v>182</v>
      </c>
      <c r="C199" s="74">
        <f t="shared" si="25"/>
        <v>0</v>
      </c>
      <c r="D199" s="76"/>
      <c r="E199" s="76"/>
      <c r="F199" s="76"/>
      <c r="G199" s="150"/>
      <c r="H199" s="74">
        <f t="shared" si="26"/>
        <v>0</v>
      </c>
      <c r="I199" s="76"/>
      <c r="J199" s="76"/>
      <c r="K199" s="76"/>
      <c r="L199" s="151"/>
    </row>
    <row r="200" spans="1:12" ht="35.25" customHeight="1" x14ac:dyDescent="0.25">
      <c r="A200" s="47">
        <v>5129</v>
      </c>
      <c r="B200" s="73" t="s">
        <v>183</v>
      </c>
      <c r="C200" s="74">
        <f t="shared" si="25"/>
        <v>0</v>
      </c>
      <c r="D200" s="76"/>
      <c r="E200" s="76"/>
      <c r="F200" s="76"/>
      <c r="G200" s="150"/>
      <c r="H200" s="74">
        <f t="shared" si="26"/>
        <v>0</v>
      </c>
      <c r="I200" s="76"/>
      <c r="J200" s="76"/>
      <c r="K200" s="76"/>
      <c r="L200" s="151"/>
    </row>
    <row r="201" spans="1:12" x14ac:dyDescent="0.25">
      <c r="A201" s="152">
        <v>5130</v>
      </c>
      <c r="B201" s="73" t="s">
        <v>184</v>
      </c>
      <c r="C201" s="74">
        <f t="shared" si="25"/>
        <v>0</v>
      </c>
      <c r="D201" s="76"/>
      <c r="E201" s="76"/>
      <c r="F201" s="76"/>
      <c r="G201" s="150"/>
      <c r="H201" s="74">
        <f t="shared" si="26"/>
        <v>0</v>
      </c>
      <c r="I201" s="76"/>
      <c r="J201" s="76"/>
      <c r="K201" s="76"/>
      <c r="L201" s="151"/>
    </row>
    <row r="202" spans="1:12" x14ac:dyDescent="0.25">
      <c r="A202" s="152">
        <v>5140</v>
      </c>
      <c r="B202" s="73" t="s">
        <v>185</v>
      </c>
      <c r="C202" s="74">
        <f t="shared" si="25"/>
        <v>0</v>
      </c>
      <c r="D202" s="76"/>
      <c r="E202" s="76"/>
      <c r="F202" s="76"/>
      <c r="G202" s="150"/>
      <c r="H202" s="74">
        <f t="shared" si="26"/>
        <v>0</v>
      </c>
      <c r="I202" s="76"/>
      <c r="J202" s="76"/>
      <c r="K202" s="76"/>
      <c r="L202" s="151"/>
    </row>
    <row r="203" spans="1:12" ht="24" x14ac:dyDescent="0.25">
      <c r="A203" s="152">
        <v>5170</v>
      </c>
      <c r="B203" s="73" t="s">
        <v>186</v>
      </c>
      <c r="C203" s="74">
        <f t="shared" si="25"/>
        <v>0</v>
      </c>
      <c r="D203" s="76"/>
      <c r="E203" s="76"/>
      <c r="F203" s="76"/>
      <c r="G203" s="150"/>
      <c r="H203" s="74">
        <f t="shared" si="26"/>
        <v>0</v>
      </c>
      <c r="I203" s="76"/>
      <c r="J203" s="76"/>
      <c r="K203" s="76"/>
      <c r="L203" s="151"/>
    </row>
    <row r="204" spans="1:12" x14ac:dyDescent="0.25">
      <c r="A204" s="58">
        <v>5200</v>
      </c>
      <c r="B204" s="141" t="s">
        <v>187</v>
      </c>
      <c r="C204" s="59">
        <f t="shared" si="25"/>
        <v>53746</v>
      </c>
      <c r="D204" s="65">
        <f>D205+D215+D216+D225+D226+D227+D229</f>
        <v>46563</v>
      </c>
      <c r="E204" s="65">
        <f>E205+E215+E216+E225+E226+E227+E229</f>
        <v>0</v>
      </c>
      <c r="F204" s="65">
        <f>F205+F215+F216+F225+F226+F227+F229</f>
        <v>6987</v>
      </c>
      <c r="G204" s="159">
        <f>G205+G215+G216+G225+G226+G227+G229</f>
        <v>196</v>
      </c>
      <c r="H204" s="59">
        <f t="shared" si="26"/>
        <v>31596</v>
      </c>
      <c r="I204" s="65">
        <f>I205+I215+I216+I225+I226+I227+I229</f>
        <v>0</v>
      </c>
      <c r="J204" s="65">
        <f>J205+J215+J216+J225+J226+J227+J229</f>
        <v>0</v>
      </c>
      <c r="K204" s="65">
        <f>K205+K215+K216+K225+K226+K227+K229</f>
        <v>31400</v>
      </c>
      <c r="L204" s="160">
        <f>L205+L215+L216+L225+L226+L227+L229</f>
        <v>196</v>
      </c>
    </row>
    <row r="205" spans="1:12" x14ac:dyDescent="0.25">
      <c r="A205" s="144">
        <v>5210</v>
      </c>
      <c r="B205" s="103" t="s">
        <v>188</v>
      </c>
      <c r="C205" s="110">
        <f t="shared" si="25"/>
        <v>0</v>
      </c>
      <c r="D205" s="145">
        <f>SUM(D206:D214)</f>
        <v>0</v>
      </c>
      <c r="E205" s="145">
        <f>SUM(E206:E214)</f>
        <v>0</v>
      </c>
      <c r="F205" s="145">
        <f>SUM(F206:F214)</f>
        <v>0</v>
      </c>
      <c r="G205" s="146">
        <f>SUM(G206:G214)</f>
        <v>0</v>
      </c>
      <c r="H205" s="110">
        <f t="shared" si="26"/>
        <v>0</v>
      </c>
      <c r="I205" s="145">
        <f>SUM(I206:I214)</f>
        <v>0</v>
      </c>
      <c r="J205" s="145">
        <f>SUM(J206:J214)</f>
        <v>0</v>
      </c>
      <c r="K205" s="145">
        <f>SUM(K206:K214)</f>
        <v>0</v>
      </c>
      <c r="L205" s="147">
        <f>SUM(L206:L214)</f>
        <v>0</v>
      </c>
    </row>
    <row r="206" spans="1:12" x14ac:dyDescent="0.25">
      <c r="A206" s="41">
        <v>5211</v>
      </c>
      <c r="B206" s="67" t="s">
        <v>189</v>
      </c>
      <c r="C206" s="68">
        <f t="shared" si="25"/>
        <v>0</v>
      </c>
      <c r="D206" s="70"/>
      <c r="E206" s="70"/>
      <c r="F206" s="70"/>
      <c r="G206" s="148"/>
      <c r="H206" s="68">
        <f t="shared" si="26"/>
        <v>0</v>
      </c>
      <c r="I206" s="70"/>
      <c r="J206" s="70"/>
      <c r="K206" s="70"/>
      <c r="L206" s="149"/>
    </row>
    <row r="207" spans="1:12" x14ac:dyDescent="0.25">
      <c r="A207" s="47">
        <v>5212</v>
      </c>
      <c r="B207" s="73" t="s">
        <v>190</v>
      </c>
      <c r="C207" s="74">
        <f t="shared" si="25"/>
        <v>0</v>
      </c>
      <c r="D207" s="76"/>
      <c r="E207" s="76"/>
      <c r="F207" s="76"/>
      <c r="G207" s="150"/>
      <c r="H207" s="74">
        <f t="shared" si="26"/>
        <v>0</v>
      </c>
      <c r="I207" s="76"/>
      <c r="J207" s="76"/>
      <c r="K207" s="76"/>
      <c r="L207" s="151"/>
    </row>
    <row r="208" spans="1:12" x14ac:dyDescent="0.25">
      <c r="A208" s="47">
        <v>5213</v>
      </c>
      <c r="B208" s="73" t="s">
        <v>191</v>
      </c>
      <c r="C208" s="74">
        <f t="shared" si="25"/>
        <v>0</v>
      </c>
      <c r="D208" s="76"/>
      <c r="E208" s="76"/>
      <c r="F208" s="76"/>
      <c r="G208" s="150"/>
      <c r="H208" s="74">
        <f t="shared" si="26"/>
        <v>0</v>
      </c>
      <c r="I208" s="76"/>
      <c r="J208" s="76"/>
      <c r="K208" s="76"/>
      <c r="L208" s="151"/>
    </row>
    <row r="209" spans="1:12" x14ac:dyDescent="0.25">
      <c r="A209" s="47">
        <v>5214</v>
      </c>
      <c r="B209" s="73" t="s">
        <v>192</v>
      </c>
      <c r="C209" s="74">
        <f t="shared" si="25"/>
        <v>0</v>
      </c>
      <c r="D209" s="76"/>
      <c r="E209" s="76"/>
      <c r="F209" s="76"/>
      <c r="G209" s="150"/>
      <c r="H209" s="74">
        <f t="shared" si="26"/>
        <v>0</v>
      </c>
      <c r="I209" s="76"/>
      <c r="J209" s="76"/>
      <c r="K209" s="76"/>
      <c r="L209" s="151"/>
    </row>
    <row r="210" spans="1:12" x14ac:dyDescent="0.25">
      <c r="A210" s="47">
        <v>5215</v>
      </c>
      <c r="B210" s="73" t="s">
        <v>193</v>
      </c>
      <c r="C210" s="74">
        <f>SUM(D210:G210)</f>
        <v>0</v>
      </c>
      <c r="D210" s="76"/>
      <c r="E210" s="76"/>
      <c r="F210" s="76"/>
      <c r="G210" s="150"/>
      <c r="H210" s="74">
        <f>SUM(I210:L210)</f>
        <v>0</v>
      </c>
      <c r="I210" s="76"/>
      <c r="J210" s="76"/>
      <c r="K210" s="76"/>
      <c r="L210" s="151"/>
    </row>
    <row r="211" spans="1:12" ht="24" x14ac:dyDescent="0.25">
      <c r="A211" s="47">
        <v>5216</v>
      </c>
      <c r="B211" s="73" t="s">
        <v>194</v>
      </c>
      <c r="C211" s="74">
        <f t="shared" si="25"/>
        <v>0</v>
      </c>
      <c r="D211" s="76"/>
      <c r="E211" s="76"/>
      <c r="F211" s="76"/>
      <c r="G211" s="150"/>
      <c r="H211" s="74">
        <f t="shared" si="26"/>
        <v>0</v>
      </c>
      <c r="I211" s="76"/>
      <c r="J211" s="76"/>
      <c r="K211" s="76"/>
      <c r="L211" s="151"/>
    </row>
    <row r="212" spans="1:12" x14ac:dyDescent="0.25">
      <c r="A212" s="47">
        <v>5217</v>
      </c>
      <c r="B212" s="73" t="s">
        <v>195</v>
      </c>
      <c r="C212" s="74">
        <f t="shared" si="25"/>
        <v>0</v>
      </c>
      <c r="D212" s="76"/>
      <c r="E212" s="76"/>
      <c r="F212" s="76"/>
      <c r="G212" s="150"/>
      <c r="H212" s="74">
        <f t="shared" si="26"/>
        <v>0</v>
      </c>
      <c r="I212" s="76"/>
      <c r="J212" s="76"/>
      <c r="K212" s="76"/>
      <c r="L212" s="151"/>
    </row>
    <row r="213" spans="1:12" x14ac:dyDescent="0.25">
      <c r="A213" s="47">
        <v>5218</v>
      </c>
      <c r="B213" s="73" t="s">
        <v>196</v>
      </c>
      <c r="C213" s="74">
        <f t="shared" si="25"/>
        <v>0</v>
      </c>
      <c r="D213" s="76"/>
      <c r="E213" s="76"/>
      <c r="F213" s="76"/>
      <c r="G213" s="150"/>
      <c r="H213" s="74">
        <f t="shared" si="26"/>
        <v>0</v>
      </c>
      <c r="I213" s="76"/>
      <c r="J213" s="76"/>
      <c r="K213" s="76"/>
      <c r="L213" s="151"/>
    </row>
    <row r="214" spans="1:12" x14ac:dyDescent="0.25">
      <c r="A214" s="47">
        <v>5219</v>
      </c>
      <c r="B214" s="73" t="s">
        <v>197</v>
      </c>
      <c r="C214" s="74">
        <f t="shared" si="25"/>
        <v>0</v>
      </c>
      <c r="D214" s="76"/>
      <c r="E214" s="76"/>
      <c r="F214" s="76"/>
      <c r="G214" s="150"/>
      <c r="H214" s="74">
        <f t="shared" si="26"/>
        <v>0</v>
      </c>
      <c r="I214" s="76"/>
      <c r="J214" s="76"/>
      <c r="K214" s="76"/>
      <c r="L214" s="151"/>
    </row>
    <row r="215" spans="1:12" ht="13.5" customHeight="1" x14ac:dyDescent="0.25">
      <c r="A215" s="152">
        <v>5220</v>
      </c>
      <c r="B215" s="73" t="s">
        <v>198</v>
      </c>
      <c r="C215" s="74">
        <f t="shared" si="25"/>
        <v>0</v>
      </c>
      <c r="D215" s="76"/>
      <c r="E215" s="76"/>
      <c r="F215" s="76"/>
      <c r="G215" s="150"/>
      <c r="H215" s="74">
        <f t="shared" si="26"/>
        <v>0</v>
      </c>
      <c r="I215" s="76"/>
      <c r="J215" s="76"/>
      <c r="K215" s="76"/>
      <c r="L215" s="151"/>
    </row>
    <row r="216" spans="1:12" x14ac:dyDescent="0.25">
      <c r="A216" s="152">
        <v>5230</v>
      </c>
      <c r="B216" s="73" t="s">
        <v>199</v>
      </c>
      <c r="C216" s="74">
        <f t="shared" si="25"/>
        <v>31596</v>
      </c>
      <c r="D216" s="153">
        <f>SUM(D217:D224)</f>
        <v>24413</v>
      </c>
      <c r="E216" s="153">
        <f>SUM(E217:E224)</f>
        <v>0</v>
      </c>
      <c r="F216" s="153">
        <f>SUM(F217:F224)</f>
        <v>6987</v>
      </c>
      <c r="G216" s="154">
        <f>SUM(G217:G224)</f>
        <v>196</v>
      </c>
      <c r="H216" s="74">
        <f t="shared" si="26"/>
        <v>31596</v>
      </c>
      <c r="I216" s="153">
        <f>SUM(I217:I224)</f>
        <v>0</v>
      </c>
      <c r="J216" s="153">
        <f>SUM(J217:J224)</f>
        <v>0</v>
      </c>
      <c r="K216" s="153">
        <f>SUM(K217:K224)</f>
        <v>31400</v>
      </c>
      <c r="L216" s="155">
        <f>SUM(L217:L224)</f>
        <v>196</v>
      </c>
    </row>
    <row r="217" spans="1:12" x14ac:dyDescent="0.25">
      <c r="A217" s="47">
        <v>5231</v>
      </c>
      <c r="B217" s="73" t="s">
        <v>200</v>
      </c>
      <c r="C217" s="74">
        <f t="shared" si="25"/>
        <v>0</v>
      </c>
      <c r="D217" s="76"/>
      <c r="E217" s="76"/>
      <c r="F217" s="76"/>
      <c r="G217" s="150"/>
      <c r="H217" s="74">
        <f t="shared" si="26"/>
        <v>0</v>
      </c>
      <c r="I217" s="76"/>
      <c r="J217" s="76"/>
      <c r="K217" s="76"/>
      <c r="L217" s="151"/>
    </row>
    <row r="218" spans="1:12" x14ac:dyDescent="0.25">
      <c r="A218" s="47">
        <v>5232</v>
      </c>
      <c r="B218" s="73" t="s">
        <v>201</v>
      </c>
      <c r="C218" s="74">
        <f t="shared" si="25"/>
        <v>30196</v>
      </c>
      <c r="D218" s="76">
        <f>23013</f>
        <v>23013</v>
      </c>
      <c r="E218" s="76"/>
      <c r="F218" s="76">
        <v>6987</v>
      </c>
      <c r="G218" s="150">
        <v>196</v>
      </c>
      <c r="H218" s="74">
        <f t="shared" si="26"/>
        <v>30196</v>
      </c>
      <c r="I218" s="76">
        <f>[1]saimn.nod!$O$25</f>
        <v>0</v>
      </c>
      <c r="J218" s="76"/>
      <c r="K218" s="76">
        <f>[1]saimn.nod!$P$25</f>
        <v>30000</v>
      </c>
      <c r="L218" s="151">
        <f>[1]saimn.nod!$J$33</f>
        <v>196</v>
      </c>
    </row>
    <row r="219" spans="1:12" x14ac:dyDescent="0.25">
      <c r="A219" s="47">
        <v>5233</v>
      </c>
      <c r="B219" s="73" t="s">
        <v>202</v>
      </c>
      <c r="C219" s="190">
        <f t="shared" si="25"/>
        <v>0</v>
      </c>
      <c r="D219" s="76"/>
      <c r="E219" s="76"/>
      <c r="F219" s="76"/>
      <c r="G219" s="150"/>
      <c r="H219" s="74">
        <f t="shared" si="26"/>
        <v>0</v>
      </c>
      <c r="I219" s="76"/>
      <c r="J219" s="76"/>
      <c r="K219" s="76"/>
      <c r="L219" s="151"/>
    </row>
    <row r="220" spans="1:12" ht="24" x14ac:dyDescent="0.25">
      <c r="A220" s="47">
        <v>5234</v>
      </c>
      <c r="B220" s="73" t="s">
        <v>203</v>
      </c>
      <c r="C220" s="190">
        <f t="shared" si="25"/>
        <v>0</v>
      </c>
      <c r="D220" s="76"/>
      <c r="E220" s="76"/>
      <c r="F220" s="76"/>
      <c r="G220" s="150"/>
      <c r="H220" s="74">
        <f t="shared" si="26"/>
        <v>0</v>
      </c>
      <c r="I220" s="76"/>
      <c r="J220" s="76"/>
      <c r="K220" s="76"/>
      <c r="L220" s="151"/>
    </row>
    <row r="221" spans="1:12" ht="14.25" customHeight="1" x14ac:dyDescent="0.25">
      <c r="A221" s="47">
        <v>5236</v>
      </c>
      <c r="B221" s="73" t="s">
        <v>204</v>
      </c>
      <c r="C221" s="190">
        <f t="shared" si="25"/>
        <v>0</v>
      </c>
      <c r="D221" s="76"/>
      <c r="E221" s="76"/>
      <c r="F221" s="76"/>
      <c r="G221" s="150"/>
      <c r="H221" s="74">
        <f t="shared" si="26"/>
        <v>0</v>
      </c>
      <c r="I221" s="76"/>
      <c r="J221" s="76"/>
      <c r="K221" s="76"/>
      <c r="L221" s="151"/>
    </row>
    <row r="222" spans="1:12" ht="14.25" customHeight="1" x14ac:dyDescent="0.25">
      <c r="A222" s="47">
        <v>5237</v>
      </c>
      <c r="B222" s="73" t="s">
        <v>205</v>
      </c>
      <c r="C222" s="190">
        <f t="shared" si="25"/>
        <v>0</v>
      </c>
      <c r="D222" s="76"/>
      <c r="E222" s="76"/>
      <c r="F222" s="76"/>
      <c r="G222" s="150"/>
      <c r="H222" s="74">
        <f t="shared" si="26"/>
        <v>0</v>
      </c>
      <c r="I222" s="76"/>
      <c r="J222" s="76"/>
      <c r="K222" s="76"/>
      <c r="L222" s="151"/>
    </row>
    <row r="223" spans="1:12" ht="24" x14ac:dyDescent="0.25">
      <c r="A223" s="47">
        <v>5238</v>
      </c>
      <c r="B223" s="73" t="s">
        <v>206</v>
      </c>
      <c r="C223" s="190">
        <f t="shared" si="25"/>
        <v>0</v>
      </c>
      <c r="D223" s="76"/>
      <c r="E223" s="76"/>
      <c r="F223" s="76"/>
      <c r="G223" s="150"/>
      <c r="H223" s="74">
        <f t="shared" si="26"/>
        <v>0</v>
      </c>
      <c r="I223" s="76"/>
      <c r="J223" s="76"/>
      <c r="K223" s="76"/>
      <c r="L223" s="151"/>
    </row>
    <row r="224" spans="1:12" ht="24" x14ac:dyDescent="0.25">
      <c r="A224" s="47">
        <v>5239</v>
      </c>
      <c r="B224" s="73" t="s">
        <v>207</v>
      </c>
      <c r="C224" s="190">
        <f t="shared" si="25"/>
        <v>1400</v>
      </c>
      <c r="D224" s="76">
        <f>1400</f>
        <v>1400</v>
      </c>
      <c r="E224" s="76"/>
      <c r="F224" s="76"/>
      <c r="G224" s="150"/>
      <c r="H224" s="74">
        <f t="shared" si="26"/>
        <v>1400</v>
      </c>
      <c r="I224" s="76">
        <f>[1]saimn.nod!$O$26</f>
        <v>0</v>
      </c>
      <c r="J224" s="76"/>
      <c r="K224" s="76">
        <f>[1]saimn.nod!$P$26</f>
        <v>1400</v>
      </c>
      <c r="L224" s="151"/>
    </row>
    <row r="225" spans="1:12" ht="24" x14ac:dyDescent="0.25">
      <c r="A225" s="152">
        <v>5240</v>
      </c>
      <c r="B225" s="73" t="s">
        <v>208</v>
      </c>
      <c r="C225" s="190">
        <f t="shared" si="25"/>
        <v>0</v>
      </c>
      <c r="D225" s="76"/>
      <c r="E225" s="76"/>
      <c r="F225" s="76"/>
      <c r="G225" s="150"/>
      <c r="H225" s="74">
        <f t="shared" si="26"/>
        <v>0</v>
      </c>
      <c r="I225" s="76"/>
      <c r="J225" s="76"/>
      <c r="K225" s="76"/>
      <c r="L225" s="151"/>
    </row>
    <row r="226" spans="1:12" x14ac:dyDescent="0.25">
      <c r="A226" s="152">
        <v>5250</v>
      </c>
      <c r="B226" s="73" t="s">
        <v>209</v>
      </c>
      <c r="C226" s="190">
        <f t="shared" si="25"/>
        <v>22150</v>
      </c>
      <c r="D226" s="76">
        <f>1600+5050+5150+1500+8850</f>
        <v>22150</v>
      </c>
      <c r="E226" s="76"/>
      <c r="F226" s="76"/>
      <c r="G226" s="150"/>
      <c r="H226" s="74">
        <f t="shared" si="26"/>
        <v>0</v>
      </c>
      <c r="I226" s="76"/>
      <c r="J226" s="76"/>
      <c r="K226" s="76"/>
      <c r="L226" s="151"/>
    </row>
    <row r="227" spans="1:12" x14ac:dyDescent="0.25">
      <c r="A227" s="152">
        <v>5260</v>
      </c>
      <c r="B227" s="73" t="s">
        <v>210</v>
      </c>
      <c r="C227" s="190">
        <f t="shared" si="25"/>
        <v>0</v>
      </c>
      <c r="D227" s="153">
        <f>SUM(D228)</f>
        <v>0</v>
      </c>
      <c r="E227" s="153">
        <f>SUM(E228)</f>
        <v>0</v>
      </c>
      <c r="F227" s="153">
        <f>SUM(F228)</f>
        <v>0</v>
      </c>
      <c r="G227" s="154">
        <f>SUM(G228)</f>
        <v>0</v>
      </c>
      <c r="H227" s="74">
        <f t="shared" si="26"/>
        <v>0</v>
      </c>
      <c r="I227" s="153">
        <f>SUM(I228)</f>
        <v>0</v>
      </c>
      <c r="J227" s="153">
        <f>SUM(J228)</f>
        <v>0</v>
      </c>
      <c r="K227" s="153">
        <f>SUM(K228)</f>
        <v>0</v>
      </c>
      <c r="L227" s="155">
        <f>SUM(L228)</f>
        <v>0</v>
      </c>
    </row>
    <row r="228" spans="1:12" ht="24" x14ac:dyDescent="0.25">
      <c r="A228" s="47">
        <v>5269</v>
      </c>
      <c r="B228" s="73" t="s">
        <v>211</v>
      </c>
      <c r="C228" s="190">
        <f t="shared" si="25"/>
        <v>0</v>
      </c>
      <c r="D228" s="76"/>
      <c r="E228" s="76"/>
      <c r="F228" s="76"/>
      <c r="G228" s="150"/>
      <c r="H228" s="74">
        <f t="shared" si="26"/>
        <v>0</v>
      </c>
      <c r="I228" s="76"/>
      <c r="J228" s="76"/>
      <c r="K228" s="76"/>
      <c r="L228" s="151"/>
    </row>
    <row r="229" spans="1:12" ht="24" x14ac:dyDescent="0.25">
      <c r="A229" s="144">
        <v>5270</v>
      </c>
      <c r="B229" s="103" t="s">
        <v>212</v>
      </c>
      <c r="C229" s="191">
        <f t="shared" si="25"/>
        <v>0</v>
      </c>
      <c r="D229" s="156"/>
      <c r="E229" s="156"/>
      <c r="F229" s="156"/>
      <c r="G229" s="157"/>
      <c r="H229" s="110">
        <f t="shared" si="26"/>
        <v>0</v>
      </c>
      <c r="I229" s="156"/>
      <c r="J229" s="156"/>
      <c r="K229" s="156"/>
      <c r="L229" s="158"/>
    </row>
    <row r="230" spans="1:12" x14ac:dyDescent="0.25">
      <c r="A230" s="136">
        <v>6000</v>
      </c>
      <c r="B230" s="136" t="s">
        <v>213</v>
      </c>
      <c r="C230" s="192">
        <f t="shared" si="25"/>
        <v>0</v>
      </c>
      <c r="D230" s="138">
        <f>D231+D251+D258</f>
        <v>0</v>
      </c>
      <c r="E230" s="138">
        <f>E231+E251+E258</f>
        <v>0</v>
      </c>
      <c r="F230" s="138">
        <f>F231+F251+F258</f>
        <v>0</v>
      </c>
      <c r="G230" s="139">
        <f>G231+G251+G258</f>
        <v>0</v>
      </c>
      <c r="H230" s="137">
        <f t="shared" si="26"/>
        <v>0</v>
      </c>
      <c r="I230" s="138">
        <f>I231+I251+I258</f>
        <v>0</v>
      </c>
      <c r="J230" s="138">
        <f>J231+J251+J258</f>
        <v>0</v>
      </c>
      <c r="K230" s="138">
        <f>K231+K251+K258</f>
        <v>0</v>
      </c>
      <c r="L230" s="140">
        <f>L231+L251+L258</f>
        <v>0</v>
      </c>
    </row>
    <row r="231" spans="1:12" ht="14.25" customHeight="1" x14ac:dyDescent="0.25">
      <c r="A231" s="88">
        <v>6200</v>
      </c>
      <c r="B231" s="173" t="s">
        <v>214</v>
      </c>
      <c r="C231" s="193">
        <f>SUM(D231:G231)</f>
        <v>0</v>
      </c>
      <c r="D231" s="183">
        <f>SUM(D232,D233,D235,D238,D244,D245,D246)</f>
        <v>0</v>
      </c>
      <c r="E231" s="183">
        <f t="shared" ref="E231:I231" si="27">SUM(E232,E233,E235,E238,E244,E245,E246)</f>
        <v>0</v>
      </c>
      <c r="F231" s="183">
        <f t="shared" si="27"/>
        <v>0</v>
      </c>
      <c r="G231" s="183">
        <f t="shared" si="27"/>
        <v>0</v>
      </c>
      <c r="H231" s="182">
        <f t="shared" si="26"/>
        <v>0</v>
      </c>
      <c r="I231" s="183">
        <f t="shared" si="27"/>
        <v>0</v>
      </c>
      <c r="J231" s="183">
        <f>SUM(J232,J233,J235,J238,J244,J245,J246)</f>
        <v>0</v>
      </c>
      <c r="K231" s="183">
        <f t="shared" ref="K231:L231" si="28">SUM(K232,K233,K235,K238,K244,K245,K246)</f>
        <v>0</v>
      </c>
      <c r="L231" s="143">
        <f t="shared" si="28"/>
        <v>0</v>
      </c>
    </row>
    <row r="232" spans="1:12" ht="24" x14ac:dyDescent="0.25">
      <c r="A232" s="161">
        <v>6220</v>
      </c>
      <c r="B232" s="67" t="s">
        <v>215</v>
      </c>
      <c r="C232" s="194">
        <f t="shared" si="25"/>
        <v>0</v>
      </c>
      <c r="D232" s="70"/>
      <c r="E232" s="70"/>
      <c r="F232" s="70"/>
      <c r="G232" s="195"/>
      <c r="H232" s="196">
        <f t="shared" si="26"/>
        <v>0</v>
      </c>
      <c r="I232" s="70"/>
      <c r="J232" s="70"/>
      <c r="K232" s="70"/>
      <c r="L232" s="149"/>
    </row>
    <row r="233" spans="1:12" x14ac:dyDescent="0.25">
      <c r="A233" s="152">
        <v>6230</v>
      </c>
      <c r="B233" s="73" t="s">
        <v>326</v>
      </c>
      <c r="C233" s="190">
        <f t="shared" si="25"/>
        <v>0</v>
      </c>
      <c r="D233" s="76">
        <f>SUM(D234)</f>
        <v>0</v>
      </c>
      <c r="E233" s="76">
        <f t="shared" ref="E233:I233" si="29">SUM(E234)</f>
        <v>0</v>
      </c>
      <c r="F233" s="76">
        <f t="shared" si="29"/>
        <v>0</v>
      </c>
      <c r="G233" s="150">
        <f t="shared" si="29"/>
        <v>0</v>
      </c>
      <c r="H233" s="197">
        <f t="shared" si="26"/>
        <v>0</v>
      </c>
      <c r="I233" s="76">
        <f t="shared" si="29"/>
        <v>0</v>
      </c>
      <c r="J233" s="76">
        <f t="shared" ref="J233" si="30">SUM(J234)</f>
        <v>0</v>
      </c>
      <c r="K233" s="76">
        <f t="shared" ref="K233:L233" si="31">SUM(K234)</f>
        <v>0</v>
      </c>
      <c r="L233" s="151">
        <f t="shared" si="31"/>
        <v>0</v>
      </c>
    </row>
    <row r="234" spans="1:12" ht="24" x14ac:dyDescent="0.25">
      <c r="A234" s="102">
        <v>6239</v>
      </c>
      <c r="B234" s="67" t="s">
        <v>327</v>
      </c>
      <c r="C234" s="190">
        <f t="shared" si="25"/>
        <v>0</v>
      </c>
      <c r="D234" s="70"/>
      <c r="E234" s="70"/>
      <c r="F234" s="70"/>
      <c r="G234" s="148"/>
      <c r="H234" s="197">
        <f t="shared" si="26"/>
        <v>0</v>
      </c>
      <c r="I234" s="70"/>
      <c r="J234" s="70"/>
      <c r="K234" s="70"/>
      <c r="L234" s="149"/>
    </row>
    <row r="235" spans="1:12" ht="24" x14ac:dyDescent="0.25">
      <c r="A235" s="152">
        <v>6240</v>
      </c>
      <c r="B235" s="73" t="s">
        <v>216</v>
      </c>
      <c r="C235" s="190">
        <f>SUM(D235:G235)</f>
        <v>0</v>
      </c>
      <c r="D235" s="153">
        <f>SUM(D236:D237)</f>
        <v>0</v>
      </c>
      <c r="E235" s="153">
        <f>SUM(E236:E237)</f>
        <v>0</v>
      </c>
      <c r="F235" s="153">
        <f>SUM(F236:F237)</f>
        <v>0</v>
      </c>
      <c r="G235" s="154">
        <f>SUM(G236:G237)</f>
        <v>0</v>
      </c>
      <c r="H235" s="197">
        <f t="shared" si="26"/>
        <v>0</v>
      </c>
      <c r="I235" s="153">
        <f>SUM(I236:I237)</f>
        <v>0</v>
      </c>
      <c r="J235" s="153">
        <f>SUM(J236:J237)</f>
        <v>0</v>
      </c>
      <c r="K235" s="153">
        <f>SUM(K236:K237)</f>
        <v>0</v>
      </c>
      <c r="L235" s="155">
        <f>SUM(L236:L237)</f>
        <v>0</v>
      </c>
    </row>
    <row r="236" spans="1:12" x14ac:dyDescent="0.25">
      <c r="A236" s="47">
        <v>6241</v>
      </c>
      <c r="B236" s="73" t="s">
        <v>217</v>
      </c>
      <c r="C236" s="190">
        <f>SUM(D236:G236)</f>
        <v>0</v>
      </c>
      <c r="D236" s="76"/>
      <c r="E236" s="76"/>
      <c r="F236" s="76"/>
      <c r="G236" s="150"/>
      <c r="H236" s="197">
        <f>SUM(I236:L236)</f>
        <v>0</v>
      </c>
      <c r="I236" s="76"/>
      <c r="J236" s="76"/>
      <c r="K236" s="76"/>
      <c r="L236" s="151"/>
    </row>
    <row r="237" spans="1:12" x14ac:dyDescent="0.25">
      <c r="A237" s="47">
        <v>6242</v>
      </c>
      <c r="B237" s="73" t="s">
        <v>218</v>
      </c>
      <c r="C237" s="190">
        <f>SUM(D237:G237)</f>
        <v>0</v>
      </c>
      <c r="D237" s="76"/>
      <c r="E237" s="76"/>
      <c r="F237" s="76"/>
      <c r="G237" s="150"/>
      <c r="H237" s="197">
        <f t="shared" si="26"/>
        <v>0</v>
      </c>
      <c r="I237" s="76"/>
      <c r="J237" s="76"/>
      <c r="K237" s="76"/>
      <c r="L237" s="151"/>
    </row>
    <row r="238" spans="1:12" ht="25.5" customHeight="1" x14ac:dyDescent="0.25">
      <c r="A238" s="152">
        <v>6250</v>
      </c>
      <c r="B238" s="73" t="s">
        <v>219</v>
      </c>
      <c r="C238" s="190">
        <f>SUM(D238:G238)</f>
        <v>0</v>
      </c>
      <c r="D238" s="153">
        <f>SUM(D239:D243)</f>
        <v>0</v>
      </c>
      <c r="E238" s="153">
        <f>SUM(E239:E243)</f>
        <v>0</v>
      </c>
      <c r="F238" s="153">
        <f>SUM(F239:F243)</f>
        <v>0</v>
      </c>
      <c r="G238" s="154">
        <f>SUM(G239:G243)</f>
        <v>0</v>
      </c>
      <c r="H238" s="197">
        <f t="shared" si="26"/>
        <v>0</v>
      </c>
      <c r="I238" s="153">
        <f>SUM(I239:I243)</f>
        <v>0</v>
      </c>
      <c r="J238" s="153">
        <f>SUM(J239:J243)</f>
        <v>0</v>
      </c>
      <c r="K238" s="153">
        <f>SUM(K239:K243)</f>
        <v>0</v>
      </c>
      <c r="L238" s="155">
        <f>SUM(L239:L243)</f>
        <v>0</v>
      </c>
    </row>
    <row r="239" spans="1:12" ht="14.25" customHeight="1" x14ac:dyDescent="0.25">
      <c r="A239" s="47">
        <v>6252</v>
      </c>
      <c r="B239" s="73" t="s">
        <v>220</v>
      </c>
      <c r="C239" s="190">
        <f>SUM(D239:G239)</f>
        <v>0</v>
      </c>
      <c r="D239" s="76"/>
      <c r="E239" s="76"/>
      <c r="F239" s="76"/>
      <c r="G239" s="150"/>
      <c r="H239" s="197">
        <f t="shared" si="26"/>
        <v>0</v>
      </c>
      <c r="I239" s="76"/>
      <c r="J239" s="76"/>
      <c r="K239" s="76"/>
      <c r="L239" s="151"/>
    </row>
    <row r="240" spans="1:12" ht="14.25" customHeight="1" x14ac:dyDescent="0.25">
      <c r="A240" s="47">
        <v>6253</v>
      </c>
      <c r="B240" s="73" t="s">
        <v>221</v>
      </c>
      <c r="C240" s="190">
        <f t="shared" si="25"/>
        <v>0</v>
      </c>
      <c r="D240" s="76"/>
      <c r="E240" s="76"/>
      <c r="F240" s="76"/>
      <c r="G240" s="150"/>
      <c r="H240" s="197">
        <f t="shared" si="26"/>
        <v>0</v>
      </c>
      <c r="I240" s="76"/>
      <c r="J240" s="76"/>
      <c r="K240" s="76"/>
      <c r="L240" s="151"/>
    </row>
    <row r="241" spans="1:12" ht="24" x14ac:dyDescent="0.25">
      <c r="A241" s="47">
        <v>6254</v>
      </c>
      <c r="B241" s="73" t="s">
        <v>222</v>
      </c>
      <c r="C241" s="190">
        <f t="shared" si="25"/>
        <v>0</v>
      </c>
      <c r="D241" s="76"/>
      <c r="E241" s="76"/>
      <c r="F241" s="76"/>
      <c r="G241" s="150"/>
      <c r="H241" s="197">
        <f t="shared" si="26"/>
        <v>0</v>
      </c>
      <c r="I241" s="76"/>
      <c r="J241" s="76"/>
      <c r="K241" s="76"/>
      <c r="L241" s="151"/>
    </row>
    <row r="242" spans="1:12" ht="24" x14ac:dyDescent="0.25">
      <c r="A242" s="47">
        <v>6255</v>
      </c>
      <c r="B242" s="73" t="s">
        <v>223</v>
      </c>
      <c r="C242" s="190">
        <f t="shared" si="25"/>
        <v>0</v>
      </c>
      <c r="D242" s="76"/>
      <c r="E242" s="76"/>
      <c r="F242" s="76"/>
      <c r="G242" s="150"/>
      <c r="H242" s="197">
        <f t="shared" si="26"/>
        <v>0</v>
      </c>
      <c r="I242" s="76"/>
      <c r="J242" s="76"/>
      <c r="K242" s="76"/>
      <c r="L242" s="151"/>
    </row>
    <row r="243" spans="1:12" x14ac:dyDescent="0.25">
      <c r="A243" s="47">
        <v>6259</v>
      </c>
      <c r="B243" s="73" t="s">
        <v>224</v>
      </c>
      <c r="C243" s="190">
        <f t="shared" si="25"/>
        <v>0</v>
      </c>
      <c r="D243" s="76"/>
      <c r="E243" s="76"/>
      <c r="F243" s="76"/>
      <c r="G243" s="150"/>
      <c r="H243" s="197">
        <f t="shared" si="26"/>
        <v>0</v>
      </c>
      <c r="I243" s="76"/>
      <c r="J243" s="76"/>
      <c r="K243" s="76"/>
      <c r="L243" s="151"/>
    </row>
    <row r="244" spans="1:12" ht="33" customHeight="1" x14ac:dyDescent="0.25">
      <c r="A244" s="152">
        <v>6260</v>
      </c>
      <c r="B244" s="73" t="s">
        <v>225</v>
      </c>
      <c r="C244" s="190">
        <f t="shared" si="25"/>
        <v>0</v>
      </c>
      <c r="D244" s="76"/>
      <c r="E244" s="76"/>
      <c r="F244" s="76"/>
      <c r="G244" s="150"/>
      <c r="H244" s="197">
        <f t="shared" si="26"/>
        <v>0</v>
      </c>
      <c r="I244" s="76"/>
      <c r="J244" s="76"/>
      <c r="K244" s="76"/>
      <c r="L244" s="151"/>
    </row>
    <row r="245" spans="1:12" x14ac:dyDescent="0.25">
      <c r="A245" s="152">
        <v>6270</v>
      </c>
      <c r="B245" s="73" t="s">
        <v>226</v>
      </c>
      <c r="C245" s="190">
        <f t="shared" si="25"/>
        <v>0</v>
      </c>
      <c r="D245" s="76"/>
      <c r="E245" s="76"/>
      <c r="F245" s="76"/>
      <c r="G245" s="150"/>
      <c r="H245" s="197">
        <f t="shared" si="26"/>
        <v>0</v>
      </c>
      <c r="I245" s="76"/>
      <c r="J245" s="76"/>
      <c r="K245" s="76"/>
      <c r="L245" s="151"/>
    </row>
    <row r="246" spans="1:12" ht="24.75" customHeight="1" x14ac:dyDescent="0.25">
      <c r="A246" s="161">
        <v>6290</v>
      </c>
      <c r="B246" s="67" t="s">
        <v>227</v>
      </c>
      <c r="C246" s="198">
        <f t="shared" si="25"/>
        <v>0</v>
      </c>
      <c r="D246" s="162">
        <f>SUM(D247:D250)</f>
        <v>0</v>
      </c>
      <c r="E246" s="162">
        <f t="shared" ref="E246:G246" si="32">SUM(E247:E250)</f>
        <v>0</v>
      </c>
      <c r="F246" s="162">
        <f t="shared" si="32"/>
        <v>0</v>
      </c>
      <c r="G246" s="199">
        <f t="shared" si="32"/>
        <v>0</v>
      </c>
      <c r="H246" s="198">
        <f t="shared" si="26"/>
        <v>0</v>
      </c>
      <c r="I246" s="162">
        <f>SUM(I247:I250)</f>
        <v>0</v>
      </c>
      <c r="J246" s="162">
        <f t="shared" ref="J246:L246" si="33">SUM(J247:J250)</f>
        <v>0</v>
      </c>
      <c r="K246" s="162">
        <f t="shared" si="33"/>
        <v>0</v>
      </c>
      <c r="L246" s="176">
        <f t="shared" si="33"/>
        <v>0</v>
      </c>
    </row>
    <row r="247" spans="1:12" x14ac:dyDescent="0.25">
      <c r="A247" s="47">
        <v>6291</v>
      </c>
      <c r="B247" s="73" t="s">
        <v>228</v>
      </c>
      <c r="C247" s="190">
        <f t="shared" si="25"/>
        <v>0</v>
      </c>
      <c r="D247" s="76"/>
      <c r="E247" s="76"/>
      <c r="F247" s="76"/>
      <c r="G247" s="200"/>
      <c r="H247" s="190">
        <f t="shared" si="26"/>
        <v>0</v>
      </c>
      <c r="I247" s="76"/>
      <c r="J247" s="76"/>
      <c r="K247" s="76"/>
      <c r="L247" s="151"/>
    </row>
    <row r="248" spans="1:12" x14ac:dyDescent="0.25">
      <c r="A248" s="47">
        <v>6292</v>
      </c>
      <c r="B248" s="73" t="s">
        <v>229</v>
      </c>
      <c r="C248" s="190">
        <f t="shared" si="25"/>
        <v>0</v>
      </c>
      <c r="D248" s="76"/>
      <c r="E248" s="76"/>
      <c r="F248" s="76"/>
      <c r="G248" s="200"/>
      <c r="H248" s="190">
        <f t="shared" si="26"/>
        <v>0</v>
      </c>
      <c r="I248" s="76"/>
      <c r="J248" s="76"/>
      <c r="K248" s="76"/>
      <c r="L248" s="151"/>
    </row>
    <row r="249" spans="1:12" ht="78.75" customHeight="1" x14ac:dyDescent="0.25">
      <c r="A249" s="47">
        <v>6296</v>
      </c>
      <c r="B249" s="73" t="s">
        <v>230</v>
      </c>
      <c r="C249" s="190">
        <f t="shared" si="25"/>
        <v>0</v>
      </c>
      <c r="D249" s="76"/>
      <c r="E249" s="76"/>
      <c r="F249" s="76"/>
      <c r="G249" s="200"/>
      <c r="H249" s="190">
        <f t="shared" si="26"/>
        <v>0</v>
      </c>
      <c r="I249" s="76"/>
      <c r="J249" s="76"/>
      <c r="K249" s="76"/>
      <c r="L249" s="151"/>
    </row>
    <row r="250" spans="1:12" ht="39.75" customHeight="1" x14ac:dyDescent="0.25">
      <c r="A250" s="47">
        <v>6299</v>
      </c>
      <c r="B250" s="73" t="s">
        <v>231</v>
      </c>
      <c r="C250" s="190">
        <f t="shared" si="25"/>
        <v>0</v>
      </c>
      <c r="D250" s="76"/>
      <c r="E250" s="76"/>
      <c r="F250" s="76"/>
      <c r="G250" s="200"/>
      <c r="H250" s="190">
        <f t="shared" si="26"/>
        <v>0</v>
      </c>
      <c r="I250" s="76"/>
      <c r="J250" s="76"/>
      <c r="K250" s="76"/>
      <c r="L250" s="151"/>
    </row>
    <row r="251" spans="1:12" x14ac:dyDescent="0.25">
      <c r="A251" s="58">
        <v>6300</v>
      </c>
      <c r="B251" s="141" t="s">
        <v>232</v>
      </c>
      <c r="C251" s="174">
        <f t="shared" si="25"/>
        <v>0</v>
      </c>
      <c r="D251" s="65">
        <f>SUM(D252,D256,D257)</f>
        <v>0</v>
      </c>
      <c r="E251" s="65">
        <f t="shared" ref="E251:G251" si="34">SUM(E252,E256,E257)</f>
        <v>0</v>
      </c>
      <c r="F251" s="65">
        <f t="shared" si="34"/>
        <v>0</v>
      </c>
      <c r="G251" s="65">
        <f t="shared" si="34"/>
        <v>0</v>
      </c>
      <c r="H251" s="59">
        <f t="shared" si="26"/>
        <v>0</v>
      </c>
      <c r="I251" s="65">
        <f>SUM(I252,I256,I257)</f>
        <v>0</v>
      </c>
      <c r="J251" s="65">
        <f t="shared" ref="J251:L251" si="35">SUM(J252,J256,J257)</f>
        <v>0</v>
      </c>
      <c r="K251" s="65">
        <f t="shared" si="35"/>
        <v>0</v>
      </c>
      <c r="L251" s="165">
        <f t="shared" si="35"/>
        <v>0</v>
      </c>
    </row>
    <row r="252" spans="1:12" ht="24" x14ac:dyDescent="0.25">
      <c r="A252" s="161">
        <v>6320</v>
      </c>
      <c r="B252" s="67" t="s">
        <v>233</v>
      </c>
      <c r="C252" s="198">
        <f t="shared" si="25"/>
        <v>0</v>
      </c>
      <c r="D252" s="162">
        <f>SUM(D253:D255)</f>
        <v>0</v>
      </c>
      <c r="E252" s="162">
        <f t="shared" ref="E252:G252" si="36">SUM(E253:E255)</f>
        <v>0</v>
      </c>
      <c r="F252" s="162">
        <f t="shared" si="36"/>
        <v>0</v>
      </c>
      <c r="G252" s="201">
        <f t="shared" si="36"/>
        <v>0</v>
      </c>
      <c r="H252" s="198">
        <f t="shared" si="26"/>
        <v>0</v>
      </c>
      <c r="I252" s="162">
        <f>SUM(I253:I255)</f>
        <v>0</v>
      </c>
      <c r="J252" s="162">
        <f t="shared" ref="J252:L252" si="37">SUM(J253:J255)</f>
        <v>0</v>
      </c>
      <c r="K252" s="162">
        <f t="shared" si="37"/>
        <v>0</v>
      </c>
      <c r="L252" s="202">
        <f t="shared" si="37"/>
        <v>0</v>
      </c>
    </row>
    <row r="253" spans="1:12" x14ac:dyDescent="0.25">
      <c r="A253" s="47">
        <v>6322</v>
      </c>
      <c r="B253" s="73" t="s">
        <v>234</v>
      </c>
      <c r="C253" s="190">
        <f t="shared" si="25"/>
        <v>0</v>
      </c>
      <c r="D253" s="76"/>
      <c r="E253" s="76"/>
      <c r="F253" s="76"/>
      <c r="G253" s="200"/>
      <c r="H253" s="190">
        <f t="shared" si="26"/>
        <v>0</v>
      </c>
      <c r="I253" s="76"/>
      <c r="J253" s="76"/>
      <c r="K253" s="76"/>
      <c r="L253" s="151"/>
    </row>
    <row r="254" spans="1:12" ht="24" x14ac:dyDescent="0.25">
      <c r="A254" s="47">
        <v>6323</v>
      </c>
      <c r="B254" s="73" t="s">
        <v>235</v>
      </c>
      <c r="C254" s="190">
        <f t="shared" si="25"/>
        <v>0</v>
      </c>
      <c r="D254" s="76"/>
      <c r="E254" s="76"/>
      <c r="F254" s="76"/>
      <c r="G254" s="200"/>
      <c r="H254" s="190">
        <f t="shared" si="26"/>
        <v>0</v>
      </c>
      <c r="I254" s="76"/>
      <c r="J254" s="76"/>
      <c r="K254" s="76"/>
      <c r="L254" s="151"/>
    </row>
    <row r="255" spans="1:12" x14ac:dyDescent="0.25">
      <c r="A255" s="41">
        <v>6329</v>
      </c>
      <c r="B255" s="67" t="s">
        <v>236</v>
      </c>
      <c r="C255" s="194">
        <f t="shared" si="25"/>
        <v>0</v>
      </c>
      <c r="D255" s="70"/>
      <c r="E255" s="70"/>
      <c r="F255" s="70"/>
      <c r="G255" s="203"/>
      <c r="H255" s="194">
        <f t="shared" si="26"/>
        <v>0</v>
      </c>
      <c r="I255" s="70"/>
      <c r="J255" s="70"/>
      <c r="K255" s="70"/>
      <c r="L255" s="149"/>
    </row>
    <row r="256" spans="1:12" ht="24" x14ac:dyDescent="0.25">
      <c r="A256" s="204">
        <v>6330</v>
      </c>
      <c r="B256" s="205" t="s">
        <v>237</v>
      </c>
      <c r="C256" s="198">
        <f>SUM(D256:G256)</f>
        <v>0</v>
      </c>
      <c r="D256" s="179"/>
      <c r="E256" s="179"/>
      <c r="F256" s="179"/>
      <c r="G256" s="200"/>
      <c r="H256" s="198">
        <f>SUM(I256:L256)</f>
        <v>0</v>
      </c>
      <c r="I256" s="179"/>
      <c r="J256" s="179"/>
      <c r="K256" s="179"/>
      <c r="L256" s="181"/>
    </row>
    <row r="257" spans="1:13" x14ac:dyDescent="0.25">
      <c r="A257" s="152">
        <v>6360</v>
      </c>
      <c r="B257" s="73" t="s">
        <v>238</v>
      </c>
      <c r="C257" s="190">
        <f t="shared" si="25"/>
        <v>0</v>
      </c>
      <c r="D257" s="76"/>
      <c r="E257" s="76"/>
      <c r="F257" s="76"/>
      <c r="G257" s="150"/>
      <c r="H257" s="197">
        <f t="shared" si="26"/>
        <v>0</v>
      </c>
      <c r="I257" s="76"/>
      <c r="J257" s="76"/>
      <c r="K257" s="76"/>
      <c r="L257" s="151"/>
    </row>
    <row r="258" spans="1:13" ht="36" x14ac:dyDescent="0.25">
      <c r="A258" s="58">
        <v>6400</v>
      </c>
      <c r="B258" s="141" t="s">
        <v>239</v>
      </c>
      <c r="C258" s="174">
        <f>SUM(D258:G258)</f>
        <v>0</v>
      </c>
      <c r="D258" s="65">
        <f>SUM(D259,D263)</f>
        <v>0</v>
      </c>
      <c r="E258" s="65">
        <f t="shared" ref="E258:G258" si="38">SUM(E259,E263)</f>
        <v>0</v>
      </c>
      <c r="F258" s="65">
        <f t="shared" si="38"/>
        <v>0</v>
      </c>
      <c r="G258" s="65">
        <f t="shared" si="38"/>
        <v>0</v>
      </c>
      <c r="H258" s="59">
        <f>SUM(I258:L258)</f>
        <v>0</v>
      </c>
      <c r="I258" s="65">
        <f>SUM(I259,I263)</f>
        <v>0</v>
      </c>
      <c r="J258" s="65">
        <f t="shared" ref="J258:L258" si="39">SUM(J259,J263)</f>
        <v>0</v>
      </c>
      <c r="K258" s="65">
        <f t="shared" si="39"/>
        <v>0</v>
      </c>
      <c r="L258" s="165">
        <f t="shared" si="39"/>
        <v>0</v>
      </c>
    </row>
    <row r="259" spans="1:13" ht="24" x14ac:dyDescent="0.25">
      <c r="A259" s="161">
        <v>6410</v>
      </c>
      <c r="B259" s="67" t="s">
        <v>240</v>
      </c>
      <c r="C259" s="194">
        <f t="shared" si="25"/>
        <v>0</v>
      </c>
      <c r="D259" s="162">
        <f>SUM(D260:D262)</f>
        <v>0</v>
      </c>
      <c r="E259" s="162">
        <f t="shared" ref="E259:G259" si="40">SUM(E260:E262)</f>
        <v>0</v>
      </c>
      <c r="F259" s="162">
        <f t="shared" si="40"/>
        <v>0</v>
      </c>
      <c r="G259" s="206">
        <f t="shared" si="40"/>
        <v>0</v>
      </c>
      <c r="H259" s="194">
        <f t="shared" si="26"/>
        <v>0</v>
      </c>
      <c r="I259" s="162">
        <f>SUM(I260:I262)</f>
        <v>0</v>
      </c>
      <c r="J259" s="162">
        <f t="shared" ref="J259:L259" si="41">SUM(J260:J262)</f>
        <v>0</v>
      </c>
      <c r="K259" s="162">
        <f t="shared" si="41"/>
        <v>0</v>
      </c>
      <c r="L259" s="171">
        <f t="shared" si="41"/>
        <v>0</v>
      </c>
    </row>
    <row r="260" spans="1:13" x14ac:dyDescent="0.25">
      <c r="A260" s="47">
        <v>6411</v>
      </c>
      <c r="B260" s="207" t="s">
        <v>241</v>
      </c>
      <c r="C260" s="190">
        <f t="shared" si="25"/>
        <v>0</v>
      </c>
      <c r="D260" s="76"/>
      <c r="E260" s="76"/>
      <c r="F260" s="76"/>
      <c r="G260" s="150"/>
      <c r="H260" s="197">
        <f t="shared" si="26"/>
        <v>0</v>
      </c>
      <c r="I260" s="76"/>
      <c r="J260" s="76"/>
      <c r="K260" s="76"/>
      <c r="L260" s="151"/>
    </row>
    <row r="261" spans="1:13" ht="46.5" customHeight="1" x14ac:dyDescent="0.25">
      <c r="A261" s="47">
        <v>6412</v>
      </c>
      <c r="B261" s="73" t="s">
        <v>242</v>
      </c>
      <c r="C261" s="190">
        <f t="shared" si="25"/>
        <v>0</v>
      </c>
      <c r="D261" s="76"/>
      <c r="E261" s="76"/>
      <c r="F261" s="76"/>
      <c r="G261" s="150"/>
      <c r="H261" s="197">
        <f t="shared" si="26"/>
        <v>0</v>
      </c>
      <c r="I261" s="76"/>
      <c r="J261" s="76"/>
      <c r="K261" s="76"/>
      <c r="L261" s="151"/>
    </row>
    <row r="262" spans="1:13" ht="36" x14ac:dyDescent="0.25">
      <c r="A262" s="47">
        <v>6419</v>
      </c>
      <c r="B262" s="73" t="s">
        <v>243</v>
      </c>
      <c r="C262" s="190">
        <f t="shared" si="25"/>
        <v>0</v>
      </c>
      <c r="D262" s="76"/>
      <c r="E262" s="76"/>
      <c r="F262" s="76"/>
      <c r="G262" s="150"/>
      <c r="H262" s="197">
        <f t="shared" si="26"/>
        <v>0</v>
      </c>
      <c r="I262" s="76"/>
      <c r="J262" s="76"/>
      <c r="K262" s="76"/>
      <c r="L262" s="151"/>
    </row>
    <row r="263" spans="1:13" ht="36" x14ac:dyDescent="0.25">
      <c r="A263" s="152">
        <v>6420</v>
      </c>
      <c r="B263" s="73" t="s">
        <v>244</v>
      </c>
      <c r="C263" s="190">
        <f t="shared" si="25"/>
        <v>0</v>
      </c>
      <c r="D263" s="153">
        <f>SUM(D264:D267)</f>
        <v>0</v>
      </c>
      <c r="E263" s="153">
        <f>SUM(E264:E267)</f>
        <v>0</v>
      </c>
      <c r="F263" s="153">
        <f>SUM(F264:F267)</f>
        <v>0</v>
      </c>
      <c r="G263" s="208">
        <f>SUM(G264:G267)</f>
        <v>0</v>
      </c>
      <c r="H263" s="190">
        <f>SUM(I263:L263)</f>
        <v>0</v>
      </c>
      <c r="I263" s="153">
        <f>SUM(I264:I267)</f>
        <v>0</v>
      </c>
      <c r="J263" s="153">
        <f>SUM(J264:J267)</f>
        <v>0</v>
      </c>
      <c r="K263" s="153">
        <f>SUM(K264:K267)</f>
        <v>0</v>
      </c>
      <c r="L263" s="167">
        <f>SUM(L264:L267)</f>
        <v>0</v>
      </c>
    </row>
    <row r="264" spans="1:13" x14ac:dyDescent="0.25">
      <c r="A264" s="47">
        <v>6421</v>
      </c>
      <c r="B264" s="73" t="s">
        <v>245</v>
      </c>
      <c r="C264" s="190">
        <f t="shared" ref="C264:C282" si="42">SUM(D264:G264)</f>
        <v>0</v>
      </c>
      <c r="D264" s="76"/>
      <c r="E264" s="76"/>
      <c r="F264" s="76"/>
      <c r="G264" s="150"/>
      <c r="H264" s="197">
        <f t="shared" ref="H264:H282" si="43">SUM(I264:L264)</f>
        <v>0</v>
      </c>
      <c r="I264" s="76"/>
      <c r="J264" s="76"/>
      <c r="K264" s="76"/>
      <c r="L264" s="151"/>
    </row>
    <row r="265" spans="1:13" x14ac:dyDescent="0.25">
      <c r="A265" s="47">
        <v>6422</v>
      </c>
      <c r="B265" s="73" t="s">
        <v>246</v>
      </c>
      <c r="C265" s="190">
        <f t="shared" si="42"/>
        <v>0</v>
      </c>
      <c r="D265" s="76"/>
      <c r="E265" s="76"/>
      <c r="F265" s="76"/>
      <c r="G265" s="150"/>
      <c r="H265" s="197">
        <f t="shared" si="43"/>
        <v>0</v>
      </c>
      <c r="I265" s="76"/>
      <c r="J265" s="76"/>
      <c r="K265" s="76"/>
      <c r="L265" s="151"/>
    </row>
    <row r="266" spans="1:13" ht="24" x14ac:dyDescent="0.25">
      <c r="A266" s="47">
        <v>6423</v>
      </c>
      <c r="B266" s="73" t="s">
        <v>247</v>
      </c>
      <c r="C266" s="190">
        <f>SUM(D266:G266)</f>
        <v>0</v>
      </c>
      <c r="D266" s="76"/>
      <c r="E266" s="76"/>
      <c r="F266" s="76"/>
      <c r="G266" s="150"/>
      <c r="H266" s="197">
        <f>SUM(I266:L266)</f>
        <v>0</v>
      </c>
      <c r="I266" s="76"/>
      <c r="J266" s="76"/>
      <c r="K266" s="76"/>
      <c r="L266" s="151"/>
    </row>
    <row r="267" spans="1:13" ht="36" x14ac:dyDescent="0.25">
      <c r="A267" s="47">
        <v>6424</v>
      </c>
      <c r="B267" s="73" t="s">
        <v>248</v>
      </c>
      <c r="C267" s="190">
        <f>SUM(D267:G267)</f>
        <v>0</v>
      </c>
      <c r="D267" s="76"/>
      <c r="E267" s="76"/>
      <c r="F267" s="76"/>
      <c r="G267" s="150"/>
      <c r="H267" s="197">
        <f>SUM(I267:L267)</f>
        <v>0</v>
      </c>
      <c r="I267" s="76"/>
      <c r="J267" s="76"/>
      <c r="K267" s="76"/>
      <c r="L267" s="151"/>
      <c r="M267" s="209"/>
    </row>
    <row r="268" spans="1:13" ht="48.75" customHeight="1" x14ac:dyDescent="0.25">
      <c r="A268" s="210">
        <v>7000</v>
      </c>
      <c r="B268" s="210" t="s">
        <v>249</v>
      </c>
      <c r="C268" s="211" t="e">
        <f t="shared" si="42"/>
        <v>#REF!</v>
      </c>
      <c r="D268" s="212" t="e">
        <f>SUM(D269,#REF!)</f>
        <v>#REF!</v>
      </c>
      <c r="E268" s="212" t="e">
        <f>SUM(E269,#REF!)</f>
        <v>#REF!</v>
      </c>
      <c r="F268" s="212" t="e">
        <f>SUM(F269,#REF!)</f>
        <v>#REF!</v>
      </c>
      <c r="G268" s="212" t="e">
        <f>SUM(G269,#REF!)</f>
        <v>#REF!</v>
      </c>
      <c r="H268" s="213">
        <f t="shared" si="43"/>
        <v>0</v>
      </c>
      <c r="I268" s="212">
        <f>SUM(I269)</f>
        <v>0</v>
      </c>
      <c r="J268" s="212">
        <f>SUM(J269)</f>
        <v>0</v>
      </c>
      <c r="K268" s="212">
        <f>SUM(K269)</f>
        <v>0</v>
      </c>
      <c r="L268" s="214">
        <f>SUM(L269)</f>
        <v>0</v>
      </c>
    </row>
    <row r="269" spans="1:13" ht="24" x14ac:dyDescent="0.25">
      <c r="A269" s="58">
        <v>7200</v>
      </c>
      <c r="B269" s="141" t="s">
        <v>250</v>
      </c>
      <c r="C269" s="174">
        <f t="shared" si="42"/>
        <v>0</v>
      </c>
      <c r="D269" s="65">
        <f>SUM(D270,D271,D275,D276,D279)</f>
        <v>0</v>
      </c>
      <c r="E269" s="65">
        <f t="shared" ref="E269:G269" si="44">SUM(E270,E271,E275,E276,E279)</f>
        <v>0</v>
      </c>
      <c r="F269" s="65">
        <f t="shared" si="44"/>
        <v>0</v>
      </c>
      <c r="G269" s="65">
        <f t="shared" si="44"/>
        <v>0</v>
      </c>
      <c r="H269" s="59">
        <f t="shared" si="43"/>
        <v>0</v>
      </c>
      <c r="I269" s="65">
        <f>SUM(I270,I271,I275,I276,I279)</f>
        <v>0</v>
      </c>
      <c r="J269" s="65">
        <f t="shared" ref="J269:L269" si="45">SUM(J270,J271,J275,J276,J279)</f>
        <v>0</v>
      </c>
      <c r="K269" s="65">
        <f t="shared" si="45"/>
        <v>0</v>
      </c>
      <c r="L269" s="143">
        <f t="shared" si="45"/>
        <v>0</v>
      </c>
    </row>
    <row r="270" spans="1:13" ht="24" x14ac:dyDescent="0.25">
      <c r="A270" s="532">
        <v>7210</v>
      </c>
      <c r="B270" s="67" t="s">
        <v>251</v>
      </c>
      <c r="C270" s="194">
        <f t="shared" si="42"/>
        <v>0</v>
      </c>
      <c r="D270" s="70"/>
      <c r="E270" s="70"/>
      <c r="F270" s="70"/>
      <c r="G270" s="148"/>
      <c r="H270" s="68">
        <f t="shared" si="43"/>
        <v>0</v>
      </c>
      <c r="I270" s="70"/>
      <c r="J270" s="70"/>
      <c r="K270" s="70"/>
      <c r="L270" s="149"/>
    </row>
    <row r="271" spans="1:13" s="209" customFormat="1" ht="36" x14ac:dyDescent="0.25">
      <c r="A271" s="152">
        <v>7220</v>
      </c>
      <c r="B271" s="73" t="s">
        <v>252</v>
      </c>
      <c r="C271" s="190">
        <f>SUM(D271:G271)</f>
        <v>0</v>
      </c>
      <c r="D271" s="153">
        <f>SUM(D272:D274)</f>
        <v>0</v>
      </c>
      <c r="E271" s="153">
        <f>SUM(E272:E274)</f>
        <v>0</v>
      </c>
      <c r="F271" s="153">
        <f>SUM(F272:F274)</f>
        <v>0</v>
      </c>
      <c r="G271" s="153">
        <f>SUM(G272:G274)</f>
        <v>0</v>
      </c>
      <c r="H271" s="74">
        <f>SUM(I271:L271)</f>
        <v>0</v>
      </c>
      <c r="I271" s="153">
        <f>SUM(I272:I274)</f>
        <v>0</v>
      </c>
      <c r="J271" s="153">
        <f>SUM(J272:J274)</f>
        <v>0</v>
      </c>
      <c r="K271" s="153">
        <f>SUM(K272:K274)</f>
        <v>0</v>
      </c>
      <c r="L271" s="155">
        <f>SUM(L272:L274)</f>
        <v>0</v>
      </c>
    </row>
    <row r="272" spans="1:13" s="209" customFormat="1" ht="36" x14ac:dyDescent="0.25">
      <c r="A272" s="47">
        <v>7221</v>
      </c>
      <c r="B272" s="73" t="s">
        <v>253</v>
      </c>
      <c r="C272" s="190">
        <f t="shared" si="42"/>
        <v>0</v>
      </c>
      <c r="D272" s="76"/>
      <c r="E272" s="76"/>
      <c r="F272" s="76"/>
      <c r="G272" s="150"/>
      <c r="H272" s="74">
        <f t="shared" si="43"/>
        <v>0</v>
      </c>
      <c r="I272" s="76"/>
      <c r="J272" s="76"/>
      <c r="K272" s="76"/>
      <c r="L272" s="151"/>
    </row>
    <row r="273" spans="1:12" s="209" customFormat="1" ht="36" x14ac:dyDescent="0.25">
      <c r="A273" s="47">
        <v>7222</v>
      </c>
      <c r="B273" s="73" t="s">
        <v>254</v>
      </c>
      <c r="C273" s="190">
        <f t="shared" si="42"/>
        <v>0</v>
      </c>
      <c r="D273" s="76"/>
      <c r="E273" s="76"/>
      <c r="F273" s="76"/>
      <c r="G273" s="150"/>
      <c r="H273" s="74">
        <f t="shared" si="43"/>
        <v>0</v>
      </c>
      <c r="I273" s="76"/>
      <c r="J273" s="76"/>
      <c r="K273" s="76"/>
      <c r="L273" s="151"/>
    </row>
    <row r="274" spans="1:12" s="209" customFormat="1" ht="36" x14ac:dyDescent="0.25">
      <c r="A274" s="41">
        <v>7223</v>
      </c>
      <c r="B274" s="67" t="s">
        <v>255</v>
      </c>
      <c r="C274" s="194">
        <f t="shared" si="42"/>
        <v>0</v>
      </c>
      <c r="D274" s="70"/>
      <c r="E274" s="70"/>
      <c r="F274" s="70"/>
      <c r="G274" s="148"/>
      <c r="H274" s="68">
        <f t="shared" si="43"/>
        <v>0</v>
      </c>
      <c r="I274" s="70"/>
      <c r="J274" s="70"/>
      <c r="K274" s="70"/>
      <c r="L274" s="149"/>
    </row>
    <row r="275" spans="1:12" ht="24" x14ac:dyDescent="0.25">
      <c r="A275" s="152">
        <v>7230</v>
      </c>
      <c r="B275" s="73" t="s">
        <v>256</v>
      </c>
      <c r="C275" s="190">
        <f t="shared" si="42"/>
        <v>0</v>
      </c>
      <c r="D275" s="76"/>
      <c r="E275" s="76"/>
      <c r="F275" s="76"/>
      <c r="G275" s="150"/>
      <c r="H275" s="74">
        <f t="shared" si="43"/>
        <v>0</v>
      </c>
      <c r="I275" s="76"/>
      <c r="J275" s="76"/>
      <c r="K275" s="76"/>
      <c r="L275" s="151"/>
    </row>
    <row r="276" spans="1:12" ht="24" x14ac:dyDescent="0.25">
      <c r="A276" s="152">
        <v>7240</v>
      </c>
      <c r="B276" s="73" t="s">
        <v>257</v>
      </c>
      <c r="C276" s="190">
        <f t="shared" si="42"/>
        <v>0</v>
      </c>
      <c r="D276" s="153">
        <f>SUM(D277:D278)</f>
        <v>0</v>
      </c>
      <c r="E276" s="153">
        <f>SUM(E277:E278)</f>
        <v>0</v>
      </c>
      <c r="F276" s="153">
        <f>SUM(F277:F278)</f>
        <v>0</v>
      </c>
      <c r="G276" s="154">
        <f>SUM(G277:G278)</f>
        <v>0</v>
      </c>
      <c r="H276" s="74">
        <f t="shared" si="43"/>
        <v>0</v>
      </c>
      <c r="I276" s="153">
        <f>SUM(I277:I278)</f>
        <v>0</v>
      </c>
      <c r="J276" s="153">
        <f>SUM(J277:J278)</f>
        <v>0</v>
      </c>
      <c r="K276" s="153">
        <f>SUM(K277:K278)</f>
        <v>0</v>
      </c>
      <c r="L276" s="155">
        <f>SUM(L277:L278)</f>
        <v>0</v>
      </c>
    </row>
    <row r="277" spans="1:12" ht="48" x14ac:dyDescent="0.25">
      <c r="A277" s="47">
        <v>7245</v>
      </c>
      <c r="B277" s="73" t="s">
        <v>258</v>
      </c>
      <c r="C277" s="190">
        <f t="shared" si="42"/>
        <v>0</v>
      </c>
      <c r="D277" s="76"/>
      <c r="E277" s="76"/>
      <c r="F277" s="76"/>
      <c r="G277" s="150"/>
      <c r="H277" s="74">
        <f t="shared" si="43"/>
        <v>0</v>
      </c>
      <c r="I277" s="76"/>
      <c r="J277" s="76"/>
      <c r="K277" s="76"/>
      <c r="L277" s="151"/>
    </row>
    <row r="278" spans="1:12" ht="94.5" customHeight="1" x14ac:dyDescent="0.25">
      <c r="A278" s="47">
        <v>7246</v>
      </c>
      <c r="B278" s="73" t="s">
        <v>259</v>
      </c>
      <c r="C278" s="190">
        <f t="shared" si="42"/>
        <v>0</v>
      </c>
      <c r="D278" s="76"/>
      <c r="E278" s="76"/>
      <c r="F278" s="76"/>
      <c r="G278" s="150"/>
      <c r="H278" s="74">
        <f t="shared" si="43"/>
        <v>0</v>
      </c>
      <c r="I278" s="76"/>
      <c r="J278" s="76"/>
      <c r="K278" s="76"/>
      <c r="L278" s="151"/>
    </row>
    <row r="279" spans="1:12" ht="24" x14ac:dyDescent="0.25">
      <c r="A279" s="204">
        <v>7260</v>
      </c>
      <c r="B279" s="67" t="s">
        <v>260</v>
      </c>
      <c r="C279" s="194">
        <f t="shared" si="42"/>
        <v>0</v>
      </c>
      <c r="D279" s="70"/>
      <c r="E279" s="70"/>
      <c r="F279" s="70"/>
      <c r="G279" s="148"/>
      <c r="H279" s="68">
        <f t="shared" si="43"/>
        <v>0</v>
      </c>
      <c r="I279" s="70"/>
      <c r="J279" s="70"/>
      <c r="K279" s="70"/>
      <c r="L279" s="149"/>
    </row>
    <row r="280" spans="1:12" x14ac:dyDescent="0.25">
      <c r="A280" s="207"/>
      <c r="B280" s="73" t="s">
        <v>261</v>
      </c>
      <c r="C280" s="190">
        <f t="shared" si="42"/>
        <v>0</v>
      </c>
      <c r="D280" s="153">
        <f>SUM(D281:D282)</f>
        <v>0</v>
      </c>
      <c r="E280" s="153">
        <f>SUM(E281:E282)</f>
        <v>0</v>
      </c>
      <c r="F280" s="153">
        <f>SUM(F281:F282)</f>
        <v>0</v>
      </c>
      <c r="G280" s="154">
        <f>SUM(G281:G282)</f>
        <v>0</v>
      </c>
      <c r="H280" s="74">
        <f t="shared" si="43"/>
        <v>1164</v>
      </c>
      <c r="I280" s="153">
        <f>SUM(I281:I282)</f>
        <v>0</v>
      </c>
      <c r="J280" s="153">
        <f>SUM(J281:J282)</f>
        <v>0</v>
      </c>
      <c r="K280" s="153">
        <f>SUM(K281:K282)</f>
        <v>1164</v>
      </c>
      <c r="L280" s="155">
        <f>SUM(L281:L282)</f>
        <v>0</v>
      </c>
    </row>
    <row r="281" spans="1:12" x14ac:dyDescent="0.25">
      <c r="A281" s="207" t="s">
        <v>262</v>
      </c>
      <c r="B281" s="47" t="s">
        <v>263</v>
      </c>
      <c r="C281" s="190">
        <f t="shared" si="42"/>
        <v>0</v>
      </c>
      <c r="D281" s="76"/>
      <c r="E281" s="76"/>
      <c r="F281" s="76"/>
      <c r="G281" s="150"/>
      <c r="H281" s="74">
        <f t="shared" si="43"/>
        <v>1164</v>
      </c>
      <c r="I281" s="76"/>
      <c r="J281" s="76"/>
      <c r="K281" s="76">
        <v>1164</v>
      </c>
      <c r="L281" s="151"/>
    </row>
    <row r="282" spans="1:12" ht="24" x14ac:dyDescent="0.25">
      <c r="A282" s="207" t="s">
        <v>264</v>
      </c>
      <c r="B282" s="216" t="s">
        <v>265</v>
      </c>
      <c r="C282" s="194">
        <f t="shared" si="42"/>
        <v>0</v>
      </c>
      <c r="D282" s="70"/>
      <c r="E282" s="70"/>
      <c r="F282" s="70"/>
      <c r="G282" s="148"/>
      <c r="H282" s="68">
        <f t="shared" si="43"/>
        <v>0</v>
      </c>
      <c r="I282" s="70"/>
      <c r="J282" s="70"/>
      <c r="K282" s="70"/>
      <c r="L282" s="149"/>
    </row>
    <row r="283" spans="1:12" x14ac:dyDescent="0.25">
      <c r="A283" s="217"/>
      <c r="B283" s="218" t="s">
        <v>266</v>
      </c>
      <c r="C283" s="219" t="e">
        <f>SUM(C280,#REF!,#REF!,C268,C230,C195,C187,C173,C75,C53)</f>
        <v>#REF!</v>
      </c>
      <c r="D283" s="219" t="e">
        <f>SUM(D280,#REF!,#REF!,D268,D230,D195,D187,D173,D75,D53)</f>
        <v>#REF!</v>
      </c>
      <c r="E283" s="219" t="e">
        <f>SUM(E280,#REF!,#REF!,E268,E230,E195,E187,E173,E75,E53)</f>
        <v>#REF!</v>
      </c>
      <c r="F283" s="219" t="e">
        <f>SUM(F280,#REF!,#REF!,F268,F230,F195,F187,F173,F75,F53)</f>
        <v>#REF!</v>
      </c>
      <c r="G283" s="220" t="e">
        <f>SUM(G280,#REF!,#REF!,G268,G230,G195,G187,G173,G75,G53)</f>
        <v>#REF!</v>
      </c>
      <c r="H283" s="221">
        <f>SUM(H280,H268,H230,H195,H187,H173,H75,H53)</f>
        <v>94149</v>
      </c>
      <c r="I283" s="219">
        <f>SUM(I280,I268,I230,I195,I187,I173,I75,I53)</f>
        <v>0</v>
      </c>
      <c r="J283" s="219">
        <f>SUM(J280,J268,J230,J195,J187,J173,J75,J53)</f>
        <v>0</v>
      </c>
      <c r="K283" s="219">
        <f>SUM(K280,K268,K230,K195,K187,K173,K75,K53)</f>
        <v>93953</v>
      </c>
      <c r="L283" s="143">
        <f>SUM(L280,L268,L230,L195,L187,L173,L75,L53)</f>
        <v>196</v>
      </c>
    </row>
    <row r="284" spans="1:12" ht="3" customHeight="1" x14ac:dyDescent="0.25">
      <c r="A284" s="217"/>
      <c r="B284" s="217"/>
      <c r="C284" s="182"/>
      <c r="D284" s="183"/>
      <c r="E284" s="183"/>
      <c r="F284" s="183"/>
      <c r="G284" s="222"/>
      <c r="H284" s="182"/>
      <c r="I284" s="183"/>
      <c r="J284" s="183"/>
      <c r="K284" s="183"/>
      <c r="L284" s="223"/>
    </row>
    <row r="285" spans="1:12" s="27" customFormat="1" x14ac:dyDescent="0.25">
      <c r="A285" s="540" t="s">
        <v>267</v>
      </c>
      <c r="B285" s="541"/>
      <c r="C285" s="224" t="e">
        <f>SUM(D285:G285)</f>
        <v>#REF!</v>
      </c>
      <c r="D285" s="225" t="e">
        <f>SUM(D25,D26,D42)-D51</f>
        <v>#REF!</v>
      </c>
      <c r="E285" s="225" t="e">
        <f>SUM(E25,E26,E42)-E51</f>
        <v>#REF!</v>
      </c>
      <c r="F285" s="225" t="e">
        <f>(F27+F43)-F51</f>
        <v>#REF!</v>
      </c>
      <c r="G285" s="226" t="e">
        <f>G45-G51</f>
        <v>#REF!</v>
      </c>
      <c r="H285" s="224">
        <f>SUM(I285:L285)</f>
        <v>-46789</v>
      </c>
      <c r="I285" s="225">
        <f>SUM(I25,I26,I42)-I51</f>
        <v>0</v>
      </c>
      <c r="J285" s="225">
        <f>SUM(J25,J26,J42)-J51</f>
        <v>0</v>
      </c>
      <c r="K285" s="225">
        <f>(K27+K43)-K51</f>
        <v>-46789</v>
      </c>
      <c r="L285" s="227">
        <f>L45-L51</f>
        <v>0</v>
      </c>
    </row>
    <row r="286" spans="1:12" ht="3" customHeight="1" x14ac:dyDescent="0.25">
      <c r="A286" s="228"/>
      <c r="B286" s="228"/>
      <c r="C286" s="182"/>
      <c r="D286" s="183"/>
      <c r="E286" s="183"/>
      <c r="F286" s="183"/>
      <c r="G286" s="222"/>
      <c r="H286" s="182"/>
      <c r="I286" s="183"/>
      <c r="J286" s="183"/>
      <c r="K286" s="183"/>
      <c r="L286" s="223"/>
    </row>
    <row r="287" spans="1:12" s="27" customFormat="1" x14ac:dyDescent="0.25">
      <c r="A287" s="540" t="s">
        <v>268</v>
      </c>
      <c r="B287" s="541"/>
      <c r="C287" s="224">
        <f t="shared" ref="C287:L287" si="46">SUM(C288,C290)-C298+C300</f>
        <v>0</v>
      </c>
      <c r="D287" s="225">
        <f t="shared" si="46"/>
        <v>0</v>
      </c>
      <c r="E287" s="225">
        <f t="shared" si="46"/>
        <v>0</v>
      </c>
      <c r="F287" s="225">
        <f t="shared" si="46"/>
        <v>0</v>
      </c>
      <c r="G287" s="226">
        <f t="shared" si="46"/>
        <v>0</v>
      </c>
      <c r="H287" s="229">
        <f t="shared" si="46"/>
        <v>46789</v>
      </c>
      <c r="I287" s="225">
        <f t="shared" si="46"/>
        <v>0</v>
      </c>
      <c r="J287" s="225">
        <f t="shared" si="46"/>
        <v>0</v>
      </c>
      <c r="K287" s="225">
        <f t="shared" si="46"/>
        <v>46789</v>
      </c>
      <c r="L287" s="230">
        <f t="shared" si="46"/>
        <v>0</v>
      </c>
    </row>
    <row r="288" spans="1:12" s="27" customFormat="1" x14ac:dyDescent="0.25">
      <c r="A288" s="231" t="s">
        <v>269</v>
      </c>
      <c r="B288" s="231" t="s">
        <v>270</v>
      </c>
      <c r="C288" s="224">
        <f t="shared" ref="C288:L288" si="47">C22-C280</f>
        <v>0</v>
      </c>
      <c r="D288" s="225">
        <f t="shared" si="47"/>
        <v>0</v>
      </c>
      <c r="E288" s="225">
        <f t="shared" si="47"/>
        <v>0</v>
      </c>
      <c r="F288" s="225">
        <f t="shared" si="47"/>
        <v>0</v>
      </c>
      <c r="G288" s="232">
        <f t="shared" si="47"/>
        <v>0</v>
      </c>
      <c r="H288" s="229">
        <f t="shared" si="47"/>
        <v>46789</v>
      </c>
      <c r="I288" s="225">
        <f t="shared" si="47"/>
        <v>0</v>
      </c>
      <c r="J288" s="225">
        <f t="shared" si="47"/>
        <v>0</v>
      </c>
      <c r="K288" s="225">
        <f t="shared" si="47"/>
        <v>46789</v>
      </c>
      <c r="L288" s="230">
        <f t="shared" si="47"/>
        <v>0</v>
      </c>
    </row>
    <row r="289" spans="1:12" ht="3" customHeight="1" x14ac:dyDescent="0.25">
      <c r="A289" s="217"/>
      <c r="B289" s="217"/>
      <c r="C289" s="182"/>
      <c r="D289" s="183"/>
      <c r="E289" s="183"/>
      <c r="F289" s="183"/>
      <c r="G289" s="222"/>
      <c r="H289" s="182"/>
      <c r="I289" s="183"/>
      <c r="J289" s="183"/>
      <c r="K289" s="183"/>
      <c r="L289" s="223"/>
    </row>
    <row r="290" spans="1:12" s="27" customFormat="1" x14ac:dyDescent="0.25">
      <c r="A290" s="233" t="s">
        <v>271</v>
      </c>
      <c r="B290" s="233" t="s">
        <v>272</v>
      </c>
      <c r="C290" s="224">
        <f t="shared" ref="C290:L290" si="48">SUM(C291,C293,C295)-SUM(C292,C294,C296)</f>
        <v>0</v>
      </c>
      <c r="D290" s="225">
        <f t="shared" si="48"/>
        <v>0</v>
      </c>
      <c r="E290" s="225">
        <f t="shared" si="48"/>
        <v>0</v>
      </c>
      <c r="F290" s="225">
        <f t="shared" si="48"/>
        <v>0</v>
      </c>
      <c r="G290" s="232">
        <f t="shared" si="48"/>
        <v>0</v>
      </c>
      <c r="H290" s="229">
        <f t="shared" si="48"/>
        <v>0</v>
      </c>
      <c r="I290" s="225">
        <f t="shared" si="48"/>
        <v>0</v>
      </c>
      <c r="J290" s="225">
        <f t="shared" si="48"/>
        <v>0</v>
      </c>
      <c r="K290" s="225">
        <f t="shared" si="48"/>
        <v>0</v>
      </c>
      <c r="L290" s="230">
        <f t="shared" si="48"/>
        <v>0</v>
      </c>
    </row>
    <row r="291" spans="1:12" x14ac:dyDescent="0.25">
      <c r="A291" s="234" t="s">
        <v>273</v>
      </c>
      <c r="B291" s="109" t="s">
        <v>274</v>
      </c>
      <c r="C291" s="81">
        <f t="shared" ref="C291:C296" si="49">SUM(D291:G291)</f>
        <v>0</v>
      </c>
      <c r="D291" s="83"/>
      <c r="E291" s="83"/>
      <c r="F291" s="83"/>
      <c r="G291" s="235"/>
      <c r="H291" s="81">
        <f t="shared" ref="H291:H296" si="50">SUM(I291:L291)</f>
        <v>0</v>
      </c>
      <c r="I291" s="83"/>
      <c r="J291" s="83"/>
      <c r="K291" s="83"/>
      <c r="L291" s="236"/>
    </row>
    <row r="292" spans="1:12" ht="24" x14ac:dyDescent="0.25">
      <c r="A292" s="207" t="s">
        <v>275</v>
      </c>
      <c r="B292" s="46" t="s">
        <v>276</v>
      </c>
      <c r="C292" s="74">
        <f t="shared" si="49"/>
        <v>0</v>
      </c>
      <c r="D292" s="76"/>
      <c r="E292" s="76"/>
      <c r="F292" s="76"/>
      <c r="G292" s="150"/>
      <c r="H292" s="74">
        <f t="shared" si="50"/>
        <v>0</v>
      </c>
      <c r="I292" s="76"/>
      <c r="J292" s="76"/>
      <c r="K292" s="76"/>
      <c r="L292" s="151"/>
    </row>
    <row r="293" spans="1:12" x14ac:dyDescent="0.25">
      <c r="A293" s="207" t="s">
        <v>277</v>
      </c>
      <c r="B293" s="46" t="s">
        <v>278</v>
      </c>
      <c r="C293" s="74">
        <f t="shared" si="49"/>
        <v>0</v>
      </c>
      <c r="D293" s="76"/>
      <c r="E293" s="76"/>
      <c r="F293" s="76"/>
      <c r="G293" s="150"/>
      <c r="H293" s="74">
        <f t="shared" si="50"/>
        <v>0</v>
      </c>
      <c r="I293" s="76"/>
      <c r="J293" s="76"/>
      <c r="K293" s="76"/>
      <c r="L293" s="151"/>
    </row>
    <row r="294" spans="1:12" ht="24" x14ac:dyDescent="0.25">
      <c r="A294" s="207" t="s">
        <v>279</v>
      </c>
      <c r="B294" s="46" t="s">
        <v>280</v>
      </c>
      <c r="C294" s="74">
        <f t="shared" si="49"/>
        <v>0</v>
      </c>
      <c r="D294" s="76"/>
      <c r="E294" s="76"/>
      <c r="F294" s="76"/>
      <c r="G294" s="150"/>
      <c r="H294" s="74">
        <f t="shared" si="50"/>
        <v>0</v>
      </c>
      <c r="I294" s="76"/>
      <c r="J294" s="76"/>
      <c r="K294" s="76"/>
      <c r="L294" s="151"/>
    </row>
    <row r="295" spans="1:12" x14ac:dyDescent="0.25">
      <c r="A295" s="207" t="s">
        <v>281</v>
      </c>
      <c r="B295" s="46" t="s">
        <v>282</v>
      </c>
      <c r="C295" s="74">
        <f t="shared" si="49"/>
        <v>0</v>
      </c>
      <c r="D295" s="76"/>
      <c r="E295" s="76"/>
      <c r="F295" s="76"/>
      <c r="G295" s="150"/>
      <c r="H295" s="74">
        <f t="shared" si="50"/>
        <v>0</v>
      </c>
      <c r="I295" s="76"/>
      <c r="J295" s="76"/>
      <c r="K295" s="76"/>
      <c r="L295" s="151"/>
    </row>
    <row r="296" spans="1:12" ht="24" x14ac:dyDescent="0.25">
      <c r="A296" s="237" t="s">
        <v>283</v>
      </c>
      <c r="B296" s="238" t="s">
        <v>284</v>
      </c>
      <c r="C296" s="175">
        <f t="shared" si="49"/>
        <v>0</v>
      </c>
      <c r="D296" s="179"/>
      <c r="E296" s="179"/>
      <c r="F296" s="179"/>
      <c r="G296" s="215"/>
      <c r="H296" s="175">
        <f t="shared" si="50"/>
        <v>0</v>
      </c>
      <c r="I296" s="179"/>
      <c r="J296" s="179"/>
      <c r="K296" s="179"/>
      <c r="L296" s="181"/>
    </row>
    <row r="297" spans="1:12" ht="3" customHeight="1" x14ac:dyDescent="0.25">
      <c r="A297" s="217"/>
      <c r="B297" s="217"/>
      <c r="C297" s="182"/>
      <c r="D297" s="183"/>
      <c r="E297" s="183"/>
      <c r="F297" s="183"/>
      <c r="G297" s="222"/>
      <c r="H297" s="182"/>
      <c r="I297" s="183"/>
      <c r="J297" s="183"/>
      <c r="K297" s="183"/>
      <c r="L297" s="223"/>
    </row>
    <row r="298" spans="1:12" s="27" customFormat="1" x14ac:dyDescent="0.25">
      <c r="A298" s="233" t="s">
        <v>285</v>
      </c>
      <c r="B298" s="233" t="s">
        <v>286</v>
      </c>
      <c r="C298" s="239">
        <f>SUM(D298:G298)</f>
        <v>0</v>
      </c>
      <c r="D298" s="240"/>
      <c r="E298" s="240"/>
      <c r="F298" s="240"/>
      <c r="G298" s="241"/>
      <c r="H298" s="239">
        <f>SUM(I298:L298)</f>
        <v>0</v>
      </c>
      <c r="I298" s="240"/>
      <c r="J298" s="240"/>
      <c r="K298" s="240"/>
      <c r="L298" s="242"/>
    </row>
    <row r="299" spans="1:12" s="27" customFormat="1" ht="3" customHeight="1" x14ac:dyDescent="0.25">
      <c r="A299" s="233"/>
      <c r="B299" s="243"/>
      <c r="C299" s="244"/>
      <c r="D299" s="245"/>
      <c r="E299" s="245"/>
      <c r="F299" s="245"/>
      <c r="G299" s="246"/>
      <c r="H299" s="244"/>
      <c r="I299" s="245"/>
      <c r="J299" s="133"/>
      <c r="K299" s="133"/>
      <c r="L299" s="135"/>
    </row>
    <row r="300" spans="1:12" s="27" customFormat="1" ht="48" x14ac:dyDescent="0.25">
      <c r="A300" s="233" t="s">
        <v>287</v>
      </c>
      <c r="B300" s="247" t="s">
        <v>288</v>
      </c>
      <c r="C300" s="248">
        <f>SUM(D300:G300)</f>
        <v>0</v>
      </c>
      <c r="D300" s="168"/>
      <c r="E300" s="168"/>
      <c r="F300" s="168"/>
      <c r="G300" s="169"/>
      <c r="H300" s="248">
        <f>SUM(I300:L300)</f>
        <v>0</v>
      </c>
      <c r="I300" s="168"/>
      <c r="J300" s="249"/>
      <c r="K300" s="249"/>
      <c r="L300" s="250"/>
    </row>
    <row r="301" spans="1:12" hidden="1" x14ac:dyDescent="0.25">
      <c r="A301" s="251"/>
      <c r="B301" s="252"/>
      <c r="C301" s="252"/>
      <c r="D301" s="252"/>
      <c r="E301" s="252"/>
      <c r="F301" s="252"/>
      <c r="G301" s="252"/>
      <c r="H301" s="252"/>
      <c r="I301" s="252"/>
      <c r="J301" s="252"/>
      <c r="K301" s="252"/>
      <c r="L301" s="253"/>
    </row>
    <row r="302" spans="1:12" hidden="1" x14ac:dyDescent="0.25">
      <c r="A302" s="254"/>
      <c r="B302" s="255"/>
      <c r="C302" s="255"/>
      <c r="D302" s="255"/>
      <c r="E302" s="255"/>
      <c r="F302" s="255"/>
      <c r="G302" s="255"/>
      <c r="H302" s="255"/>
      <c r="I302" s="255"/>
      <c r="J302" s="255"/>
      <c r="K302" s="255"/>
      <c r="L302" s="256"/>
    </row>
    <row r="303" spans="1:12" ht="12.75" hidden="1" customHeight="1" x14ac:dyDescent="0.25">
      <c r="A303" s="255" t="s">
        <v>289</v>
      </c>
      <c r="B303" s="257"/>
      <c r="C303" s="257"/>
      <c r="D303" s="255"/>
      <c r="E303" s="255"/>
      <c r="F303" s="255" t="s">
        <v>290</v>
      </c>
      <c r="G303" s="255"/>
      <c r="H303" s="255"/>
      <c r="I303" s="255"/>
      <c r="J303" s="255"/>
      <c r="K303" s="255"/>
      <c r="L303" s="256"/>
    </row>
    <row r="304" spans="1:12" hidden="1" x14ac:dyDescent="0.25">
      <c r="A304" s="254"/>
      <c r="B304" s="255"/>
      <c r="C304" s="255"/>
      <c r="D304" s="255"/>
      <c r="E304" s="255"/>
      <c r="F304" s="255"/>
      <c r="G304" s="255"/>
      <c r="H304" s="255"/>
      <c r="I304" s="255"/>
      <c r="J304" s="255"/>
      <c r="K304" s="255"/>
      <c r="L304" s="256"/>
    </row>
    <row r="305" spans="1:12" hidden="1" x14ac:dyDescent="0.25">
      <c r="A305" s="255" t="s">
        <v>291</v>
      </c>
      <c r="B305" s="257"/>
      <c r="C305" s="255"/>
      <c r="D305" s="255"/>
      <c r="E305" s="255"/>
      <c r="F305" s="255" t="s">
        <v>292</v>
      </c>
      <c r="G305" s="255"/>
      <c r="H305" s="255"/>
      <c r="I305" s="255"/>
      <c r="J305" s="255"/>
      <c r="K305" s="255"/>
      <c r="L305" s="256"/>
    </row>
    <row r="306" spans="1:12" hidden="1" x14ac:dyDescent="0.25">
      <c r="A306" s="254"/>
      <c r="B306" s="255"/>
      <c r="C306" s="255"/>
      <c r="D306" s="255"/>
      <c r="E306" s="255"/>
      <c r="F306" s="255"/>
      <c r="G306" s="255"/>
      <c r="H306" s="255"/>
      <c r="I306" s="255"/>
      <c r="J306" s="255"/>
      <c r="K306" s="255"/>
      <c r="L306" s="256"/>
    </row>
    <row r="307" spans="1:12" ht="12.75" hidden="1" thickBot="1" x14ac:dyDescent="0.3">
      <c r="A307" s="258"/>
      <c r="B307" s="259"/>
      <c r="C307" s="259"/>
      <c r="D307" s="259"/>
      <c r="E307" s="259"/>
      <c r="F307" s="259"/>
      <c r="G307" s="259"/>
      <c r="H307" s="259"/>
      <c r="I307" s="259"/>
      <c r="J307" s="259"/>
      <c r="K307" s="259"/>
      <c r="L307" s="260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</sheetData>
  <sheetProtection algorithmName="SHA-512" hashValue="slKFU0NbXoCa6KfnSTi9kZEA044jDtOAge/pfSs88JR0L3RZa5Bh/KciUlF7q9QMYZXD2PfBK5pYXd9p18+t0g==" saltValue="42qyBSGaSw+zK8IUbV9qzQ==" spinCount="100000" sheet="1" objects="1" scenarios="1"/>
  <mergeCells count="28">
    <mergeCell ref="H7:L7"/>
    <mergeCell ref="A1:L1"/>
    <mergeCell ref="A2:L2"/>
    <mergeCell ref="H4:L4"/>
    <mergeCell ref="H5:L5"/>
    <mergeCell ref="H6:L6"/>
    <mergeCell ref="E17:E18"/>
    <mergeCell ref="F17:F18"/>
    <mergeCell ref="G17:G18"/>
    <mergeCell ref="H12:L12"/>
    <mergeCell ref="H13:L13"/>
    <mergeCell ref="H14:L14"/>
    <mergeCell ref="H8:L8"/>
    <mergeCell ref="H10:L10"/>
    <mergeCell ref="H11:L11"/>
    <mergeCell ref="A287:B287"/>
    <mergeCell ref="H17:H18"/>
    <mergeCell ref="I17:I18"/>
    <mergeCell ref="J17:J18"/>
    <mergeCell ref="K17:K18"/>
    <mergeCell ref="L17:L18"/>
    <mergeCell ref="A285:B285"/>
    <mergeCell ref="A16:A18"/>
    <mergeCell ref="B16:B18"/>
    <mergeCell ref="C16:G16"/>
    <mergeCell ref="H16:L16"/>
    <mergeCell ref="C17:C18"/>
    <mergeCell ref="D17:D18"/>
  </mergeCells>
  <printOptions gridLines="1"/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&amp;R&amp;"Times New Roman,Regular"&amp;10  Tāme Nr.03.1.2.     &amp;"Arial,Regular"     </oddHeader>
    <oddFooter xml:space="preserve">&amp;L&amp;10&amp;D&amp;T&amp;R&amp;"Times New Roman,Regular"&amp;10&amp;P (&amp;N)&amp;8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26"/>
  <sheetViews>
    <sheetView zoomScale="90" zoomScaleNormal="90" workbookViewId="0">
      <selection activeCell="M7" sqref="M7"/>
    </sheetView>
  </sheetViews>
  <sheetFormatPr defaultRowHeight="12" x14ac:dyDescent="0.25"/>
  <cols>
    <col min="1" max="1" width="10.85546875" style="261" customWidth="1"/>
    <col min="2" max="2" width="28" style="261" customWidth="1"/>
    <col min="3" max="3" width="9.7109375" style="261" hidden="1" customWidth="1"/>
    <col min="4" max="4" width="9.5703125" style="261" hidden="1" customWidth="1"/>
    <col min="5" max="6" width="8.7109375" style="261" hidden="1" customWidth="1"/>
    <col min="7" max="7" width="8.28515625" style="261" hidden="1" customWidth="1"/>
    <col min="8" max="11" width="8.7109375" style="261" customWidth="1"/>
    <col min="12" max="12" width="7.5703125" style="261" customWidth="1"/>
    <col min="13" max="16384" width="9.140625" style="1"/>
  </cols>
  <sheetData>
    <row r="1" spans="1:12" x14ac:dyDescent="0.25">
      <c r="A1" s="564"/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</row>
    <row r="2" spans="1:12" ht="18" customHeight="1" x14ac:dyDescent="0.25">
      <c r="A2" s="566" t="s">
        <v>0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8"/>
    </row>
    <row r="3" spans="1:12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5"/>
    </row>
    <row r="4" spans="1:12" ht="12.75" customHeight="1" x14ac:dyDescent="0.25">
      <c r="A4" s="6" t="s">
        <v>1</v>
      </c>
      <c r="B4" s="7"/>
      <c r="D4" s="522"/>
      <c r="E4" s="522"/>
      <c r="F4" s="522"/>
      <c r="G4" s="522"/>
      <c r="H4" s="534" t="s">
        <v>2</v>
      </c>
      <c r="I4" s="535"/>
      <c r="J4" s="535"/>
      <c r="K4" s="535"/>
      <c r="L4" s="536"/>
    </row>
    <row r="5" spans="1:12" ht="12.75" customHeight="1" x14ac:dyDescent="0.25">
      <c r="A5" s="6" t="s">
        <v>3</v>
      </c>
      <c r="B5" s="7"/>
      <c r="D5" s="522"/>
      <c r="E5" s="522"/>
      <c r="F5" s="522"/>
      <c r="G5" s="522"/>
      <c r="H5" s="534" t="s">
        <v>4</v>
      </c>
      <c r="I5" s="535"/>
      <c r="J5" s="535"/>
      <c r="K5" s="535"/>
      <c r="L5" s="536"/>
    </row>
    <row r="6" spans="1:12" ht="12.75" customHeight="1" x14ac:dyDescent="0.25">
      <c r="A6" s="2" t="s">
        <v>5</v>
      </c>
      <c r="B6" s="3"/>
      <c r="D6" s="525"/>
      <c r="E6" s="525"/>
      <c r="F6" s="525"/>
      <c r="G6" s="525"/>
      <c r="H6" s="537" t="s">
        <v>6</v>
      </c>
      <c r="I6" s="538"/>
      <c r="J6" s="538"/>
      <c r="K6" s="538"/>
      <c r="L6" s="539"/>
    </row>
    <row r="7" spans="1:12" ht="12.75" customHeight="1" x14ac:dyDescent="0.25">
      <c r="A7" s="2" t="s">
        <v>7</v>
      </c>
      <c r="B7" s="3"/>
      <c r="D7" s="525"/>
      <c r="E7" s="525"/>
      <c r="F7" s="525"/>
      <c r="G7" s="525"/>
      <c r="H7" s="537" t="s">
        <v>293</v>
      </c>
      <c r="I7" s="538"/>
      <c r="J7" s="538"/>
      <c r="K7" s="538"/>
      <c r="L7" s="539"/>
    </row>
    <row r="8" spans="1:12" ht="24" customHeight="1" x14ac:dyDescent="0.25">
      <c r="A8" s="2" t="s">
        <v>9</v>
      </c>
      <c r="B8" s="3"/>
      <c r="D8" s="530"/>
      <c r="E8" s="530"/>
      <c r="F8" s="530"/>
      <c r="G8" s="530"/>
      <c r="H8" s="534" t="s">
        <v>298</v>
      </c>
      <c r="I8" s="535"/>
      <c r="J8" s="535"/>
      <c r="K8" s="535"/>
      <c r="L8" s="536"/>
    </row>
    <row r="9" spans="1:12" ht="12.75" customHeight="1" x14ac:dyDescent="0.25">
      <c r="A9" s="8" t="s">
        <v>11</v>
      </c>
      <c r="B9" s="3"/>
      <c r="C9" s="524"/>
      <c r="D9" s="525"/>
      <c r="E9" s="525"/>
      <c r="F9" s="525"/>
      <c r="G9" s="525"/>
      <c r="H9" s="525"/>
      <c r="I9" s="525"/>
      <c r="J9" s="525"/>
      <c r="K9" s="525"/>
      <c r="L9" s="526"/>
    </row>
    <row r="10" spans="1:12" ht="12.75" customHeight="1" x14ac:dyDescent="0.25">
      <c r="A10" s="2"/>
      <c r="B10" s="3" t="s">
        <v>12</v>
      </c>
      <c r="D10" s="525"/>
      <c r="E10" s="525"/>
      <c r="F10" s="525"/>
      <c r="G10" s="525"/>
      <c r="H10" s="537" t="s">
        <v>295</v>
      </c>
      <c r="I10" s="538"/>
      <c r="J10" s="538"/>
      <c r="K10" s="538"/>
      <c r="L10" s="539"/>
    </row>
    <row r="11" spans="1:12" ht="12.75" customHeight="1" x14ac:dyDescent="0.25">
      <c r="A11" s="2"/>
      <c r="B11" s="3" t="s">
        <v>14</v>
      </c>
      <c r="D11" s="525"/>
      <c r="E11" s="525"/>
      <c r="F11" s="525"/>
      <c r="G11" s="525"/>
      <c r="H11" s="537"/>
      <c r="I11" s="538"/>
      <c r="J11" s="538"/>
      <c r="K11" s="538"/>
      <c r="L11" s="539"/>
    </row>
    <row r="12" spans="1:12" ht="12.75" customHeight="1" x14ac:dyDescent="0.25">
      <c r="A12" s="2"/>
      <c r="B12" s="3" t="s">
        <v>15</v>
      </c>
      <c r="D12" s="525"/>
      <c r="E12" s="525"/>
      <c r="F12" s="525"/>
      <c r="G12" s="525"/>
      <c r="H12" s="537"/>
      <c r="I12" s="538"/>
      <c r="J12" s="538"/>
      <c r="K12" s="538"/>
      <c r="L12" s="539"/>
    </row>
    <row r="13" spans="1:12" ht="12.75" customHeight="1" x14ac:dyDescent="0.25">
      <c r="A13" s="2"/>
      <c r="B13" s="3" t="s">
        <v>16</v>
      </c>
      <c r="D13" s="525"/>
      <c r="E13" s="525"/>
      <c r="F13" s="525"/>
      <c r="G13" s="525"/>
      <c r="H13" s="537" t="s">
        <v>296</v>
      </c>
      <c r="I13" s="538"/>
      <c r="J13" s="538"/>
      <c r="K13" s="538"/>
      <c r="L13" s="539"/>
    </row>
    <row r="14" spans="1:12" ht="12.75" customHeight="1" x14ac:dyDescent="0.25">
      <c r="A14" s="2"/>
      <c r="B14" s="3" t="s">
        <v>17</v>
      </c>
      <c r="D14" s="525"/>
      <c r="E14" s="525"/>
      <c r="F14" s="525"/>
      <c r="G14" s="525"/>
      <c r="H14" s="537" t="s">
        <v>297</v>
      </c>
      <c r="I14" s="538"/>
      <c r="J14" s="538"/>
      <c r="K14" s="538"/>
      <c r="L14" s="539"/>
    </row>
    <row r="15" spans="1:12" ht="12.75" customHeight="1" x14ac:dyDescent="0.25">
      <c r="A15" s="9"/>
      <c r="B15" s="10"/>
      <c r="C15" s="11"/>
      <c r="D15" s="12"/>
      <c r="E15" s="12"/>
      <c r="F15" s="12"/>
      <c r="G15" s="12"/>
      <c r="H15" s="12"/>
      <c r="I15" s="12"/>
      <c r="J15" s="12"/>
      <c r="K15" s="12"/>
      <c r="L15" s="13"/>
    </row>
    <row r="16" spans="1:12" s="14" customFormat="1" ht="12.75" customHeight="1" x14ac:dyDescent="0.25">
      <c r="A16" s="552" t="s">
        <v>18</v>
      </c>
      <c r="B16" s="555" t="s">
        <v>19</v>
      </c>
      <c r="C16" s="557" t="s">
        <v>20</v>
      </c>
      <c r="D16" s="558"/>
      <c r="E16" s="558"/>
      <c r="F16" s="558"/>
      <c r="G16" s="559"/>
      <c r="H16" s="557" t="s">
        <v>21</v>
      </c>
      <c r="I16" s="558"/>
      <c r="J16" s="558"/>
      <c r="K16" s="558"/>
      <c r="L16" s="560"/>
    </row>
    <row r="17" spans="1:12" s="14" customFormat="1" ht="12.75" customHeight="1" x14ac:dyDescent="0.25">
      <c r="A17" s="553"/>
      <c r="B17" s="556"/>
      <c r="C17" s="542" t="s">
        <v>22</v>
      </c>
      <c r="D17" s="544" t="s">
        <v>23</v>
      </c>
      <c r="E17" s="546" t="s">
        <v>24</v>
      </c>
      <c r="F17" s="548" t="s">
        <v>25</v>
      </c>
      <c r="G17" s="563" t="s">
        <v>26</v>
      </c>
      <c r="H17" s="542" t="s">
        <v>22</v>
      </c>
      <c r="I17" s="544" t="s">
        <v>23</v>
      </c>
      <c r="J17" s="546" t="s">
        <v>24</v>
      </c>
      <c r="K17" s="548" t="s">
        <v>25</v>
      </c>
      <c r="L17" s="550" t="s">
        <v>26</v>
      </c>
    </row>
    <row r="18" spans="1:12" s="15" customFormat="1" ht="61.5" customHeight="1" thickBot="1" x14ac:dyDescent="0.3">
      <c r="A18" s="554"/>
      <c r="B18" s="556"/>
      <c r="C18" s="542"/>
      <c r="D18" s="561"/>
      <c r="E18" s="562"/>
      <c r="F18" s="549"/>
      <c r="G18" s="563"/>
      <c r="H18" s="543"/>
      <c r="I18" s="545"/>
      <c r="J18" s="547"/>
      <c r="K18" s="549"/>
      <c r="L18" s="551"/>
    </row>
    <row r="19" spans="1:12" s="15" customFormat="1" ht="9.75" customHeight="1" thickTop="1" x14ac:dyDescent="0.25">
      <c r="A19" s="16" t="s">
        <v>27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</row>
    <row r="20" spans="1:12" s="27" customFormat="1" x14ac:dyDescent="0.25">
      <c r="A20" s="21"/>
      <c r="B20" s="22" t="s">
        <v>28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</row>
    <row r="21" spans="1:12" s="27" customFormat="1" ht="12.75" thickBot="1" x14ac:dyDescent="0.3">
      <c r="A21" s="28"/>
      <c r="B21" s="29" t="s">
        <v>29</v>
      </c>
      <c r="C21" s="30" t="e">
        <f t="shared" ref="C21:C47" si="0">SUM(D21:G21)</f>
        <v>#REF!</v>
      </c>
      <c r="D21" s="31" t="e">
        <f>SUM(D22,D25,D26,D42,D43)</f>
        <v>#REF!</v>
      </c>
      <c r="E21" s="31">
        <f>SUM(E22,E25,E43)</f>
        <v>0</v>
      </c>
      <c r="F21" s="31" t="e">
        <f>SUM(F22,F27,F43)</f>
        <v>#REF!</v>
      </c>
      <c r="G21" s="32" t="e">
        <f>SUM(G22,G45,G25)</f>
        <v>#REF!</v>
      </c>
      <c r="H21" s="30">
        <f>SUM(I21:L21)</f>
        <v>37150</v>
      </c>
      <c r="I21" s="31">
        <f>SUM(I22,I25,I26,I42,I43)</f>
        <v>37150</v>
      </c>
      <c r="J21" s="31">
        <f>SUM(J22,J25,J43)</f>
        <v>0</v>
      </c>
      <c r="K21" s="31">
        <f>SUM(K22,K27,K43)</f>
        <v>0</v>
      </c>
      <c r="L21" s="262">
        <f>SUM(L22,L45,L25)</f>
        <v>0</v>
      </c>
    </row>
    <row r="22" spans="1:12" ht="12.75" thickTop="1" x14ac:dyDescent="0.25">
      <c r="A22" s="34"/>
      <c r="B22" s="35" t="s">
        <v>30</v>
      </c>
      <c r="C22" s="36">
        <f t="shared" si="0"/>
        <v>0</v>
      </c>
      <c r="D22" s="37">
        <f>SUM(D23:D24)</f>
        <v>0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ref="H22:H47" si="1">SUM(I22:L22)</f>
        <v>0</v>
      </c>
      <c r="I22" s="37">
        <f>SUM(I23:I24)</f>
        <v>0</v>
      </c>
      <c r="J22" s="37">
        <f>SUM(J23:J24)</f>
        <v>0</v>
      </c>
      <c r="K22" s="37">
        <f>SUM(K23:K24)</f>
        <v>0</v>
      </c>
      <c r="L22" s="39">
        <f>SUM(L23:L24)</f>
        <v>0</v>
      </c>
    </row>
    <row r="23" spans="1:12" x14ac:dyDescent="0.25">
      <c r="A23" s="40"/>
      <c r="B23" s="41" t="s">
        <v>31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</row>
    <row r="24" spans="1:12" x14ac:dyDescent="0.25">
      <c r="A24" s="46"/>
      <c r="B24" s="47" t="s">
        <v>32</v>
      </c>
      <c r="C24" s="48">
        <f t="shared" si="0"/>
        <v>0</v>
      </c>
      <c r="D24" s="49"/>
      <c r="E24" s="49"/>
      <c r="F24" s="49"/>
      <c r="G24" s="50"/>
      <c r="H24" s="48">
        <f t="shared" si="1"/>
        <v>0</v>
      </c>
      <c r="I24" s="49"/>
      <c r="J24" s="49"/>
      <c r="K24" s="49"/>
      <c r="L24" s="51"/>
    </row>
    <row r="25" spans="1:12" s="27" customFormat="1" ht="24.75" thickBot="1" x14ac:dyDescent="0.3">
      <c r="A25" s="52">
        <v>19300</v>
      </c>
      <c r="B25" s="52" t="s">
        <v>33</v>
      </c>
      <c r="C25" s="53" t="e">
        <f t="shared" si="0"/>
        <v>#REF!</v>
      </c>
      <c r="D25" s="54" t="e">
        <f>D51</f>
        <v>#REF!</v>
      </c>
      <c r="E25" s="54"/>
      <c r="F25" s="55" t="s">
        <v>34</v>
      </c>
      <c r="G25" s="56"/>
      <c r="H25" s="53">
        <f t="shared" si="1"/>
        <v>37150</v>
      </c>
      <c r="I25" s="54">
        <f>I51</f>
        <v>37150</v>
      </c>
      <c r="J25" s="54"/>
      <c r="K25" s="55" t="s">
        <v>34</v>
      </c>
      <c r="L25" s="57"/>
    </row>
    <row r="26" spans="1:12" s="27" customFormat="1" ht="36.75" customHeight="1" thickTop="1" x14ac:dyDescent="0.25">
      <c r="A26" s="58"/>
      <c r="B26" s="58" t="s">
        <v>35</v>
      </c>
      <c r="C26" s="59">
        <f t="shared" si="0"/>
        <v>0</v>
      </c>
      <c r="D26" s="60"/>
      <c r="E26" s="61" t="s">
        <v>34</v>
      </c>
      <c r="F26" s="61" t="s">
        <v>34</v>
      </c>
      <c r="G26" s="62" t="s">
        <v>34</v>
      </c>
      <c r="H26" s="59">
        <f t="shared" si="1"/>
        <v>0</v>
      </c>
      <c r="I26" s="63"/>
      <c r="J26" s="61" t="s">
        <v>34</v>
      </c>
      <c r="K26" s="61" t="s">
        <v>34</v>
      </c>
      <c r="L26" s="64" t="s">
        <v>34</v>
      </c>
    </row>
    <row r="27" spans="1:12" s="27" customFormat="1" ht="36" x14ac:dyDescent="0.25">
      <c r="A27" s="58">
        <v>21300</v>
      </c>
      <c r="B27" s="58" t="s">
        <v>36</v>
      </c>
      <c r="C27" s="59" t="e">
        <f t="shared" si="0"/>
        <v>#REF!</v>
      </c>
      <c r="D27" s="61" t="s">
        <v>34</v>
      </c>
      <c r="E27" s="61" t="s">
        <v>34</v>
      </c>
      <c r="F27" s="65" t="e">
        <f>SUM(F28,F32,F34,F37)</f>
        <v>#REF!</v>
      </c>
      <c r="G27" s="62" t="s">
        <v>34</v>
      </c>
      <c r="H27" s="59">
        <f t="shared" si="1"/>
        <v>0</v>
      </c>
      <c r="I27" s="61" t="s">
        <v>34</v>
      </c>
      <c r="J27" s="61" t="s">
        <v>34</v>
      </c>
      <c r="K27" s="65">
        <f>SUM(K28,K32,K34,K37)</f>
        <v>0</v>
      </c>
      <c r="L27" s="64" t="s">
        <v>34</v>
      </c>
    </row>
    <row r="28" spans="1:12" s="27" customFormat="1" ht="24" x14ac:dyDescent="0.25">
      <c r="A28" s="66">
        <v>21350</v>
      </c>
      <c r="B28" s="58" t="s">
        <v>37</v>
      </c>
      <c r="C28" s="59">
        <f t="shared" si="0"/>
        <v>0</v>
      </c>
      <c r="D28" s="61" t="s">
        <v>34</v>
      </c>
      <c r="E28" s="61" t="s">
        <v>34</v>
      </c>
      <c r="F28" s="65">
        <f>SUM(F29:F31)</f>
        <v>0</v>
      </c>
      <c r="G28" s="62" t="s">
        <v>34</v>
      </c>
      <c r="H28" s="59">
        <f t="shared" si="1"/>
        <v>0</v>
      </c>
      <c r="I28" s="61" t="s">
        <v>34</v>
      </c>
      <c r="J28" s="61" t="s">
        <v>34</v>
      </c>
      <c r="K28" s="65">
        <f>SUM(K29:K31)</f>
        <v>0</v>
      </c>
      <c r="L28" s="64" t="s">
        <v>34</v>
      </c>
    </row>
    <row r="29" spans="1:12" x14ac:dyDescent="0.25">
      <c r="A29" s="40">
        <v>21351</v>
      </c>
      <c r="B29" s="67" t="s">
        <v>38</v>
      </c>
      <c r="C29" s="68">
        <f t="shared" si="0"/>
        <v>0</v>
      </c>
      <c r="D29" s="69" t="s">
        <v>34</v>
      </c>
      <c r="E29" s="69" t="s">
        <v>34</v>
      </c>
      <c r="F29" s="70"/>
      <c r="G29" s="71" t="s">
        <v>34</v>
      </c>
      <c r="H29" s="68">
        <f t="shared" si="1"/>
        <v>0</v>
      </c>
      <c r="I29" s="69" t="s">
        <v>34</v>
      </c>
      <c r="J29" s="69" t="s">
        <v>34</v>
      </c>
      <c r="K29" s="70"/>
      <c r="L29" s="72" t="s">
        <v>34</v>
      </c>
    </row>
    <row r="30" spans="1:12" x14ac:dyDescent="0.25">
      <c r="A30" s="46">
        <v>21352</v>
      </c>
      <c r="B30" s="73" t="s">
        <v>39</v>
      </c>
      <c r="C30" s="74">
        <f t="shared" si="0"/>
        <v>0</v>
      </c>
      <c r="D30" s="75" t="s">
        <v>34</v>
      </c>
      <c r="E30" s="75" t="s">
        <v>34</v>
      </c>
      <c r="F30" s="76"/>
      <c r="G30" s="77" t="s">
        <v>34</v>
      </c>
      <c r="H30" s="74">
        <f t="shared" si="1"/>
        <v>0</v>
      </c>
      <c r="I30" s="75" t="s">
        <v>34</v>
      </c>
      <c r="J30" s="75" t="s">
        <v>34</v>
      </c>
      <c r="K30" s="76"/>
      <c r="L30" s="78" t="s">
        <v>34</v>
      </c>
    </row>
    <row r="31" spans="1:12" ht="24" x14ac:dyDescent="0.25">
      <c r="A31" s="46">
        <v>21359</v>
      </c>
      <c r="B31" s="73" t="s">
        <v>40</v>
      </c>
      <c r="C31" s="74">
        <f t="shared" si="0"/>
        <v>0</v>
      </c>
      <c r="D31" s="75" t="s">
        <v>34</v>
      </c>
      <c r="E31" s="75" t="s">
        <v>34</v>
      </c>
      <c r="F31" s="76"/>
      <c r="G31" s="77" t="s">
        <v>34</v>
      </c>
      <c r="H31" s="74">
        <f t="shared" si="1"/>
        <v>0</v>
      </c>
      <c r="I31" s="75" t="s">
        <v>34</v>
      </c>
      <c r="J31" s="75" t="s">
        <v>34</v>
      </c>
      <c r="K31" s="76"/>
      <c r="L31" s="78" t="s">
        <v>34</v>
      </c>
    </row>
    <row r="32" spans="1:12" s="27" customFormat="1" ht="36" x14ac:dyDescent="0.25">
      <c r="A32" s="66">
        <v>21370</v>
      </c>
      <c r="B32" s="58" t="s">
        <v>41</v>
      </c>
      <c r="C32" s="59">
        <f t="shared" si="0"/>
        <v>0</v>
      </c>
      <c r="D32" s="61" t="s">
        <v>34</v>
      </c>
      <c r="E32" s="61" t="s">
        <v>34</v>
      </c>
      <c r="F32" s="65">
        <f>SUM(F33)</f>
        <v>0</v>
      </c>
      <c r="G32" s="62" t="s">
        <v>34</v>
      </c>
      <c r="H32" s="59">
        <f t="shared" si="1"/>
        <v>0</v>
      </c>
      <c r="I32" s="61" t="s">
        <v>34</v>
      </c>
      <c r="J32" s="61" t="s">
        <v>34</v>
      </c>
      <c r="K32" s="65">
        <f>SUM(K33)</f>
        <v>0</v>
      </c>
      <c r="L32" s="64" t="s">
        <v>34</v>
      </c>
    </row>
    <row r="33" spans="1:12" ht="36" x14ac:dyDescent="0.25">
      <c r="A33" s="79">
        <v>21379</v>
      </c>
      <c r="B33" s="80" t="s">
        <v>42</v>
      </c>
      <c r="C33" s="81">
        <f t="shared" si="0"/>
        <v>0</v>
      </c>
      <c r="D33" s="82" t="s">
        <v>34</v>
      </c>
      <c r="E33" s="82" t="s">
        <v>34</v>
      </c>
      <c r="F33" s="83"/>
      <c r="G33" s="84" t="s">
        <v>34</v>
      </c>
      <c r="H33" s="81">
        <f t="shared" si="1"/>
        <v>0</v>
      </c>
      <c r="I33" s="82" t="s">
        <v>34</v>
      </c>
      <c r="J33" s="82" t="s">
        <v>34</v>
      </c>
      <c r="K33" s="83"/>
      <c r="L33" s="85" t="s">
        <v>34</v>
      </c>
    </row>
    <row r="34" spans="1:12" s="27" customFormat="1" x14ac:dyDescent="0.25">
      <c r="A34" s="66">
        <v>21380</v>
      </c>
      <c r="B34" s="58" t="s">
        <v>43</v>
      </c>
      <c r="C34" s="59">
        <f t="shared" si="0"/>
        <v>0</v>
      </c>
      <c r="D34" s="61" t="s">
        <v>34</v>
      </c>
      <c r="E34" s="61" t="s">
        <v>34</v>
      </c>
      <c r="F34" s="65">
        <f>SUM(F35:F36)</f>
        <v>0</v>
      </c>
      <c r="G34" s="62" t="s">
        <v>34</v>
      </c>
      <c r="H34" s="59">
        <f t="shared" si="1"/>
        <v>0</v>
      </c>
      <c r="I34" s="61" t="s">
        <v>34</v>
      </c>
      <c r="J34" s="61" t="s">
        <v>34</v>
      </c>
      <c r="K34" s="65">
        <f>SUM(K35:K36)</f>
        <v>0</v>
      </c>
      <c r="L34" s="64" t="s">
        <v>34</v>
      </c>
    </row>
    <row r="35" spans="1:12" x14ac:dyDescent="0.25">
      <c r="A35" s="41">
        <v>21381</v>
      </c>
      <c r="B35" s="67" t="s">
        <v>44</v>
      </c>
      <c r="C35" s="68">
        <f t="shared" si="0"/>
        <v>0</v>
      </c>
      <c r="D35" s="69" t="s">
        <v>34</v>
      </c>
      <c r="E35" s="69" t="s">
        <v>34</v>
      </c>
      <c r="F35" s="70"/>
      <c r="G35" s="71" t="s">
        <v>34</v>
      </c>
      <c r="H35" s="68">
        <f t="shared" si="1"/>
        <v>0</v>
      </c>
      <c r="I35" s="69" t="s">
        <v>34</v>
      </c>
      <c r="J35" s="69" t="s">
        <v>34</v>
      </c>
      <c r="K35" s="70"/>
      <c r="L35" s="72" t="s">
        <v>34</v>
      </c>
    </row>
    <row r="36" spans="1:12" ht="24" x14ac:dyDescent="0.25">
      <c r="A36" s="47">
        <v>21383</v>
      </c>
      <c r="B36" s="73" t="s">
        <v>45</v>
      </c>
      <c r="C36" s="74">
        <f t="shared" si="0"/>
        <v>0</v>
      </c>
      <c r="D36" s="75" t="s">
        <v>34</v>
      </c>
      <c r="E36" s="75" t="s">
        <v>34</v>
      </c>
      <c r="F36" s="76"/>
      <c r="G36" s="77" t="s">
        <v>34</v>
      </c>
      <c r="H36" s="74">
        <f t="shared" si="1"/>
        <v>0</v>
      </c>
      <c r="I36" s="75" t="s">
        <v>34</v>
      </c>
      <c r="J36" s="75" t="s">
        <v>34</v>
      </c>
      <c r="K36" s="76"/>
      <c r="L36" s="78" t="s">
        <v>34</v>
      </c>
    </row>
    <row r="37" spans="1:12" s="27" customFormat="1" ht="24" x14ac:dyDescent="0.25">
      <c r="A37" s="66">
        <v>21390</v>
      </c>
      <c r="B37" s="58" t="s">
        <v>46</v>
      </c>
      <c r="C37" s="59" t="e">
        <f t="shared" si="0"/>
        <v>#REF!</v>
      </c>
      <c r="D37" s="61" t="s">
        <v>34</v>
      </c>
      <c r="E37" s="61" t="s">
        <v>34</v>
      </c>
      <c r="F37" s="65" t="e">
        <f>SUM(F38:F41)</f>
        <v>#REF!</v>
      </c>
      <c r="G37" s="62" t="s">
        <v>34</v>
      </c>
      <c r="H37" s="59">
        <f t="shared" si="1"/>
        <v>0</v>
      </c>
      <c r="I37" s="61" t="s">
        <v>34</v>
      </c>
      <c r="J37" s="61" t="s">
        <v>34</v>
      </c>
      <c r="K37" s="65">
        <f>SUM(K38:K41)</f>
        <v>0</v>
      </c>
      <c r="L37" s="64" t="s">
        <v>34</v>
      </c>
    </row>
    <row r="38" spans="1:12" ht="24" x14ac:dyDescent="0.25">
      <c r="A38" s="41">
        <v>21391</v>
      </c>
      <c r="B38" s="67" t="s">
        <v>47</v>
      </c>
      <c r="C38" s="68">
        <f t="shared" si="0"/>
        <v>0</v>
      </c>
      <c r="D38" s="69" t="s">
        <v>34</v>
      </c>
      <c r="E38" s="69" t="s">
        <v>34</v>
      </c>
      <c r="F38" s="70"/>
      <c r="G38" s="71" t="s">
        <v>34</v>
      </c>
      <c r="H38" s="68">
        <f t="shared" si="1"/>
        <v>0</v>
      </c>
      <c r="I38" s="69" t="s">
        <v>34</v>
      </c>
      <c r="J38" s="69" t="s">
        <v>34</v>
      </c>
      <c r="K38" s="70"/>
      <c r="L38" s="72" t="s">
        <v>34</v>
      </c>
    </row>
    <row r="39" spans="1:12" x14ac:dyDescent="0.25">
      <c r="A39" s="47">
        <v>21393</v>
      </c>
      <c r="B39" s="73" t="s">
        <v>48</v>
      </c>
      <c r="C39" s="74">
        <f t="shared" si="0"/>
        <v>0</v>
      </c>
      <c r="D39" s="75" t="s">
        <v>34</v>
      </c>
      <c r="E39" s="75" t="s">
        <v>34</v>
      </c>
      <c r="F39" s="76"/>
      <c r="G39" s="77" t="s">
        <v>34</v>
      </c>
      <c r="H39" s="74">
        <f t="shared" si="1"/>
        <v>0</v>
      </c>
      <c r="I39" s="75" t="s">
        <v>34</v>
      </c>
      <c r="J39" s="75" t="s">
        <v>34</v>
      </c>
      <c r="K39" s="76"/>
      <c r="L39" s="78" t="s">
        <v>34</v>
      </c>
    </row>
    <row r="40" spans="1:12" x14ac:dyDescent="0.25">
      <c r="A40" s="47">
        <v>21395</v>
      </c>
      <c r="B40" s="73" t="s">
        <v>49</v>
      </c>
      <c r="C40" s="74">
        <f t="shared" si="0"/>
        <v>0</v>
      </c>
      <c r="D40" s="75" t="s">
        <v>34</v>
      </c>
      <c r="E40" s="75" t="s">
        <v>34</v>
      </c>
      <c r="F40" s="76"/>
      <c r="G40" s="77" t="s">
        <v>34</v>
      </c>
      <c r="H40" s="74">
        <f t="shared" si="1"/>
        <v>0</v>
      </c>
      <c r="I40" s="75" t="s">
        <v>34</v>
      </c>
      <c r="J40" s="75" t="s">
        <v>34</v>
      </c>
      <c r="K40" s="76"/>
      <c r="L40" s="78" t="s">
        <v>34</v>
      </c>
    </row>
    <row r="41" spans="1:12" ht="24" x14ac:dyDescent="0.25">
      <c r="A41" s="47">
        <v>21399</v>
      </c>
      <c r="B41" s="73" t="s">
        <v>50</v>
      </c>
      <c r="C41" s="74" t="e">
        <f t="shared" si="0"/>
        <v>#REF!</v>
      </c>
      <c r="D41" s="75" t="s">
        <v>34</v>
      </c>
      <c r="E41" s="75" t="s">
        <v>34</v>
      </c>
      <c r="F41" s="76" t="e">
        <f>F51</f>
        <v>#REF!</v>
      </c>
      <c r="G41" s="77" t="s">
        <v>34</v>
      </c>
      <c r="H41" s="74">
        <f t="shared" si="1"/>
        <v>0</v>
      </c>
      <c r="I41" s="75" t="s">
        <v>34</v>
      </c>
      <c r="J41" s="75" t="s">
        <v>34</v>
      </c>
      <c r="K41" s="76">
        <f>K51</f>
        <v>0</v>
      </c>
      <c r="L41" s="78" t="s">
        <v>34</v>
      </c>
    </row>
    <row r="42" spans="1:12" s="27" customFormat="1" ht="36.75" customHeight="1" x14ac:dyDescent="0.25">
      <c r="A42" s="66">
        <v>21420</v>
      </c>
      <c r="B42" s="58" t="s">
        <v>51</v>
      </c>
      <c r="C42" s="59">
        <f t="shared" si="0"/>
        <v>0</v>
      </c>
      <c r="D42" s="60"/>
      <c r="E42" s="61" t="s">
        <v>34</v>
      </c>
      <c r="F42" s="61" t="s">
        <v>34</v>
      </c>
      <c r="G42" s="62" t="s">
        <v>34</v>
      </c>
      <c r="H42" s="86">
        <f>SUM(I42:L42)</f>
        <v>0</v>
      </c>
      <c r="I42" s="60"/>
      <c r="J42" s="61" t="s">
        <v>34</v>
      </c>
      <c r="K42" s="61" t="s">
        <v>34</v>
      </c>
      <c r="L42" s="64" t="s">
        <v>34</v>
      </c>
    </row>
    <row r="43" spans="1:12" s="27" customFormat="1" ht="24" x14ac:dyDescent="0.25">
      <c r="A43" s="87">
        <v>21490</v>
      </c>
      <c r="B43" s="88" t="s">
        <v>52</v>
      </c>
      <c r="C43" s="59">
        <f t="shared" si="0"/>
        <v>0</v>
      </c>
      <c r="D43" s="89">
        <f>D44</f>
        <v>0</v>
      </c>
      <c r="E43" s="89">
        <f t="shared" ref="E43:F43" si="2">E44</f>
        <v>0</v>
      </c>
      <c r="F43" s="89">
        <f t="shared" si="2"/>
        <v>0</v>
      </c>
      <c r="G43" s="62" t="s">
        <v>34</v>
      </c>
      <c r="H43" s="86">
        <f t="shared" ref="H43:H44" si="3">SUM(I43:L43)</f>
        <v>0</v>
      </c>
      <c r="I43" s="89">
        <f>I44</f>
        <v>0</v>
      </c>
      <c r="J43" s="89">
        <f t="shared" ref="J43:K43" si="4">J44</f>
        <v>0</v>
      </c>
      <c r="K43" s="89">
        <f t="shared" si="4"/>
        <v>0</v>
      </c>
      <c r="L43" s="64" t="s">
        <v>34</v>
      </c>
    </row>
    <row r="44" spans="1:12" s="27" customFormat="1" ht="24" x14ac:dyDescent="0.25">
      <c r="A44" s="47">
        <v>21499</v>
      </c>
      <c r="B44" s="73" t="s">
        <v>53</v>
      </c>
      <c r="C44" s="81">
        <f t="shared" si="0"/>
        <v>0</v>
      </c>
      <c r="D44" s="90"/>
      <c r="E44" s="91"/>
      <c r="F44" s="91"/>
      <c r="G44" s="92" t="s">
        <v>34</v>
      </c>
      <c r="H44" s="93">
        <f t="shared" si="3"/>
        <v>0</v>
      </c>
      <c r="I44" s="43"/>
      <c r="J44" s="94"/>
      <c r="K44" s="94"/>
      <c r="L44" s="95" t="s">
        <v>34</v>
      </c>
    </row>
    <row r="45" spans="1:12" ht="24" x14ac:dyDescent="0.25">
      <c r="A45" s="96">
        <v>23000</v>
      </c>
      <c r="B45" s="97" t="s">
        <v>54</v>
      </c>
      <c r="C45" s="98" t="e">
        <f t="shared" si="0"/>
        <v>#REF!</v>
      </c>
      <c r="D45" s="61" t="s">
        <v>34</v>
      </c>
      <c r="E45" s="61" t="s">
        <v>34</v>
      </c>
      <c r="F45" s="61" t="s">
        <v>34</v>
      </c>
      <c r="G45" s="99" t="e">
        <f>SUM(G46:G47)</f>
        <v>#REF!</v>
      </c>
      <c r="H45" s="98">
        <f t="shared" si="1"/>
        <v>0</v>
      </c>
      <c r="I45" s="100" t="s">
        <v>34</v>
      </c>
      <c r="J45" s="100" t="s">
        <v>34</v>
      </c>
      <c r="K45" s="100" t="s">
        <v>34</v>
      </c>
      <c r="L45" s="101">
        <f>SUM(L46:L47)</f>
        <v>0</v>
      </c>
    </row>
    <row r="46" spans="1:12" ht="24" x14ac:dyDescent="0.25">
      <c r="A46" s="102">
        <v>23410</v>
      </c>
      <c r="B46" s="103" t="s">
        <v>55</v>
      </c>
      <c r="C46" s="104" t="e">
        <f t="shared" si="0"/>
        <v>#REF!</v>
      </c>
      <c r="D46" s="105" t="s">
        <v>34</v>
      </c>
      <c r="E46" s="105" t="s">
        <v>34</v>
      </c>
      <c r="F46" s="105" t="s">
        <v>34</v>
      </c>
      <c r="G46" s="106" t="e">
        <f>G51</f>
        <v>#REF!</v>
      </c>
      <c r="H46" s="104">
        <f t="shared" si="1"/>
        <v>0</v>
      </c>
      <c r="I46" s="105" t="s">
        <v>34</v>
      </c>
      <c r="J46" s="105" t="s">
        <v>34</v>
      </c>
      <c r="K46" s="105" t="s">
        <v>34</v>
      </c>
      <c r="L46" s="107">
        <f>L51</f>
        <v>0</v>
      </c>
    </row>
    <row r="47" spans="1:12" ht="24" x14ac:dyDescent="0.25">
      <c r="A47" s="102">
        <v>23510</v>
      </c>
      <c r="B47" s="103" t="s">
        <v>56</v>
      </c>
      <c r="C47" s="108">
        <f t="shared" si="0"/>
        <v>0</v>
      </c>
      <c r="D47" s="105" t="s">
        <v>34</v>
      </c>
      <c r="E47" s="105" t="s">
        <v>34</v>
      </c>
      <c r="F47" s="105" t="s">
        <v>34</v>
      </c>
      <c r="G47" s="106"/>
      <c r="H47" s="108">
        <f t="shared" si="1"/>
        <v>0</v>
      </c>
      <c r="I47" s="105" t="s">
        <v>34</v>
      </c>
      <c r="J47" s="105" t="s">
        <v>34</v>
      </c>
      <c r="K47" s="105" t="s">
        <v>34</v>
      </c>
      <c r="L47" s="107"/>
    </row>
    <row r="48" spans="1:12" x14ac:dyDescent="0.25">
      <c r="A48" s="109"/>
      <c r="B48" s="103"/>
      <c r="C48" s="110"/>
      <c r="D48" s="111"/>
      <c r="E48" s="111"/>
      <c r="F48" s="112"/>
      <c r="G48" s="106"/>
      <c r="H48" s="113"/>
      <c r="I48" s="111"/>
      <c r="J48" s="111"/>
      <c r="K48" s="112"/>
      <c r="L48" s="107"/>
    </row>
    <row r="49" spans="1:12" s="27" customFormat="1" x14ac:dyDescent="0.25">
      <c r="A49" s="114"/>
      <c r="B49" s="115" t="s">
        <v>57</v>
      </c>
      <c r="C49" s="116"/>
      <c r="D49" s="117"/>
      <c r="E49" s="117"/>
      <c r="F49" s="117"/>
      <c r="G49" s="118"/>
      <c r="H49" s="116"/>
      <c r="I49" s="117"/>
      <c r="J49" s="117"/>
      <c r="K49" s="117"/>
      <c r="L49" s="119"/>
    </row>
    <row r="50" spans="1:12" s="27" customFormat="1" ht="12.75" thickBot="1" x14ac:dyDescent="0.3">
      <c r="A50" s="120"/>
      <c r="B50" s="28" t="s">
        <v>58</v>
      </c>
      <c r="C50" s="121" t="e">
        <f t="shared" ref="C50:C113" si="5">SUM(D50:G50)</f>
        <v>#REF!</v>
      </c>
      <c r="D50" s="122" t="e">
        <f>SUM(D51,D280)</f>
        <v>#REF!</v>
      </c>
      <c r="E50" s="122" t="e">
        <f>SUM(E51,E280)</f>
        <v>#REF!</v>
      </c>
      <c r="F50" s="122" t="e">
        <f>SUM(F51,F280)</f>
        <v>#REF!</v>
      </c>
      <c r="G50" s="123" t="e">
        <f>SUM(G51,G280)</f>
        <v>#REF!</v>
      </c>
      <c r="H50" s="121">
        <f t="shared" ref="H50:H113" si="6">SUM(I50:L50)</f>
        <v>37150</v>
      </c>
      <c r="I50" s="122">
        <f>SUM(I51,I280)</f>
        <v>37150</v>
      </c>
      <c r="J50" s="122">
        <f>SUM(J51,J280)</f>
        <v>0</v>
      </c>
      <c r="K50" s="122">
        <f>SUM(K51,K280)</f>
        <v>0</v>
      </c>
      <c r="L50" s="124">
        <f>SUM(L51,L280)</f>
        <v>0</v>
      </c>
    </row>
    <row r="51" spans="1:12" s="27" customFormat="1" ht="36.75" thickTop="1" x14ac:dyDescent="0.25">
      <c r="A51" s="125"/>
      <c r="B51" s="126" t="s">
        <v>59</v>
      </c>
      <c r="C51" s="127" t="e">
        <f t="shared" si="5"/>
        <v>#REF!</v>
      </c>
      <c r="D51" s="128" t="e">
        <f>SUM(D52,D194)</f>
        <v>#REF!</v>
      </c>
      <c r="E51" s="128" t="e">
        <f>SUM(E52,E194)</f>
        <v>#REF!</v>
      </c>
      <c r="F51" s="128" t="e">
        <f>SUM(F52,F194)</f>
        <v>#REF!</v>
      </c>
      <c r="G51" s="129" t="e">
        <f>SUM(G52,G194)</f>
        <v>#REF!</v>
      </c>
      <c r="H51" s="127">
        <f t="shared" si="6"/>
        <v>37150</v>
      </c>
      <c r="I51" s="128">
        <f>SUM(I52,I194)</f>
        <v>37150</v>
      </c>
      <c r="J51" s="128">
        <f>SUM(J52,J194)</f>
        <v>0</v>
      </c>
      <c r="K51" s="128">
        <f>SUM(K52,K194)</f>
        <v>0</v>
      </c>
      <c r="L51" s="130">
        <f>SUM(L52,L194)</f>
        <v>0</v>
      </c>
    </row>
    <row r="52" spans="1:12" s="27" customFormat="1" ht="24" x14ac:dyDescent="0.25">
      <c r="A52" s="131"/>
      <c r="B52" s="21" t="s">
        <v>60</v>
      </c>
      <c r="C52" s="132">
        <f t="shared" si="5"/>
        <v>0</v>
      </c>
      <c r="D52" s="133">
        <f>SUM(D53,D75,D173,D187)</f>
        <v>0</v>
      </c>
      <c r="E52" s="133">
        <f>SUM(E53,E75,E173,E187)</f>
        <v>0</v>
      </c>
      <c r="F52" s="133">
        <f>SUM(F53,F75,F173,F187)</f>
        <v>0</v>
      </c>
      <c r="G52" s="134">
        <f>SUM(G53,G75,G173,G187)</f>
        <v>0</v>
      </c>
      <c r="H52" s="132">
        <f t="shared" si="6"/>
        <v>0</v>
      </c>
      <c r="I52" s="133">
        <f>SUM(I53,I75,I173,I187)</f>
        <v>0</v>
      </c>
      <c r="J52" s="133">
        <f>SUM(J53,J75,J173,J187)</f>
        <v>0</v>
      </c>
      <c r="K52" s="133">
        <f>SUM(K53,K75,K173,K187)</f>
        <v>0</v>
      </c>
      <c r="L52" s="135">
        <f>SUM(L53,L75,L173,L187)</f>
        <v>0</v>
      </c>
    </row>
    <row r="53" spans="1:12" s="27" customFormat="1" x14ac:dyDescent="0.25">
      <c r="A53" s="136">
        <v>1000</v>
      </c>
      <c r="B53" s="136" t="s">
        <v>61</v>
      </c>
      <c r="C53" s="137">
        <f t="shared" si="5"/>
        <v>0</v>
      </c>
      <c r="D53" s="138">
        <f>SUM(D54,D67)</f>
        <v>0</v>
      </c>
      <c r="E53" s="138">
        <f>SUM(E54,E67)</f>
        <v>0</v>
      </c>
      <c r="F53" s="138">
        <f>SUM(F54,F67)</f>
        <v>0</v>
      </c>
      <c r="G53" s="139">
        <f>SUM(G54,G67)</f>
        <v>0</v>
      </c>
      <c r="H53" s="137">
        <f t="shared" si="6"/>
        <v>0</v>
      </c>
      <c r="I53" s="138">
        <f>SUM(I54,I67)</f>
        <v>0</v>
      </c>
      <c r="J53" s="138">
        <f>SUM(J54,J67)</f>
        <v>0</v>
      </c>
      <c r="K53" s="138">
        <f>SUM(K54,K67)</f>
        <v>0</v>
      </c>
      <c r="L53" s="140">
        <f>SUM(L54,L67)</f>
        <v>0</v>
      </c>
    </row>
    <row r="54" spans="1:12" x14ac:dyDescent="0.25">
      <c r="A54" s="58">
        <v>1100</v>
      </c>
      <c r="B54" s="141" t="s">
        <v>62</v>
      </c>
      <c r="C54" s="59">
        <f t="shared" si="5"/>
        <v>0</v>
      </c>
      <c r="D54" s="65">
        <f>SUM(D55,D58,D66)</f>
        <v>0</v>
      </c>
      <c r="E54" s="65">
        <f>SUM(E55,E58,E66)</f>
        <v>0</v>
      </c>
      <c r="F54" s="65">
        <f>SUM(F55,F58,F66)</f>
        <v>0</v>
      </c>
      <c r="G54" s="142">
        <f>SUM(G55,G58,G66)</f>
        <v>0</v>
      </c>
      <c r="H54" s="59">
        <f t="shared" si="6"/>
        <v>0</v>
      </c>
      <c r="I54" s="65">
        <f>SUM(I55,I58,I66)</f>
        <v>0</v>
      </c>
      <c r="J54" s="65">
        <f>SUM(J55,J58,J66)</f>
        <v>0</v>
      </c>
      <c r="K54" s="65">
        <f>SUM(K55,K58,K66)</f>
        <v>0</v>
      </c>
      <c r="L54" s="143">
        <f>SUM(L55,L58,L66)</f>
        <v>0</v>
      </c>
    </row>
    <row r="55" spans="1:12" x14ac:dyDescent="0.25">
      <c r="A55" s="144">
        <v>1110</v>
      </c>
      <c r="B55" s="103" t="s">
        <v>63</v>
      </c>
      <c r="C55" s="110">
        <f t="shared" si="5"/>
        <v>0</v>
      </c>
      <c r="D55" s="145">
        <f>SUM(D56:D57)</f>
        <v>0</v>
      </c>
      <c r="E55" s="145">
        <f>SUM(E56:E57)</f>
        <v>0</v>
      </c>
      <c r="F55" s="145">
        <f>SUM(F56:F57)</f>
        <v>0</v>
      </c>
      <c r="G55" s="146">
        <f>SUM(G56:G57)</f>
        <v>0</v>
      </c>
      <c r="H55" s="110">
        <f t="shared" si="6"/>
        <v>0</v>
      </c>
      <c r="I55" s="145">
        <f>SUM(I56:I57)</f>
        <v>0</v>
      </c>
      <c r="J55" s="145">
        <f>SUM(J56:J57)</f>
        <v>0</v>
      </c>
      <c r="K55" s="145">
        <f>SUM(K56:K57)</f>
        <v>0</v>
      </c>
      <c r="L55" s="147">
        <f>SUM(L56:L57)</f>
        <v>0</v>
      </c>
    </row>
    <row r="56" spans="1:12" x14ac:dyDescent="0.25">
      <c r="A56" s="41">
        <v>1111</v>
      </c>
      <c r="B56" s="67" t="s">
        <v>64</v>
      </c>
      <c r="C56" s="68">
        <f t="shared" si="5"/>
        <v>0</v>
      </c>
      <c r="D56" s="70"/>
      <c r="E56" s="70"/>
      <c r="F56" s="70"/>
      <c r="G56" s="148"/>
      <c r="H56" s="68">
        <f t="shared" si="6"/>
        <v>0</v>
      </c>
      <c r="I56" s="70"/>
      <c r="J56" s="70"/>
      <c r="K56" s="70"/>
      <c r="L56" s="149"/>
    </row>
    <row r="57" spans="1:12" ht="24" customHeight="1" x14ac:dyDescent="0.25">
      <c r="A57" s="47">
        <v>1119</v>
      </c>
      <c r="B57" s="73" t="s">
        <v>65</v>
      </c>
      <c r="C57" s="74">
        <f t="shared" si="5"/>
        <v>0</v>
      </c>
      <c r="D57" s="76"/>
      <c r="E57" s="76"/>
      <c r="F57" s="76"/>
      <c r="G57" s="150"/>
      <c r="H57" s="74">
        <f t="shared" si="6"/>
        <v>0</v>
      </c>
      <c r="I57" s="76"/>
      <c r="J57" s="76"/>
      <c r="K57" s="76"/>
      <c r="L57" s="151"/>
    </row>
    <row r="58" spans="1:12" ht="23.25" customHeight="1" x14ac:dyDescent="0.25">
      <c r="A58" s="152">
        <v>1140</v>
      </c>
      <c r="B58" s="73" t="s">
        <v>66</v>
      </c>
      <c r="C58" s="74">
        <f t="shared" si="5"/>
        <v>0</v>
      </c>
      <c r="D58" s="153">
        <f>SUM(D59:D65)</f>
        <v>0</v>
      </c>
      <c r="E58" s="153">
        <f>SUM(E59:E65)</f>
        <v>0</v>
      </c>
      <c r="F58" s="153">
        <f>SUM(F59:F65)</f>
        <v>0</v>
      </c>
      <c r="G58" s="154">
        <f>SUM(G59:G65)</f>
        <v>0</v>
      </c>
      <c r="H58" s="74">
        <f t="shared" si="6"/>
        <v>0</v>
      </c>
      <c r="I58" s="153">
        <f>SUM(I59:I65)</f>
        <v>0</v>
      </c>
      <c r="J58" s="153">
        <f>SUM(J59:J65)</f>
        <v>0</v>
      </c>
      <c r="K58" s="153">
        <f>SUM(K59:K65)</f>
        <v>0</v>
      </c>
      <c r="L58" s="155">
        <f>SUM(L59:L65)</f>
        <v>0</v>
      </c>
    </row>
    <row r="59" spans="1:12" x14ac:dyDescent="0.25">
      <c r="A59" s="47">
        <v>1141</v>
      </c>
      <c r="B59" s="73" t="s">
        <v>67</v>
      </c>
      <c r="C59" s="74">
        <f t="shared" si="5"/>
        <v>0</v>
      </c>
      <c r="D59" s="76"/>
      <c r="E59" s="76"/>
      <c r="F59" s="76"/>
      <c r="G59" s="150"/>
      <c r="H59" s="74">
        <f t="shared" si="6"/>
        <v>0</v>
      </c>
      <c r="I59" s="76"/>
      <c r="J59" s="76"/>
      <c r="K59" s="76"/>
      <c r="L59" s="151"/>
    </row>
    <row r="60" spans="1:12" ht="24.75" customHeight="1" x14ac:dyDescent="0.25">
      <c r="A60" s="47">
        <v>1142</v>
      </c>
      <c r="B60" s="73" t="s">
        <v>68</v>
      </c>
      <c r="C60" s="74">
        <f t="shared" si="5"/>
        <v>0</v>
      </c>
      <c r="D60" s="76"/>
      <c r="E60" s="76"/>
      <c r="F60" s="76"/>
      <c r="G60" s="150"/>
      <c r="H60" s="74">
        <f t="shared" si="6"/>
        <v>0</v>
      </c>
      <c r="I60" s="76"/>
      <c r="J60" s="76"/>
      <c r="K60" s="76"/>
      <c r="L60" s="151"/>
    </row>
    <row r="61" spans="1:12" ht="24" x14ac:dyDescent="0.25">
      <c r="A61" s="47">
        <v>1145</v>
      </c>
      <c r="B61" s="73" t="s">
        <v>69</v>
      </c>
      <c r="C61" s="74">
        <f t="shared" si="5"/>
        <v>0</v>
      </c>
      <c r="D61" s="76"/>
      <c r="E61" s="76"/>
      <c r="F61" s="76"/>
      <c r="G61" s="150"/>
      <c r="H61" s="74">
        <f t="shared" si="6"/>
        <v>0</v>
      </c>
      <c r="I61" s="76"/>
      <c r="J61" s="76"/>
      <c r="K61" s="76"/>
      <c r="L61" s="151"/>
    </row>
    <row r="62" spans="1:12" ht="27.75" customHeight="1" x14ac:dyDescent="0.25">
      <c r="A62" s="47">
        <v>1146</v>
      </c>
      <c r="B62" s="73" t="s">
        <v>70</v>
      </c>
      <c r="C62" s="74">
        <f t="shared" si="5"/>
        <v>0</v>
      </c>
      <c r="D62" s="76"/>
      <c r="E62" s="76"/>
      <c r="F62" s="76"/>
      <c r="G62" s="150"/>
      <c r="H62" s="74">
        <f t="shared" si="6"/>
        <v>0</v>
      </c>
      <c r="I62" s="76"/>
      <c r="J62" s="76"/>
      <c r="K62" s="76"/>
      <c r="L62" s="151"/>
    </row>
    <row r="63" spans="1:12" x14ac:dyDescent="0.25">
      <c r="A63" s="47">
        <v>1147</v>
      </c>
      <c r="B63" s="73" t="s">
        <v>71</v>
      </c>
      <c r="C63" s="74">
        <f t="shared" si="5"/>
        <v>0</v>
      </c>
      <c r="D63" s="76"/>
      <c r="E63" s="76"/>
      <c r="F63" s="76"/>
      <c r="G63" s="150"/>
      <c r="H63" s="74">
        <f t="shared" si="6"/>
        <v>0</v>
      </c>
      <c r="I63" s="76"/>
      <c r="J63" s="76"/>
      <c r="K63" s="76"/>
      <c r="L63" s="151"/>
    </row>
    <row r="64" spans="1:12" x14ac:dyDescent="0.25">
      <c r="A64" s="47">
        <v>1148</v>
      </c>
      <c r="B64" s="73" t="s">
        <v>328</v>
      </c>
      <c r="C64" s="74">
        <f t="shared" si="5"/>
        <v>0</v>
      </c>
      <c r="D64" s="76"/>
      <c r="E64" s="76"/>
      <c r="F64" s="76"/>
      <c r="G64" s="150"/>
      <c r="H64" s="74">
        <f t="shared" si="6"/>
        <v>0</v>
      </c>
      <c r="I64" s="76"/>
      <c r="J64" s="76"/>
      <c r="K64" s="76"/>
      <c r="L64" s="151"/>
    </row>
    <row r="65" spans="1:12" ht="37.5" customHeight="1" x14ac:dyDescent="0.25">
      <c r="A65" s="47">
        <v>1149</v>
      </c>
      <c r="B65" s="73" t="s">
        <v>72</v>
      </c>
      <c r="C65" s="74">
        <f t="shared" si="5"/>
        <v>0</v>
      </c>
      <c r="D65" s="76"/>
      <c r="E65" s="76"/>
      <c r="F65" s="76"/>
      <c r="G65" s="150"/>
      <c r="H65" s="74">
        <f t="shared" si="6"/>
        <v>0</v>
      </c>
      <c r="I65" s="76"/>
      <c r="J65" s="76"/>
      <c r="K65" s="76"/>
      <c r="L65" s="151"/>
    </row>
    <row r="66" spans="1:12" ht="36" x14ac:dyDescent="0.25">
      <c r="A66" s="144">
        <v>1150</v>
      </c>
      <c r="B66" s="103" t="s">
        <v>73</v>
      </c>
      <c r="C66" s="110">
        <f t="shared" si="5"/>
        <v>0</v>
      </c>
      <c r="D66" s="156"/>
      <c r="E66" s="156"/>
      <c r="F66" s="156"/>
      <c r="G66" s="157"/>
      <c r="H66" s="110">
        <f t="shared" si="6"/>
        <v>0</v>
      </c>
      <c r="I66" s="156"/>
      <c r="J66" s="156"/>
      <c r="K66" s="156"/>
      <c r="L66" s="158"/>
    </row>
    <row r="67" spans="1:12" ht="36" x14ac:dyDescent="0.25">
      <c r="A67" s="58">
        <v>1200</v>
      </c>
      <c r="B67" s="141" t="s">
        <v>74</v>
      </c>
      <c r="C67" s="59">
        <f t="shared" si="5"/>
        <v>0</v>
      </c>
      <c r="D67" s="65">
        <f>SUM(D68:D69)</f>
        <v>0</v>
      </c>
      <c r="E67" s="65">
        <f>SUM(E68:E69)</f>
        <v>0</v>
      </c>
      <c r="F67" s="65">
        <f>SUM(F68:F69)</f>
        <v>0</v>
      </c>
      <c r="G67" s="159">
        <f>SUM(G68:G69)</f>
        <v>0</v>
      </c>
      <c r="H67" s="59">
        <f t="shared" si="6"/>
        <v>0</v>
      </c>
      <c r="I67" s="65">
        <f>SUM(I68:I69)</f>
        <v>0</v>
      </c>
      <c r="J67" s="65">
        <f>SUM(J68:J69)</f>
        <v>0</v>
      </c>
      <c r="K67" s="65">
        <f>SUM(K68:K69)</f>
        <v>0</v>
      </c>
      <c r="L67" s="160">
        <f>SUM(L68:L69)</f>
        <v>0</v>
      </c>
    </row>
    <row r="68" spans="1:12" ht="24" x14ac:dyDescent="0.25">
      <c r="A68" s="161">
        <v>1210</v>
      </c>
      <c r="B68" s="67" t="s">
        <v>75</v>
      </c>
      <c r="C68" s="68">
        <f t="shared" si="5"/>
        <v>0</v>
      </c>
      <c r="D68" s="70"/>
      <c r="E68" s="70"/>
      <c r="F68" s="70"/>
      <c r="G68" s="148"/>
      <c r="H68" s="68">
        <f t="shared" si="6"/>
        <v>0</v>
      </c>
      <c r="I68" s="70">
        <f>[1]saimn.nod!$O$15</f>
        <v>0</v>
      </c>
      <c r="J68" s="70"/>
      <c r="K68" s="70"/>
      <c r="L68" s="149"/>
    </row>
    <row r="69" spans="1:12" ht="24" x14ac:dyDescent="0.25">
      <c r="A69" s="152">
        <v>1220</v>
      </c>
      <c r="B69" s="73" t="s">
        <v>76</v>
      </c>
      <c r="C69" s="74">
        <f t="shared" si="5"/>
        <v>0</v>
      </c>
      <c r="D69" s="153">
        <f>SUM(D70:D74)</f>
        <v>0</v>
      </c>
      <c r="E69" s="153">
        <f>SUM(E70:E74)</f>
        <v>0</v>
      </c>
      <c r="F69" s="153">
        <f>SUM(F70:F74)</f>
        <v>0</v>
      </c>
      <c r="G69" s="154">
        <f>SUM(G70:G74)</f>
        <v>0</v>
      </c>
      <c r="H69" s="74">
        <f t="shared" si="6"/>
        <v>0</v>
      </c>
      <c r="I69" s="153">
        <f>SUM(I70:I74)</f>
        <v>0</v>
      </c>
      <c r="J69" s="153">
        <f>SUM(J70:J74)</f>
        <v>0</v>
      </c>
      <c r="K69" s="153">
        <f>SUM(K70:K74)</f>
        <v>0</v>
      </c>
      <c r="L69" s="155">
        <f>SUM(L70:L74)</f>
        <v>0</v>
      </c>
    </row>
    <row r="70" spans="1:12" ht="60" x14ac:dyDescent="0.25">
      <c r="A70" s="47">
        <v>1221</v>
      </c>
      <c r="B70" s="73" t="s">
        <v>347</v>
      </c>
      <c r="C70" s="74">
        <f t="shared" si="5"/>
        <v>0</v>
      </c>
      <c r="D70" s="76"/>
      <c r="E70" s="76"/>
      <c r="F70" s="76"/>
      <c r="G70" s="150"/>
      <c r="H70" s="74">
        <f t="shared" si="6"/>
        <v>0</v>
      </c>
      <c r="I70" s="76"/>
      <c r="J70" s="76"/>
      <c r="K70" s="76"/>
      <c r="L70" s="151"/>
    </row>
    <row r="71" spans="1:12" x14ac:dyDescent="0.25">
      <c r="A71" s="47">
        <v>1223</v>
      </c>
      <c r="B71" s="73" t="s">
        <v>77</v>
      </c>
      <c r="C71" s="74">
        <f t="shared" si="5"/>
        <v>0</v>
      </c>
      <c r="D71" s="76"/>
      <c r="E71" s="76"/>
      <c r="F71" s="76"/>
      <c r="G71" s="150"/>
      <c r="H71" s="74">
        <f t="shared" si="6"/>
        <v>0</v>
      </c>
      <c r="I71" s="76"/>
      <c r="J71" s="76"/>
      <c r="K71" s="76"/>
      <c r="L71" s="151"/>
    </row>
    <row r="72" spans="1:12" x14ac:dyDescent="0.25">
      <c r="A72" s="47">
        <v>1225</v>
      </c>
      <c r="B72" s="73" t="s">
        <v>324</v>
      </c>
      <c r="C72" s="74">
        <f t="shared" si="5"/>
        <v>0</v>
      </c>
      <c r="D72" s="76"/>
      <c r="E72" s="76"/>
      <c r="F72" s="76"/>
      <c r="G72" s="150"/>
      <c r="H72" s="74">
        <f t="shared" si="6"/>
        <v>0</v>
      </c>
      <c r="I72" s="76"/>
      <c r="J72" s="76"/>
      <c r="K72" s="76"/>
      <c r="L72" s="151"/>
    </row>
    <row r="73" spans="1:12" ht="36" x14ac:dyDescent="0.25">
      <c r="A73" s="47">
        <v>1227</v>
      </c>
      <c r="B73" s="73" t="s">
        <v>78</v>
      </c>
      <c r="C73" s="74">
        <f t="shared" si="5"/>
        <v>0</v>
      </c>
      <c r="D73" s="76"/>
      <c r="E73" s="76"/>
      <c r="F73" s="76"/>
      <c r="G73" s="150"/>
      <c r="H73" s="74">
        <f t="shared" si="6"/>
        <v>0</v>
      </c>
      <c r="I73" s="76"/>
      <c r="J73" s="76"/>
      <c r="K73" s="76"/>
      <c r="L73" s="151"/>
    </row>
    <row r="74" spans="1:12" ht="60" x14ac:dyDescent="0.25">
      <c r="A74" s="47">
        <v>1228</v>
      </c>
      <c r="B74" s="73" t="s">
        <v>348</v>
      </c>
      <c r="C74" s="74">
        <f t="shared" si="5"/>
        <v>0</v>
      </c>
      <c r="D74" s="76"/>
      <c r="E74" s="76"/>
      <c r="F74" s="76"/>
      <c r="G74" s="150"/>
      <c r="H74" s="74">
        <f t="shared" si="6"/>
        <v>0</v>
      </c>
      <c r="I74" s="76"/>
      <c r="J74" s="76"/>
      <c r="K74" s="76"/>
      <c r="L74" s="151"/>
    </row>
    <row r="75" spans="1:12" ht="15" customHeight="1" x14ac:dyDescent="0.25">
      <c r="A75" s="136">
        <v>2000</v>
      </c>
      <c r="B75" s="136" t="s">
        <v>79</v>
      </c>
      <c r="C75" s="137">
        <f t="shared" si="5"/>
        <v>0</v>
      </c>
      <c r="D75" s="138">
        <f>SUM(D76,D83,D130,D164,D165,D172)</f>
        <v>0</v>
      </c>
      <c r="E75" s="138">
        <f>SUM(E76,E83,E130,E164,E165,E172)</f>
        <v>0</v>
      </c>
      <c r="F75" s="138">
        <f>SUM(F76,F83,F130,F164,F165,F172)</f>
        <v>0</v>
      </c>
      <c r="G75" s="139">
        <f>SUM(G76,G83,G130,G164,G165,G172)</f>
        <v>0</v>
      </c>
      <c r="H75" s="137">
        <f t="shared" si="6"/>
        <v>0</v>
      </c>
      <c r="I75" s="138">
        <f>SUM(I76,I83,I130,I164,I165,I172)</f>
        <v>0</v>
      </c>
      <c r="J75" s="138">
        <f>SUM(J76,J83,J130,J164,J165,J172)</f>
        <v>0</v>
      </c>
      <c r="K75" s="138">
        <f>SUM(K76,K83,K130,K164,K165,K172)</f>
        <v>0</v>
      </c>
      <c r="L75" s="140">
        <f>SUM(L76,L83,L130,L164,L165,L172)</f>
        <v>0</v>
      </c>
    </row>
    <row r="76" spans="1:12" ht="24" x14ac:dyDescent="0.25">
      <c r="A76" s="58">
        <v>2100</v>
      </c>
      <c r="B76" s="141" t="s">
        <v>329</v>
      </c>
      <c r="C76" s="59">
        <f t="shared" si="5"/>
        <v>0</v>
      </c>
      <c r="D76" s="65">
        <f>SUM(D77,D80)</f>
        <v>0</v>
      </c>
      <c r="E76" s="65">
        <f>SUM(E77,E80)</f>
        <v>0</v>
      </c>
      <c r="F76" s="65">
        <f>SUM(F77,F80)</f>
        <v>0</v>
      </c>
      <c r="G76" s="159">
        <f>SUM(G77,G80)</f>
        <v>0</v>
      </c>
      <c r="H76" s="59">
        <f t="shared" si="6"/>
        <v>0</v>
      </c>
      <c r="I76" s="65">
        <f>SUM(I77,I80)</f>
        <v>0</v>
      </c>
      <c r="J76" s="65">
        <f>SUM(J77,J80)</f>
        <v>0</v>
      </c>
      <c r="K76" s="65">
        <f>SUM(K77,K80)</f>
        <v>0</v>
      </c>
      <c r="L76" s="160">
        <f>SUM(L77,L80)</f>
        <v>0</v>
      </c>
    </row>
    <row r="77" spans="1:12" ht="24" x14ac:dyDescent="0.25">
      <c r="A77" s="161">
        <v>2110</v>
      </c>
      <c r="B77" s="67" t="s">
        <v>330</v>
      </c>
      <c r="C77" s="68">
        <f t="shared" si="5"/>
        <v>0</v>
      </c>
      <c r="D77" s="162">
        <f>SUM(D78:D79)</f>
        <v>0</v>
      </c>
      <c r="E77" s="162">
        <f>SUM(E78:E79)</f>
        <v>0</v>
      </c>
      <c r="F77" s="162">
        <f>SUM(F78:F79)</f>
        <v>0</v>
      </c>
      <c r="G77" s="163">
        <f>SUM(G78:G79)</f>
        <v>0</v>
      </c>
      <c r="H77" s="68">
        <f t="shared" si="6"/>
        <v>0</v>
      </c>
      <c r="I77" s="162">
        <f>SUM(I78:I79)</f>
        <v>0</v>
      </c>
      <c r="J77" s="162">
        <f>SUM(J78:J79)</f>
        <v>0</v>
      </c>
      <c r="K77" s="162">
        <f>SUM(K78:K79)</f>
        <v>0</v>
      </c>
      <c r="L77" s="164">
        <f>SUM(L78:L79)</f>
        <v>0</v>
      </c>
    </row>
    <row r="78" spans="1:12" x14ac:dyDescent="0.25">
      <c r="A78" s="47">
        <v>2111</v>
      </c>
      <c r="B78" s="73" t="s">
        <v>80</v>
      </c>
      <c r="C78" s="74">
        <f t="shared" si="5"/>
        <v>0</v>
      </c>
      <c r="D78" s="76"/>
      <c r="E78" s="76"/>
      <c r="F78" s="76"/>
      <c r="G78" s="150"/>
      <c r="H78" s="74">
        <f t="shared" si="6"/>
        <v>0</v>
      </c>
      <c r="I78" s="76"/>
      <c r="J78" s="76"/>
      <c r="K78" s="76"/>
      <c r="L78" s="151"/>
    </row>
    <row r="79" spans="1:12" ht="24" x14ac:dyDescent="0.25">
      <c r="A79" s="47">
        <v>2112</v>
      </c>
      <c r="B79" s="73" t="s">
        <v>331</v>
      </c>
      <c r="C79" s="74">
        <f t="shared" si="5"/>
        <v>0</v>
      </c>
      <c r="D79" s="76"/>
      <c r="E79" s="76"/>
      <c r="F79" s="76"/>
      <c r="G79" s="150"/>
      <c r="H79" s="74">
        <f t="shared" si="6"/>
        <v>0</v>
      </c>
      <c r="I79" s="76"/>
      <c r="J79" s="76"/>
      <c r="K79" s="76"/>
      <c r="L79" s="151"/>
    </row>
    <row r="80" spans="1:12" ht="24" x14ac:dyDescent="0.25">
      <c r="A80" s="152">
        <v>2120</v>
      </c>
      <c r="B80" s="73" t="s">
        <v>332</v>
      </c>
      <c r="C80" s="74">
        <f t="shared" si="5"/>
        <v>0</v>
      </c>
      <c r="D80" s="153">
        <f>SUM(D81:D82)</f>
        <v>0</v>
      </c>
      <c r="E80" s="153">
        <f>SUM(E81:E82)</f>
        <v>0</v>
      </c>
      <c r="F80" s="153">
        <f>SUM(F81:F82)</f>
        <v>0</v>
      </c>
      <c r="G80" s="154">
        <f>SUM(G81:G82)</f>
        <v>0</v>
      </c>
      <c r="H80" s="74">
        <f t="shared" si="6"/>
        <v>0</v>
      </c>
      <c r="I80" s="153">
        <f>SUM(I81:I82)</f>
        <v>0</v>
      </c>
      <c r="J80" s="153">
        <f>SUM(J81:J82)</f>
        <v>0</v>
      </c>
      <c r="K80" s="153">
        <f>SUM(K81:K82)</f>
        <v>0</v>
      </c>
      <c r="L80" s="155">
        <f>SUM(L81:L82)</f>
        <v>0</v>
      </c>
    </row>
    <row r="81" spans="1:12" x14ac:dyDescent="0.25">
      <c r="A81" s="47">
        <v>2121</v>
      </c>
      <c r="B81" s="73" t="s">
        <v>80</v>
      </c>
      <c r="C81" s="74">
        <f t="shared" si="5"/>
        <v>0</v>
      </c>
      <c r="D81" s="76"/>
      <c r="E81" s="76"/>
      <c r="F81" s="76"/>
      <c r="G81" s="150"/>
      <c r="H81" s="74">
        <f t="shared" si="6"/>
        <v>0</v>
      </c>
      <c r="I81" s="76"/>
      <c r="J81" s="76"/>
      <c r="K81" s="76"/>
      <c r="L81" s="151"/>
    </row>
    <row r="82" spans="1:12" ht="24" x14ac:dyDescent="0.25">
      <c r="A82" s="47">
        <v>2122</v>
      </c>
      <c r="B82" s="73" t="s">
        <v>331</v>
      </c>
      <c r="C82" s="74">
        <f t="shared" si="5"/>
        <v>0</v>
      </c>
      <c r="D82" s="76"/>
      <c r="E82" s="76"/>
      <c r="F82" s="76"/>
      <c r="G82" s="150"/>
      <c r="H82" s="74">
        <f t="shared" si="6"/>
        <v>0</v>
      </c>
      <c r="I82" s="76"/>
      <c r="J82" s="76"/>
      <c r="K82" s="76"/>
      <c r="L82" s="151"/>
    </row>
    <row r="83" spans="1:12" x14ac:dyDescent="0.25">
      <c r="A83" s="58">
        <v>2200</v>
      </c>
      <c r="B83" s="141" t="s">
        <v>81</v>
      </c>
      <c r="C83" s="59">
        <f t="shared" si="5"/>
        <v>0</v>
      </c>
      <c r="D83" s="65">
        <f>SUM(D84,D89,D95,D103,D112,D116,D122,D128)</f>
        <v>0</v>
      </c>
      <c r="E83" s="65">
        <f>SUM(E84,E89,E95,E103,E112,E116,E122,E128)</f>
        <v>0</v>
      </c>
      <c r="F83" s="65">
        <f>SUM(F84,F89,F95,F103,F112,F116,F122,F128)</f>
        <v>0</v>
      </c>
      <c r="G83" s="159">
        <f>SUM(G84,G89,G95,G103,G112,G116,G122,G128)</f>
        <v>0</v>
      </c>
      <c r="H83" s="59">
        <f t="shared" si="6"/>
        <v>0</v>
      </c>
      <c r="I83" s="65">
        <f>SUM(I84,I89,I95,I103,I112,I116,I122,I128)</f>
        <v>0</v>
      </c>
      <c r="J83" s="65">
        <f>SUM(J84,J89,J95,J103,J112,J116,J122,J128)</f>
        <v>0</v>
      </c>
      <c r="K83" s="65">
        <f>SUM(K84,K89,K95,K103,K112,K116,K122,K128)</f>
        <v>0</v>
      </c>
      <c r="L83" s="165">
        <f>SUM(L84,L89,L95,L103,L112,L116,L122,L128)</f>
        <v>0</v>
      </c>
    </row>
    <row r="84" spans="1:12" ht="24" x14ac:dyDescent="0.25">
      <c r="A84" s="144">
        <v>2210</v>
      </c>
      <c r="B84" s="103" t="s">
        <v>82</v>
      </c>
      <c r="C84" s="110">
        <f t="shared" si="5"/>
        <v>0</v>
      </c>
      <c r="D84" s="145">
        <f>SUM(D85:D88)</f>
        <v>0</v>
      </c>
      <c r="E84" s="145">
        <f>SUM(E85:E88)</f>
        <v>0</v>
      </c>
      <c r="F84" s="145">
        <f>SUM(F85:F88)</f>
        <v>0</v>
      </c>
      <c r="G84" s="145">
        <f>SUM(G85:G88)</f>
        <v>0</v>
      </c>
      <c r="H84" s="110">
        <f t="shared" si="6"/>
        <v>0</v>
      </c>
      <c r="I84" s="145">
        <f>SUM(I85:I88)</f>
        <v>0</v>
      </c>
      <c r="J84" s="145">
        <f>SUM(J85:J88)</f>
        <v>0</v>
      </c>
      <c r="K84" s="145">
        <f>SUM(K85:K88)</f>
        <v>0</v>
      </c>
      <c r="L84" s="147">
        <f>SUM(L85:L88)</f>
        <v>0</v>
      </c>
    </row>
    <row r="85" spans="1:12" ht="24" x14ac:dyDescent="0.25">
      <c r="A85" s="41">
        <v>2211</v>
      </c>
      <c r="B85" s="67" t="s">
        <v>83</v>
      </c>
      <c r="C85" s="68">
        <f t="shared" si="5"/>
        <v>0</v>
      </c>
      <c r="D85" s="70"/>
      <c r="E85" s="70"/>
      <c r="F85" s="70"/>
      <c r="G85" s="148"/>
      <c r="H85" s="68">
        <f t="shared" si="6"/>
        <v>0</v>
      </c>
      <c r="I85" s="70"/>
      <c r="J85" s="70"/>
      <c r="K85" s="70"/>
      <c r="L85" s="149"/>
    </row>
    <row r="86" spans="1:12" ht="36" x14ac:dyDescent="0.25">
      <c r="A86" s="47">
        <v>2212</v>
      </c>
      <c r="B86" s="73" t="s">
        <v>84</v>
      </c>
      <c r="C86" s="74">
        <f t="shared" si="5"/>
        <v>0</v>
      </c>
      <c r="D86" s="76"/>
      <c r="E86" s="76"/>
      <c r="F86" s="76"/>
      <c r="G86" s="150"/>
      <c r="H86" s="74">
        <f t="shared" si="6"/>
        <v>0</v>
      </c>
      <c r="I86" s="76"/>
      <c r="J86" s="76"/>
      <c r="K86" s="76"/>
      <c r="L86" s="151"/>
    </row>
    <row r="87" spans="1:12" ht="24" x14ac:dyDescent="0.25">
      <c r="A87" s="47">
        <v>2214</v>
      </c>
      <c r="B87" s="73" t="s">
        <v>85</v>
      </c>
      <c r="C87" s="74">
        <f t="shared" si="5"/>
        <v>0</v>
      </c>
      <c r="D87" s="76"/>
      <c r="E87" s="76"/>
      <c r="F87" s="76"/>
      <c r="G87" s="150"/>
      <c r="H87" s="74">
        <f t="shared" si="6"/>
        <v>0</v>
      </c>
      <c r="I87" s="76"/>
      <c r="J87" s="76"/>
      <c r="K87" s="76"/>
      <c r="L87" s="151"/>
    </row>
    <row r="88" spans="1:12" x14ac:dyDescent="0.25">
      <c r="A88" s="47">
        <v>2219</v>
      </c>
      <c r="B88" s="73" t="s">
        <v>86</v>
      </c>
      <c r="C88" s="74">
        <f t="shared" si="5"/>
        <v>0</v>
      </c>
      <c r="D88" s="76"/>
      <c r="E88" s="76"/>
      <c r="F88" s="76"/>
      <c r="G88" s="150"/>
      <c r="H88" s="74">
        <f t="shared" si="6"/>
        <v>0</v>
      </c>
      <c r="I88" s="76"/>
      <c r="J88" s="76"/>
      <c r="K88" s="76"/>
      <c r="L88" s="151"/>
    </row>
    <row r="89" spans="1:12" ht="24" x14ac:dyDescent="0.25">
      <c r="A89" s="152">
        <v>2220</v>
      </c>
      <c r="B89" s="73" t="s">
        <v>87</v>
      </c>
      <c r="C89" s="74">
        <f t="shared" si="5"/>
        <v>0</v>
      </c>
      <c r="D89" s="153">
        <f>SUM(D90:D94)</f>
        <v>0</v>
      </c>
      <c r="E89" s="153">
        <f>SUM(E90:E94)</f>
        <v>0</v>
      </c>
      <c r="F89" s="153">
        <f>SUM(F90:F94)</f>
        <v>0</v>
      </c>
      <c r="G89" s="154">
        <f>SUM(G90:G94)</f>
        <v>0</v>
      </c>
      <c r="H89" s="74">
        <f t="shared" si="6"/>
        <v>0</v>
      </c>
      <c r="I89" s="153">
        <f>SUM(I90:I94)</f>
        <v>0</v>
      </c>
      <c r="J89" s="153">
        <f>SUM(J90:J94)</f>
        <v>0</v>
      </c>
      <c r="K89" s="153">
        <f>SUM(K90:K94)</f>
        <v>0</v>
      </c>
      <c r="L89" s="155">
        <f>SUM(L90:L94)</f>
        <v>0</v>
      </c>
    </row>
    <row r="90" spans="1:12" x14ac:dyDescent="0.25">
      <c r="A90" s="47">
        <v>2221</v>
      </c>
      <c r="B90" s="73" t="s">
        <v>88</v>
      </c>
      <c r="C90" s="74">
        <f t="shared" si="5"/>
        <v>0</v>
      </c>
      <c r="D90" s="76"/>
      <c r="E90" s="76"/>
      <c r="F90" s="76"/>
      <c r="G90" s="150"/>
      <c r="H90" s="74">
        <f t="shared" si="6"/>
        <v>0</v>
      </c>
      <c r="I90" s="76"/>
      <c r="J90" s="76"/>
      <c r="K90" s="76"/>
      <c r="L90" s="151"/>
    </row>
    <row r="91" spans="1:12" x14ac:dyDescent="0.25">
      <c r="A91" s="47">
        <v>2222</v>
      </c>
      <c r="B91" s="73" t="s">
        <v>89</v>
      </c>
      <c r="C91" s="74">
        <f t="shared" si="5"/>
        <v>0</v>
      </c>
      <c r="D91" s="76"/>
      <c r="E91" s="76"/>
      <c r="F91" s="76"/>
      <c r="G91" s="150"/>
      <c r="H91" s="74">
        <f t="shared" si="6"/>
        <v>0</v>
      </c>
      <c r="I91" s="76"/>
      <c r="J91" s="76"/>
      <c r="K91" s="76"/>
      <c r="L91" s="151"/>
    </row>
    <row r="92" spans="1:12" x14ac:dyDescent="0.25">
      <c r="A92" s="47">
        <v>2223</v>
      </c>
      <c r="B92" s="73" t="s">
        <v>90</v>
      </c>
      <c r="C92" s="74">
        <f t="shared" si="5"/>
        <v>0</v>
      </c>
      <c r="D92" s="76"/>
      <c r="E92" s="76"/>
      <c r="F92" s="76"/>
      <c r="G92" s="150"/>
      <c r="H92" s="74">
        <f t="shared" si="6"/>
        <v>0</v>
      </c>
      <c r="I92" s="76"/>
      <c r="J92" s="76"/>
      <c r="K92" s="76"/>
      <c r="L92" s="151"/>
    </row>
    <row r="93" spans="1:12" ht="48" x14ac:dyDescent="0.25">
      <c r="A93" s="47">
        <v>2224</v>
      </c>
      <c r="B93" s="73" t="s">
        <v>333</v>
      </c>
      <c r="C93" s="74">
        <f t="shared" si="5"/>
        <v>0</v>
      </c>
      <c r="D93" s="76"/>
      <c r="E93" s="76"/>
      <c r="F93" s="76"/>
      <c r="G93" s="150"/>
      <c r="H93" s="74">
        <f t="shared" si="6"/>
        <v>0</v>
      </c>
      <c r="I93" s="76"/>
      <c r="J93" s="76"/>
      <c r="K93" s="76"/>
      <c r="L93" s="151"/>
    </row>
    <row r="94" spans="1:12" ht="24" x14ac:dyDescent="0.25">
      <c r="A94" s="47">
        <v>2229</v>
      </c>
      <c r="B94" s="73" t="s">
        <v>91</v>
      </c>
      <c r="C94" s="74">
        <f t="shared" si="5"/>
        <v>0</v>
      </c>
      <c r="D94" s="76"/>
      <c r="E94" s="76"/>
      <c r="F94" s="76"/>
      <c r="G94" s="150"/>
      <c r="H94" s="74">
        <f t="shared" si="6"/>
        <v>0</v>
      </c>
      <c r="I94" s="76"/>
      <c r="J94" s="76"/>
      <c r="K94" s="76"/>
      <c r="L94" s="151"/>
    </row>
    <row r="95" spans="1:12" ht="36" x14ac:dyDescent="0.25">
      <c r="A95" s="152">
        <v>2230</v>
      </c>
      <c r="B95" s="73" t="s">
        <v>92</v>
      </c>
      <c r="C95" s="74">
        <f t="shared" si="5"/>
        <v>0</v>
      </c>
      <c r="D95" s="153">
        <f>SUM(D96:D102)</f>
        <v>0</v>
      </c>
      <c r="E95" s="153">
        <f>SUM(E96:E102)</f>
        <v>0</v>
      </c>
      <c r="F95" s="153">
        <f>SUM(F96:F102)</f>
        <v>0</v>
      </c>
      <c r="G95" s="154">
        <f>SUM(G96:G102)</f>
        <v>0</v>
      </c>
      <c r="H95" s="74">
        <f t="shared" si="6"/>
        <v>0</v>
      </c>
      <c r="I95" s="153">
        <f>SUM(I96:I102)</f>
        <v>0</v>
      </c>
      <c r="J95" s="153">
        <f>SUM(J96:J102)</f>
        <v>0</v>
      </c>
      <c r="K95" s="153">
        <f>SUM(K96:K102)</f>
        <v>0</v>
      </c>
      <c r="L95" s="155">
        <f>SUM(L96:L102)</f>
        <v>0</v>
      </c>
    </row>
    <row r="96" spans="1:12" ht="24" x14ac:dyDescent="0.25">
      <c r="A96" s="47">
        <v>2231</v>
      </c>
      <c r="B96" s="73" t="s">
        <v>334</v>
      </c>
      <c r="C96" s="74">
        <f t="shared" si="5"/>
        <v>0</v>
      </c>
      <c r="D96" s="76"/>
      <c r="E96" s="76"/>
      <c r="F96" s="76"/>
      <c r="G96" s="150"/>
      <c r="H96" s="74">
        <f t="shared" si="6"/>
        <v>0</v>
      </c>
      <c r="I96" s="76"/>
      <c r="J96" s="76"/>
      <c r="K96" s="76"/>
      <c r="L96" s="151"/>
    </row>
    <row r="97" spans="1:12" ht="36" x14ac:dyDescent="0.25">
      <c r="A97" s="47">
        <v>2232</v>
      </c>
      <c r="B97" s="73" t="s">
        <v>93</v>
      </c>
      <c r="C97" s="74">
        <f t="shared" si="5"/>
        <v>0</v>
      </c>
      <c r="D97" s="76"/>
      <c r="E97" s="76"/>
      <c r="F97" s="76"/>
      <c r="G97" s="150"/>
      <c r="H97" s="74">
        <f t="shared" si="6"/>
        <v>0</v>
      </c>
      <c r="I97" s="76"/>
      <c r="J97" s="76"/>
      <c r="K97" s="76"/>
      <c r="L97" s="151"/>
    </row>
    <row r="98" spans="1:12" ht="24" x14ac:dyDescent="0.25">
      <c r="A98" s="41">
        <v>2233</v>
      </c>
      <c r="B98" s="67" t="s">
        <v>94</v>
      </c>
      <c r="C98" s="68">
        <f t="shared" si="5"/>
        <v>0</v>
      </c>
      <c r="D98" s="70"/>
      <c r="E98" s="70"/>
      <c r="F98" s="70"/>
      <c r="G98" s="148"/>
      <c r="H98" s="68">
        <f t="shared" si="6"/>
        <v>0</v>
      </c>
      <c r="I98" s="70"/>
      <c r="J98" s="70"/>
      <c r="K98" s="70"/>
      <c r="L98" s="149"/>
    </row>
    <row r="99" spans="1:12" ht="36" x14ac:dyDescent="0.25">
      <c r="A99" s="47">
        <v>2234</v>
      </c>
      <c r="B99" s="73" t="s">
        <v>95</v>
      </c>
      <c r="C99" s="74">
        <f t="shared" si="5"/>
        <v>0</v>
      </c>
      <c r="D99" s="76"/>
      <c r="E99" s="76"/>
      <c r="F99" s="76"/>
      <c r="G99" s="150"/>
      <c r="H99" s="74">
        <f t="shared" si="6"/>
        <v>0</v>
      </c>
      <c r="I99" s="76"/>
      <c r="J99" s="76"/>
      <c r="K99" s="76"/>
      <c r="L99" s="151"/>
    </row>
    <row r="100" spans="1:12" ht="24" x14ac:dyDescent="0.25">
      <c r="A100" s="47">
        <v>2235</v>
      </c>
      <c r="B100" s="73" t="s">
        <v>335</v>
      </c>
      <c r="C100" s="74">
        <f t="shared" si="5"/>
        <v>0</v>
      </c>
      <c r="D100" s="76"/>
      <c r="E100" s="76"/>
      <c r="F100" s="76"/>
      <c r="G100" s="150"/>
      <c r="H100" s="74">
        <f t="shared" si="6"/>
        <v>0</v>
      </c>
      <c r="I100" s="76"/>
      <c r="J100" s="76"/>
      <c r="K100" s="76"/>
      <c r="L100" s="151"/>
    </row>
    <row r="101" spans="1:12" x14ac:dyDescent="0.25">
      <c r="A101" s="47">
        <v>2236</v>
      </c>
      <c r="B101" s="73" t="s">
        <v>96</v>
      </c>
      <c r="C101" s="74">
        <f t="shared" si="5"/>
        <v>0</v>
      </c>
      <c r="D101" s="76"/>
      <c r="E101" s="76"/>
      <c r="F101" s="76"/>
      <c r="G101" s="150"/>
      <c r="H101" s="74">
        <f t="shared" si="6"/>
        <v>0</v>
      </c>
      <c r="I101" s="76"/>
      <c r="J101" s="76"/>
      <c r="K101" s="76"/>
      <c r="L101" s="151"/>
    </row>
    <row r="102" spans="1:12" ht="24" x14ac:dyDescent="0.25">
      <c r="A102" s="47">
        <v>2239</v>
      </c>
      <c r="B102" s="73" t="s">
        <v>97</v>
      </c>
      <c r="C102" s="74">
        <f t="shared" si="5"/>
        <v>0</v>
      </c>
      <c r="D102" s="76"/>
      <c r="E102" s="76"/>
      <c r="F102" s="76"/>
      <c r="G102" s="150"/>
      <c r="H102" s="74">
        <f t="shared" si="6"/>
        <v>0</v>
      </c>
      <c r="I102" s="76"/>
      <c r="J102" s="76"/>
      <c r="K102" s="76"/>
      <c r="L102" s="151"/>
    </row>
    <row r="103" spans="1:12" ht="36" x14ac:dyDescent="0.25">
      <c r="A103" s="152">
        <v>2240</v>
      </c>
      <c r="B103" s="73" t="s">
        <v>336</v>
      </c>
      <c r="C103" s="74">
        <f t="shared" si="5"/>
        <v>0</v>
      </c>
      <c r="D103" s="153">
        <f>SUM(D104:D111)</f>
        <v>0</v>
      </c>
      <c r="E103" s="153">
        <f>SUM(E104:E111)</f>
        <v>0</v>
      </c>
      <c r="F103" s="153">
        <f>SUM(F104:F111)</f>
        <v>0</v>
      </c>
      <c r="G103" s="154">
        <f>SUM(G104:G111)</f>
        <v>0</v>
      </c>
      <c r="H103" s="74">
        <f t="shared" si="6"/>
        <v>0</v>
      </c>
      <c r="I103" s="153">
        <f>SUM(I104:I111)</f>
        <v>0</v>
      </c>
      <c r="J103" s="153">
        <f>SUM(J104:J111)</f>
        <v>0</v>
      </c>
      <c r="K103" s="153">
        <f>SUM(K104:K111)</f>
        <v>0</v>
      </c>
      <c r="L103" s="155">
        <f>SUM(L104:L111)</f>
        <v>0</v>
      </c>
    </row>
    <row r="104" spans="1:12" x14ac:dyDescent="0.25">
      <c r="A104" s="47">
        <v>2241</v>
      </c>
      <c r="B104" s="73" t="s">
        <v>98</v>
      </c>
      <c r="C104" s="74">
        <f t="shared" si="5"/>
        <v>0</v>
      </c>
      <c r="D104" s="76"/>
      <c r="E104" s="76"/>
      <c r="F104" s="76"/>
      <c r="G104" s="150"/>
      <c r="H104" s="74">
        <f t="shared" si="6"/>
        <v>0</v>
      </c>
      <c r="I104" s="76">
        <f>[2]būvnieki_13.piel!$K$18</f>
        <v>0</v>
      </c>
      <c r="J104" s="76"/>
      <c r="K104" s="76"/>
      <c r="L104" s="151"/>
    </row>
    <row r="105" spans="1:12" ht="24" x14ac:dyDescent="0.25">
      <c r="A105" s="47">
        <v>2242</v>
      </c>
      <c r="B105" s="73" t="s">
        <v>99</v>
      </c>
      <c r="C105" s="74">
        <f t="shared" si="5"/>
        <v>0</v>
      </c>
      <c r="D105" s="76"/>
      <c r="E105" s="76"/>
      <c r="F105" s="76"/>
      <c r="G105" s="150"/>
      <c r="H105" s="74">
        <f t="shared" si="6"/>
        <v>0</v>
      </c>
      <c r="I105" s="76"/>
      <c r="J105" s="76"/>
      <c r="K105" s="76"/>
      <c r="L105" s="151"/>
    </row>
    <row r="106" spans="1:12" ht="24" x14ac:dyDescent="0.25">
      <c r="A106" s="47">
        <v>2243</v>
      </c>
      <c r="B106" s="73" t="s">
        <v>100</v>
      </c>
      <c r="C106" s="74">
        <f t="shared" si="5"/>
        <v>0</v>
      </c>
      <c r="D106" s="76"/>
      <c r="E106" s="76"/>
      <c r="F106" s="76"/>
      <c r="G106" s="150"/>
      <c r="H106" s="74">
        <f t="shared" si="6"/>
        <v>0</v>
      </c>
      <c r="I106" s="76"/>
      <c r="J106" s="76"/>
      <c r="K106" s="76"/>
      <c r="L106" s="151"/>
    </row>
    <row r="107" spans="1:12" x14ac:dyDescent="0.25">
      <c r="A107" s="47">
        <v>2244</v>
      </c>
      <c r="B107" s="73" t="s">
        <v>337</v>
      </c>
      <c r="C107" s="74">
        <f t="shared" si="5"/>
        <v>0</v>
      </c>
      <c r="D107" s="76"/>
      <c r="E107" s="76"/>
      <c r="F107" s="76"/>
      <c r="G107" s="150"/>
      <c r="H107" s="74">
        <f t="shared" si="6"/>
        <v>0</v>
      </c>
      <c r="I107" s="76"/>
      <c r="J107" s="76"/>
      <c r="K107" s="76"/>
      <c r="L107" s="151"/>
    </row>
    <row r="108" spans="1:12" ht="24" x14ac:dyDescent="0.25">
      <c r="A108" s="47">
        <v>2246</v>
      </c>
      <c r="B108" s="73" t="s">
        <v>101</v>
      </c>
      <c r="C108" s="74">
        <f t="shared" si="5"/>
        <v>0</v>
      </c>
      <c r="D108" s="76"/>
      <c r="E108" s="76"/>
      <c r="F108" s="76"/>
      <c r="G108" s="150"/>
      <c r="H108" s="74">
        <f t="shared" si="6"/>
        <v>0</v>
      </c>
      <c r="I108" s="76"/>
      <c r="J108" s="76"/>
      <c r="K108" s="76"/>
      <c r="L108" s="151"/>
    </row>
    <row r="109" spans="1:12" x14ac:dyDescent="0.25">
      <c r="A109" s="47">
        <v>2247</v>
      </c>
      <c r="B109" s="73" t="s">
        <v>102</v>
      </c>
      <c r="C109" s="74">
        <f t="shared" si="5"/>
        <v>0</v>
      </c>
      <c r="D109" s="76"/>
      <c r="E109" s="76"/>
      <c r="F109" s="76"/>
      <c r="G109" s="150"/>
      <c r="H109" s="74">
        <f t="shared" si="6"/>
        <v>0</v>
      </c>
      <c r="I109" s="76"/>
      <c r="J109" s="76"/>
      <c r="K109" s="76"/>
      <c r="L109" s="151"/>
    </row>
    <row r="110" spans="1:12" ht="24" x14ac:dyDescent="0.25">
      <c r="A110" s="47">
        <v>2248</v>
      </c>
      <c r="B110" s="73" t="s">
        <v>103</v>
      </c>
      <c r="C110" s="74">
        <f t="shared" si="5"/>
        <v>0</v>
      </c>
      <c r="D110" s="76"/>
      <c r="E110" s="76"/>
      <c r="F110" s="76"/>
      <c r="G110" s="150"/>
      <c r="H110" s="74">
        <f t="shared" si="6"/>
        <v>0</v>
      </c>
      <c r="I110" s="76"/>
      <c r="J110" s="76"/>
      <c r="K110" s="76"/>
      <c r="L110" s="151"/>
    </row>
    <row r="111" spans="1:12" ht="24" x14ac:dyDescent="0.25">
      <c r="A111" s="47">
        <v>2249</v>
      </c>
      <c r="B111" s="73" t="s">
        <v>104</v>
      </c>
      <c r="C111" s="74">
        <f t="shared" si="5"/>
        <v>0</v>
      </c>
      <c r="D111" s="76"/>
      <c r="E111" s="76"/>
      <c r="F111" s="76"/>
      <c r="G111" s="150"/>
      <c r="H111" s="74">
        <f t="shared" si="6"/>
        <v>0</v>
      </c>
      <c r="I111" s="76"/>
      <c r="J111" s="76"/>
      <c r="K111" s="76"/>
      <c r="L111" s="151"/>
    </row>
    <row r="112" spans="1:12" x14ac:dyDescent="0.25">
      <c r="A112" s="152">
        <v>2250</v>
      </c>
      <c r="B112" s="73" t="s">
        <v>105</v>
      </c>
      <c r="C112" s="74">
        <f t="shared" si="5"/>
        <v>0</v>
      </c>
      <c r="D112" s="153">
        <f>SUM(D113:D115)</f>
        <v>0</v>
      </c>
      <c r="E112" s="153">
        <f>SUM(E113:E115)</f>
        <v>0</v>
      </c>
      <c r="F112" s="153">
        <f>SUM(F113:F115)</f>
        <v>0</v>
      </c>
      <c r="G112" s="166">
        <f>SUM(G113:G115)</f>
        <v>0</v>
      </c>
      <c r="H112" s="74">
        <f t="shared" si="6"/>
        <v>0</v>
      </c>
      <c r="I112" s="153">
        <f>SUM(I113:I115)</f>
        <v>0</v>
      </c>
      <c r="J112" s="153">
        <f>SUM(J113:J115)</f>
        <v>0</v>
      </c>
      <c r="K112" s="153">
        <f>SUM(K113:K115)</f>
        <v>0</v>
      </c>
      <c r="L112" s="155">
        <f>SUM(L113:L115)</f>
        <v>0</v>
      </c>
    </row>
    <row r="113" spans="1:12" x14ac:dyDescent="0.25">
      <c r="A113" s="47">
        <v>2251</v>
      </c>
      <c r="B113" s="73" t="s">
        <v>106</v>
      </c>
      <c r="C113" s="74">
        <f t="shared" si="5"/>
        <v>0</v>
      </c>
      <c r="D113" s="76"/>
      <c r="E113" s="76"/>
      <c r="F113" s="76"/>
      <c r="G113" s="150"/>
      <c r="H113" s="74">
        <f t="shared" si="6"/>
        <v>0</v>
      </c>
      <c r="I113" s="76"/>
      <c r="J113" s="76"/>
      <c r="K113" s="76"/>
      <c r="L113" s="151"/>
    </row>
    <row r="114" spans="1:12" ht="24" x14ac:dyDescent="0.25">
      <c r="A114" s="47">
        <v>2252</v>
      </c>
      <c r="B114" s="73" t="s">
        <v>107</v>
      </c>
      <c r="C114" s="74">
        <f>SUM(D114:G114)</f>
        <v>0</v>
      </c>
      <c r="D114" s="76"/>
      <c r="E114" s="76"/>
      <c r="F114" s="76"/>
      <c r="G114" s="150"/>
      <c r="H114" s="74">
        <f>SUM(I114:L114)</f>
        <v>0</v>
      </c>
      <c r="I114" s="76"/>
      <c r="J114" s="76"/>
      <c r="K114" s="76"/>
      <c r="L114" s="151"/>
    </row>
    <row r="115" spans="1:12" ht="24" x14ac:dyDescent="0.25">
      <c r="A115" s="47">
        <v>2259</v>
      </c>
      <c r="B115" s="73" t="s">
        <v>108</v>
      </c>
      <c r="C115" s="74">
        <f>SUM(D115:G115)</f>
        <v>0</v>
      </c>
      <c r="D115" s="76"/>
      <c r="E115" s="76"/>
      <c r="F115" s="76"/>
      <c r="G115" s="150"/>
      <c r="H115" s="74">
        <f>SUM(I115:L115)</f>
        <v>0</v>
      </c>
      <c r="I115" s="76"/>
      <c r="J115" s="76"/>
      <c r="K115" s="76"/>
      <c r="L115" s="151"/>
    </row>
    <row r="116" spans="1:12" x14ac:dyDescent="0.25">
      <c r="A116" s="152">
        <v>2260</v>
      </c>
      <c r="B116" s="73" t="s">
        <v>109</v>
      </c>
      <c r="C116" s="74">
        <f t="shared" ref="C116:C187" si="7">SUM(D116:G116)</f>
        <v>0</v>
      </c>
      <c r="D116" s="153">
        <f>SUM(D117:D121)</f>
        <v>0</v>
      </c>
      <c r="E116" s="153">
        <f>SUM(E117:E121)</f>
        <v>0</v>
      </c>
      <c r="F116" s="153">
        <f>SUM(F117:F121)</f>
        <v>0</v>
      </c>
      <c r="G116" s="154">
        <f>SUM(G117:G121)</f>
        <v>0</v>
      </c>
      <c r="H116" s="74">
        <f t="shared" ref="H116:H188" si="8">SUM(I116:L116)</f>
        <v>0</v>
      </c>
      <c r="I116" s="153">
        <f>SUM(I117:I121)</f>
        <v>0</v>
      </c>
      <c r="J116" s="153">
        <f>SUM(J117:J121)</f>
        <v>0</v>
      </c>
      <c r="K116" s="153">
        <f>SUM(K117:K121)</f>
        <v>0</v>
      </c>
      <c r="L116" s="155">
        <f>SUM(L117:L121)</f>
        <v>0</v>
      </c>
    </row>
    <row r="117" spans="1:12" x14ac:dyDescent="0.25">
      <c r="A117" s="47">
        <v>2261</v>
      </c>
      <c r="B117" s="73" t="s">
        <v>110</v>
      </c>
      <c r="C117" s="74">
        <f t="shared" si="7"/>
        <v>0</v>
      </c>
      <c r="D117" s="76"/>
      <c r="E117" s="76"/>
      <c r="F117" s="76"/>
      <c r="G117" s="150"/>
      <c r="H117" s="74">
        <f t="shared" si="8"/>
        <v>0</v>
      </c>
      <c r="I117" s="76"/>
      <c r="J117" s="76"/>
      <c r="K117" s="76"/>
      <c r="L117" s="151"/>
    </row>
    <row r="118" spans="1:12" x14ac:dyDescent="0.25">
      <c r="A118" s="47">
        <v>2262</v>
      </c>
      <c r="B118" s="73" t="s">
        <v>111</v>
      </c>
      <c r="C118" s="74">
        <f t="shared" si="7"/>
        <v>0</v>
      </c>
      <c r="D118" s="76"/>
      <c r="E118" s="76"/>
      <c r="F118" s="76"/>
      <c r="G118" s="150"/>
      <c r="H118" s="74">
        <f t="shared" si="8"/>
        <v>0</v>
      </c>
      <c r="I118" s="76"/>
      <c r="J118" s="76"/>
      <c r="K118" s="76"/>
      <c r="L118" s="151"/>
    </row>
    <row r="119" spans="1:12" x14ac:dyDescent="0.25">
      <c r="A119" s="47">
        <v>2263</v>
      </c>
      <c r="B119" s="73" t="s">
        <v>112</v>
      </c>
      <c r="C119" s="74">
        <f t="shared" si="7"/>
        <v>0</v>
      </c>
      <c r="D119" s="76"/>
      <c r="E119" s="76"/>
      <c r="F119" s="76"/>
      <c r="G119" s="150"/>
      <c r="H119" s="74">
        <f t="shared" si="8"/>
        <v>0</v>
      </c>
      <c r="I119" s="76"/>
      <c r="J119" s="76"/>
      <c r="K119" s="76"/>
      <c r="L119" s="151"/>
    </row>
    <row r="120" spans="1:12" ht="24" x14ac:dyDescent="0.25">
      <c r="A120" s="47">
        <v>2264</v>
      </c>
      <c r="B120" s="73" t="s">
        <v>338</v>
      </c>
      <c r="C120" s="74">
        <f t="shared" si="7"/>
        <v>0</v>
      </c>
      <c r="D120" s="76"/>
      <c r="E120" s="76"/>
      <c r="F120" s="76"/>
      <c r="G120" s="150"/>
      <c r="H120" s="74">
        <f t="shared" si="8"/>
        <v>0</v>
      </c>
      <c r="I120" s="76"/>
      <c r="J120" s="76"/>
      <c r="K120" s="76"/>
      <c r="L120" s="151"/>
    </row>
    <row r="121" spans="1:12" x14ac:dyDescent="0.25">
      <c r="A121" s="47">
        <v>2269</v>
      </c>
      <c r="B121" s="73" t="s">
        <v>113</v>
      </c>
      <c r="C121" s="74">
        <f t="shared" si="7"/>
        <v>0</v>
      </c>
      <c r="D121" s="76"/>
      <c r="E121" s="76"/>
      <c r="F121" s="76"/>
      <c r="G121" s="150"/>
      <c r="H121" s="74">
        <f t="shared" si="8"/>
        <v>0</v>
      </c>
      <c r="I121" s="76"/>
      <c r="J121" s="76"/>
      <c r="K121" s="76"/>
      <c r="L121" s="151"/>
    </row>
    <row r="122" spans="1:12" x14ac:dyDescent="0.25">
      <c r="A122" s="152">
        <v>2270</v>
      </c>
      <c r="B122" s="73" t="s">
        <v>114</v>
      </c>
      <c r="C122" s="74">
        <f t="shared" si="7"/>
        <v>0</v>
      </c>
      <c r="D122" s="153">
        <f>SUM(D123:D127)</f>
        <v>0</v>
      </c>
      <c r="E122" s="153">
        <f>SUM(E123:E127)</f>
        <v>0</v>
      </c>
      <c r="F122" s="153">
        <f>SUM(F123:F127)</f>
        <v>0</v>
      </c>
      <c r="G122" s="154">
        <f>SUM(G123:G127)</f>
        <v>0</v>
      </c>
      <c r="H122" s="74">
        <f t="shared" si="8"/>
        <v>0</v>
      </c>
      <c r="I122" s="153">
        <f>SUM(I123:I127)</f>
        <v>0</v>
      </c>
      <c r="J122" s="153">
        <f>SUM(J123:J127)</f>
        <v>0</v>
      </c>
      <c r="K122" s="153">
        <f>SUM(K123:K127)</f>
        <v>0</v>
      </c>
      <c r="L122" s="155">
        <f>SUM(L123:L127)</f>
        <v>0</v>
      </c>
    </row>
    <row r="123" spans="1:12" x14ac:dyDescent="0.25">
      <c r="A123" s="47">
        <v>2272</v>
      </c>
      <c r="B123" s="1" t="s">
        <v>115</v>
      </c>
      <c r="C123" s="74">
        <f t="shared" si="7"/>
        <v>0</v>
      </c>
      <c r="D123" s="76"/>
      <c r="E123" s="76"/>
      <c r="F123" s="76"/>
      <c r="G123" s="150"/>
      <c r="H123" s="74">
        <f t="shared" si="8"/>
        <v>0</v>
      </c>
      <c r="I123" s="76"/>
      <c r="J123" s="76"/>
      <c r="K123" s="76"/>
      <c r="L123" s="151"/>
    </row>
    <row r="124" spans="1:12" ht="24" x14ac:dyDescent="0.25">
      <c r="A124" s="47">
        <v>2275</v>
      </c>
      <c r="B124" s="73" t="s">
        <v>116</v>
      </c>
      <c r="C124" s="74">
        <f t="shared" si="7"/>
        <v>0</v>
      </c>
      <c r="D124" s="76"/>
      <c r="E124" s="76"/>
      <c r="F124" s="76"/>
      <c r="G124" s="150"/>
      <c r="H124" s="74">
        <f t="shared" si="8"/>
        <v>0</v>
      </c>
      <c r="I124" s="76"/>
      <c r="J124" s="76"/>
      <c r="K124" s="76"/>
      <c r="L124" s="151"/>
    </row>
    <row r="125" spans="1:12" ht="36" x14ac:dyDescent="0.25">
      <c r="A125" s="47">
        <v>2276</v>
      </c>
      <c r="B125" s="73" t="s">
        <v>117</v>
      </c>
      <c r="C125" s="74">
        <f t="shared" si="7"/>
        <v>0</v>
      </c>
      <c r="D125" s="76"/>
      <c r="E125" s="76"/>
      <c r="F125" s="76"/>
      <c r="G125" s="150"/>
      <c r="H125" s="74">
        <f t="shared" si="8"/>
        <v>0</v>
      </c>
      <c r="I125" s="76"/>
      <c r="J125" s="76"/>
      <c r="K125" s="76"/>
      <c r="L125" s="151"/>
    </row>
    <row r="126" spans="1:12" ht="24" customHeight="1" x14ac:dyDescent="0.25">
      <c r="A126" s="47">
        <v>2278</v>
      </c>
      <c r="B126" s="73" t="s">
        <v>118</v>
      </c>
      <c r="C126" s="74">
        <f t="shared" si="7"/>
        <v>0</v>
      </c>
      <c r="D126" s="76"/>
      <c r="E126" s="76"/>
      <c r="F126" s="76"/>
      <c r="G126" s="150"/>
      <c r="H126" s="74">
        <f t="shared" si="8"/>
        <v>0</v>
      </c>
      <c r="I126" s="76"/>
      <c r="J126" s="76"/>
      <c r="K126" s="76"/>
      <c r="L126" s="151"/>
    </row>
    <row r="127" spans="1:12" ht="24" x14ac:dyDescent="0.25">
      <c r="A127" s="47">
        <v>2279</v>
      </c>
      <c r="B127" s="73" t="s">
        <v>119</v>
      </c>
      <c r="C127" s="74">
        <f t="shared" si="7"/>
        <v>0</v>
      </c>
      <c r="D127" s="76"/>
      <c r="E127" s="76"/>
      <c r="F127" s="76"/>
      <c r="G127" s="150"/>
      <c r="H127" s="74">
        <f t="shared" si="8"/>
        <v>0</v>
      </c>
      <c r="I127" s="76"/>
      <c r="J127" s="76"/>
      <c r="K127" s="76"/>
      <c r="L127" s="151"/>
    </row>
    <row r="128" spans="1:12" ht="24" x14ac:dyDescent="0.25">
      <c r="A128" s="161">
        <v>2280</v>
      </c>
      <c r="B128" s="67" t="s">
        <v>120</v>
      </c>
      <c r="C128" s="68">
        <f t="shared" ref="C128:L128" si="9">SUM(C129)</f>
        <v>0</v>
      </c>
      <c r="D128" s="162">
        <f t="shared" si="9"/>
        <v>0</v>
      </c>
      <c r="E128" s="162">
        <f t="shared" si="9"/>
        <v>0</v>
      </c>
      <c r="F128" s="162">
        <f t="shared" si="9"/>
        <v>0</v>
      </c>
      <c r="G128" s="162">
        <f t="shared" si="9"/>
        <v>0</v>
      </c>
      <c r="H128" s="68">
        <f t="shared" si="9"/>
        <v>0</v>
      </c>
      <c r="I128" s="162">
        <f t="shared" si="9"/>
        <v>0</v>
      </c>
      <c r="J128" s="162">
        <f t="shared" si="9"/>
        <v>0</v>
      </c>
      <c r="K128" s="162">
        <f t="shared" si="9"/>
        <v>0</v>
      </c>
      <c r="L128" s="167">
        <f t="shared" si="9"/>
        <v>0</v>
      </c>
    </row>
    <row r="129" spans="1:12" ht="24" x14ac:dyDescent="0.25">
      <c r="A129" s="47">
        <v>2283</v>
      </c>
      <c r="B129" s="73" t="s">
        <v>121</v>
      </c>
      <c r="C129" s="74">
        <f>SUM(D129:G129)</f>
        <v>0</v>
      </c>
      <c r="D129" s="76"/>
      <c r="E129" s="76"/>
      <c r="F129" s="76"/>
      <c r="G129" s="150"/>
      <c r="H129" s="74">
        <f>SUM(I129:L129)</f>
        <v>0</v>
      </c>
      <c r="I129" s="76"/>
      <c r="J129" s="76"/>
      <c r="K129" s="76"/>
      <c r="L129" s="151"/>
    </row>
    <row r="130" spans="1:12" ht="38.25" customHeight="1" x14ac:dyDescent="0.25">
      <c r="A130" s="58">
        <v>2300</v>
      </c>
      <c r="B130" s="141" t="s">
        <v>122</v>
      </c>
      <c r="C130" s="59">
        <f t="shared" si="7"/>
        <v>0</v>
      </c>
      <c r="D130" s="65">
        <f>SUM(D131,D136,D140,D141,D144,D151,D159,D160,D163)</f>
        <v>0</v>
      </c>
      <c r="E130" s="65">
        <f>SUM(E131,E136,E140,E141,E144,E151,E159,E160,E163)</f>
        <v>0</v>
      </c>
      <c r="F130" s="65">
        <f>SUM(F131,F136,F140,F141,F144,F151,F159,F160,F163)</f>
        <v>0</v>
      </c>
      <c r="G130" s="159">
        <f>SUM(G131,G136,G140,G141,G144,G151,G159,G160,G163)</f>
        <v>0</v>
      </c>
      <c r="H130" s="59">
        <f t="shared" si="8"/>
        <v>0</v>
      </c>
      <c r="I130" s="65">
        <f>SUM(I131,I136,I140,I141,I144,I151,I159,I160,I163)</f>
        <v>0</v>
      </c>
      <c r="J130" s="65">
        <f>SUM(J131,J136,J140,J141,J144,J151,J159,J160,J163)</f>
        <v>0</v>
      </c>
      <c r="K130" s="65">
        <f>SUM(K131,K136,K140,K141,K144,K151,K159,K160,K163)</f>
        <v>0</v>
      </c>
      <c r="L130" s="160">
        <f>SUM(L131,L136,L140,L141,L144,L151,L159,L160,L163)</f>
        <v>0</v>
      </c>
    </row>
    <row r="131" spans="1:12" ht="24" x14ac:dyDescent="0.25">
      <c r="A131" s="161">
        <v>2310</v>
      </c>
      <c r="B131" s="67" t="s">
        <v>339</v>
      </c>
      <c r="C131" s="68">
        <f t="shared" si="7"/>
        <v>0</v>
      </c>
      <c r="D131" s="162">
        <f>SUM(D132:D135)</f>
        <v>0</v>
      </c>
      <c r="E131" s="162">
        <f t="shared" ref="E131:I131" si="10">SUM(E132:E135)</f>
        <v>0</v>
      </c>
      <c r="F131" s="162">
        <f t="shared" si="10"/>
        <v>0</v>
      </c>
      <c r="G131" s="163">
        <f t="shared" si="10"/>
        <v>0</v>
      </c>
      <c r="H131" s="68">
        <f t="shared" si="8"/>
        <v>0</v>
      </c>
      <c r="I131" s="162">
        <f t="shared" si="10"/>
        <v>0</v>
      </c>
      <c r="J131" s="162">
        <f t="shared" ref="J131" si="11">SUM(J132:J135)</f>
        <v>0</v>
      </c>
      <c r="K131" s="162">
        <f t="shared" ref="K131" si="12">SUM(K132:K135)</f>
        <v>0</v>
      </c>
      <c r="L131" s="164">
        <f>SUM(L132:L135)</f>
        <v>0</v>
      </c>
    </row>
    <row r="132" spans="1:12" x14ac:dyDescent="0.25">
      <c r="A132" s="47">
        <v>2311</v>
      </c>
      <c r="B132" s="73" t="s">
        <v>123</v>
      </c>
      <c r="C132" s="74">
        <f t="shared" si="7"/>
        <v>0</v>
      </c>
      <c r="D132" s="76"/>
      <c r="E132" s="76"/>
      <c r="F132" s="76"/>
      <c r="G132" s="150"/>
      <c r="H132" s="74">
        <f t="shared" si="8"/>
        <v>0</v>
      </c>
      <c r="I132" s="76"/>
      <c r="J132" s="76"/>
      <c r="K132" s="76"/>
      <c r="L132" s="151"/>
    </row>
    <row r="133" spans="1:12" x14ac:dyDescent="0.25">
      <c r="A133" s="47">
        <v>2312</v>
      </c>
      <c r="B133" s="73" t="s">
        <v>124</v>
      </c>
      <c r="C133" s="74">
        <f t="shared" si="7"/>
        <v>0</v>
      </c>
      <c r="D133" s="76"/>
      <c r="E133" s="76"/>
      <c r="F133" s="76"/>
      <c r="G133" s="150"/>
      <c r="H133" s="74">
        <f t="shared" si="8"/>
        <v>0</v>
      </c>
      <c r="I133" s="76"/>
      <c r="J133" s="76"/>
      <c r="K133" s="76"/>
      <c r="L133" s="151"/>
    </row>
    <row r="134" spans="1:12" x14ac:dyDescent="0.25">
      <c r="A134" s="47">
        <v>2313</v>
      </c>
      <c r="B134" s="73" t="s">
        <v>125</v>
      </c>
      <c r="C134" s="74">
        <f t="shared" si="7"/>
        <v>0</v>
      </c>
      <c r="D134" s="76"/>
      <c r="E134" s="76"/>
      <c r="F134" s="76"/>
      <c r="G134" s="150"/>
      <c r="H134" s="74">
        <f t="shared" si="8"/>
        <v>0</v>
      </c>
      <c r="I134" s="76"/>
      <c r="J134" s="76"/>
      <c r="K134" s="76"/>
      <c r="L134" s="151"/>
    </row>
    <row r="135" spans="1:12" ht="36" x14ac:dyDescent="0.25">
      <c r="A135" s="47">
        <v>2314</v>
      </c>
      <c r="B135" s="73" t="s">
        <v>325</v>
      </c>
      <c r="C135" s="74">
        <f t="shared" si="7"/>
        <v>0</v>
      </c>
      <c r="D135" s="76"/>
      <c r="E135" s="76"/>
      <c r="F135" s="76"/>
      <c r="G135" s="150"/>
      <c r="H135" s="74">
        <f t="shared" si="8"/>
        <v>0</v>
      </c>
      <c r="I135" s="76"/>
      <c r="J135" s="76"/>
      <c r="K135" s="76"/>
      <c r="L135" s="151"/>
    </row>
    <row r="136" spans="1:12" x14ac:dyDescent="0.25">
      <c r="A136" s="152">
        <v>2320</v>
      </c>
      <c r="B136" s="73" t="s">
        <v>126</v>
      </c>
      <c r="C136" s="74">
        <f t="shared" si="7"/>
        <v>0</v>
      </c>
      <c r="D136" s="153">
        <f>SUM(D137:D139)</f>
        <v>0</v>
      </c>
      <c r="E136" s="153">
        <f>SUM(E137:E139)</f>
        <v>0</v>
      </c>
      <c r="F136" s="153">
        <f>SUM(F137:F139)</f>
        <v>0</v>
      </c>
      <c r="G136" s="154">
        <f>SUM(G137:G139)</f>
        <v>0</v>
      </c>
      <c r="H136" s="74">
        <f t="shared" si="8"/>
        <v>0</v>
      </c>
      <c r="I136" s="153">
        <f>SUM(I137:I139)</f>
        <v>0</v>
      </c>
      <c r="J136" s="153">
        <f>SUM(J137:J139)</f>
        <v>0</v>
      </c>
      <c r="K136" s="153">
        <f>SUM(K137:K139)</f>
        <v>0</v>
      </c>
      <c r="L136" s="155">
        <f>SUM(L137:L139)</f>
        <v>0</v>
      </c>
    </row>
    <row r="137" spans="1:12" x14ac:dyDescent="0.25">
      <c r="A137" s="47">
        <v>2321</v>
      </c>
      <c r="B137" s="73" t="s">
        <v>127</v>
      </c>
      <c r="C137" s="74">
        <f t="shared" si="7"/>
        <v>0</v>
      </c>
      <c r="D137" s="76"/>
      <c r="E137" s="76"/>
      <c r="F137" s="76"/>
      <c r="G137" s="150"/>
      <c r="H137" s="74">
        <f t="shared" si="8"/>
        <v>0</v>
      </c>
      <c r="I137" s="76"/>
      <c r="J137" s="76"/>
      <c r="K137" s="76"/>
      <c r="L137" s="151"/>
    </row>
    <row r="138" spans="1:12" x14ac:dyDescent="0.25">
      <c r="A138" s="47">
        <v>2322</v>
      </c>
      <c r="B138" s="73" t="s">
        <v>128</v>
      </c>
      <c r="C138" s="74">
        <f t="shared" si="7"/>
        <v>0</v>
      </c>
      <c r="D138" s="76"/>
      <c r="E138" s="76"/>
      <c r="F138" s="76"/>
      <c r="G138" s="150"/>
      <c r="H138" s="74">
        <f t="shared" si="8"/>
        <v>0</v>
      </c>
      <c r="I138" s="76"/>
      <c r="J138" s="76"/>
      <c r="K138" s="76"/>
      <c r="L138" s="151"/>
    </row>
    <row r="139" spans="1:12" ht="10.5" customHeight="1" x14ac:dyDescent="0.25">
      <c r="A139" s="47">
        <v>2329</v>
      </c>
      <c r="B139" s="73" t="s">
        <v>129</v>
      </c>
      <c r="C139" s="74">
        <f t="shared" si="7"/>
        <v>0</v>
      </c>
      <c r="D139" s="76"/>
      <c r="E139" s="76"/>
      <c r="F139" s="76"/>
      <c r="G139" s="150"/>
      <c r="H139" s="74">
        <f t="shared" si="8"/>
        <v>0</v>
      </c>
      <c r="I139" s="76"/>
      <c r="J139" s="76"/>
      <c r="K139" s="76"/>
      <c r="L139" s="151"/>
    </row>
    <row r="140" spans="1:12" x14ac:dyDescent="0.25">
      <c r="A140" s="152">
        <v>2330</v>
      </c>
      <c r="B140" s="73" t="s">
        <v>130</v>
      </c>
      <c r="C140" s="74">
        <f t="shared" si="7"/>
        <v>0</v>
      </c>
      <c r="D140" s="76"/>
      <c r="E140" s="76"/>
      <c r="F140" s="76"/>
      <c r="G140" s="150"/>
      <c r="H140" s="74">
        <f t="shared" si="8"/>
        <v>0</v>
      </c>
      <c r="I140" s="76"/>
      <c r="J140" s="76"/>
      <c r="K140" s="76"/>
      <c r="L140" s="151"/>
    </row>
    <row r="141" spans="1:12" ht="48" x14ac:dyDescent="0.25">
      <c r="A141" s="152">
        <v>2340</v>
      </c>
      <c r="B141" s="73" t="s">
        <v>131</v>
      </c>
      <c r="C141" s="74">
        <f t="shared" si="7"/>
        <v>0</v>
      </c>
      <c r="D141" s="153">
        <f>SUM(D142:D143)</f>
        <v>0</v>
      </c>
      <c r="E141" s="153">
        <f>SUM(E142:E143)</f>
        <v>0</v>
      </c>
      <c r="F141" s="153">
        <f>SUM(F142:F143)</f>
        <v>0</v>
      </c>
      <c r="G141" s="154">
        <f>SUM(G142:G143)</f>
        <v>0</v>
      </c>
      <c r="H141" s="74">
        <f t="shared" si="8"/>
        <v>0</v>
      </c>
      <c r="I141" s="153">
        <f>SUM(I142:I143)</f>
        <v>0</v>
      </c>
      <c r="J141" s="153">
        <f>SUM(J142:J143)</f>
        <v>0</v>
      </c>
      <c r="K141" s="153">
        <f>SUM(K142:K143)</f>
        <v>0</v>
      </c>
      <c r="L141" s="155">
        <f>SUM(L142:L143)</f>
        <v>0</v>
      </c>
    </row>
    <row r="142" spans="1:12" x14ac:dyDescent="0.25">
      <c r="A142" s="47">
        <v>2341</v>
      </c>
      <c r="B142" s="73" t="s">
        <v>132</v>
      </c>
      <c r="C142" s="74">
        <f t="shared" si="7"/>
        <v>0</v>
      </c>
      <c r="D142" s="76"/>
      <c r="E142" s="76"/>
      <c r="F142" s="76"/>
      <c r="G142" s="150"/>
      <c r="H142" s="74">
        <f t="shared" si="8"/>
        <v>0</v>
      </c>
      <c r="I142" s="76"/>
      <c r="J142" s="76"/>
      <c r="K142" s="76"/>
      <c r="L142" s="151"/>
    </row>
    <row r="143" spans="1:12" ht="24" x14ac:dyDescent="0.25">
      <c r="A143" s="47">
        <v>2344</v>
      </c>
      <c r="B143" s="73" t="s">
        <v>133</v>
      </c>
      <c r="C143" s="74">
        <f t="shared" si="7"/>
        <v>0</v>
      </c>
      <c r="D143" s="76"/>
      <c r="E143" s="76"/>
      <c r="F143" s="76"/>
      <c r="G143" s="150"/>
      <c r="H143" s="74">
        <f t="shared" si="8"/>
        <v>0</v>
      </c>
      <c r="I143" s="76"/>
      <c r="J143" s="76"/>
      <c r="K143" s="76"/>
      <c r="L143" s="151"/>
    </row>
    <row r="144" spans="1:12" ht="24" x14ac:dyDescent="0.25">
      <c r="A144" s="144">
        <v>2350</v>
      </c>
      <c r="B144" s="103" t="s">
        <v>134</v>
      </c>
      <c r="C144" s="110">
        <f t="shared" si="7"/>
        <v>0</v>
      </c>
      <c r="D144" s="145">
        <f>SUM(D145:D150)</f>
        <v>0</v>
      </c>
      <c r="E144" s="145">
        <f>SUM(E145:E150)</f>
        <v>0</v>
      </c>
      <c r="F144" s="145">
        <f>SUM(F145:F150)</f>
        <v>0</v>
      </c>
      <c r="G144" s="146">
        <f>SUM(G145:G150)</f>
        <v>0</v>
      </c>
      <c r="H144" s="110">
        <f t="shared" si="8"/>
        <v>0</v>
      </c>
      <c r="I144" s="145">
        <f>SUM(I145:I150)</f>
        <v>0</v>
      </c>
      <c r="J144" s="145">
        <f>SUM(J145:J150)</f>
        <v>0</v>
      </c>
      <c r="K144" s="145">
        <f>SUM(K145:K150)</f>
        <v>0</v>
      </c>
      <c r="L144" s="147">
        <f>SUM(L145:L150)</f>
        <v>0</v>
      </c>
    </row>
    <row r="145" spans="1:12" x14ac:dyDescent="0.25">
      <c r="A145" s="41">
        <v>2351</v>
      </c>
      <c r="B145" s="67" t="s">
        <v>135</v>
      </c>
      <c r="C145" s="68">
        <f t="shared" si="7"/>
        <v>0</v>
      </c>
      <c r="D145" s="70"/>
      <c r="E145" s="70"/>
      <c r="F145" s="70"/>
      <c r="G145" s="148"/>
      <c r="H145" s="68">
        <f t="shared" si="8"/>
        <v>0</v>
      </c>
      <c r="I145" s="70"/>
      <c r="J145" s="70"/>
      <c r="K145" s="70"/>
      <c r="L145" s="149"/>
    </row>
    <row r="146" spans="1:12" x14ac:dyDescent="0.25">
      <c r="A146" s="47">
        <v>2352</v>
      </c>
      <c r="B146" s="73" t="s">
        <v>136</v>
      </c>
      <c r="C146" s="74">
        <f t="shared" si="7"/>
        <v>0</v>
      </c>
      <c r="D146" s="76"/>
      <c r="E146" s="76"/>
      <c r="F146" s="76"/>
      <c r="G146" s="150"/>
      <c r="H146" s="74">
        <f t="shared" si="8"/>
        <v>0</v>
      </c>
      <c r="I146" s="76"/>
      <c r="J146" s="76"/>
      <c r="K146" s="76"/>
      <c r="L146" s="151"/>
    </row>
    <row r="147" spans="1:12" ht="24" x14ac:dyDescent="0.25">
      <c r="A147" s="47">
        <v>2353</v>
      </c>
      <c r="B147" s="73" t="s">
        <v>137</v>
      </c>
      <c r="C147" s="74">
        <f t="shared" si="7"/>
        <v>0</v>
      </c>
      <c r="D147" s="76"/>
      <c r="E147" s="76"/>
      <c r="F147" s="76"/>
      <c r="G147" s="150"/>
      <c r="H147" s="74">
        <f t="shared" si="8"/>
        <v>0</v>
      </c>
      <c r="I147" s="76"/>
      <c r="J147" s="76"/>
      <c r="K147" s="76"/>
      <c r="L147" s="151"/>
    </row>
    <row r="148" spans="1:12" ht="24" x14ac:dyDescent="0.25">
      <c r="A148" s="47">
        <v>2354</v>
      </c>
      <c r="B148" s="73" t="s">
        <v>138</v>
      </c>
      <c r="C148" s="74">
        <f t="shared" si="7"/>
        <v>0</v>
      </c>
      <c r="D148" s="76"/>
      <c r="E148" s="76"/>
      <c r="F148" s="76"/>
      <c r="G148" s="150"/>
      <c r="H148" s="74">
        <f t="shared" si="8"/>
        <v>0</v>
      </c>
      <c r="I148" s="76"/>
      <c r="J148" s="76"/>
      <c r="K148" s="76"/>
      <c r="L148" s="151"/>
    </row>
    <row r="149" spans="1:12" ht="24" x14ac:dyDescent="0.25">
      <c r="A149" s="47">
        <v>2355</v>
      </c>
      <c r="B149" s="73" t="s">
        <v>139</v>
      </c>
      <c r="C149" s="74">
        <f t="shared" si="7"/>
        <v>0</v>
      </c>
      <c r="D149" s="76"/>
      <c r="E149" s="76"/>
      <c r="F149" s="76"/>
      <c r="G149" s="150"/>
      <c r="H149" s="74">
        <f t="shared" si="8"/>
        <v>0</v>
      </c>
      <c r="I149" s="76"/>
      <c r="J149" s="76"/>
      <c r="K149" s="76"/>
      <c r="L149" s="151"/>
    </row>
    <row r="150" spans="1:12" ht="24" x14ac:dyDescent="0.25">
      <c r="A150" s="47">
        <v>2359</v>
      </c>
      <c r="B150" s="73" t="s">
        <v>140</v>
      </c>
      <c r="C150" s="74">
        <f t="shared" si="7"/>
        <v>0</v>
      </c>
      <c r="D150" s="76"/>
      <c r="E150" s="76"/>
      <c r="F150" s="76"/>
      <c r="G150" s="150"/>
      <c r="H150" s="74">
        <f t="shared" si="8"/>
        <v>0</v>
      </c>
      <c r="I150" s="76"/>
      <c r="J150" s="76"/>
      <c r="K150" s="76"/>
      <c r="L150" s="151"/>
    </row>
    <row r="151" spans="1:12" ht="24.75" customHeight="1" x14ac:dyDescent="0.25">
      <c r="A151" s="152">
        <v>2360</v>
      </c>
      <c r="B151" s="73" t="s">
        <v>141</v>
      </c>
      <c r="C151" s="74">
        <f t="shared" si="7"/>
        <v>0</v>
      </c>
      <c r="D151" s="153">
        <f>SUM(D152:D158)</f>
        <v>0</v>
      </c>
      <c r="E151" s="153">
        <f>SUM(E152:E158)</f>
        <v>0</v>
      </c>
      <c r="F151" s="153">
        <f>SUM(F152:F158)</f>
        <v>0</v>
      </c>
      <c r="G151" s="154">
        <f>SUM(G152:G158)</f>
        <v>0</v>
      </c>
      <c r="H151" s="74">
        <f t="shared" si="8"/>
        <v>0</v>
      </c>
      <c r="I151" s="153">
        <f>SUM(I152:I158)</f>
        <v>0</v>
      </c>
      <c r="J151" s="153">
        <f>SUM(J152:J158)</f>
        <v>0</v>
      </c>
      <c r="K151" s="153">
        <f>SUM(K152:K158)</f>
        <v>0</v>
      </c>
      <c r="L151" s="155">
        <f>SUM(L152:L158)</f>
        <v>0</v>
      </c>
    </row>
    <row r="152" spans="1:12" x14ac:dyDescent="0.25">
      <c r="A152" s="46">
        <v>2361</v>
      </c>
      <c r="B152" s="73" t="s">
        <v>142</v>
      </c>
      <c r="C152" s="74">
        <f t="shared" si="7"/>
        <v>0</v>
      </c>
      <c r="D152" s="76"/>
      <c r="E152" s="76"/>
      <c r="F152" s="76"/>
      <c r="G152" s="150"/>
      <c r="H152" s="74">
        <f t="shared" si="8"/>
        <v>0</v>
      </c>
      <c r="I152" s="76"/>
      <c r="J152" s="76"/>
      <c r="K152" s="76"/>
      <c r="L152" s="151"/>
    </row>
    <row r="153" spans="1:12" ht="24" x14ac:dyDescent="0.25">
      <c r="A153" s="46">
        <v>2362</v>
      </c>
      <c r="B153" s="73" t="s">
        <v>143</v>
      </c>
      <c r="C153" s="74">
        <f t="shared" si="7"/>
        <v>0</v>
      </c>
      <c r="D153" s="76"/>
      <c r="E153" s="76"/>
      <c r="F153" s="76"/>
      <c r="G153" s="150"/>
      <c r="H153" s="74">
        <f t="shared" si="8"/>
        <v>0</v>
      </c>
      <c r="I153" s="76"/>
      <c r="J153" s="76"/>
      <c r="K153" s="76"/>
      <c r="L153" s="151"/>
    </row>
    <row r="154" spans="1:12" x14ac:dyDescent="0.25">
      <c r="A154" s="46">
        <v>2363</v>
      </c>
      <c r="B154" s="73" t="s">
        <v>144</v>
      </c>
      <c r="C154" s="74">
        <f t="shared" si="7"/>
        <v>0</v>
      </c>
      <c r="D154" s="76"/>
      <c r="E154" s="76"/>
      <c r="F154" s="76"/>
      <c r="G154" s="150"/>
      <c r="H154" s="74">
        <f t="shared" si="8"/>
        <v>0</v>
      </c>
      <c r="I154" s="76"/>
      <c r="J154" s="76"/>
      <c r="K154" s="76"/>
      <c r="L154" s="151"/>
    </row>
    <row r="155" spans="1:12" x14ac:dyDescent="0.25">
      <c r="A155" s="46">
        <v>2364</v>
      </c>
      <c r="B155" s="73" t="s">
        <v>145</v>
      </c>
      <c r="C155" s="74">
        <f t="shared" si="7"/>
        <v>0</v>
      </c>
      <c r="D155" s="76"/>
      <c r="E155" s="76"/>
      <c r="F155" s="76"/>
      <c r="G155" s="150"/>
      <c r="H155" s="74">
        <f t="shared" si="8"/>
        <v>0</v>
      </c>
      <c r="I155" s="76"/>
      <c r="J155" s="76"/>
      <c r="K155" s="76"/>
      <c r="L155" s="151"/>
    </row>
    <row r="156" spans="1:12" ht="12.75" customHeight="1" x14ac:dyDescent="0.25">
      <c r="A156" s="46">
        <v>2365</v>
      </c>
      <c r="B156" s="73" t="s">
        <v>146</v>
      </c>
      <c r="C156" s="74">
        <f t="shared" si="7"/>
        <v>0</v>
      </c>
      <c r="D156" s="76"/>
      <c r="E156" s="76"/>
      <c r="F156" s="76"/>
      <c r="G156" s="150"/>
      <c r="H156" s="74">
        <f t="shared" si="8"/>
        <v>0</v>
      </c>
      <c r="I156" s="76"/>
      <c r="J156" s="76"/>
      <c r="K156" s="76"/>
      <c r="L156" s="151"/>
    </row>
    <row r="157" spans="1:12" ht="36" x14ac:dyDescent="0.25">
      <c r="A157" s="46">
        <v>2366</v>
      </c>
      <c r="B157" s="73" t="s">
        <v>147</v>
      </c>
      <c r="C157" s="74">
        <f t="shared" si="7"/>
        <v>0</v>
      </c>
      <c r="D157" s="76"/>
      <c r="E157" s="76"/>
      <c r="F157" s="76"/>
      <c r="G157" s="150"/>
      <c r="H157" s="74">
        <f t="shared" si="8"/>
        <v>0</v>
      </c>
      <c r="I157" s="76"/>
      <c r="J157" s="76"/>
      <c r="K157" s="76"/>
      <c r="L157" s="151"/>
    </row>
    <row r="158" spans="1:12" ht="48" x14ac:dyDescent="0.25">
      <c r="A158" s="46">
        <v>2369</v>
      </c>
      <c r="B158" s="73" t="s">
        <v>148</v>
      </c>
      <c r="C158" s="74">
        <f t="shared" si="7"/>
        <v>0</v>
      </c>
      <c r="D158" s="76"/>
      <c r="E158" s="76"/>
      <c r="F158" s="76"/>
      <c r="G158" s="150"/>
      <c r="H158" s="74">
        <f t="shared" si="8"/>
        <v>0</v>
      </c>
      <c r="I158" s="76"/>
      <c r="J158" s="76"/>
      <c r="K158" s="76"/>
      <c r="L158" s="151"/>
    </row>
    <row r="159" spans="1:12" x14ac:dyDescent="0.25">
      <c r="A159" s="144">
        <v>2370</v>
      </c>
      <c r="B159" s="103" t="s">
        <v>149</v>
      </c>
      <c r="C159" s="110">
        <f t="shared" si="7"/>
        <v>0</v>
      </c>
      <c r="D159" s="156"/>
      <c r="E159" s="156"/>
      <c r="F159" s="156"/>
      <c r="G159" s="157"/>
      <c r="H159" s="110">
        <f t="shared" si="8"/>
        <v>0</v>
      </c>
      <c r="I159" s="156"/>
      <c r="J159" s="156"/>
      <c r="K159" s="156"/>
      <c r="L159" s="158"/>
    </row>
    <row r="160" spans="1:12" x14ac:dyDescent="0.25">
      <c r="A160" s="144">
        <v>2380</v>
      </c>
      <c r="B160" s="103" t="s">
        <v>150</v>
      </c>
      <c r="C160" s="110">
        <f t="shared" si="7"/>
        <v>0</v>
      </c>
      <c r="D160" s="145">
        <f>SUM(D161:D162)</f>
        <v>0</v>
      </c>
      <c r="E160" s="145">
        <f>SUM(E161:E162)</f>
        <v>0</v>
      </c>
      <c r="F160" s="145">
        <f>SUM(F161:F162)</f>
        <v>0</v>
      </c>
      <c r="G160" s="146">
        <f>SUM(G161:G162)</f>
        <v>0</v>
      </c>
      <c r="H160" s="110">
        <f t="shared" si="8"/>
        <v>0</v>
      </c>
      <c r="I160" s="145">
        <f>SUM(I161:I162)</f>
        <v>0</v>
      </c>
      <c r="J160" s="145">
        <f>SUM(J161:J162)</f>
        <v>0</v>
      </c>
      <c r="K160" s="145">
        <f>SUM(K161:K162)</f>
        <v>0</v>
      </c>
      <c r="L160" s="147">
        <f>SUM(L161:L162)</f>
        <v>0</v>
      </c>
    </row>
    <row r="161" spans="1:12" x14ac:dyDescent="0.25">
      <c r="A161" s="40">
        <v>2381</v>
      </c>
      <c r="B161" s="67" t="s">
        <v>151</v>
      </c>
      <c r="C161" s="68">
        <f t="shared" si="7"/>
        <v>0</v>
      </c>
      <c r="D161" s="70"/>
      <c r="E161" s="70"/>
      <c r="F161" s="70"/>
      <c r="G161" s="148"/>
      <c r="H161" s="68">
        <f t="shared" si="8"/>
        <v>0</v>
      </c>
      <c r="I161" s="70"/>
      <c r="J161" s="70"/>
      <c r="K161" s="70"/>
      <c r="L161" s="149"/>
    </row>
    <row r="162" spans="1:12" ht="24" x14ac:dyDescent="0.25">
      <c r="A162" s="46">
        <v>2389</v>
      </c>
      <c r="B162" s="73" t="s">
        <v>152</v>
      </c>
      <c r="C162" s="74">
        <f t="shared" si="7"/>
        <v>0</v>
      </c>
      <c r="D162" s="76"/>
      <c r="E162" s="76"/>
      <c r="F162" s="76"/>
      <c r="G162" s="150"/>
      <c r="H162" s="74">
        <f t="shared" si="8"/>
        <v>0</v>
      </c>
      <c r="I162" s="76"/>
      <c r="J162" s="76"/>
      <c r="K162" s="76"/>
      <c r="L162" s="151"/>
    </row>
    <row r="163" spans="1:12" x14ac:dyDescent="0.25">
      <c r="A163" s="144">
        <v>2390</v>
      </c>
      <c r="B163" s="103" t="s">
        <v>153</v>
      </c>
      <c r="C163" s="110">
        <f t="shared" si="7"/>
        <v>0</v>
      </c>
      <c r="D163" s="156"/>
      <c r="E163" s="156"/>
      <c r="F163" s="156"/>
      <c r="G163" s="157"/>
      <c r="H163" s="110">
        <f t="shared" si="8"/>
        <v>0</v>
      </c>
      <c r="I163" s="156"/>
      <c r="J163" s="156"/>
      <c r="K163" s="156"/>
      <c r="L163" s="158"/>
    </row>
    <row r="164" spans="1:12" x14ac:dyDescent="0.25">
      <c r="A164" s="58">
        <v>2400</v>
      </c>
      <c r="B164" s="141" t="s">
        <v>154</v>
      </c>
      <c r="C164" s="59">
        <f t="shared" si="7"/>
        <v>0</v>
      </c>
      <c r="D164" s="168"/>
      <c r="E164" s="168"/>
      <c r="F164" s="168"/>
      <c r="G164" s="169"/>
      <c r="H164" s="59">
        <f t="shared" si="8"/>
        <v>0</v>
      </c>
      <c r="I164" s="168"/>
      <c r="J164" s="168"/>
      <c r="K164" s="168"/>
      <c r="L164" s="170"/>
    </row>
    <row r="165" spans="1:12" ht="24" x14ac:dyDescent="0.25">
      <c r="A165" s="58">
        <v>2500</v>
      </c>
      <c r="B165" s="141" t="s">
        <v>155</v>
      </c>
      <c r="C165" s="59">
        <f t="shared" si="7"/>
        <v>0</v>
      </c>
      <c r="D165" s="65">
        <f>SUM(D166,D171)</f>
        <v>0</v>
      </c>
      <c r="E165" s="65">
        <f t="shared" ref="E165:G165" si="13">SUM(E166,E171)</f>
        <v>0</v>
      </c>
      <c r="F165" s="65">
        <f t="shared" si="13"/>
        <v>0</v>
      </c>
      <c r="G165" s="65">
        <f t="shared" si="13"/>
        <v>0</v>
      </c>
      <c r="H165" s="59">
        <f t="shared" si="8"/>
        <v>0</v>
      </c>
      <c r="I165" s="65">
        <f>SUM(I166,I171)</f>
        <v>0</v>
      </c>
      <c r="J165" s="65">
        <f t="shared" ref="J165:L165" si="14">SUM(J166,J171)</f>
        <v>0</v>
      </c>
      <c r="K165" s="65">
        <f t="shared" si="14"/>
        <v>0</v>
      </c>
      <c r="L165" s="143">
        <f t="shared" si="14"/>
        <v>0</v>
      </c>
    </row>
    <row r="166" spans="1:12" ht="16.5" customHeight="1" x14ac:dyDescent="0.25">
      <c r="A166" s="161">
        <v>2510</v>
      </c>
      <c r="B166" s="67" t="s">
        <v>156</v>
      </c>
      <c r="C166" s="68">
        <f t="shared" si="7"/>
        <v>0</v>
      </c>
      <c r="D166" s="162">
        <f>SUM(D167:D170)</f>
        <v>0</v>
      </c>
      <c r="E166" s="162">
        <f t="shared" ref="E166:G166" si="15">SUM(E167:E170)</f>
        <v>0</v>
      </c>
      <c r="F166" s="162">
        <f t="shared" si="15"/>
        <v>0</v>
      </c>
      <c r="G166" s="162">
        <f t="shared" si="15"/>
        <v>0</v>
      </c>
      <c r="H166" s="68">
        <f t="shared" si="8"/>
        <v>0</v>
      </c>
      <c r="I166" s="162">
        <f>SUM(I167:I170)</f>
        <v>0</v>
      </c>
      <c r="J166" s="162">
        <f t="shared" ref="J166:L166" si="16">SUM(J167:J170)</f>
        <v>0</v>
      </c>
      <c r="K166" s="162">
        <f t="shared" si="16"/>
        <v>0</v>
      </c>
      <c r="L166" s="171">
        <f t="shared" si="16"/>
        <v>0</v>
      </c>
    </row>
    <row r="167" spans="1:12" ht="24" x14ac:dyDescent="0.25">
      <c r="A167" s="47">
        <v>2512</v>
      </c>
      <c r="B167" s="73" t="s">
        <v>157</v>
      </c>
      <c r="C167" s="74">
        <f t="shared" si="7"/>
        <v>0</v>
      </c>
      <c r="D167" s="76"/>
      <c r="E167" s="76"/>
      <c r="F167" s="76"/>
      <c r="G167" s="150"/>
      <c r="H167" s="74">
        <f t="shared" si="8"/>
        <v>0</v>
      </c>
      <c r="I167" s="76"/>
      <c r="J167" s="76"/>
      <c r="K167" s="76"/>
      <c r="L167" s="151"/>
    </row>
    <row r="168" spans="1:12" ht="36" x14ac:dyDescent="0.25">
      <c r="A168" s="47">
        <v>2513</v>
      </c>
      <c r="B168" s="73" t="s">
        <v>158</v>
      </c>
      <c r="C168" s="74">
        <f t="shared" si="7"/>
        <v>0</v>
      </c>
      <c r="D168" s="76"/>
      <c r="E168" s="76"/>
      <c r="F168" s="76"/>
      <c r="G168" s="150"/>
      <c r="H168" s="74">
        <f t="shared" si="8"/>
        <v>0</v>
      </c>
      <c r="I168" s="76"/>
      <c r="J168" s="76"/>
      <c r="K168" s="76"/>
      <c r="L168" s="151"/>
    </row>
    <row r="169" spans="1:12" ht="24" x14ac:dyDescent="0.25">
      <c r="A169" s="47">
        <v>2515</v>
      </c>
      <c r="B169" s="73" t="s">
        <v>159</v>
      </c>
      <c r="C169" s="74">
        <f t="shared" si="7"/>
        <v>0</v>
      </c>
      <c r="D169" s="76"/>
      <c r="E169" s="76"/>
      <c r="F169" s="76"/>
      <c r="G169" s="150"/>
      <c r="H169" s="74">
        <f t="shared" si="8"/>
        <v>0</v>
      </c>
      <c r="I169" s="76"/>
      <c r="J169" s="76"/>
      <c r="K169" s="76"/>
      <c r="L169" s="151"/>
    </row>
    <row r="170" spans="1:12" ht="24" x14ac:dyDescent="0.25">
      <c r="A170" s="47">
        <v>2519</v>
      </c>
      <c r="B170" s="73" t="s">
        <v>160</v>
      </c>
      <c r="C170" s="74">
        <f t="shared" si="7"/>
        <v>0</v>
      </c>
      <c r="D170" s="76"/>
      <c r="E170" s="76"/>
      <c r="F170" s="76"/>
      <c r="G170" s="150"/>
      <c r="H170" s="74">
        <f t="shared" si="8"/>
        <v>0</v>
      </c>
      <c r="I170" s="76"/>
      <c r="J170" s="76"/>
      <c r="K170" s="76"/>
      <c r="L170" s="151"/>
    </row>
    <row r="171" spans="1:12" ht="24" x14ac:dyDescent="0.25">
      <c r="A171" s="152">
        <v>2520</v>
      </c>
      <c r="B171" s="73" t="s">
        <v>161</v>
      </c>
      <c r="C171" s="74">
        <f t="shared" si="7"/>
        <v>0</v>
      </c>
      <c r="D171" s="76"/>
      <c r="E171" s="76"/>
      <c r="F171" s="76"/>
      <c r="G171" s="150"/>
      <c r="H171" s="74">
        <f t="shared" si="8"/>
        <v>0</v>
      </c>
      <c r="I171" s="76"/>
      <c r="J171" s="76"/>
      <c r="K171" s="76"/>
      <c r="L171" s="151"/>
    </row>
    <row r="172" spans="1:12" s="172" customFormat="1" ht="48" x14ac:dyDescent="0.25">
      <c r="A172" s="22">
        <v>2800</v>
      </c>
      <c r="B172" s="67" t="s">
        <v>162</v>
      </c>
      <c r="C172" s="68">
        <f t="shared" si="7"/>
        <v>0</v>
      </c>
      <c r="D172" s="43"/>
      <c r="E172" s="43"/>
      <c r="F172" s="43"/>
      <c r="G172" s="44"/>
      <c r="H172" s="68">
        <f t="shared" si="8"/>
        <v>0</v>
      </c>
      <c r="I172" s="43"/>
      <c r="J172" s="43"/>
      <c r="K172" s="43"/>
      <c r="L172" s="45"/>
    </row>
    <row r="173" spans="1:12" x14ac:dyDescent="0.25">
      <c r="A173" s="136">
        <v>3000</v>
      </c>
      <c r="B173" s="136" t="s">
        <v>163</v>
      </c>
      <c r="C173" s="137">
        <f t="shared" si="7"/>
        <v>0</v>
      </c>
      <c r="D173" s="138">
        <f>SUM(D174,D184)</f>
        <v>0</v>
      </c>
      <c r="E173" s="138">
        <f>SUM(E174,E184)</f>
        <v>0</v>
      </c>
      <c r="F173" s="138">
        <f>SUM(F174,F184)</f>
        <v>0</v>
      </c>
      <c r="G173" s="139">
        <f>SUM(G174,G184)</f>
        <v>0</v>
      </c>
      <c r="H173" s="137">
        <f t="shared" si="8"/>
        <v>0</v>
      </c>
      <c r="I173" s="138">
        <f>SUM(I174,I184)</f>
        <v>0</v>
      </c>
      <c r="J173" s="138">
        <f>SUM(J174,J184)</f>
        <v>0</v>
      </c>
      <c r="K173" s="138">
        <f>SUM(K174,K184)</f>
        <v>0</v>
      </c>
      <c r="L173" s="140">
        <f>SUM(L174,L184)</f>
        <v>0</v>
      </c>
    </row>
    <row r="174" spans="1:12" ht="24" x14ac:dyDescent="0.25">
      <c r="A174" s="58">
        <v>3200</v>
      </c>
      <c r="B174" s="173" t="s">
        <v>340</v>
      </c>
      <c r="C174" s="174">
        <f t="shared" si="7"/>
        <v>0</v>
      </c>
      <c r="D174" s="65">
        <f>SUM(D175,D179)</f>
        <v>0</v>
      </c>
      <c r="E174" s="65">
        <f t="shared" ref="E174:G174" si="17">SUM(E175,E179)</f>
        <v>0</v>
      </c>
      <c r="F174" s="65">
        <f t="shared" si="17"/>
        <v>0</v>
      </c>
      <c r="G174" s="65">
        <f t="shared" si="17"/>
        <v>0</v>
      </c>
      <c r="H174" s="59">
        <f t="shared" si="8"/>
        <v>0</v>
      </c>
      <c r="I174" s="65">
        <f>SUM(I175,I179)</f>
        <v>0</v>
      </c>
      <c r="J174" s="65">
        <f t="shared" ref="J174:L174" si="18">SUM(J175,J179)</f>
        <v>0</v>
      </c>
      <c r="K174" s="65">
        <f t="shared" si="18"/>
        <v>0</v>
      </c>
      <c r="L174" s="143">
        <f t="shared" si="18"/>
        <v>0</v>
      </c>
    </row>
    <row r="175" spans="1:12" ht="50.25" customHeight="1" x14ac:dyDescent="0.25">
      <c r="A175" s="161">
        <v>3260</v>
      </c>
      <c r="B175" s="67" t="s">
        <v>164</v>
      </c>
      <c r="C175" s="68">
        <f t="shared" si="7"/>
        <v>0</v>
      </c>
      <c r="D175" s="162">
        <f>SUM(D176:D178)</f>
        <v>0</v>
      </c>
      <c r="E175" s="162">
        <f>SUM(E176:E178)</f>
        <v>0</v>
      </c>
      <c r="F175" s="162">
        <f>SUM(F176:F178)</f>
        <v>0</v>
      </c>
      <c r="G175" s="163">
        <f>SUM(G176:G178)</f>
        <v>0</v>
      </c>
      <c r="H175" s="68">
        <f t="shared" si="8"/>
        <v>0</v>
      </c>
      <c r="I175" s="162">
        <f>SUM(I176:I178)</f>
        <v>0</v>
      </c>
      <c r="J175" s="162">
        <f>SUM(J176:J178)</f>
        <v>0</v>
      </c>
      <c r="K175" s="162">
        <f>SUM(K176:K178)</f>
        <v>0</v>
      </c>
      <c r="L175" s="164">
        <f>SUM(L176:L178)</f>
        <v>0</v>
      </c>
    </row>
    <row r="176" spans="1:12" ht="24" x14ac:dyDescent="0.25">
      <c r="A176" s="47">
        <v>3261</v>
      </c>
      <c r="B176" s="73" t="s">
        <v>165</v>
      </c>
      <c r="C176" s="74">
        <f>SUM(D176:G176)</f>
        <v>0</v>
      </c>
      <c r="D176" s="76"/>
      <c r="E176" s="76"/>
      <c r="F176" s="76"/>
      <c r="G176" s="150"/>
      <c r="H176" s="74">
        <f>SUM(I176:L176)</f>
        <v>0</v>
      </c>
      <c r="I176" s="76"/>
      <c r="J176" s="76"/>
      <c r="K176" s="76"/>
      <c r="L176" s="151"/>
    </row>
    <row r="177" spans="1:12" ht="36" x14ac:dyDescent="0.25">
      <c r="A177" s="47">
        <v>3262</v>
      </c>
      <c r="B177" s="73" t="s">
        <v>341</v>
      </c>
      <c r="C177" s="74">
        <f>SUM(D177:G177)</f>
        <v>0</v>
      </c>
      <c r="D177" s="76"/>
      <c r="E177" s="76"/>
      <c r="F177" s="76"/>
      <c r="G177" s="150"/>
      <c r="H177" s="74">
        <f>SUM(I177:L177)</f>
        <v>0</v>
      </c>
      <c r="I177" s="76"/>
      <c r="J177" s="76"/>
      <c r="K177" s="76"/>
      <c r="L177" s="151"/>
    </row>
    <row r="178" spans="1:12" ht="24" x14ac:dyDescent="0.25">
      <c r="A178" s="47">
        <v>3263</v>
      </c>
      <c r="B178" s="73" t="s">
        <v>166</v>
      </c>
      <c r="C178" s="74">
        <f>SUM(D178:G178)</f>
        <v>0</v>
      </c>
      <c r="D178" s="76"/>
      <c r="E178" s="76"/>
      <c r="F178" s="76"/>
      <c r="G178" s="150"/>
      <c r="H178" s="74">
        <f>SUM(I178:L178)</f>
        <v>0</v>
      </c>
      <c r="I178" s="76"/>
      <c r="J178" s="76"/>
      <c r="K178" s="76"/>
      <c r="L178" s="151"/>
    </row>
    <row r="179" spans="1:12" ht="84" x14ac:dyDescent="0.25">
      <c r="A179" s="161">
        <v>3290</v>
      </c>
      <c r="B179" s="67" t="s">
        <v>342</v>
      </c>
      <c r="C179" s="175">
        <f t="shared" ref="C179:C183" si="19">SUM(D179:G179)</f>
        <v>0</v>
      </c>
      <c r="D179" s="162">
        <f>SUM(D180:D183)</f>
        <v>0</v>
      </c>
      <c r="E179" s="162">
        <f t="shared" ref="E179:G179" si="20">SUM(E180:E183)</f>
        <v>0</v>
      </c>
      <c r="F179" s="162">
        <f t="shared" si="20"/>
        <v>0</v>
      </c>
      <c r="G179" s="162">
        <f t="shared" si="20"/>
        <v>0</v>
      </c>
      <c r="H179" s="175">
        <f t="shared" ref="H179:H183" si="21">SUM(I179:L179)</f>
        <v>0</v>
      </c>
      <c r="I179" s="162">
        <f>SUM(I180:I183)</f>
        <v>0</v>
      </c>
      <c r="J179" s="162">
        <f t="shared" ref="J179:L179" si="22">SUM(J180:J183)</f>
        <v>0</v>
      </c>
      <c r="K179" s="162">
        <f t="shared" si="22"/>
        <v>0</v>
      </c>
      <c r="L179" s="176">
        <f t="shared" si="22"/>
        <v>0</v>
      </c>
    </row>
    <row r="180" spans="1:12" ht="72" x14ac:dyDescent="0.25">
      <c r="A180" s="47">
        <v>3291</v>
      </c>
      <c r="B180" s="73" t="s">
        <v>167</v>
      </c>
      <c r="C180" s="74">
        <f t="shared" si="19"/>
        <v>0</v>
      </c>
      <c r="D180" s="76"/>
      <c r="E180" s="76"/>
      <c r="F180" s="76"/>
      <c r="G180" s="177"/>
      <c r="H180" s="74">
        <f t="shared" si="21"/>
        <v>0</v>
      </c>
      <c r="I180" s="76"/>
      <c r="J180" s="76"/>
      <c r="K180" s="76"/>
      <c r="L180" s="151"/>
    </row>
    <row r="181" spans="1:12" ht="82.5" customHeight="1" x14ac:dyDescent="0.25">
      <c r="A181" s="47">
        <v>3292</v>
      </c>
      <c r="B181" s="73" t="s">
        <v>343</v>
      </c>
      <c r="C181" s="74">
        <f t="shared" si="19"/>
        <v>0</v>
      </c>
      <c r="D181" s="76"/>
      <c r="E181" s="76"/>
      <c r="F181" s="76"/>
      <c r="G181" s="177"/>
      <c r="H181" s="74">
        <f t="shared" si="21"/>
        <v>0</v>
      </c>
      <c r="I181" s="76"/>
      <c r="J181" s="76"/>
      <c r="K181" s="76"/>
      <c r="L181" s="151"/>
    </row>
    <row r="182" spans="1:12" ht="72" x14ac:dyDescent="0.25">
      <c r="A182" s="47">
        <v>3293</v>
      </c>
      <c r="B182" s="73" t="s">
        <v>344</v>
      </c>
      <c r="C182" s="74">
        <f t="shared" si="19"/>
        <v>0</v>
      </c>
      <c r="D182" s="76"/>
      <c r="E182" s="76"/>
      <c r="F182" s="76"/>
      <c r="G182" s="177"/>
      <c r="H182" s="74">
        <f t="shared" si="21"/>
        <v>0</v>
      </c>
      <c r="I182" s="76"/>
      <c r="J182" s="76"/>
      <c r="K182" s="76"/>
      <c r="L182" s="151"/>
    </row>
    <row r="183" spans="1:12" ht="60" x14ac:dyDescent="0.25">
      <c r="A183" s="178">
        <v>3294</v>
      </c>
      <c r="B183" s="73" t="s">
        <v>168</v>
      </c>
      <c r="C183" s="175">
        <f t="shared" si="19"/>
        <v>0</v>
      </c>
      <c r="D183" s="179"/>
      <c r="E183" s="179"/>
      <c r="F183" s="179"/>
      <c r="G183" s="180"/>
      <c r="H183" s="175">
        <f t="shared" si="21"/>
        <v>0</v>
      </c>
      <c r="I183" s="179"/>
      <c r="J183" s="179"/>
      <c r="K183" s="179"/>
      <c r="L183" s="181"/>
    </row>
    <row r="184" spans="1:12" ht="48" x14ac:dyDescent="0.25">
      <c r="A184" s="88">
        <v>3300</v>
      </c>
      <c r="B184" s="173" t="s">
        <v>169</v>
      </c>
      <c r="C184" s="182">
        <f t="shared" si="7"/>
        <v>0</v>
      </c>
      <c r="D184" s="183">
        <f>SUM(D185:D186)</f>
        <v>0</v>
      </c>
      <c r="E184" s="183">
        <f t="shared" ref="E184:G184" si="23">SUM(E185:E186)</f>
        <v>0</v>
      </c>
      <c r="F184" s="183">
        <f t="shared" si="23"/>
        <v>0</v>
      </c>
      <c r="G184" s="183">
        <f t="shared" si="23"/>
        <v>0</v>
      </c>
      <c r="H184" s="182">
        <f t="shared" si="8"/>
        <v>0</v>
      </c>
      <c r="I184" s="183">
        <f>SUM(I185:I186)</f>
        <v>0</v>
      </c>
      <c r="J184" s="183">
        <f t="shared" ref="J184:L184" si="24">SUM(J185:J186)</f>
        <v>0</v>
      </c>
      <c r="K184" s="183">
        <f t="shared" si="24"/>
        <v>0</v>
      </c>
      <c r="L184" s="143">
        <f t="shared" si="24"/>
        <v>0</v>
      </c>
    </row>
    <row r="185" spans="1:12" ht="48" x14ac:dyDescent="0.25">
      <c r="A185" s="102">
        <v>3310</v>
      </c>
      <c r="B185" s="103" t="s">
        <v>170</v>
      </c>
      <c r="C185" s="184">
        <f t="shared" si="7"/>
        <v>0</v>
      </c>
      <c r="D185" s="156"/>
      <c r="E185" s="156"/>
      <c r="F185" s="156"/>
      <c r="G185" s="157"/>
      <c r="H185" s="184">
        <f t="shared" si="8"/>
        <v>0</v>
      </c>
      <c r="I185" s="156"/>
      <c r="J185" s="156"/>
      <c r="K185" s="156"/>
      <c r="L185" s="158"/>
    </row>
    <row r="186" spans="1:12" ht="58.5" customHeight="1" x14ac:dyDescent="0.25">
      <c r="A186" s="41">
        <v>3320</v>
      </c>
      <c r="B186" s="67" t="s">
        <v>171</v>
      </c>
      <c r="C186" s="68">
        <f t="shared" si="7"/>
        <v>0</v>
      </c>
      <c r="D186" s="70"/>
      <c r="E186" s="70"/>
      <c r="F186" s="70"/>
      <c r="G186" s="148"/>
      <c r="H186" s="68">
        <f t="shared" si="8"/>
        <v>0</v>
      </c>
      <c r="I186" s="70"/>
      <c r="J186" s="70"/>
      <c r="K186" s="70"/>
      <c r="L186" s="149"/>
    </row>
    <row r="187" spans="1:12" x14ac:dyDescent="0.25">
      <c r="A187" s="185">
        <v>4000</v>
      </c>
      <c r="B187" s="136" t="s">
        <v>172</v>
      </c>
      <c r="C187" s="137">
        <f t="shared" si="7"/>
        <v>0</v>
      </c>
      <c r="D187" s="138">
        <f>SUM(D188,D191)</f>
        <v>0</v>
      </c>
      <c r="E187" s="138">
        <f>SUM(E188,E191)</f>
        <v>0</v>
      </c>
      <c r="F187" s="138">
        <f>SUM(F188,F191)</f>
        <v>0</v>
      </c>
      <c r="G187" s="139">
        <f>SUM(G188,G191)</f>
        <v>0</v>
      </c>
      <c r="H187" s="137">
        <f t="shared" si="8"/>
        <v>0</v>
      </c>
      <c r="I187" s="138">
        <f>SUM(I188,I191)</f>
        <v>0</v>
      </c>
      <c r="J187" s="138">
        <f>SUM(J188,J191)</f>
        <v>0</v>
      </c>
      <c r="K187" s="138">
        <f>SUM(K188,K191)</f>
        <v>0</v>
      </c>
      <c r="L187" s="140">
        <f>SUM(L188,L191)</f>
        <v>0</v>
      </c>
    </row>
    <row r="188" spans="1:12" ht="24" x14ac:dyDescent="0.25">
      <c r="A188" s="186">
        <v>4200</v>
      </c>
      <c r="B188" s="141" t="s">
        <v>173</v>
      </c>
      <c r="C188" s="59">
        <f>SUM(D188:G188)</f>
        <v>0</v>
      </c>
      <c r="D188" s="65">
        <f>SUM(D189,D190)</f>
        <v>0</v>
      </c>
      <c r="E188" s="65">
        <f>SUM(E189,E190)</f>
        <v>0</v>
      </c>
      <c r="F188" s="65">
        <f>SUM(F189,F190)</f>
        <v>0</v>
      </c>
      <c r="G188" s="159">
        <f>SUM(G189,G190)</f>
        <v>0</v>
      </c>
      <c r="H188" s="59">
        <f t="shared" si="8"/>
        <v>0</v>
      </c>
      <c r="I188" s="65">
        <f>SUM(I189,I190)</f>
        <v>0</v>
      </c>
      <c r="J188" s="65">
        <f>SUM(J189,J190)</f>
        <v>0</v>
      </c>
      <c r="K188" s="65">
        <f>SUM(K189,K190)</f>
        <v>0</v>
      </c>
      <c r="L188" s="160">
        <f>SUM(L189,L190)</f>
        <v>0</v>
      </c>
    </row>
    <row r="189" spans="1:12" ht="36" x14ac:dyDescent="0.25">
      <c r="A189" s="161">
        <v>4240</v>
      </c>
      <c r="B189" s="67" t="s">
        <v>345</v>
      </c>
      <c r="C189" s="68">
        <f t="shared" ref="C189:C263" si="25">SUM(D189:G189)</f>
        <v>0</v>
      </c>
      <c r="D189" s="70"/>
      <c r="E189" s="70"/>
      <c r="F189" s="70"/>
      <c r="G189" s="148"/>
      <c r="H189" s="68">
        <f t="shared" ref="H189:H262" si="26">SUM(I189:L189)</f>
        <v>0</v>
      </c>
      <c r="I189" s="70"/>
      <c r="J189" s="70"/>
      <c r="K189" s="70"/>
      <c r="L189" s="149"/>
    </row>
    <row r="190" spans="1:12" ht="24" x14ac:dyDescent="0.25">
      <c r="A190" s="152">
        <v>4250</v>
      </c>
      <c r="B190" s="73" t="s">
        <v>174</v>
      </c>
      <c r="C190" s="74">
        <f t="shared" si="25"/>
        <v>0</v>
      </c>
      <c r="D190" s="76"/>
      <c r="E190" s="76"/>
      <c r="F190" s="76"/>
      <c r="G190" s="150"/>
      <c r="H190" s="74">
        <f t="shared" si="26"/>
        <v>0</v>
      </c>
      <c r="I190" s="76"/>
      <c r="J190" s="76"/>
      <c r="K190" s="76"/>
      <c r="L190" s="151"/>
    </row>
    <row r="191" spans="1:12" x14ac:dyDescent="0.25">
      <c r="A191" s="58">
        <v>4300</v>
      </c>
      <c r="B191" s="141" t="s">
        <v>175</v>
      </c>
      <c r="C191" s="59">
        <f t="shared" si="25"/>
        <v>0</v>
      </c>
      <c r="D191" s="65">
        <f>SUM(D192)</f>
        <v>0</v>
      </c>
      <c r="E191" s="65">
        <f>SUM(E192)</f>
        <v>0</v>
      </c>
      <c r="F191" s="65">
        <f>SUM(F192)</f>
        <v>0</v>
      </c>
      <c r="G191" s="159">
        <f>SUM(G192)</f>
        <v>0</v>
      </c>
      <c r="H191" s="59">
        <f t="shared" si="26"/>
        <v>0</v>
      </c>
      <c r="I191" s="65">
        <f>SUM(I192)</f>
        <v>0</v>
      </c>
      <c r="J191" s="65">
        <f>SUM(J192)</f>
        <v>0</v>
      </c>
      <c r="K191" s="65">
        <f>SUM(K192)</f>
        <v>0</v>
      </c>
      <c r="L191" s="160">
        <f>SUM(L192)</f>
        <v>0</v>
      </c>
    </row>
    <row r="192" spans="1:12" ht="24" x14ac:dyDescent="0.25">
      <c r="A192" s="161">
        <v>4310</v>
      </c>
      <c r="B192" s="67" t="s">
        <v>176</v>
      </c>
      <c r="C192" s="68">
        <f>SUM(D192:G192)</f>
        <v>0</v>
      </c>
      <c r="D192" s="162">
        <f>SUM(D193:D193)</f>
        <v>0</v>
      </c>
      <c r="E192" s="162">
        <f>SUM(E193:E193)</f>
        <v>0</v>
      </c>
      <c r="F192" s="162">
        <f>SUM(F193:F193)</f>
        <v>0</v>
      </c>
      <c r="G192" s="163">
        <f>SUM(G193:G193)</f>
        <v>0</v>
      </c>
      <c r="H192" s="68">
        <f t="shared" si="26"/>
        <v>0</v>
      </c>
      <c r="I192" s="162">
        <f>SUM(I193:I193)</f>
        <v>0</v>
      </c>
      <c r="J192" s="162">
        <f>SUM(J193:J193)</f>
        <v>0</v>
      </c>
      <c r="K192" s="162">
        <f>SUM(K193:K193)</f>
        <v>0</v>
      </c>
      <c r="L192" s="164">
        <f>SUM(L193:L193)</f>
        <v>0</v>
      </c>
    </row>
    <row r="193" spans="1:12" ht="36" x14ac:dyDescent="0.25">
      <c r="A193" s="47">
        <v>4311</v>
      </c>
      <c r="B193" s="73" t="s">
        <v>346</v>
      </c>
      <c r="C193" s="74">
        <f t="shared" si="25"/>
        <v>0</v>
      </c>
      <c r="D193" s="76"/>
      <c r="E193" s="76"/>
      <c r="F193" s="76"/>
      <c r="G193" s="150"/>
      <c r="H193" s="74">
        <f t="shared" si="26"/>
        <v>0</v>
      </c>
      <c r="I193" s="76"/>
      <c r="J193" s="76"/>
      <c r="K193" s="76"/>
      <c r="L193" s="151"/>
    </row>
    <row r="194" spans="1:12" s="27" customFormat="1" ht="24" x14ac:dyDescent="0.25">
      <c r="A194" s="187"/>
      <c r="B194" s="22" t="s">
        <v>177</v>
      </c>
      <c r="C194" s="132" t="e">
        <f t="shared" si="25"/>
        <v>#REF!</v>
      </c>
      <c r="D194" s="133" t="e">
        <f>SUM(D195,D230,D268,#REF!,#REF!)</f>
        <v>#REF!</v>
      </c>
      <c r="E194" s="133" t="e">
        <f>SUM(E195,E230,E268,#REF!,#REF!)</f>
        <v>#REF!</v>
      </c>
      <c r="F194" s="133" t="e">
        <f>SUM(F195,F230,F268,#REF!,#REF!)</f>
        <v>#REF!</v>
      </c>
      <c r="G194" s="133" t="e">
        <f>SUM(G195,G230,G268,#REF!,#REF!)</f>
        <v>#REF!</v>
      </c>
      <c r="H194" s="132">
        <f t="shared" si="26"/>
        <v>37150</v>
      </c>
      <c r="I194" s="133">
        <f>SUM(I195,I230,I268)</f>
        <v>37150</v>
      </c>
      <c r="J194" s="133">
        <f>SUM(J195,J230,J268)</f>
        <v>0</v>
      </c>
      <c r="K194" s="133">
        <f>SUM(K195,K230,K268)</f>
        <v>0</v>
      </c>
      <c r="L194" s="188">
        <f>SUM(L195,L230,L268)</f>
        <v>0</v>
      </c>
    </row>
    <row r="195" spans="1:12" x14ac:dyDescent="0.25">
      <c r="A195" s="136">
        <v>5000</v>
      </c>
      <c r="B195" s="136" t="s">
        <v>178</v>
      </c>
      <c r="C195" s="137" t="e">
        <f t="shared" si="25"/>
        <v>#REF!</v>
      </c>
      <c r="D195" s="138" t="e">
        <f>D196+D204+#REF!</f>
        <v>#REF!</v>
      </c>
      <c r="E195" s="138" t="e">
        <f>E196+E204+#REF!</f>
        <v>#REF!</v>
      </c>
      <c r="F195" s="138" t="e">
        <f>F196+F204+#REF!</f>
        <v>#REF!</v>
      </c>
      <c r="G195" s="138" t="e">
        <f>G196+G204+#REF!</f>
        <v>#REF!</v>
      </c>
      <c r="H195" s="137">
        <f t="shared" si="26"/>
        <v>37150</v>
      </c>
      <c r="I195" s="138">
        <f>I196+I204</f>
        <v>37150</v>
      </c>
      <c r="J195" s="138">
        <f>J196+J204</f>
        <v>0</v>
      </c>
      <c r="K195" s="138">
        <f>K196+K204</f>
        <v>0</v>
      </c>
      <c r="L195" s="189">
        <f>L196+L204</f>
        <v>0</v>
      </c>
    </row>
    <row r="196" spans="1:12" x14ac:dyDescent="0.25">
      <c r="A196" s="58">
        <v>5100</v>
      </c>
      <c r="B196" s="141" t="s">
        <v>179</v>
      </c>
      <c r="C196" s="59">
        <f t="shared" si="25"/>
        <v>0</v>
      </c>
      <c r="D196" s="65">
        <f>D197+D198+D201+D202+D203</f>
        <v>0</v>
      </c>
      <c r="E196" s="65">
        <f>E197+E198+E201+E202+E203</f>
        <v>0</v>
      </c>
      <c r="F196" s="65">
        <f>F197+F198+F201+F202+F203</f>
        <v>0</v>
      </c>
      <c r="G196" s="159">
        <f>G197+G198+G201+G202+G203</f>
        <v>0</v>
      </c>
      <c r="H196" s="59">
        <f t="shared" si="26"/>
        <v>0</v>
      </c>
      <c r="I196" s="65">
        <f>I197+I198+I201+I202+I203</f>
        <v>0</v>
      </c>
      <c r="J196" s="65">
        <f>J197+J198+J201+J202+J203</f>
        <v>0</v>
      </c>
      <c r="K196" s="65">
        <f>K197+K198+K201+K202+K203</f>
        <v>0</v>
      </c>
      <c r="L196" s="160">
        <f>L197+L198+L201+L202+L203</f>
        <v>0</v>
      </c>
    </row>
    <row r="197" spans="1:12" x14ac:dyDescent="0.25">
      <c r="A197" s="161">
        <v>5110</v>
      </c>
      <c r="B197" s="67" t="s">
        <v>180</v>
      </c>
      <c r="C197" s="68">
        <f t="shared" si="25"/>
        <v>0</v>
      </c>
      <c r="D197" s="70"/>
      <c r="E197" s="70"/>
      <c r="F197" s="70"/>
      <c r="G197" s="148"/>
      <c r="H197" s="68">
        <f t="shared" si="26"/>
        <v>0</v>
      </c>
      <c r="I197" s="70"/>
      <c r="J197" s="70"/>
      <c r="K197" s="70"/>
      <c r="L197" s="149"/>
    </row>
    <row r="198" spans="1:12" ht="24" x14ac:dyDescent="0.25">
      <c r="A198" s="152">
        <v>5120</v>
      </c>
      <c r="B198" s="73" t="s">
        <v>181</v>
      </c>
      <c r="C198" s="74">
        <f t="shared" si="25"/>
        <v>0</v>
      </c>
      <c r="D198" s="153">
        <f>D199+D200</f>
        <v>0</v>
      </c>
      <c r="E198" s="153">
        <f>E199+E200</f>
        <v>0</v>
      </c>
      <c r="F198" s="153">
        <f>F199+F200</f>
        <v>0</v>
      </c>
      <c r="G198" s="154">
        <f>G199+G200</f>
        <v>0</v>
      </c>
      <c r="H198" s="74">
        <f t="shared" si="26"/>
        <v>0</v>
      </c>
      <c r="I198" s="153">
        <f>I199+I200</f>
        <v>0</v>
      </c>
      <c r="J198" s="153">
        <f>J199+J200</f>
        <v>0</v>
      </c>
      <c r="K198" s="153">
        <f>K199+K200</f>
        <v>0</v>
      </c>
      <c r="L198" s="155">
        <f>L199+L200</f>
        <v>0</v>
      </c>
    </row>
    <row r="199" spans="1:12" x14ac:dyDescent="0.25">
      <c r="A199" s="47">
        <v>5121</v>
      </c>
      <c r="B199" s="73" t="s">
        <v>182</v>
      </c>
      <c r="C199" s="74">
        <f t="shared" si="25"/>
        <v>0</v>
      </c>
      <c r="D199" s="76"/>
      <c r="E199" s="76"/>
      <c r="F199" s="76"/>
      <c r="G199" s="150"/>
      <c r="H199" s="74">
        <f t="shared" si="26"/>
        <v>0</v>
      </c>
      <c r="I199" s="76"/>
      <c r="J199" s="76"/>
      <c r="K199" s="76"/>
      <c r="L199" s="151"/>
    </row>
    <row r="200" spans="1:12" ht="35.25" customHeight="1" x14ac:dyDescent="0.25">
      <c r="A200" s="47">
        <v>5129</v>
      </c>
      <c r="B200" s="73" t="s">
        <v>183</v>
      </c>
      <c r="C200" s="74">
        <f t="shared" si="25"/>
        <v>0</v>
      </c>
      <c r="D200" s="76"/>
      <c r="E200" s="76"/>
      <c r="F200" s="76"/>
      <c r="G200" s="150"/>
      <c r="H200" s="74">
        <f t="shared" si="26"/>
        <v>0</v>
      </c>
      <c r="I200" s="76"/>
      <c r="J200" s="76"/>
      <c r="K200" s="76"/>
      <c r="L200" s="151"/>
    </row>
    <row r="201" spans="1:12" x14ac:dyDescent="0.25">
      <c r="A201" s="152">
        <v>5130</v>
      </c>
      <c r="B201" s="73" t="s">
        <v>184</v>
      </c>
      <c r="C201" s="74">
        <f t="shared" si="25"/>
        <v>0</v>
      </c>
      <c r="D201" s="76"/>
      <c r="E201" s="76"/>
      <c r="F201" s="76"/>
      <c r="G201" s="150"/>
      <c r="H201" s="74">
        <f t="shared" si="26"/>
        <v>0</v>
      </c>
      <c r="I201" s="76"/>
      <c r="J201" s="76"/>
      <c r="K201" s="76"/>
      <c r="L201" s="151"/>
    </row>
    <row r="202" spans="1:12" x14ac:dyDescent="0.25">
      <c r="A202" s="152">
        <v>5140</v>
      </c>
      <c r="B202" s="73" t="s">
        <v>185</v>
      </c>
      <c r="C202" s="74">
        <f t="shared" si="25"/>
        <v>0</v>
      </c>
      <c r="D202" s="76"/>
      <c r="E202" s="76"/>
      <c r="F202" s="76"/>
      <c r="G202" s="150"/>
      <c r="H202" s="74">
        <f t="shared" si="26"/>
        <v>0</v>
      </c>
      <c r="I202" s="76"/>
      <c r="J202" s="76"/>
      <c r="K202" s="76"/>
      <c r="L202" s="151"/>
    </row>
    <row r="203" spans="1:12" ht="24" x14ac:dyDescent="0.25">
      <c r="A203" s="152">
        <v>5170</v>
      </c>
      <c r="B203" s="73" t="s">
        <v>186</v>
      </c>
      <c r="C203" s="74">
        <f t="shared" si="25"/>
        <v>0</v>
      </c>
      <c r="D203" s="76"/>
      <c r="E203" s="76"/>
      <c r="F203" s="76"/>
      <c r="G203" s="150"/>
      <c r="H203" s="74">
        <f t="shared" si="26"/>
        <v>0</v>
      </c>
      <c r="I203" s="76"/>
      <c r="J203" s="76"/>
      <c r="K203" s="76"/>
      <c r="L203" s="151"/>
    </row>
    <row r="204" spans="1:12" x14ac:dyDescent="0.25">
      <c r="A204" s="58">
        <v>5200</v>
      </c>
      <c r="B204" s="141" t="s">
        <v>187</v>
      </c>
      <c r="C204" s="59">
        <f t="shared" si="25"/>
        <v>0</v>
      </c>
      <c r="D204" s="65">
        <f>D205+D215+D216+D225+D226+D227+D229</f>
        <v>0</v>
      </c>
      <c r="E204" s="65">
        <f>E205+E215+E216+E225+E226+E227+E229</f>
        <v>0</v>
      </c>
      <c r="F204" s="65">
        <f>F205+F215+F216+F225+F226+F227+F229</f>
        <v>0</v>
      </c>
      <c r="G204" s="159">
        <f>G205+G215+G216+G225+G226+G227+G229</f>
        <v>0</v>
      </c>
      <c r="H204" s="59">
        <f t="shared" si="26"/>
        <v>37150</v>
      </c>
      <c r="I204" s="65">
        <f>I205+I215+I216+I225+I226+I227+I229</f>
        <v>37150</v>
      </c>
      <c r="J204" s="65">
        <f>J205+J215+J216+J225+J226+J227+J229</f>
        <v>0</v>
      </c>
      <c r="K204" s="65">
        <f>K205+K215+K216+K225+K226+K227+K229</f>
        <v>0</v>
      </c>
      <c r="L204" s="160">
        <f>L205+L215+L216+L225+L226+L227+L229</f>
        <v>0</v>
      </c>
    </row>
    <row r="205" spans="1:12" x14ac:dyDescent="0.25">
      <c r="A205" s="144">
        <v>5210</v>
      </c>
      <c r="B205" s="103" t="s">
        <v>188</v>
      </c>
      <c r="C205" s="110">
        <f t="shared" si="25"/>
        <v>0</v>
      </c>
      <c r="D205" s="145">
        <f>SUM(D206:D214)</f>
        <v>0</v>
      </c>
      <c r="E205" s="145">
        <f>SUM(E206:E214)</f>
        <v>0</v>
      </c>
      <c r="F205" s="145">
        <f>SUM(F206:F214)</f>
        <v>0</v>
      </c>
      <c r="G205" s="146">
        <f>SUM(G206:G214)</f>
        <v>0</v>
      </c>
      <c r="H205" s="110">
        <f t="shared" si="26"/>
        <v>0</v>
      </c>
      <c r="I205" s="145">
        <f>SUM(I206:I214)</f>
        <v>0</v>
      </c>
      <c r="J205" s="145">
        <f>SUM(J206:J214)</f>
        <v>0</v>
      </c>
      <c r="K205" s="145">
        <f>SUM(K206:K214)</f>
        <v>0</v>
      </c>
      <c r="L205" s="147">
        <f>SUM(L206:L214)</f>
        <v>0</v>
      </c>
    </row>
    <row r="206" spans="1:12" x14ac:dyDescent="0.25">
      <c r="A206" s="41">
        <v>5211</v>
      </c>
      <c r="B206" s="67" t="s">
        <v>189</v>
      </c>
      <c r="C206" s="68">
        <f t="shared" si="25"/>
        <v>0</v>
      </c>
      <c r="D206" s="70"/>
      <c r="E206" s="70"/>
      <c r="F206" s="70"/>
      <c r="G206" s="148"/>
      <c r="H206" s="68">
        <f t="shared" si="26"/>
        <v>0</v>
      </c>
      <c r="I206" s="70"/>
      <c r="J206" s="70"/>
      <c r="K206" s="70"/>
      <c r="L206" s="149"/>
    </row>
    <row r="207" spans="1:12" x14ac:dyDescent="0.25">
      <c r="A207" s="47">
        <v>5212</v>
      </c>
      <c r="B207" s="73" t="s">
        <v>190</v>
      </c>
      <c r="C207" s="74">
        <f t="shared" si="25"/>
        <v>0</v>
      </c>
      <c r="D207" s="76"/>
      <c r="E207" s="76"/>
      <c r="F207" s="76"/>
      <c r="G207" s="150"/>
      <c r="H207" s="74">
        <f t="shared" si="26"/>
        <v>0</v>
      </c>
      <c r="I207" s="76"/>
      <c r="J207" s="76"/>
      <c r="K207" s="76"/>
      <c r="L207" s="151"/>
    </row>
    <row r="208" spans="1:12" x14ac:dyDescent="0.25">
      <c r="A208" s="47">
        <v>5213</v>
      </c>
      <c r="B208" s="73" t="s">
        <v>191</v>
      </c>
      <c r="C208" s="74">
        <f t="shared" si="25"/>
        <v>0</v>
      </c>
      <c r="D208" s="76"/>
      <c r="E208" s="76"/>
      <c r="F208" s="76"/>
      <c r="G208" s="150"/>
      <c r="H208" s="74">
        <f t="shared" si="26"/>
        <v>0</v>
      </c>
      <c r="I208" s="76"/>
      <c r="J208" s="76"/>
      <c r="K208" s="76"/>
      <c r="L208" s="151"/>
    </row>
    <row r="209" spans="1:12" x14ac:dyDescent="0.25">
      <c r="A209" s="47">
        <v>5214</v>
      </c>
      <c r="B209" s="73" t="s">
        <v>192</v>
      </c>
      <c r="C209" s="74">
        <f t="shared" si="25"/>
        <v>0</v>
      </c>
      <c r="D209" s="76"/>
      <c r="E209" s="76"/>
      <c r="F209" s="76"/>
      <c r="G209" s="150"/>
      <c r="H209" s="74">
        <f t="shared" si="26"/>
        <v>0</v>
      </c>
      <c r="I209" s="76"/>
      <c r="J209" s="76"/>
      <c r="K209" s="76"/>
      <c r="L209" s="151"/>
    </row>
    <row r="210" spans="1:12" x14ac:dyDescent="0.25">
      <c r="A210" s="47">
        <v>5215</v>
      </c>
      <c r="B210" s="73" t="s">
        <v>193</v>
      </c>
      <c r="C210" s="74">
        <f>SUM(D210:G210)</f>
        <v>0</v>
      </c>
      <c r="D210" s="76"/>
      <c r="E210" s="76"/>
      <c r="F210" s="76"/>
      <c r="G210" s="150"/>
      <c r="H210" s="74">
        <f>SUM(I210:L210)</f>
        <v>0</v>
      </c>
      <c r="I210" s="76"/>
      <c r="J210" s="76"/>
      <c r="K210" s="76"/>
      <c r="L210" s="151"/>
    </row>
    <row r="211" spans="1:12" ht="24" x14ac:dyDescent="0.25">
      <c r="A211" s="47">
        <v>5216</v>
      </c>
      <c r="B211" s="73" t="s">
        <v>194</v>
      </c>
      <c r="C211" s="74">
        <f t="shared" si="25"/>
        <v>0</v>
      </c>
      <c r="D211" s="76"/>
      <c r="E211" s="76"/>
      <c r="F211" s="76"/>
      <c r="G211" s="150"/>
      <c r="H211" s="74">
        <f t="shared" si="26"/>
        <v>0</v>
      </c>
      <c r="I211" s="76"/>
      <c r="J211" s="76"/>
      <c r="K211" s="76"/>
      <c r="L211" s="151"/>
    </row>
    <row r="212" spans="1:12" x14ac:dyDescent="0.25">
      <c r="A212" s="47">
        <v>5217</v>
      </c>
      <c r="B212" s="73" t="s">
        <v>195</v>
      </c>
      <c r="C212" s="74">
        <f t="shared" si="25"/>
        <v>0</v>
      </c>
      <c r="D212" s="76"/>
      <c r="E212" s="76"/>
      <c r="F212" s="76"/>
      <c r="G212" s="150"/>
      <c r="H212" s="74">
        <f t="shared" si="26"/>
        <v>0</v>
      </c>
      <c r="I212" s="76"/>
      <c r="J212" s="76"/>
      <c r="K212" s="76"/>
      <c r="L212" s="151"/>
    </row>
    <row r="213" spans="1:12" x14ac:dyDescent="0.25">
      <c r="A213" s="47">
        <v>5218</v>
      </c>
      <c r="B213" s="73" t="s">
        <v>196</v>
      </c>
      <c r="C213" s="74">
        <f t="shared" si="25"/>
        <v>0</v>
      </c>
      <c r="D213" s="76"/>
      <c r="E213" s="76"/>
      <c r="F213" s="76"/>
      <c r="G213" s="150"/>
      <c r="H213" s="74">
        <f t="shared" si="26"/>
        <v>0</v>
      </c>
      <c r="I213" s="76"/>
      <c r="J213" s="76"/>
      <c r="K213" s="76"/>
      <c r="L213" s="151"/>
    </row>
    <row r="214" spans="1:12" x14ac:dyDescent="0.25">
      <c r="A214" s="47">
        <v>5219</v>
      </c>
      <c r="B214" s="73" t="s">
        <v>197</v>
      </c>
      <c r="C214" s="74">
        <f t="shared" si="25"/>
        <v>0</v>
      </c>
      <c r="D214" s="76"/>
      <c r="E214" s="76"/>
      <c r="F214" s="76"/>
      <c r="G214" s="150"/>
      <c r="H214" s="74">
        <f t="shared" si="26"/>
        <v>0</v>
      </c>
      <c r="I214" s="76"/>
      <c r="J214" s="76"/>
      <c r="K214" s="76"/>
      <c r="L214" s="151"/>
    </row>
    <row r="215" spans="1:12" ht="13.5" customHeight="1" x14ac:dyDescent="0.25">
      <c r="A215" s="152">
        <v>5220</v>
      </c>
      <c r="B215" s="73" t="s">
        <v>198</v>
      </c>
      <c r="C215" s="74">
        <f t="shared" si="25"/>
        <v>0</v>
      </c>
      <c r="D215" s="76"/>
      <c r="E215" s="76"/>
      <c r="F215" s="76"/>
      <c r="G215" s="150"/>
      <c r="H215" s="74">
        <f t="shared" si="26"/>
        <v>0</v>
      </c>
      <c r="I215" s="76"/>
      <c r="J215" s="76"/>
      <c r="K215" s="76"/>
      <c r="L215" s="151"/>
    </row>
    <row r="216" spans="1:12" x14ac:dyDescent="0.25">
      <c r="A216" s="152">
        <v>5230</v>
      </c>
      <c r="B216" s="73" t="s">
        <v>199</v>
      </c>
      <c r="C216" s="74">
        <f t="shared" si="25"/>
        <v>0</v>
      </c>
      <c r="D216" s="153">
        <f>SUM(D217:D224)</f>
        <v>0</v>
      </c>
      <c r="E216" s="153">
        <f>SUM(E217:E224)</f>
        <v>0</v>
      </c>
      <c r="F216" s="153">
        <f>SUM(F217:F224)</f>
        <v>0</v>
      </c>
      <c r="G216" s="154">
        <f>SUM(G217:G224)</f>
        <v>0</v>
      </c>
      <c r="H216" s="74">
        <f t="shared" si="26"/>
        <v>0</v>
      </c>
      <c r="I216" s="153">
        <f>SUM(I217:I224)</f>
        <v>0</v>
      </c>
      <c r="J216" s="153">
        <f>SUM(J217:J224)</f>
        <v>0</v>
      </c>
      <c r="K216" s="153">
        <f>SUM(K217:K224)</f>
        <v>0</v>
      </c>
      <c r="L216" s="155">
        <f>SUM(L217:L224)</f>
        <v>0</v>
      </c>
    </row>
    <row r="217" spans="1:12" x14ac:dyDescent="0.25">
      <c r="A217" s="47">
        <v>5231</v>
      </c>
      <c r="B217" s="73" t="s">
        <v>200</v>
      </c>
      <c r="C217" s="74">
        <f t="shared" si="25"/>
        <v>0</v>
      </c>
      <c r="D217" s="76"/>
      <c r="E217" s="76"/>
      <c r="F217" s="76"/>
      <c r="G217" s="150"/>
      <c r="H217" s="74">
        <f t="shared" si="26"/>
        <v>0</v>
      </c>
      <c r="I217" s="76"/>
      <c r="J217" s="76"/>
      <c r="K217" s="76"/>
      <c r="L217" s="151"/>
    </row>
    <row r="218" spans="1:12" x14ac:dyDescent="0.25">
      <c r="A218" s="47">
        <v>5232</v>
      </c>
      <c r="B218" s="73" t="s">
        <v>201</v>
      </c>
      <c r="C218" s="74">
        <f t="shared" si="25"/>
        <v>0</v>
      </c>
      <c r="D218" s="76"/>
      <c r="E218" s="76"/>
      <c r="F218" s="76"/>
      <c r="G218" s="150"/>
      <c r="H218" s="74">
        <f t="shared" si="26"/>
        <v>0</v>
      </c>
      <c r="I218" s="76"/>
      <c r="J218" s="76"/>
      <c r="K218" s="76"/>
      <c r="L218" s="151"/>
    </row>
    <row r="219" spans="1:12" x14ac:dyDescent="0.25">
      <c r="A219" s="47">
        <v>5233</v>
      </c>
      <c r="B219" s="73" t="s">
        <v>202</v>
      </c>
      <c r="C219" s="190">
        <f t="shared" si="25"/>
        <v>0</v>
      </c>
      <c r="D219" s="76"/>
      <c r="E219" s="76"/>
      <c r="F219" s="76"/>
      <c r="G219" s="150"/>
      <c r="H219" s="74">
        <f t="shared" si="26"/>
        <v>0</v>
      </c>
      <c r="I219" s="76"/>
      <c r="J219" s="76"/>
      <c r="K219" s="76"/>
      <c r="L219" s="151"/>
    </row>
    <row r="220" spans="1:12" ht="24" x14ac:dyDescent="0.25">
      <c r="A220" s="47">
        <v>5234</v>
      </c>
      <c r="B220" s="73" t="s">
        <v>203</v>
      </c>
      <c r="C220" s="190">
        <f t="shared" si="25"/>
        <v>0</v>
      </c>
      <c r="D220" s="76"/>
      <c r="E220" s="76"/>
      <c r="F220" s="76"/>
      <c r="G220" s="150"/>
      <c r="H220" s="74">
        <f t="shared" si="26"/>
        <v>0</v>
      </c>
      <c r="I220" s="76"/>
      <c r="J220" s="76"/>
      <c r="K220" s="76"/>
      <c r="L220" s="151"/>
    </row>
    <row r="221" spans="1:12" ht="14.25" customHeight="1" x14ac:dyDescent="0.25">
      <c r="A221" s="47">
        <v>5236</v>
      </c>
      <c r="B221" s="73" t="s">
        <v>204</v>
      </c>
      <c r="C221" s="190">
        <f t="shared" si="25"/>
        <v>0</v>
      </c>
      <c r="D221" s="76"/>
      <c r="E221" s="76"/>
      <c r="F221" s="76"/>
      <c r="G221" s="150"/>
      <c r="H221" s="74">
        <f t="shared" si="26"/>
        <v>0</v>
      </c>
      <c r="I221" s="76"/>
      <c r="J221" s="76"/>
      <c r="K221" s="76"/>
      <c r="L221" s="151"/>
    </row>
    <row r="222" spans="1:12" ht="14.25" customHeight="1" x14ac:dyDescent="0.25">
      <c r="A222" s="47">
        <v>5237</v>
      </c>
      <c r="B222" s="73" t="s">
        <v>205</v>
      </c>
      <c r="C222" s="190">
        <f t="shared" si="25"/>
        <v>0</v>
      </c>
      <c r="D222" s="76"/>
      <c r="E222" s="76"/>
      <c r="F222" s="76"/>
      <c r="G222" s="150"/>
      <c r="H222" s="74">
        <f t="shared" si="26"/>
        <v>0</v>
      </c>
      <c r="I222" s="76"/>
      <c r="J222" s="76"/>
      <c r="K222" s="76"/>
      <c r="L222" s="151"/>
    </row>
    <row r="223" spans="1:12" ht="24" x14ac:dyDescent="0.25">
      <c r="A223" s="47">
        <v>5238</v>
      </c>
      <c r="B223" s="73" t="s">
        <v>206</v>
      </c>
      <c r="C223" s="190">
        <f t="shared" si="25"/>
        <v>0</v>
      </c>
      <c r="D223" s="76"/>
      <c r="E223" s="76"/>
      <c r="F223" s="76"/>
      <c r="G223" s="150"/>
      <c r="H223" s="74">
        <f t="shared" si="26"/>
        <v>0</v>
      </c>
      <c r="I223" s="76"/>
      <c r="J223" s="76"/>
      <c r="K223" s="76"/>
      <c r="L223" s="151"/>
    </row>
    <row r="224" spans="1:12" ht="24" x14ac:dyDescent="0.25">
      <c r="A224" s="47">
        <v>5239</v>
      </c>
      <c r="B224" s="73" t="s">
        <v>207</v>
      </c>
      <c r="C224" s="190">
        <f t="shared" si="25"/>
        <v>0</v>
      </c>
      <c r="D224" s="76"/>
      <c r="E224" s="76"/>
      <c r="F224" s="76"/>
      <c r="G224" s="150"/>
      <c r="H224" s="74">
        <f t="shared" si="26"/>
        <v>0</v>
      </c>
      <c r="I224" s="76"/>
      <c r="J224" s="76"/>
      <c r="K224" s="76"/>
      <c r="L224" s="151"/>
    </row>
    <row r="225" spans="1:12" ht="24" x14ac:dyDescent="0.25">
      <c r="A225" s="152">
        <v>5240</v>
      </c>
      <c r="B225" s="73" t="s">
        <v>208</v>
      </c>
      <c r="C225" s="190">
        <f t="shared" si="25"/>
        <v>0</v>
      </c>
      <c r="D225" s="76"/>
      <c r="E225" s="76"/>
      <c r="F225" s="76"/>
      <c r="G225" s="150"/>
      <c r="H225" s="74">
        <f t="shared" si="26"/>
        <v>15000</v>
      </c>
      <c r="I225" s="76">
        <f>[2]būvnieki_13.piel!$K$19</f>
        <v>15000</v>
      </c>
      <c r="J225" s="76"/>
      <c r="K225" s="76"/>
      <c r="L225" s="151"/>
    </row>
    <row r="226" spans="1:12" x14ac:dyDescent="0.25">
      <c r="A226" s="152">
        <v>5250</v>
      </c>
      <c r="B226" s="73" t="s">
        <v>209</v>
      </c>
      <c r="C226" s="190">
        <f t="shared" si="25"/>
        <v>0</v>
      </c>
      <c r="D226" s="76"/>
      <c r="E226" s="76"/>
      <c r="F226" s="76"/>
      <c r="G226" s="150"/>
      <c r="H226" s="74">
        <f t="shared" si="26"/>
        <v>22150</v>
      </c>
      <c r="I226" s="76">
        <f>[2]būvnieki_13.piel!$K$20</f>
        <v>22150</v>
      </c>
      <c r="J226" s="76"/>
      <c r="K226" s="76"/>
      <c r="L226" s="151"/>
    </row>
    <row r="227" spans="1:12" x14ac:dyDescent="0.25">
      <c r="A227" s="152">
        <v>5260</v>
      </c>
      <c r="B227" s="73" t="s">
        <v>210</v>
      </c>
      <c r="C227" s="190">
        <f t="shared" si="25"/>
        <v>0</v>
      </c>
      <c r="D227" s="153">
        <f>SUM(D228)</f>
        <v>0</v>
      </c>
      <c r="E227" s="153">
        <f>SUM(E228)</f>
        <v>0</v>
      </c>
      <c r="F227" s="153">
        <f>SUM(F228)</f>
        <v>0</v>
      </c>
      <c r="G227" s="154">
        <f>SUM(G228)</f>
        <v>0</v>
      </c>
      <c r="H227" s="74">
        <f t="shared" si="26"/>
        <v>0</v>
      </c>
      <c r="I227" s="153">
        <f>SUM(I228)</f>
        <v>0</v>
      </c>
      <c r="J227" s="153">
        <f>SUM(J228)</f>
        <v>0</v>
      </c>
      <c r="K227" s="153">
        <f>SUM(K228)</f>
        <v>0</v>
      </c>
      <c r="L227" s="155">
        <f>SUM(L228)</f>
        <v>0</v>
      </c>
    </row>
    <row r="228" spans="1:12" ht="24" x14ac:dyDescent="0.25">
      <c r="A228" s="47">
        <v>5269</v>
      </c>
      <c r="B228" s="73" t="s">
        <v>211</v>
      </c>
      <c r="C228" s="190">
        <f t="shared" si="25"/>
        <v>0</v>
      </c>
      <c r="D228" s="76"/>
      <c r="E228" s="76"/>
      <c r="F228" s="76"/>
      <c r="G228" s="150"/>
      <c r="H228" s="74">
        <f t="shared" si="26"/>
        <v>0</v>
      </c>
      <c r="I228" s="76"/>
      <c r="J228" s="76"/>
      <c r="K228" s="76"/>
      <c r="L228" s="151"/>
    </row>
    <row r="229" spans="1:12" ht="24" x14ac:dyDescent="0.25">
      <c r="A229" s="144">
        <v>5270</v>
      </c>
      <c r="B229" s="103" t="s">
        <v>212</v>
      </c>
      <c r="C229" s="191">
        <f t="shared" si="25"/>
        <v>0</v>
      </c>
      <c r="D229" s="156"/>
      <c r="E229" s="156"/>
      <c r="F229" s="156"/>
      <c r="G229" s="157"/>
      <c r="H229" s="110">
        <f t="shared" si="26"/>
        <v>0</v>
      </c>
      <c r="I229" s="156"/>
      <c r="J229" s="156"/>
      <c r="K229" s="156"/>
      <c r="L229" s="158"/>
    </row>
    <row r="230" spans="1:12" x14ac:dyDescent="0.25">
      <c r="A230" s="136">
        <v>6000</v>
      </c>
      <c r="B230" s="136" t="s">
        <v>213</v>
      </c>
      <c r="C230" s="192">
        <f t="shared" si="25"/>
        <v>0</v>
      </c>
      <c r="D230" s="138">
        <f>D231+D251+D258</f>
        <v>0</v>
      </c>
      <c r="E230" s="138">
        <f>E231+E251+E258</f>
        <v>0</v>
      </c>
      <c r="F230" s="138">
        <f>F231+F251+F258</f>
        <v>0</v>
      </c>
      <c r="G230" s="139">
        <f>G231+G251+G258</f>
        <v>0</v>
      </c>
      <c r="H230" s="137">
        <f t="shared" si="26"/>
        <v>0</v>
      </c>
      <c r="I230" s="138">
        <f>I231+I251+I258</f>
        <v>0</v>
      </c>
      <c r="J230" s="138">
        <f>J231+J251+J258</f>
        <v>0</v>
      </c>
      <c r="K230" s="138">
        <f>K231+K251+K258</f>
        <v>0</v>
      </c>
      <c r="L230" s="140">
        <f>L231+L251+L258</f>
        <v>0</v>
      </c>
    </row>
    <row r="231" spans="1:12" ht="14.25" customHeight="1" x14ac:dyDescent="0.25">
      <c r="A231" s="88">
        <v>6200</v>
      </c>
      <c r="B231" s="173" t="s">
        <v>214</v>
      </c>
      <c r="C231" s="193">
        <f>SUM(D231:G231)</f>
        <v>0</v>
      </c>
      <c r="D231" s="183">
        <f>SUM(D232,D233,D235,D238,D244,D245,D246)</f>
        <v>0</v>
      </c>
      <c r="E231" s="183">
        <f t="shared" ref="E231:I231" si="27">SUM(E232,E233,E235,E238,E244,E245,E246)</f>
        <v>0</v>
      </c>
      <c r="F231" s="183">
        <f t="shared" si="27"/>
        <v>0</v>
      </c>
      <c r="G231" s="183">
        <f t="shared" si="27"/>
        <v>0</v>
      </c>
      <c r="H231" s="182">
        <f t="shared" si="26"/>
        <v>0</v>
      </c>
      <c r="I231" s="183">
        <f t="shared" si="27"/>
        <v>0</v>
      </c>
      <c r="J231" s="183">
        <f>SUM(J232,J233,J235,J238,J244,J245,J246)</f>
        <v>0</v>
      </c>
      <c r="K231" s="183">
        <f t="shared" ref="K231:L231" si="28">SUM(K232,K233,K235,K238,K244,K245,K246)</f>
        <v>0</v>
      </c>
      <c r="L231" s="143">
        <f t="shared" si="28"/>
        <v>0</v>
      </c>
    </row>
    <row r="232" spans="1:12" ht="24" x14ac:dyDescent="0.25">
      <c r="A232" s="161">
        <v>6220</v>
      </c>
      <c r="B232" s="67" t="s">
        <v>215</v>
      </c>
      <c r="C232" s="194">
        <f t="shared" si="25"/>
        <v>0</v>
      </c>
      <c r="D232" s="70"/>
      <c r="E232" s="70"/>
      <c r="F232" s="70"/>
      <c r="G232" s="195"/>
      <c r="H232" s="196">
        <f t="shared" si="26"/>
        <v>0</v>
      </c>
      <c r="I232" s="70"/>
      <c r="J232" s="70"/>
      <c r="K232" s="70"/>
      <c r="L232" s="149"/>
    </row>
    <row r="233" spans="1:12" x14ac:dyDescent="0.25">
      <c r="A233" s="152">
        <v>6230</v>
      </c>
      <c r="B233" s="73" t="s">
        <v>326</v>
      </c>
      <c r="C233" s="190">
        <f t="shared" si="25"/>
        <v>0</v>
      </c>
      <c r="D233" s="76">
        <f>SUM(D234)</f>
        <v>0</v>
      </c>
      <c r="E233" s="76">
        <f t="shared" ref="E233:I233" si="29">SUM(E234)</f>
        <v>0</v>
      </c>
      <c r="F233" s="76">
        <f t="shared" si="29"/>
        <v>0</v>
      </c>
      <c r="G233" s="150">
        <f t="shared" si="29"/>
        <v>0</v>
      </c>
      <c r="H233" s="197">
        <f t="shared" si="26"/>
        <v>0</v>
      </c>
      <c r="I233" s="76">
        <f t="shared" si="29"/>
        <v>0</v>
      </c>
      <c r="J233" s="76">
        <f t="shared" ref="J233" si="30">SUM(J234)</f>
        <v>0</v>
      </c>
      <c r="K233" s="76">
        <f t="shared" ref="K233:L233" si="31">SUM(K234)</f>
        <v>0</v>
      </c>
      <c r="L233" s="151">
        <f t="shared" si="31"/>
        <v>0</v>
      </c>
    </row>
    <row r="234" spans="1:12" ht="24" x14ac:dyDescent="0.25">
      <c r="A234" s="102">
        <v>6239</v>
      </c>
      <c r="B234" s="67" t="s">
        <v>327</v>
      </c>
      <c r="C234" s="190">
        <f t="shared" si="25"/>
        <v>0</v>
      </c>
      <c r="D234" s="70"/>
      <c r="E234" s="70"/>
      <c r="F234" s="70"/>
      <c r="G234" s="148"/>
      <c r="H234" s="197">
        <f t="shared" si="26"/>
        <v>0</v>
      </c>
      <c r="I234" s="70"/>
      <c r="J234" s="70"/>
      <c r="K234" s="70"/>
      <c r="L234" s="149"/>
    </row>
    <row r="235" spans="1:12" ht="24" x14ac:dyDescent="0.25">
      <c r="A235" s="152">
        <v>6240</v>
      </c>
      <c r="B235" s="73" t="s">
        <v>216</v>
      </c>
      <c r="C235" s="190">
        <f>SUM(D235:G235)</f>
        <v>0</v>
      </c>
      <c r="D235" s="153">
        <f>SUM(D236:D237)</f>
        <v>0</v>
      </c>
      <c r="E235" s="153">
        <f>SUM(E236:E237)</f>
        <v>0</v>
      </c>
      <c r="F235" s="153">
        <f>SUM(F236:F237)</f>
        <v>0</v>
      </c>
      <c r="G235" s="154">
        <f>SUM(G236:G237)</f>
        <v>0</v>
      </c>
      <c r="H235" s="197">
        <f t="shared" si="26"/>
        <v>0</v>
      </c>
      <c r="I235" s="153">
        <f>SUM(I236:I237)</f>
        <v>0</v>
      </c>
      <c r="J235" s="153">
        <f>SUM(J236:J237)</f>
        <v>0</v>
      </c>
      <c r="K235" s="153">
        <f>SUM(K236:K237)</f>
        <v>0</v>
      </c>
      <c r="L235" s="155">
        <f>SUM(L236:L237)</f>
        <v>0</v>
      </c>
    </row>
    <row r="236" spans="1:12" x14ac:dyDescent="0.25">
      <c r="A236" s="47">
        <v>6241</v>
      </c>
      <c r="B236" s="73" t="s">
        <v>217</v>
      </c>
      <c r="C236" s="190">
        <f>SUM(D236:G236)</f>
        <v>0</v>
      </c>
      <c r="D236" s="76"/>
      <c r="E236" s="76"/>
      <c r="F236" s="76"/>
      <c r="G236" s="150"/>
      <c r="H236" s="197">
        <f>SUM(I236:L236)</f>
        <v>0</v>
      </c>
      <c r="I236" s="76"/>
      <c r="J236" s="76"/>
      <c r="K236" s="76"/>
      <c r="L236" s="151"/>
    </row>
    <row r="237" spans="1:12" x14ac:dyDescent="0.25">
      <c r="A237" s="47">
        <v>6242</v>
      </c>
      <c r="B237" s="73" t="s">
        <v>218</v>
      </c>
      <c r="C237" s="190">
        <f>SUM(D237:G237)</f>
        <v>0</v>
      </c>
      <c r="D237" s="76"/>
      <c r="E237" s="76"/>
      <c r="F237" s="76"/>
      <c r="G237" s="150"/>
      <c r="H237" s="197">
        <f t="shared" si="26"/>
        <v>0</v>
      </c>
      <c r="I237" s="76"/>
      <c r="J237" s="76"/>
      <c r="K237" s="76"/>
      <c r="L237" s="151"/>
    </row>
    <row r="238" spans="1:12" ht="25.5" customHeight="1" x14ac:dyDescent="0.25">
      <c r="A238" s="152">
        <v>6250</v>
      </c>
      <c r="B238" s="73" t="s">
        <v>219</v>
      </c>
      <c r="C238" s="190">
        <f>SUM(D238:G238)</f>
        <v>0</v>
      </c>
      <c r="D238" s="153">
        <f>SUM(D239:D243)</f>
        <v>0</v>
      </c>
      <c r="E238" s="153">
        <f>SUM(E239:E243)</f>
        <v>0</v>
      </c>
      <c r="F238" s="153">
        <f>SUM(F239:F243)</f>
        <v>0</v>
      </c>
      <c r="G238" s="154">
        <f>SUM(G239:G243)</f>
        <v>0</v>
      </c>
      <c r="H238" s="197">
        <f t="shared" si="26"/>
        <v>0</v>
      </c>
      <c r="I238" s="153">
        <f>SUM(I239:I243)</f>
        <v>0</v>
      </c>
      <c r="J238" s="153">
        <f>SUM(J239:J243)</f>
        <v>0</v>
      </c>
      <c r="K238" s="153">
        <f>SUM(K239:K243)</f>
        <v>0</v>
      </c>
      <c r="L238" s="155">
        <f>SUM(L239:L243)</f>
        <v>0</v>
      </c>
    </row>
    <row r="239" spans="1:12" ht="14.25" customHeight="1" x14ac:dyDescent="0.25">
      <c r="A239" s="47">
        <v>6252</v>
      </c>
      <c r="B239" s="73" t="s">
        <v>220</v>
      </c>
      <c r="C239" s="190">
        <f>SUM(D239:G239)</f>
        <v>0</v>
      </c>
      <c r="D239" s="76"/>
      <c r="E239" s="76"/>
      <c r="F239" s="76"/>
      <c r="G239" s="150"/>
      <c r="H239" s="197">
        <f t="shared" si="26"/>
        <v>0</v>
      </c>
      <c r="I239" s="76"/>
      <c r="J239" s="76"/>
      <c r="K239" s="76"/>
      <c r="L239" s="151"/>
    </row>
    <row r="240" spans="1:12" ht="14.25" customHeight="1" x14ac:dyDescent="0.25">
      <c r="A240" s="47">
        <v>6253</v>
      </c>
      <c r="B240" s="73" t="s">
        <v>221</v>
      </c>
      <c r="C240" s="190">
        <f t="shared" si="25"/>
        <v>0</v>
      </c>
      <c r="D240" s="76"/>
      <c r="E240" s="76"/>
      <c r="F240" s="76"/>
      <c r="G240" s="150"/>
      <c r="H240" s="197">
        <f t="shared" si="26"/>
        <v>0</v>
      </c>
      <c r="I240" s="76"/>
      <c r="J240" s="76"/>
      <c r="K240" s="76"/>
      <c r="L240" s="151"/>
    </row>
    <row r="241" spans="1:12" ht="24" x14ac:dyDescent="0.25">
      <c r="A241" s="47">
        <v>6254</v>
      </c>
      <c r="B241" s="73" t="s">
        <v>222</v>
      </c>
      <c r="C241" s="190">
        <f t="shared" si="25"/>
        <v>0</v>
      </c>
      <c r="D241" s="76"/>
      <c r="E241" s="76"/>
      <c r="F241" s="76"/>
      <c r="G241" s="150"/>
      <c r="H241" s="197">
        <f t="shared" si="26"/>
        <v>0</v>
      </c>
      <c r="I241" s="76"/>
      <c r="J241" s="76"/>
      <c r="K241" s="76"/>
      <c r="L241" s="151"/>
    </row>
    <row r="242" spans="1:12" ht="24" x14ac:dyDescent="0.25">
      <c r="A242" s="47">
        <v>6255</v>
      </c>
      <c r="B242" s="73" t="s">
        <v>223</v>
      </c>
      <c r="C242" s="190">
        <f t="shared" si="25"/>
        <v>0</v>
      </c>
      <c r="D242" s="76"/>
      <c r="E242" s="76"/>
      <c r="F242" s="76"/>
      <c r="G242" s="150"/>
      <c r="H242" s="197">
        <f t="shared" si="26"/>
        <v>0</v>
      </c>
      <c r="I242" s="76"/>
      <c r="J242" s="76"/>
      <c r="K242" s="76"/>
      <c r="L242" s="151"/>
    </row>
    <row r="243" spans="1:12" x14ac:dyDescent="0.25">
      <c r="A243" s="47">
        <v>6259</v>
      </c>
      <c r="B243" s="73" t="s">
        <v>224</v>
      </c>
      <c r="C243" s="190">
        <f t="shared" si="25"/>
        <v>0</v>
      </c>
      <c r="D243" s="76"/>
      <c r="E243" s="76"/>
      <c r="F243" s="76"/>
      <c r="G243" s="150"/>
      <c r="H243" s="197">
        <f t="shared" si="26"/>
        <v>0</v>
      </c>
      <c r="I243" s="76"/>
      <c r="J243" s="76"/>
      <c r="K243" s="76"/>
      <c r="L243" s="151"/>
    </row>
    <row r="244" spans="1:12" ht="33" customHeight="1" x14ac:dyDescent="0.25">
      <c r="A244" s="152">
        <v>6260</v>
      </c>
      <c r="B244" s="73" t="s">
        <v>225</v>
      </c>
      <c r="C244" s="190">
        <f t="shared" si="25"/>
        <v>0</v>
      </c>
      <c r="D244" s="76"/>
      <c r="E244" s="76"/>
      <c r="F244" s="76"/>
      <c r="G244" s="150"/>
      <c r="H244" s="197">
        <f t="shared" si="26"/>
        <v>0</v>
      </c>
      <c r="I244" s="76"/>
      <c r="J244" s="76"/>
      <c r="K244" s="76"/>
      <c r="L244" s="151"/>
    </row>
    <row r="245" spans="1:12" x14ac:dyDescent="0.25">
      <c r="A245" s="152">
        <v>6270</v>
      </c>
      <c r="B245" s="73" t="s">
        <v>226</v>
      </c>
      <c r="C245" s="190">
        <f t="shared" si="25"/>
        <v>0</v>
      </c>
      <c r="D245" s="76"/>
      <c r="E245" s="76"/>
      <c r="F245" s="76"/>
      <c r="G245" s="150"/>
      <c r="H245" s="197">
        <f t="shared" si="26"/>
        <v>0</v>
      </c>
      <c r="I245" s="76"/>
      <c r="J245" s="76"/>
      <c r="K245" s="76"/>
      <c r="L245" s="151"/>
    </row>
    <row r="246" spans="1:12" ht="24.75" customHeight="1" x14ac:dyDescent="0.25">
      <c r="A246" s="161">
        <v>6290</v>
      </c>
      <c r="B246" s="67" t="s">
        <v>227</v>
      </c>
      <c r="C246" s="198">
        <f t="shared" si="25"/>
        <v>0</v>
      </c>
      <c r="D246" s="162">
        <f>SUM(D247:D250)</f>
        <v>0</v>
      </c>
      <c r="E246" s="162">
        <f t="shared" ref="E246:G246" si="32">SUM(E247:E250)</f>
        <v>0</v>
      </c>
      <c r="F246" s="162">
        <f t="shared" si="32"/>
        <v>0</v>
      </c>
      <c r="G246" s="199">
        <f t="shared" si="32"/>
        <v>0</v>
      </c>
      <c r="H246" s="198">
        <f t="shared" si="26"/>
        <v>0</v>
      </c>
      <c r="I246" s="162">
        <f>SUM(I247:I250)</f>
        <v>0</v>
      </c>
      <c r="J246" s="162">
        <f t="shared" ref="J246:L246" si="33">SUM(J247:J250)</f>
        <v>0</v>
      </c>
      <c r="K246" s="162">
        <f t="shared" si="33"/>
        <v>0</v>
      </c>
      <c r="L246" s="176">
        <f t="shared" si="33"/>
        <v>0</v>
      </c>
    </row>
    <row r="247" spans="1:12" x14ac:dyDescent="0.25">
      <c r="A247" s="47">
        <v>6291</v>
      </c>
      <c r="B247" s="73" t="s">
        <v>228</v>
      </c>
      <c r="C247" s="190">
        <f t="shared" si="25"/>
        <v>0</v>
      </c>
      <c r="D247" s="76"/>
      <c r="E247" s="76"/>
      <c r="F247" s="76"/>
      <c r="G247" s="200"/>
      <c r="H247" s="190">
        <f t="shared" si="26"/>
        <v>0</v>
      </c>
      <c r="I247" s="76"/>
      <c r="J247" s="76"/>
      <c r="K247" s="76"/>
      <c r="L247" s="151"/>
    </row>
    <row r="248" spans="1:12" x14ac:dyDescent="0.25">
      <c r="A248" s="47">
        <v>6292</v>
      </c>
      <c r="B248" s="73" t="s">
        <v>229</v>
      </c>
      <c r="C248" s="190">
        <f t="shared" si="25"/>
        <v>0</v>
      </c>
      <c r="D248" s="76"/>
      <c r="E248" s="76"/>
      <c r="F248" s="76"/>
      <c r="G248" s="200"/>
      <c r="H248" s="190">
        <f t="shared" si="26"/>
        <v>0</v>
      </c>
      <c r="I248" s="76"/>
      <c r="J248" s="76"/>
      <c r="K248" s="76"/>
      <c r="L248" s="151"/>
    </row>
    <row r="249" spans="1:12" ht="78.75" customHeight="1" x14ac:dyDescent="0.25">
      <c r="A249" s="47">
        <v>6296</v>
      </c>
      <c r="B249" s="73" t="s">
        <v>230</v>
      </c>
      <c r="C249" s="190">
        <f t="shared" si="25"/>
        <v>0</v>
      </c>
      <c r="D249" s="76"/>
      <c r="E249" s="76"/>
      <c r="F249" s="76"/>
      <c r="G249" s="200"/>
      <c r="H249" s="190">
        <f t="shared" si="26"/>
        <v>0</v>
      </c>
      <c r="I249" s="76"/>
      <c r="J249" s="76"/>
      <c r="K249" s="76"/>
      <c r="L249" s="151"/>
    </row>
    <row r="250" spans="1:12" ht="39.75" customHeight="1" x14ac:dyDescent="0.25">
      <c r="A250" s="47">
        <v>6299</v>
      </c>
      <c r="B250" s="73" t="s">
        <v>231</v>
      </c>
      <c r="C250" s="190">
        <f t="shared" si="25"/>
        <v>0</v>
      </c>
      <c r="D250" s="76"/>
      <c r="E250" s="76"/>
      <c r="F250" s="76"/>
      <c r="G250" s="200"/>
      <c r="H250" s="190">
        <f t="shared" si="26"/>
        <v>0</v>
      </c>
      <c r="I250" s="76"/>
      <c r="J250" s="76"/>
      <c r="K250" s="76"/>
      <c r="L250" s="151"/>
    </row>
    <row r="251" spans="1:12" x14ac:dyDescent="0.25">
      <c r="A251" s="58">
        <v>6300</v>
      </c>
      <c r="B251" s="141" t="s">
        <v>232</v>
      </c>
      <c r="C251" s="174">
        <f t="shared" si="25"/>
        <v>0</v>
      </c>
      <c r="D251" s="65">
        <f>SUM(D252,D256,D257)</f>
        <v>0</v>
      </c>
      <c r="E251" s="65">
        <f t="shared" ref="E251:G251" si="34">SUM(E252,E256,E257)</f>
        <v>0</v>
      </c>
      <c r="F251" s="65">
        <f t="shared" si="34"/>
        <v>0</v>
      </c>
      <c r="G251" s="65">
        <f t="shared" si="34"/>
        <v>0</v>
      </c>
      <c r="H251" s="59">
        <f t="shared" si="26"/>
        <v>0</v>
      </c>
      <c r="I251" s="65">
        <f>SUM(I252,I256,I257)</f>
        <v>0</v>
      </c>
      <c r="J251" s="65">
        <f t="shared" ref="J251:L251" si="35">SUM(J252,J256,J257)</f>
        <v>0</v>
      </c>
      <c r="K251" s="65">
        <f t="shared" si="35"/>
        <v>0</v>
      </c>
      <c r="L251" s="165">
        <f t="shared" si="35"/>
        <v>0</v>
      </c>
    </row>
    <row r="252" spans="1:12" ht="24" x14ac:dyDescent="0.25">
      <c r="A252" s="161">
        <v>6320</v>
      </c>
      <c r="B252" s="67" t="s">
        <v>233</v>
      </c>
      <c r="C252" s="198">
        <f t="shared" si="25"/>
        <v>0</v>
      </c>
      <c r="D252" s="162">
        <f>SUM(D253:D255)</f>
        <v>0</v>
      </c>
      <c r="E252" s="162">
        <f t="shared" ref="E252:G252" si="36">SUM(E253:E255)</f>
        <v>0</v>
      </c>
      <c r="F252" s="162">
        <f t="shared" si="36"/>
        <v>0</v>
      </c>
      <c r="G252" s="201">
        <f t="shared" si="36"/>
        <v>0</v>
      </c>
      <c r="H252" s="198">
        <f t="shared" si="26"/>
        <v>0</v>
      </c>
      <c r="I252" s="162">
        <f>SUM(I253:I255)</f>
        <v>0</v>
      </c>
      <c r="J252" s="162">
        <f t="shared" ref="J252:L252" si="37">SUM(J253:J255)</f>
        <v>0</v>
      </c>
      <c r="K252" s="162">
        <f t="shared" si="37"/>
        <v>0</v>
      </c>
      <c r="L252" s="202">
        <f t="shared" si="37"/>
        <v>0</v>
      </c>
    </row>
    <row r="253" spans="1:12" x14ac:dyDescent="0.25">
      <c r="A253" s="47">
        <v>6322</v>
      </c>
      <c r="B253" s="73" t="s">
        <v>234</v>
      </c>
      <c r="C253" s="190">
        <f t="shared" si="25"/>
        <v>0</v>
      </c>
      <c r="D253" s="76"/>
      <c r="E253" s="76"/>
      <c r="F253" s="76"/>
      <c r="G253" s="200"/>
      <c r="H253" s="190">
        <f t="shared" si="26"/>
        <v>0</v>
      </c>
      <c r="I253" s="76"/>
      <c r="J253" s="76"/>
      <c r="K253" s="76"/>
      <c r="L253" s="151"/>
    </row>
    <row r="254" spans="1:12" ht="24" x14ac:dyDescent="0.25">
      <c r="A254" s="47">
        <v>6323</v>
      </c>
      <c r="B254" s="73" t="s">
        <v>235</v>
      </c>
      <c r="C254" s="190">
        <f t="shared" si="25"/>
        <v>0</v>
      </c>
      <c r="D254" s="76"/>
      <c r="E254" s="76"/>
      <c r="F254" s="76"/>
      <c r="G254" s="200"/>
      <c r="H254" s="190">
        <f t="shared" si="26"/>
        <v>0</v>
      </c>
      <c r="I254" s="76"/>
      <c r="J254" s="76"/>
      <c r="K254" s="76"/>
      <c r="L254" s="151"/>
    </row>
    <row r="255" spans="1:12" x14ac:dyDescent="0.25">
      <c r="A255" s="41">
        <v>6329</v>
      </c>
      <c r="B255" s="67" t="s">
        <v>236</v>
      </c>
      <c r="C255" s="194">
        <f t="shared" si="25"/>
        <v>0</v>
      </c>
      <c r="D255" s="70"/>
      <c r="E255" s="70"/>
      <c r="F255" s="70"/>
      <c r="G255" s="203"/>
      <c r="H255" s="194">
        <f t="shared" si="26"/>
        <v>0</v>
      </c>
      <c r="I255" s="70"/>
      <c r="J255" s="70"/>
      <c r="K255" s="70"/>
      <c r="L255" s="149"/>
    </row>
    <row r="256" spans="1:12" ht="24" x14ac:dyDescent="0.25">
      <c r="A256" s="204">
        <v>6330</v>
      </c>
      <c r="B256" s="205" t="s">
        <v>237</v>
      </c>
      <c r="C256" s="198">
        <f>SUM(D256:G256)</f>
        <v>0</v>
      </c>
      <c r="D256" s="179"/>
      <c r="E256" s="179"/>
      <c r="F256" s="179"/>
      <c r="G256" s="200"/>
      <c r="H256" s="198">
        <f>SUM(I256:L256)</f>
        <v>0</v>
      </c>
      <c r="I256" s="179"/>
      <c r="J256" s="179"/>
      <c r="K256" s="179"/>
      <c r="L256" s="181"/>
    </row>
    <row r="257" spans="1:13" x14ac:dyDescent="0.25">
      <c r="A257" s="152">
        <v>6360</v>
      </c>
      <c r="B257" s="73" t="s">
        <v>238</v>
      </c>
      <c r="C257" s="190">
        <f t="shared" si="25"/>
        <v>0</v>
      </c>
      <c r="D257" s="76"/>
      <c r="E257" s="76"/>
      <c r="F257" s="76"/>
      <c r="G257" s="150"/>
      <c r="H257" s="197">
        <f t="shared" si="26"/>
        <v>0</v>
      </c>
      <c r="I257" s="76"/>
      <c r="J257" s="76"/>
      <c r="K257" s="76"/>
      <c r="L257" s="151"/>
    </row>
    <row r="258" spans="1:13" ht="36" x14ac:dyDescent="0.25">
      <c r="A258" s="58">
        <v>6400</v>
      </c>
      <c r="B258" s="141" t="s">
        <v>239</v>
      </c>
      <c r="C258" s="174">
        <f>SUM(D258:G258)</f>
        <v>0</v>
      </c>
      <c r="D258" s="65">
        <f>SUM(D259,D263)</f>
        <v>0</v>
      </c>
      <c r="E258" s="65">
        <f t="shared" ref="E258:G258" si="38">SUM(E259,E263)</f>
        <v>0</v>
      </c>
      <c r="F258" s="65">
        <f t="shared" si="38"/>
        <v>0</v>
      </c>
      <c r="G258" s="65">
        <f t="shared" si="38"/>
        <v>0</v>
      </c>
      <c r="H258" s="59">
        <f>SUM(I258:L258)</f>
        <v>0</v>
      </c>
      <c r="I258" s="65">
        <f>SUM(I259,I263)</f>
        <v>0</v>
      </c>
      <c r="J258" s="65">
        <f t="shared" ref="J258:L258" si="39">SUM(J259,J263)</f>
        <v>0</v>
      </c>
      <c r="K258" s="65">
        <f t="shared" si="39"/>
        <v>0</v>
      </c>
      <c r="L258" s="165">
        <f t="shared" si="39"/>
        <v>0</v>
      </c>
    </row>
    <row r="259" spans="1:13" ht="24" x14ac:dyDescent="0.25">
      <c r="A259" s="161">
        <v>6410</v>
      </c>
      <c r="B259" s="67" t="s">
        <v>240</v>
      </c>
      <c r="C259" s="194">
        <f t="shared" si="25"/>
        <v>0</v>
      </c>
      <c r="D259" s="162">
        <f>SUM(D260:D262)</f>
        <v>0</v>
      </c>
      <c r="E259" s="162">
        <f t="shared" ref="E259:G259" si="40">SUM(E260:E262)</f>
        <v>0</v>
      </c>
      <c r="F259" s="162">
        <f t="shared" si="40"/>
        <v>0</v>
      </c>
      <c r="G259" s="206">
        <f t="shared" si="40"/>
        <v>0</v>
      </c>
      <c r="H259" s="194">
        <f t="shared" si="26"/>
        <v>0</v>
      </c>
      <c r="I259" s="162">
        <f>SUM(I260:I262)</f>
        <v>0</v>
      </c>
      <c r="J259" s="162">
        <f t="shared" ref="J259:L259" si="41">SUM(J260:J262)</f>
        <v>0</v>
      </c>
      <c r="K259" s="162">
        <f t="shared" si="41"/>
        <v>0</v>
      </c>
      <c r="L259" s="171">
        <f t="shared" si="41"/>
        <v>0</v>
      </c>
    </row>
    <row r="260" spans="1:13" x14ac:dyDescent="0.25">
      <c r="A260" s="47">
        <v>6411</v>
      </c>
      <c r="B260" s="207" t="s">
        <v>241</v>
      </c>
      <c r="C260" s="190">
        <f t="shared" si="25"/>
        <v>0</v>
      </c>
      <c r="D260" s="76"/>
      <c r="E260" s="76"/>
      <c r="F260" s="76"/>
      <c r="G260" s="150"/>
      <c r="H260" s="197">
        <f t="shared" si="26"/>
        <v>0</v>
      </c>
      <c r="I260" s="76"/>
      <c r="J260" s="76"/>
      <c r="K260" s="76"/>
      <c r="L260" s="151"/>
    </row>
    <row r="261" spans="1:13" ht="46.5" customHeight="1" x14ac:dyDescent="0.25">
      <c r="A261" s="47">
        <v>6412</v>
      </c>
      <c r="B261" s="73" t="s">
        <v>242</v>
      </c>
      <c r="C261" s="190">
        <f t="shared" si="25"/>
        <v>0</v>
      </c>
      <c r="D261" s="76"/>
      <c r="E261" s="76"/>
      <c r="F261" s="76"/>
      <c r="G261" s="150"/>
      <c r="H261" s="197">
        <f t="shared" si="26"/>
        <v>0</v>
      </c>
      <c r="I261" s="76"/>
      <c r="J261" s="76"/>
      <c r="K261" s="76"/>
      <c r="L261" s="151"/>
    </row>
    <row r="262" spans="1:13" ht="36" x14ac:dyDescent="0.25">
      <c r="A262" s="47">
        <v>6419</v>
      </c>
      <c r="B262" s="73" t="s">
        <v>243</v>
      </c>
      <c r="C262" s="190">
        <f t="shared" si="25"/>
        <v>0</v>
      </c>
      <c r="D262" s="76"/>
      <c r="E262" s="76"/>
      <c r="F262" s="76"/>
      <c r="G262" s="150"/>
      <c r="H262" s="197">
        <f t="shared" si="26"/>
        <v>0</v>
      </c>
      <c r="I262" s="76"/>
      <c r="J262" s="76"/>
      <c r="K262" s="76"/>
      <c r="L262" s="151"/>
    </row>
    <row r="263" spans="1:13" ht="36" x14ac:dyDescent="0.25">
      <c r="A263" s="152">
        <v>6420</v>
      </c>
      <c r="B263" s="73" t="s">
        <v>244</v>
      </c>
      <c r="C263" s="190">
        <f t="shared" si="25"/>
        <v>0</v>
      </c>
      <c r="D263" s="153">
        <f>SUM(D264:D267)</f>
        <v>0</v>
      </c>
      <c r="E263" s="153">
        <f>SUM(E264:E267)</f>
        <v>0</v>
      </c>
      <c r="F263" s="153">
        <f>SUM(F264:F267)</f>
        <v>0</v>
      </c>
      <c r="G263" s="208">
        <f>SUM(G264:G267)</f>
        <v>0</v>
      </c>
      <c r="H263" s="190">
        <f>SUM(I263:L263)</f>
        <v>0</v>
      </c>
      <c r="I263" s="153">
        <f>SUM(I264:I267)</f>
        <v>0</v>
      </c>
      <c r="J263" s="153">
        <f>SUM(J264:J267)</f>
        <v>0</v>
      </c>
      <c r="K263" s="153">
        <f>SUM(K264:K267)</f>
        <v>0</v>
      </c>
      <c r="L263" s="167">
        <f>SUM(L264:L267)</f>
        <v>0</v>
      </c>
    </row>
    <row r="264" spans="1:13" x14ac:dyDescent="0.25">
      <c r="A264" s="47">
        <v>6421</v>
      </c>
      <c r="B264" s="73" t="s">
        <v>245</v>
      </c>
      <c r="C264" s="190">
        <f t="shared" ref="C264:C282" si="42">SUM(D264:G264)</f>
        <v>0</v>
      </c>
      <c r="D264" s="76"/>
      <c r="E264" s="76"/>
      <c r="F264" s="76"/>
      <c r="G264" s="150"/>
      <c r="H264" s="197">
        <f t="shared" ref="H264:H282" si="43">SUM(I264:L264)</f>
        <v>0</v>
      </c>
      <c r="I264" s="76"/>
      <c r="J264" s="76"/>
      <c r="K264" s="76"/>
      <c r="L264" s="151"/>
    </row>
    <row r="265" spans="1:13" x14ac:dyDescent="0.25">
      <c r="A265" s="47">
        <v>6422</v>
      </c>
      <c r="B265" s="73" t="s">
        <v>246</v>
      </c>
      <c r="C265" s="190">
        <f t="shared" si="42"/>
        <v>0</v>
      </c>
      <c r="D265" s="76"/>
      <c r="E265" s="76"/>
      <c r="F265" s="76"/>
      <c r="G265" s="150"/>
      <c r="H265" s="197">
        <f t="shared" si="43"/>
        <v>0</v>
      </c>
      <c r="I265" s="76"/>
      <c r="J265" s="76"/>
      <c r="K265" s="76"/>
      <c r="L265" s="151"/>
    </row>
    <row r="266" spans="1:13" ht="24" x14ac:dyDescent="0.25">
      <c r="A266" s="47">
        <v>6423</v>
      </c>
      <c r="B266" s="73" t="s">
        <v>247</v>
      </c>
      <c r="C266" s="190">
        <f>SUM(D266:G266)</f>
        <v>0</v>
      </c>
      <c r="D266" s="76"/>
      <c r="E266" s="76"/>
      <c r="F266" s="76"/>
      <c r="G266" s="150"/>
      <c r="H266" s="197">
        <f>SUM(I266:L266)</f>
        <v>0</v>
      </c>
      <c r="I266" s="76"/>
      <c r="J266" s="76"/>
      <c r="K266" s="76"/>
      <c r="L266" s="151"/>
    </row>
    <row r="267" spans="1:13" ht="36" x14ac:dyDescent="0.25">
      <c r="A267" s="47">
        <v>6424</v>
      </c>
      <c r="B267" s="73" t="s">
        <v>248</v>
      </c>
      <c r="C267" s="190">
        <f>SUM(D267:G267)</f>
        <v>0</v>
      </c>
      <c r="D267" s="76"/>
      <c r="E267" s="76"/>
      <c r="F267" s="76"/>
      <c r="G267" s="150"/>
      <c r="H267" s="197">
        <f>SUM(I267:L267)</f>
        <v>0</v>
      </c>
      <c r="I267" s="76"/>
      <c r="J267" s="76"/>
      <c r="K267" s="76"/>
      <c r="L267" s="151"/>
      <c r="M267" s="209"/>
    </row>
    <row r="268" spans="1:13" ht="48.75" customHeight="1" x14ac:dyDescent="0.25">
      <c r="A268" s="210">
        <v>7000</v>
      </c>
      <c r="B268" s="210" t="s">
        <v>249</v>
      </c>
      <c r="C268" s="211" t="e">
        <f t="shared" si="42"/>
        <v>#REF!</v>
      </c>
      <c r="D268" s="212" t="e">
        <f>SUM(D269,#REF!)</f>
        <v>#REF!</v>
      </c>
      <c r="E268" s="212" t="e">
        <f>SUM(E269,#REF!)</f>
        <v>#REF!</v>
      </c>
      <c r="F268" s="212" t="e">
        <f>SUM(F269,#REF!)</f>
        <v>#REF!</v>
      </c>
      <c r="G268" s="212" t="e">
        <f>SUM(G269,#REF!)</f>
        <v>#REF!</v>
      </c>
      <c r="H268" s="213">
        <f t="shared" si="43"/>
        <v>0</v>
      </c>
      <c r="I268" s="212">
        <f>SUM(I269)</f>
        <v>0</v>
      </c>
      <c r="J268" s="212">
        <f>SUM(J269)</f>
        <v>0</v>
      </c>
      <c r="K268" s="212">
        <f>SUM(K269)</f>
        <v>0</v>
      </c>
      <c r="L268" s="214">
        <f>SUM(L269)</f>
        <v>0</v>
      </c>
    </row>
    <row r="269" spans="1:13" ht="24" x14ac:dyDescent="0.25">
      <c r="A269" s="58">
        <v>7200</v>
      </c>
      <c r="B269" s="141" t="s">
        <v>250</v>
      </c>
      <c r="C269" s="174">
        <f t="shared" si="42"/>
        <v>0</v>
      </c>
      <c r="D269" s="65">
        <f>SUM(D270,D271,D275,D276,D279)</f>
        <v>0</v>
      </c>
      <c r="E269" s="65">
        <f t="shared" ref="E269:G269" si="44">SUM(E270,E271,E275,E276,E279)</f>
        <v>0</v>
      </c>
      <c r="F269" s="65">
        <f t="shared" si="44"/>
        <v>0</v>
      </c>
      <c r="G269" s="65">
        <f t="shared" si="44"/>
        <v>0</v>
      </c>
      <c r="H269" s="59">
        <f t="shared" si="43"/>
        <v>0</v>
      </c>
      <c r="I269" s="65">
        <f>SUM(I270,I271,I275,I276,I279)</f>
        <v>0</v>
      </c>
      <c r="J269" s="65">
        <f t="shared" ref="J269:L269" si="45">SUM(J270,J271,J275,J276,J279)</f>
        <v>0</v>
      </c>
      <c r="K269" s="65">
        <f t="shared" si="45"/>
        <v>0</v>
      </c>
      <c r="L269" s="143">
        <f t="shared" si="45"/>
        <v>0</v>
      </c>
    </row>
    <row r="270" spans="1:13" ht="24" x14ac:dyDescent="0.25">
      <c r="A270" s="532">
        <v>7210</v>
      </c>
      <c r="B270" s="67" t="s">
        <v>251</v>
      </c>
      <c r="C270" s="194">
        <f t="shared" si="42"/>
        <v>0</v>
      </c>
      <c r="D270" s="70"/>
      <c r="E270" s="70"/>
      <c r="F270" s="70"/>
      <c r="G270" s="148"/>
      <c r="H270" s="68">
        <f t="shared" si="43"/>
        <v>0</v>
      </c>
      <c r="I270" s="70"/>
      <c r="J270" s="70"/>
      <c r="K270" s="70"/>
      <c r="L270" s="149"/>
    </row>
    <row r="271" spans="1:13" s="209" customFormat="1" ht="36" x14ac:dyDescent="0.25">
      <c r="A271" s="152">
        <v>7220</v>
      </c>
      <c r="B271" s="73" t="s">
        <v>252</v>
      </c>
      <c r="C271" s="190">
        <f>SUM(D271:G271)</f>
        <v>0</v>
      </c>
      <c r="D271" s="153">
        <f>SUM(D272:D274)</f>
        <v>0</v>
      </c>
      <c r="E271" s="153">
        <f>SUM(E272:E274)</f>
        <v>0</v>
      </c>
      <c r="F271" s="153">
        <f>SUM(F272:F274)</f>
        <v>0</v>
      </c>
      <c r="G271" s="153">
        <f>SUM(G272:G274)</f>
        <v>0</v>
      </c>
      <c r="H271" s="74">
        <f>SUM(I271:L271)</f>
        <v>0</v>
      </c>
      <c r="I271" s="153">
        <f>SUM(I272:I274)</f>
        <v>0</v>
      </c>
      <c r="J271" s="153">
        <f>SUM(J272:J274)</f>
        <v>0</v>
      </c>
      <c r="K271" s="153">
        <f>SUM(K272:K274)</f>
        <v>0</v>
      </c>
      <c r="L271" s="155">
        <f>SUM(L272:L274)</f>
        <v>0</v>
      </c>
    </row>
    <row r="272" spans="1:13" s="209" customFormat="1" ht="36" x14ac:dyDescent="0.25">
      <c r="A272" s="47">
        <v>7221</v>
      </c>
      <c r="B272" s="73" t="s">
        <v>253</v>
      </c>
      <c r="C272" s="190">
        <f t="shared" si="42"/>
        <v>0</v>
      </c>
      <c r="D272" s="76"/>
      <c r="E272" s="76"/>
      <c r="F272" s="76"/>
      <c r="G272" s="150"/>
      <c r="H272" s="74">
        <f t="shared" si="43"/>
        <v>0</v>
      </c>
      <c r="I272" s="76"/>
      <c r="J272" s="76"/>
      <c r="K272" s="76"/>
      <c r="L272" s="151"/>
    </row>
    <row r="273" spans="1:12" s="209" customFormat="1" ht="36" x14ac:dyDescent="0.25">
      <c r="A273" s="47">
        <v>7222</v>
      </c>
      <c r="B273" s="73" t="s">
        <v>254</v>
      </c>
      <c r="C273" s="190">
        <f t="shared" si="42"/>
        <v>0</v>
      </c>
      <c r="D273" s="76"/>
      <c r="E273" s="76"/>
      <c r="F273" s="76"/>
      <c r="G273" s="150"/>
      <c r="H273" s="74">
        <f t="shared" si="43"/>
        <v>0</v>
      </c>
      <c r="I273" s="76"/>
      <c r="J273" s="76"/>
      <c r="K273" s="76"/>
      <c r="L273" s="151"/>
    </row>
    <row r="274" spans="1:12" s="209" customFormat="1" ht="36" x14ac:dyDescent="0.25">
      <c r="A274" s="41">
        <v>7223</v>
      </c>
      <c r="B274" s="67" t="s">
        <v>255</v>
      </c>
      <c r="C274" s="194">
        <f t="shared" si="42"/>
        <v>0</v>
      </c>
      <c r="D274" s="70"/>
      <c r="E274" s="70"/>
      <c r="F274" s="70"/>
      <c r="G274" s="148"/>
      <c r="H274" s="68">
        <f t="shared" si="43"/>
        <v>0</v>
      </c>
      <c r="I274" s="70"/>
      <c r="J274" s="70"/>
      <c r="K274" s="70"/>
      <c r="L274" s="149"/>
    </row>
    <row r="275" spans="1:12" ht="24" x14ac:dyDescent="0.25">
      <c r="A275" s="152">
        <v>7230</v>
      </c>
      <c r="B275" s="73" t="s">
        <v>256</v>
      </c>
      <c r="C275" s="190">
        <f t="shared" si="42"/>
        <v>0</v>
      </c>
      <c r="D275" s="76"/>
      <c r="E275" s="76"/>
      <c r="F275" s="76"/>
      <c r="G275" s="150"/>
      <c r="H275" s="74">
        <f t="shared" si="43"/>
        <v>0</v>
      </c>
      <c r="I275" s="76"/>
      <c r="J275" s="76"/>
      <c r="K275" s="76"/>
      <c r="L275" s="151"/>
    </row>
    <row r="276" spans="1:12" ht="24" x14ac:dyDescent="0.25">
      <c r="A276" s="152">
        <v>7240</v>
      </c>
      <c r="B276" s="73" t="s">
        <v>257</v>
      </c>
      <c r="C276" s="190">
        <f t="shared" si="42"/>
        <v>0</v>
      </c>
      <c r="D276" s="153">
        <f>SUM(D277:D278)</f>
        <v>0</v>
      </c>
      <c r="E276" s="153">
        <f>SUM(E277:E278)</f>
        <v>0</v>
      </c>
      <c r="F276" s="153">
        <f>SUM(F277:F278)</f>
        <v>0</v>
      </c>
      <c r="G276" s="154">
        <f>SUM(G277:G278)</f>
        <v>0</v>
      </c>
      <c r="H276" s="74">
        <f t="shared" si="43"/>
        <v>0</v>
      </c>
      <c r="I276" s="153">
        <f>SUM(I277:I278)</f>
        <v>0</v>
      </c>
      <c r="J276" s="153">
        <f>SUM(J277:J278)</f>
        <v>0</v>
      </c>
      <c r="K276" s="153">
        <f>SUM(K277:K278)</f>
        <v>0</v>
      </c>
      <c r="L276" s="155">
        <f>SUM(L277:L278)</f>
        <v>0</v>
      </c>
    </row>
    <row r="277" spans="1:12" ht="48" x14ac:dyDescent="0.25">
      <c r="A277" s="47">
        <v>7245</v>
      </c>
      <c r="B277" s="73" t="s">
        <v>258</v>
      </c>
      <c r="C277" s="190">
        <f t="shared" si="42"/>
        <v>0</v>
      </c>
      <c r="D277" s="76"/>
      <c r="E277" s="76"/>
      <c r="F277" s="76"/>
      <c r="G277" s="150"/>
      <c r="H277" s="74">
        <f t="shared" si="43"/>
        <v>0</v>
      </c>
      <c r="I277" s="76"/>
      <c r="J277" s="76"/>
      <c r="K277" s="76"/>
      <c r="L277" s="151"/>
    </row>
    <row r="278" spans="1:12" ht="94.5" customHeight="1" x14ac:dyDescent="0.25">
      <c r="A278" s="47">
        <v>7246</v>
      </c>
      <c r="B278" s="73" t="s">
        <v>259</v>
      </c>
      <c r="C278" s="190">
        <f t="shared" si="42"/>
        <v>0</v>
      </c>
      <c r="D278" s="76"/>
      <c r="E278" s="76"/>
      <c r="F278" s="76"/>
      <c r="G278" s="150"/>
      <c r="H278" s="74">
        <f t="shared" si="43"/>
        <v>0</v>
      </c>
      <c r="I278" s="76"/>
      <c r="J278" s="76"/>
      <c r="K278" s="76"/>
      <c r="L278" s="151"/>
    </row>
    <row r="279" spans="1:12" ht="24" x14ac:dyDescent="0.25">
      <c r="A279" s="204">
        <v>7260</v>
      </c>
      <c r="B279" s="67" t="s">
        <v>260</v>
      </c>
      <c r="C279" s="194">
        <f t="shared" si="42"/>
        <v>0</v>
      </c>
      <c r="D279" s="70"/>
      <c r="E279" s="70"/>
      <c r="F279" s="70"/>
      <c r="G279" s="148"/>
      <c r="H279" s="68">
        <f t="shared" si="43"/>
        <v>0</v>
      </c>
      <c r="I279" s="70"/>
      <c r="J279" s="70"/>
      <c r="K279" s="70"/>
      <c r="L279" s="149"/>
    </row>
    <row r="280" spans="1:12" x14ac:dyDescent="0.25">
      <c r="A280" s="207"/>
      <c r="B280" s="73" t="s">
        <v>261</v>
      </c>
      <c r="C280" s="190">
        <f t="shared" si="42"/>
        <v>0</v>
      </c>
      <c r="D280" s="153">
        <f>SUM(D281:D282)</f>
        <v>0</v>
      </c>
      <c r="E280" s="153">
        <f>SUM(E281:E282)</f>
        <v>0</v>
      </c>
      <c r="F280" s="153">
        <f>SUM(F281:F282)</f>
        <v>0</v>
      </c>
      <c r="G280" s="154">
        <f>SUM(G281:G282)</f>
        <v>0</v>
      </c>
      <c r="H280" s="74">
        <f t="shared" si="43"/>
        <v>0</v>
      </c>
      <c r="I280" s="153">
        <f>SUM(I281:I282)</f>
        <v>0</v>
      </c>
      <c r="J280" s="153">
        <f>SUM(J281:J282)</f>
        <v>0</v>
      </c>
      <c r="K280" s="153">
        <f>SUM(K281:K282)</f>
        <v>0</v>
      </c>
      <c r="L280" s="155">
        <f>SUM(L281:L282)</f>
        <v>0</v>
      </c>
    </row>
    <row r="281" spans="1:12" x14ac:dyDescent="0.25">
      <c r="A281" s="207" t="s">
        <v>262</v>
      </c>
      <c r="B281" s="47" t="s">
        <v>263</v>
      </c>
      <c r="C281" s="190">
        <f t="shared" si="42"/>
        <v>0</v>
      </c>
      <c r="D281" s="76"/>
      <c r="E281" s="76"/>
      <c r="F281" s="76"/>
      <c r="G281" s="150"/>
      <c r="H281" s="74">
        <f t="shared" si="43"/>
        <v>0</v>
      </c>
      <c r="I281" s="76"/>
      <c r="J281" s="76"/>
      <c r="K281" s="76"/>
      <c r="L281" s="151"/>
    </row>
    <row r="282" spans="1:12" ht="24" x14ac:dyDescent="0.25">
      <c r="A282" s="207" t="s">
        <v>264</v>
      </c>
      <c r="B282" s="216" t="s">
        <v>265</v>
      </c>
      <c r="C282" s="194">
        <f t="shared" si="42"/>
        <v>0</v>
      </c>
      <c r="D282" s="70"/>
      <c r="E282" s="70"/>
      <c r="F282" s="70"/>
      <c r="G282" s="148"/>
      <c r="H282" s="68">
        <f t="shared" si="43"/>
        <v>0</v>
      </c>
      <c r="I282" s="70"/>
      <c r="J282" s="70"/>
      <c r="K282" s="70"/>
      <c r="L282" s="149"/>
    </row>
    <row r="283" spans="1:12" x14ac:dyDescent="0.25">
      <c r="A283" s="217"/>
      <c r="B283" s="218" t="s">
        <v>266</v>
      </c>
      <c r="C283" s="219" t="e">
        <f>SUM(C280,#REF!,#REF!,C268,C230,C195,C187,C173,C75,C53)</f>
        <v>#REF!</v>
      </c>
      <c r="D283" s="219" t="e">
        <f>SUM(D280,#REF!,#REF!,D268,D230,D195,D187,D173,D75,D53)</f>
        <v>#REF!</v>
      </c>
      <c r="E283" s="219" t="e">
        <f>SUM(E280,#REF!,#REF!,E268,E230,E195,E187,E173,E75,E53)</f>
        <v>#REF!</v>
      </c>
      <c r="F283" s="219" t="e">
        <f>SUM(F280,#REF!,#REF!,F268,F230,F195,F187,F173,F75,F53)</f>
        <v>#REF!</v>
      </c>
      <c r="G283" s="220" t="e">
        <f>SUM(G280,#REF!,#REF!,G268,G230,G195,G187,G173,G75,G53)</f>
        <v>#REF!</v>
      </c>
      <c r="H283" s="221">
        <f>SUM(H280,H268,H230,H195,H187,H173,H75,H53)</f>
        <v>37150</v>
      </c>
      <c r="I283" s="219">
        <f>SUM(I280,I268,I230,I195,I187,I173,I75,I53)</f>
        <v>37150</v>
      </c>
      <c r="J283" s="219">
        <f>SUM(J280,J268,J230,J195,J187,J173,J75,J53)</f>
        <v>0</v>
      </c>
      <c r="K283" s="219">
        <f>SUM(K280,K268,K230,K195,K187,K173,K75,K53)</f>
        <v>0</v>
      </c>
      <c r="L283" s="143">
        <f>SUM(L280,L268,L230,L195,L187,L173,L75,L53)</f>
        <v>0</v>
      </c>
    </row>
    <row r="284" spans="1:12" ht="3" customHeight="1" x14ac:dyDescent="0.25">
      <c r="A284" s="217"/>
      <c r="B284" s="217"/>
      <c r="C284" s="182"/>
      <c r="D284" s="183"/>
      <c r="E284" s="183"/>
      <c r="F284" s="183"/>
      <c r="G284" s="222"/>
      <c r="H284" s="182"/>
      <c r="I284" s="183"/>
      <c r="J284" s="183"/>
      <c r="K284" s="183"/>
      <c r="L284" s="223"/>
    </row>
    <row r="285" spans="1:12" s="27" customFormat="1" x14ac:dyDescent="0.25">
      <c r="A285" s="540" t="s">
        <v>267</v>
      </c>
      <c r="B285" s="541"/>
      <c r="C285" s="224" t="e">
        <f>SUM(D285:G285)</f>
        <v>#REF!</v>
      </c>
      <c r="D285" s="225" t="e">
        <f>SUM(D25,D26,D42)-D51</f>
        <v>#REF!</v>
      </c>
      <c r="E285" s="225" t="e">
        <f>SUM(E25,E26,E42)-E51</f>
        <v>#REF!</v>
      </c>
      <c r="F285" s="225" t="e">
        <f>(F27+F43)-F51</f>
        <v>#REF!</v>
      </c>
      <c r="G285" s="226" t="e">
        <f>G45-G51</f>
        <v>#REF!</v>
      </c>
      <c r="H285" s="224">
        <f>SUM(I285:L285)</f>
        <v>0</v>
      </c>
      <c r="I285" s="225">
        <f>SUM(I25,I26,I42)-I51</f>
        <v>0</v>
      </c>
      <c r="J285" s="225">
        <f>SUM(J25,J26,J42)-J51</f>
        <v>0</v>
      </c>
      <c r="K285" s="225">
        <f>(K27+K43)-K51</f>
        <v>0</v>
      </c>
      <c r="L285" s="227">
        <f>L45-L51</f>
        <v>0</v>
      </c>
    </row>
    <row r="286" spans="1:12" ht="3" customHeight="1" x14ac:dyDescent="0.25">
      <c r="A286" s="228"/>
      <c r="B286" s="228"/>
      <c r="C286" s="182"/>
      <c r="D286" s="183"/>
      <c r="E286" s="183"/>
      <c r="F286" s="183"/>
      <c r="G286" s="222"/>
      <c r="H286" s="182"/>
      <c r="I286" s="183"/>
      <c r="J286" s="183"/>
      <c r="K286" s="183"/>
      <c r="L286" s="223"/>
    </row>
    <row r="287" spans="1:12" s="27" customFormat="1" x14ac:dyDescent="0.25">
      <c r="A287" s="540" t="s">
        <v>268</v>
      </c>
      <c r="B287" s="541"/>
      <c r="C287" s="224">
        <f t="shared" ref="C287:L287" si="46">SUM(C288,C290)-C298+C300</f>
        <v>0</v>
      </c>
      <c r="D287" s="225">
        <f t="shared" si="46"/>
        <v>0</v>
      </c>
      <c r="E287" s="225">
        <f t="shared" si="46"/>
        <v>0</v>
      </c>
      <c r="F287" s="225">
        <f t="shared" si="46"/>
        <v>0</v>
      </c>
      <c r="G287" s="226">
        <f t="shared" si="46"/>
        <v>0</v>
      </c>
      <c r="H287" s="229">
        <f t="shared" si="46"/>
        <v>0</v>
      </c>
      <c r="I287" s="225">
        <f t="shared" si="46"/>
        <v>0</v>
      </c>
      <c r="J287" s="225">
        <f t="shared" si="46"/>
        <v>0</v>
      </c>
      <c r="K287" s="225">
        <f t="shared" si="46"/>
        <v>0</v>
      </c>
      <c r="L287" s="230">
        <f t="shared" si="46"/>
        <v>0</v>
      </c>
    </row>
    <row r="288" spans="1:12" s="27" customFormat="1" x14ac:dyDescent="0.25">
      <c r="A288" s="231" t="s">
        <v>269</v>
      </c>
      <c r="B288" s="231" t="s">
        <v>270</v>
      </c>
      <c r="C288" s="224">
        <f t="shared" ref="C288:L288" si="47">C22-C280</f>
        <v>0</v>
      </c>
      <c r="D288" s="225">
        <f t="shared" si="47"/>
        <v>0</v>
      </c>
      <c r="E288" s="225">
        <f t="shared" si="47"/>
        <v>0</v>
      </c>
      <c r="F288" s="225">
        <f t="shared" si="47"/>
        <v>0</v>
      </c>
      <c r="G288" s="232">
        <f t="shared" si="47"/>
        <v>0</v>
      </c>
      <c r="H288" s="229">
        <f t="shared" si="47"/>
        <v>0</v>
      </c>
      <c r="I288" s="225">
        <f t="shared" si="47"/>
        <v>0</v>
      </c>
      <c r="J288" s="225">
        <f t="shared" si="47"/>
        <v>0</v>
      </c>
      <c r="K288" s="225">
        <f t="shared" si="47"/>
        <v>0</v>
      </c>
      <c r="L288" s="230">
        <f t="shared" si="47"/>
        <v>0</v>
      </c>
    </row>
    <row r="289" spans="1:12" ht="3" customHeight="1" x14ac:dyDescent="0.25">
      <c r="A289" s="217"/>
      <c r="B289" s="217"/>
      <c r="C289" s="182"/>
      <c r="D289" s="183"/>
      <c r="E289" s="183"/>
      <c r="F289" s="183"/>
      <c r="G289" s="222"/>
      <c r="H289" s="182"/>
      <c r="I289" s="183"/>
      <c r="J289" s="183"/>
      <c r="K289" s="183"/>
      <c r="L289" s="223"/>
    </row>
    <row r="290" spans="1:12" s="27" customFormat="1" x14ac:dyDescent="0.25">
      <c r="A290" s="233" t="s">
        <v>271</v>
      </c>
      <c r="B290" s="233" t="s">
        <v>272</v>
      </c>
      <c r="C290" s="224">
        <f t="shared" ref="C290:L290" si="48">SUM(C291,C293,C295)-SUM(C292,C294,C296)</f>
        <v>0</v>
      </c>
      <c r="D290" s="225">
        <f t="shared" si="48"/>
        <v>0</v>
      </c>
      <c r="E290" s="225">
        <f t="shared" si="48"/>
        <v>0</v>
      </c>
      <c r="F290" s="225">
        <f t="shared" si="48"/>
        <v>0</v>
      </c>
      <c r="G290" s="232">
        <f t="shared" si="48"/>
        <v>0</v>
      </c>
      <c r="H290" s="229">
        <f t="shared" si="48"/>
        <v>0</v>
      </c>
      <c r="I290" s="225">
        <f t="shared" si="48"/>
        <v>0</v>
      </c>
      <c r="J290" s="225">
        <f t="shared" si="48"/>
        <v>0</v>
      </c>
      <c r="K290" s="225">
        <f t="shared" si="48"/>
        <v>0</v>
      </c>
      <c r="L290" s="230">
        <f t="shared" si="48"/>
        <v>0</v>
      </c>
    </row>
    <row r="291" spans="1:12" x14ac:dyDescent="0.25">
      <c r="A291" s="234" t="s">
        <v>273</v>
      </c>
      <c r="B291" s="109" t="s">
        <v>274</v>
      </c>
      <c r="C291" s="81">
        <f t="shared" ref="C291:C296" si="49">SUM(D291:G291)</f>
        <v>0</v>
      </c>
      <c r="D291" s="83"/>
      <c r="E291" s="83"/>
      <c r="F291" s="83"/>
      <c r="G291" s="235"/>
      <c r="H291" s="81">
        <f t="shared" ref="H291:H296" si="50">SUM(I291:L291)</f>
        <v>0</v>
      </c>
      <c r="I291" s="83"/>
      <c r="J291" s="83"/>
      <c r="K291" s="83"/>
      <c r="L291" s="236"/>
    </row>
    <row r="292" spans="1:12" ht="24" x14ac:dyDescent="0.25">
      <c r="A292" s="207" t="s">
        <v>275</v>
      </c>
      <c r="B292" s="46" t="s">
        <v>276</v>
      </c>
      <c r="C292" s="74">
        <f t="shared" si="49"/>
        <v>0</v>
      </c>
      <c r="D292" s="76"/>
      <c r="E292" s="76"/>
      <c r="F292" s="76"/>
      <c r="G292" s="150"/>
      <c r="H292" s="74">
        <f t="shared" si="50"/>
        <v>0</v>
      </c>
      <c r="I292" s="76"/>
      <c r="J292" s="76"/>
      <c r="K292" s="76"/>
      <c r="L292" s="151"/>
    </row>
    <row r="293" spans="1:12" x14ac:dyDescent="0.25">
      <c r="A293" s="207" t="s">
        <v>277</v>
      </c>
      <c r="B293" s="46" t="s">
        <v>278</v>
      </c>
      <c r="C293" s="74">
        <f t="shared" si="49"/>
        <v>0</v>
      </c>
      <c r="D293" s="76"/>
      <c r="E293" s="76"/>
      <c r="F293" s="76"/>
      <c r="G293" s="150"/>
      <c r="H293" s="74">
        <f t="shared" si="50"/>
        <v>0</v>
      </c>
      <c r="I293" s="76"/>
      <c r="J293" s="76"/>
      <c r="K293" s="76"/>
      <c r="L293" s="151"/>
    </row>
    <row r="294" spans="1:12" ht="24" x14ac:dyDescent="0.25">
      <c r="A294" s="207" t="s">
        <v>279</v>
      </c>
      <c r="B294" s="46" t="s">
        <v>280</v>
      </c>
      <c r="C294" s="74">
        <f t="shared" si="49"/>
        <v>0</v>
      </c>
      <c r="D294" s="76"/>
      <c r="E294" s="76"/>
      <c r="F294" s="76"/>
      <c r="G294" s="150"/>
      <c r="H294" s="74">
        <f t="shared" si="50"/>
        <v>0</v>
      </c>
      <c r="I294" s="76"/>
      <c r="J294" s="76"/>
      <c r="K294" s="76"/>
      <c r="L294" s="151"/>
    </row>
    <row r="295" spans="1:12" x14ac:dyDescent="0.25">
      <c r="A295" s="207" t="s">
        <v>281</v>
      </c>
      <c r="B295" s="46" t="s">
        <v>282</v>
      </c>
      <c r="C295" s="74">
        <f t="shared" si="49"/>
        <v>0</v>
      </c>
      <c r="D295" s="76"/>
      <c r="E295" s="76"/>
      <c r="F295" s="76"/>
      <c r="G295" s="150"/>
      <c r="H295" s="74">
        <f t="shared" si="50"/>
        <v>0</v>
      </c>
      <c r="I295" s="76"/>
      <c r="J295" s="76"/>
      <c r="K295" s="76"/>
      <c r="L295" s="151"/>
    </row>
    <row r="296" spans="1:12" ht="24" x14ac:dyDescent="0.25">
      <c r="A296" s="237" t="s">
        <v>283</v>
      </c>
      <c r="B296" s="238" t="s">
        <v>284</v>
      </c>
      <c r="C296" s="175">
        <f t="shared" si="49"/>
        <v>0</v>
      </c>
      <c r="D296" s="179"/>
      <c r="E296" s="179"/>
      <c r="F296" s="179"/>
      <c r="G296" s="215"/>
      <c r="H296" s="175">
        <f t="shared" si="50"/>
        <v>0</v>
      </c>
      <c r="I296" s="179"/>
      <c r="J296" s="179"/>
      <c r="K296" s="179"/>
      <c r="L296" s="181"/>
    </row>
    <row r="297" spans="1:12" ht="3" customHeight="1" x14ac:dyDescent="0.25">
      <c r="A297" s="217"/>
      <c r="B297" s="217"/>
      <c r="C297" s="182"/>
      <c r="D297" s="183"/>
      <c r="E297" s="183"/>
      <c r="F297" s="183"/>
      <c r="G297" s="222"/>
      <c r="H297" s="182"/>
      <c r="I297" s="183"/>
      <c r="J297" s="183"/>
      <c r="K297" s="183"/>
      <c r="L297" s="223"/>
    </row>
    <row r="298" spans="1:12" s="27" customFormat="1" x14ac:dyDescent="0.25">
      <c r="A298" s="233" t="s">
        <v>285</v>
      </c>
      <c r="B298" s="233" t="s">
        <v>286</v>
      </c>
      <c r="C298" s="239">
        <f>SUM(D298:G298)</f>
        <v>0</v>
      </c>
      <c r="D298" s="240"/>
      <c r="E298" s="240"/>
      <c r="F298" s="240"/>
      <c r="G298" s="241"/>
      <c r="H298" s="239">
        <f>SUM(I298:L298)</f>
        <v>0</v>
      </c>
      <c r="I298" s="240"/>
      <c r="J298" s="240"/>
      <c r="K298" s="240"/>
      <c r="L298" s="242"/>
    </row>
    <row r="299" spans="1:12" s="27" customFormat="1" ht="3" customHeight="1" x14ac:dyDescent="0.25">
      <c r="A299" s="233"/>
      <c r="B299" s="243"/>
      <c r="C299" s="244"/>
      <c r="D299" s="245"/>
      <c r="E299" s="245"/>
      <c r="F299" s="245"/>
      <c r="G299" s="246"/>
      <c r="H299" s="244"/>
      <c r="I299" s="245"/>
      <c r="J299" s="133"/>
      <c r="K299" s="133"/>
      <c r="L299" s="135"/>
    </row>
    <row r="300" spans="1:12" s="27" customFormat="1" ht="48" x14ac:dyDescent="0.25">
      <c r="A300" s="233" t="s">
        <v>287</v>
      </c>
      <c r="B300" s="247" t="s">
        <v>288</v>
      </c>
      <c r="C300" s="248">
        <f>SUM(D300:G300)</f>
        <v>0</v>
      </c>
      <c r="D300" s="168"/>
      <c r="E300" s="168"/>
      <c r="F300" s="168"/>
      <c r="G300" s="169"/>
      <c r="H300" s="248">
        <f>SUM(I300:L300)</f>
        <v>0</v>
      </c>
      <c r="I300" s="168"/>
      <c r="J300" s="249"/>
      <c r="K300" s="249"/>
      <c r="L300" s="250"/>
    </row>
    <row r="301" spans="1:12" hidden="1" x14ac:dyDescent="0.25">
      <c r="A301" s="251"/>
      <c r="B301" s="252"/>
      <c r="C301" s="252"/>
      <c r="D301" s="252"/>
      <c r="E301" s="252"/>
      <c r="F301" s="252"/>
      <c r="G301" s="252"/>
      <c r="H301" s="252"/>
      <c r="I301" s="252"/>
      <c r="J301" s="252"/>
      <c r="K301" s="252"/>
      <c r="L301" s="253"/>
    </row>
    <row r="302" spans="1:12" hidden="1" x14ac:dyDescent="0.25">
      <c r="A302" s="254"/>
      <c r="B302" s="255"/>
      <c r="C302" s="255"/>
      <c r="D302" s="255"/>
      <c r="E302" s="255"/>
      <c r="F302" s="255"/>
      <c r="G302" s="255"/>
      <c r="H302" s="255"/>
      <c r="I302" s="255"/>
      <c r="J302" s="255"/>
      <c r="K302" s="255"/>
      <c r="L302" s="256"/>
    </row>
    <row r="303" spans="1:12" ht="12.75" hidden="1" customHeight="1" x14ac:dyDescent="0.25">
      <c r="A303" s="255" t="s">
        <v>289</v>
      </c>
      <c r="B303" s="257"/>
      <c r="C303" s="257"/>
      <c r="D303" s="255"/>
      <c r="E303" s="255"/>
      <c r="F303" s="255" t="s">
        <v>290</v>
      </c>
      <c r="G303" s="255"/>
      <c r="H303" s="255"/>
      <c r="I303" s="255"/>
      <c r="J303" s="255"/>
      <c r="K303" s="255"/>
      <c r="L303" s="256"/>
    </row>
    <row r="304" spans="1:12" hidden="1" x14ac:dyDescent="0.25">
      <c r="A304" s="254"/>
      <c r="B304" s="255"/>
      <c r="C304" s="255"/>
      <c r="D304" s="255"/>
      <c r="E304" s="255"/>
      <c r="F304" s="255"/>
      <c r="G304" s="255"/>
      <c r="H304" s="255"/>
      <c r="I304" s="255"/>
      <c r="J304" s="255"/>
      <c r="K304" s="255"/>
      <c r="L304" s="256"/>
    </row>
    <row r="305" spans="1:12" hidden="1" x14ac:dyDescent="0.25">
      <c r="A305" s="255" t="s">
        <v>291</v>
      </c>
      <c r="B305" s="257"/>
      <c r="C305" s="255"/>
      <c r="D305" s="255"/>
      <c r="E305" s="255"/>
      <c r="F305" s="255" t="s">
        <v>292</v>
      </c>
      <c r="G305" s="255"/>
      <c r="H305" s="255"/>
      <c r="I305" s="255"/>
      <c r="J305" s="255"/>
      <c r="K305" s="255"/>
      <c r="L305" s="256"/>
    </row>
    <row r="306" spans="1:12" hidden="1" x14ac:dyDescent="0.25">
      <c r="A306" s="254"/>
      <c r="B306" s="255"/>
      <c r="C306" s="255"/>
      <c r="D306" s="255"/>
      <c r="E306" s="255"/>
      <c r="F306" s="255"/>
      <c r="G306" s="255"/>
      <c r="H306" s="255"/>
      <c r="I306" s="255"/>
      <c r="J306" s="255"/>
      <c r="K306" s="255"/>
      <c r="L306" s="256"/>
    </row>
    <row r="307" spans="1:12" ht="12.75" hidden="1" thickBot="1" x14ac:dyDescent="0.3">
      <c r="A307" s="258"/>
      <c r="B307" s="259"/>
      <c r="C307" s="259"/>
      <c r="D307" s="259"/>
      <c r="E307" s="259"/>
      <c r="F307" s="259"/>
      <c r="G307" s="259"/>
      <c r="H307" s="259"/>
      <c r="I307" s="259"/>
      <c r="J307" s="259"/>
      <c r="K307" s="259"/>
      <c r="L307" s="260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</sheetData>
  <sheetProtection algorithmName="SHA-512" hashValue="ASYretooEyew+gPEmmTE+4fjvMkhwJZG4pKQFKDHhArMRlVqNz6iLInn8X1147v0qrZQaJKY5qg8q9QVrZv/Ag==" saltValue="hKPYeJyTib+wA4kNdqgErQ==" spinCount="100000" sheet="1" objects="1" scenarios="1"/>
  <mergeCells count="28">
    <mergeCell ref="H7:L7"/>
    <mergeCell ref="A1:L1"/>
    <mergeCell ref="A2:L2"/>
    <mergeCell ref="H4:L4"/>
    <mergeCell ref="H5:L5"/>
    <mergeCell ref="H6:L6"/>
    <mergeCell ref="E17:E18"/>
    <mergeCell ref="F17:F18"/>
    <mergeCell ref="G17:G18"/>
    <mergeCell ref="H12:L12"/>
    <mergeCell ref="H13:L13"/>
    <mergeCell ref="H14:L14"/>
    <mergeCell ref="H8:L8"/>
    <mergeCell ref="H10:L10"/>
    <mergeCell ref="H11:L11"/>
    <mergeCell ref="A287:B287"/>
    <mergeCell ref="H17:H18"/>
    <mergeCell ref="I17:I18"/>
    <mergeCell ref="J17:J18"/>
    <mergeCell ref="K17:K18"/>
    <mergeCell ref="L17:L18"/>
    <mergeCell ref="A285:B285"/>
    <mergeCell ref="A16:A18"/>
    <mergeCell ref="B16:B18"/>
    <mergeCell ref="C16:G16"/>
    <mergeCell ref="H16:L16"/>
    <mergeCell ref="C17:C18"/>
    <mergeCell ref="D17:D18"/>
  </mergeCells>
  <printOptions gridLines="1"/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&amp;R&amp;"Times New Roman,Regular"&amp;10  Tāme Nr.03.1.3.     &amp;"Arial,Regular"     </oddHeader>
    <oddFooter xml:space="preserve">&amp;L&amp;10&amp;D&amp;T&amp;R&amp;"Times New Roman,Regular"&amp;10&amp;P (&amp;N)&amp;8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26"/>
  <sheetViews>
    <sheetView zoomScale="90" zoomScaleNormal="90" workbookViewId="0">
      <selection activeCell="M7" sqref="M7"/>
    </sheetView>
  </sheetViews>
  <sheetFormatPr defaultRowHeight="12" x14ac:dyDescent="0.25"/>
  <cols>
    <col min="1" max="1" width="10.85546875" style="521" customWidth="1"/>
    <col min="2" max="2" width="28" style="521" customWidth="1"/>
    <col min="3" max="3" width="9.7109375" style="521" hidden="1" customWidth="1"/>
    <col min="4" max="4" width="9.5703125" style="521" hidden="1" customWidth="1"/>
    <col min="5" max="6" width="8.7109375" style="521" hidden="1" customWidth="1"/>
    <col min="7" max="7" width="8.28515625" style="521" hidden="1" customWidth="1"/>
    <col min="8" max="11" width="8.7109375" style="521" customWidth="1"/>
    <col min="12" max="12" width="7.5703125" style="521" customWidth="1"/>
    <col min="13" max="16384" width="9.140625" style="265"/>
  </cols>
  <sheetData>
    <row r="1" spans="1:12" x14ac:dyDescent="0.25">
      <c r="A1" s="572"/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</row>
    <row r="2" spans="1:12" ht="18" customHeight="1" x14ac:dyDescent="0.25">
      <c r="A2" s="574" t="s">
        <v>0</v>
      </c>
      <c r="B2" s="575"/>
      <c r="C2" s="575"/>
      <c r="D2" s="575"/>
      <c r="E2" s="575"/>
      <c r="F2" s="575"/>
      <c r="G2" s="575"/>
      <c r="H2" s="575"/>
      <c r="I2" s="575"/>
      <c r="J2" s="575"/>
      <c r="K2" s="575"/>
      <c r="L2" s="576"/>
    </row>
    <row r="3" spans="1:12" x14ac:dyDescent="0.25">
      <c r="A3" s="266"/>
      <c r="B3" s="267"/>
      <c r="C3" s="268"/>
      <c r="D3" s="267"/>
      <c r="E3" s="267"/>
      <c r="F3" s="267"/>
      <c r="G3" s="267"/>
      <c r="H3" s="268"/>
      <c r="I3" s="267"/>
      <c r="J3" s="267"/>
      <c r="K3" s="267"/>
      <c r="L3" s="269"/>
    </row>
    <row r="4" spans="1:12" ht="12.75" customHeight="1" x14ac:dyDescent="0.25">
      <c r="A4" s="270" t="s">
        <v>1</v>
      </c>
      <c r="B4" s="271"/>
      <c r="D4" s="523"/>
      <c r="E4" s="523"/>
      <c r="F4" s="523"/>
      <c r="G4" s="523"/>
      <c r="H4" s="577" t="s">
        <v>317</v>
      </c>
      <c r="I4" s="578"/>
      <c r="J4" s="578"/>
      <c r="K4" s="578"/>
      <c r="L4" s="579"/>
    </row>
    <row r="5" spans="1:12" ht="12.75" customHeight="1" x14ac:dyDescent="0.25">
      <c r="A5" s="270" t="s">
        <v>3</v>
      </c>
      <c r="B5" s="271"/>
      <c r="D5" s="523"/>
      <c r="E5" s="523"/>
      <c r="F5" s="523"/>
      <c r="G5" s="523"/>
      <c r="H5" s="577" t="s">
        <v>318</v>
      </c>
      <c r="I5" s="578"/>
      <c r="J5" s="578"/>
      <c r="K5" s="578"/>
      <c r="L5" s="579"/>
    </row>
    <row r="6" spans="1:12" ht="12.75" customHeight="1" x14ac:dyDescent="0.25">
      <c r="A6" s="266" t="s">
        <v>5</v>
      </c>
      <c r="B6" s="267"/>
      <c r="D6" s="528"/>
      <c r="E6" s="528"/>
      <c r="F6" s="528"/>
      <c r="G6" s="528"/>
      <c r="H6" s="569" t="s">
        <v>319</v>
      </c>
      <c r="I6" s="570"/>
      <c r="J6" s="570"/>
      <c r="K6" s="570"/>
      <c r="L6" s="571"/>
    </row>
    <row r="7" spans="1:12" ht="12.75" customHeight="1" x14ac:dyDescent="0.25">
      <c r="A7" s="266" t="s">
        <v>7</v>
      </c>
      <c r="B7" s="267"/>
      <c r="D7" s="528"/>
      <c r="E7" s="528"/>
      <c r="F7" s="528"/>
      <c r="G7" s="528"/>
      <c r="H7" s="569" t="s">
        <v>320</v>
      </c>
      <c r="I7" s="570"/>
      <c r="J7" s="570"/>
      <c r="K7" s="570"/>
      <c r="L7" s="571"/>
    </row>
    <row r="8" spans="1:12" ht="24" customHeight="1" x14ac:dyDescent="0.25">
      <c r="A8" s="266" t="s">
        <v>9</v>
      </c>
      <c r="B8" s="267"/>
      <c r="D8" s="531"/>
      <c r="E8" s="531"/>
      <c r="F8" s="531"/>
      <c r="G8" s="531"/>
      <c r="H8" s="577" t="s">
        <v>321</v>
      </c>
      <c r="I8" s="578"/>
      <c r="J8" s="578"/>
      <c r="K8" s="578"/>
      <c r="L8" s="579"/>
    </row>
    <row r="9" spans="1:12" ht="12.75" customHeight="1" x14ac:dyDescent="0.25">
      <c r="A9" s="272" t="s">
        <v>11</v>
      </c>
      <c r="B9" s="267"/>
      <c r="C9" s="527"/>
      <c r="D9" s="528"/>
      <c r="E9" s="528"/>
      <c r="F9" s="528"/>
      <c r="G9" s="528"/>
      <c r="H9" s="528"/>
      <c r="I9" s="528"/>
      <c r="J9" s="528"/>
      <c r="K9" s="528"/>
      <c r="L9" s="529"/>
    </row>
    <row r="10" spans="1:12" ht="12.75" customHeight="1" x14ac:dyDescent="0.25">
      <c r="A10" s="266"/>
      <c r="B10" s="267" t="s">
        <v>12</v>
      </c>
      <c r="D10" s="528"/>
      <c r="E10" s="528"/>
      <c r="F10" s="528"/>
      <c r="G10" s="528"/>
      <c r="H10" s="569" t="s">
        <v>322</v>
      </c>
      <c r="I10" s="570"/>
      <c r="J10" s="570"/>
      <c r="K10" s="570"/>
      <c r="L10" s="571"/>
    </row>
    <row r="11" spans="1:12" ht="12.75" customHeight="1" x14ac:dyDescent="0.25">
      <c r="A11" s="266"/>
      <c r="B11" s="267" t="s">
        <v>14</v>
      </c>
      <c r="D11" s="528"/>
      <c r="E11" s="528"/>
      <c r="F11" s="528"/>
      <c r="G11" s="528"/>
      <c r="H11" s="569"/>
      <c r="I11" s="570"/>
      <c r="J11" s="570"/>
      <c r="K11" s="570"/>
      <c r="L11" s="571"/>
    </row>
    <row r="12" spans="1:12" ht="12.75" customHeight="1" x14ac:dyDescent="0.25">
      <c r="A12" s="266"/>
      <c r="B12" s="267" t="s">
        <v>15</v>
      </c>
      <c r="D12" s="528"/>
      <c r="E12" s="528"/>
      <c r="F12" s="528"/>
      <c r="G12" s="528"/>
      <c r="H12" s="569"/>
      <c r="I12" s="570"/>
      <c r="J12" s="570"/>
      <c r="K12" s="570"/>
      <c r="L12" s="571"/>
    </row>
    <row r="13" spans="1:12" ht="12.75" customHeight="1" x14ac:dyDescent="0.25">
      <c r="A13" s="266"/>
      <c r="B13" s="267" t="s">
        <v>16</v>
      </c>
      <c r="D13" s="528"/>
      <c r="E13" s="528"/>
      <c r="F13" s="528"/>
      <c r="G13" s="528"/>
      <c r="H13" s="569"/>
      <c r="I13" s="570"/>
      <c r="J13" s="570"/>
      <c r="K13" s="570"/>
      <c r="L13" s="571"/>
    </row>
    <row r="14" spans="1:12" ht="12.75" customHeight="1" x14ac:dyDescent="0.25">
      <c r="A14" s="266"/>
      <c r="B14" s="267" t="s">
        <v>17</v>
      </c>
      <c r="D14" s="528"/>
      <c r="E14" s="528"/>
      <c r="F14" s="528"/>
      <c r="G14" s="528"/>
      <c r="H14" s="569"/>
      <c r="I14" s="570"/>
      <c r="J14" s="570"/>
      <c r="K14" s="570"/>
      <c r="L14" s="571"/>
    </row>
    <row r="15" spans="1:12" ht="12.75" customHeight="1" x14ac:dyDescent="0.25">
      <c r="A15" s="273"/>
      <c r="B15" s="274"/>
      <c r="C15" s="275"/>
      <c r="D15" s="276"/>
      <c r="E15" s="276"/>
      <c r="F15" s="276"/>
      <c r="G15" s="276"/>
      <c r="H15" s="276"/>
      <c r="I15" s="276"/>
      <c r="J15" s="276"/>
      <c r="K15" s="276"/>
      <c r="L15" s="277"/>
    </row>
    <row r="16" spans="1:12" s="278" customFormat="1" ht="12.75" customHeight="1" x14ac:dyDescent="0.25">
      <c r="A16" s="584" t="s">
        <v>18</v>
      </c>
      <c r="B16" s="587" t="s">
        <v>19</v>
      </c>
      <c r="C16" s="589" t="s">
        <v>20</v>
      </c>
      <c r="D16" s="590"/>
      <c r="E16" s="590"/>
      <c r="F16" s="590"/>
      <c r="G16" s="591"/>
      <c r="H16" s="589" t="s">
        <v>21</v>
      </c>
      <c r="I16" s="590"/>
      <c r="J16" s="590"/>
      <c r="K16" s="590"/>
      <c r="L16" s="592"/>
    </row>
    <row r="17" spans="1:12" s="278" customFormat="1" ht="12.75" customHeight="1" x14ac:dyDescent="0.25">
      <c r="A17" s="585"/>
      <c r="B17" s="588"/>
      <c r="C17" s="593" t="s">
        <v>22</v>
      </c>
      <c r="D17" s="594" t="s">
        <v>23</v>
      </c>
      <c r="E17" s="596" t="s">
        <v>24</v>
      </c>
      <c r="F17" s="598" t="s">
        <v>25</v>
      </c>
      <c r="G17" s="600" t="s">
        <v>26</v>
      </c>
      <c r="H17" s="593" t="s">
        <v>22</v>
      </c>
      <c r="I17" s="594" t="s">
        <v>23</v>
      </c>
      <c r="J17" s="596" t="s">
        <v>24</v>
      </c>
      <c r="K17" s="598" t="s">
        <v>25</v>
      </c>
      <c r="L17" s="580" t="s">
        <v>26</v>
      </c>
    </row>
    <row r="18" spans="1:12" s="279" customFormat="1" ht="61.5" customHeight="1" thickBot="1" x14ac:dyDescent="0.3">
      <c r="A18" s="586"/>
      <c r="B18" s="588"/>
      <c r="C18" s="593"/>
      <c r="D18" s="595"/>
      <c r="E18" s="597"/>
      <c r="F18" s="599"/>
      <c r="G18" s="600"/>
      <c r="H18" s="601"/>
      <c r="I18" s="602"/>
      <c r="J18" s="603"/>
      <c r="K18" s="599"/>
      <c r="L18" s="581"/>
    </row>
    <row r="19" spans="1:12" s="279" customFormat="1" ht="9.75" customHeight="1" thickTop="1" x14ac:dyDescent="0.25">
      <c r="A19" s="280" t="s">
        <v>27</v>
      </c>
      <c r="B19" s="280">
        <v>2</v>
      </c>
      <c r="C19" s="281">
        <v>3</v>
      </c>
      <c r="D19" s="282">
        <v>4</v>
      </c>
      <c r="E19" s="282">
        <v>5</v>
      </c>
      <c r="F19" s="282">
        <v>6</v>
      </c>
      <c r="G19" s="283">
        <v>7</v>
      </c>
      <c r="H19" s="281">
        <v>8</v>
      </c>
      <c r="I19" s="282">
        <v>9</v>
      </c>
      <c r="J19" s="282">
        <v>10</v>
      </c>
      <c r="K19" s="282">
        <v>11</v>
      </c>
      <c r="L19" s="284">
        <v>12</v>
      </c>
    </row>
    <row r="20" spans="1:12" s="291" customFormat="1" x14ac:dyDescent="0.25">
      <c r="A20" s="285"/>
      <c r="B20" s="286" t="s">
        <v>28</v>
      </c>
      <c r="C20" s="287"/>
      <c r="D20" s="288"/>
      <c r="E20" s="288"/>
      <c r="F20" s="288"/>
      <c r="G20" s="289"/>
      <c r="H20" s="287"/>
      <c r="I20" s="288"/>
      <c r="J20" s="288"/>
      <c r="K20" s="288"/>
      <c r="L20" s="290"/>
    </row>
    <row r="21" spans="1:12" s="291" customFormat="1" ht="12.75" thickBot="1" x14ac:dyDescent="0.3">
      <c r="A21" s="292"/>
      <c r="B21" s="293" t="s">
        <v>29</v>
      </c>
      <c r="C21" s="294" t="e">
        <f t="shared" ref="C21:C47" si="0">SUM(D21:G21)</f>
        <v>#REF!</v>
      </c>
      <c r="D21" s="295" t="e">
        <f>SUM(D22,D25,D26,D42,D43)</f>
        <v>#REF!</v>
      </c>
      <c r="E21" s="295">
        <f>SUM(E22,E25,E43)</f>
        <v>0</v>
      </c>
      <c r="F21" s="295">
        <f>SUM(F22,F27,F43)</f>
        <v>0</v>
      </c>
      <c r="G21" s="296">
        <f>SUM(G22,G45)</f>
        <v>0</v>
      </c>
      <c r="H21" s="294">
        <f>SUM(I21:L21)</f>
        <v>143</v>
      </c>
      <c r="I21" s="295">
        <f>SUM(I22,I25,I26,I42,I43)</f>
        <v>143</v>
      </c>
      <c r="J21" s="295">
        <f>SUM(J22,J25,J43)</f>
        <v>0</v>
      </c>
      <c r="K21" s="295">
        <f>SUM(K22,K27,K43)</f>
        <v>0</v>
      </c>
      <c r="L21" s="297">
        <f>SUM(L22,L45)</f>
        <v>0</v>
      </c>
    </row>
    <row r="22" spans="1:12" ht="12.75" thickTop="1" x14ac:dyDescent="0.25">
      <c r="A22" s="298"/>
      <c r="B22" s="299" t="s">
        <v>30</v>
      </c>
      <c r="C22" s="300">
        <f t="shared" si="0"/>
        <v>0</v>
      </c>
      <c r="D22" s="301">
        <f>SUM(D23:D24)</f>
        <v>0</v>
      </c>
      <c r="E22" s="301">
        <f>SUM(E23:E24)</f>
        <v>0</v>
      </c>
      <c r="F22" s="301">
        <f>SUM(F23:F24)</f>
        <v>0</v>
      </c>
      <c r="G22" s="302">
        <f>SUM(G23:G24)</f>
        <v>0</v>
      </c>
      <c r="H22" s="300">
        <f t="shared" ref="H22:H47" si="1">SUM(I22:L22)</f>
        <v>0</v>
      </c>
      <c r="I22" s="301">
        <f>SUM(I23:I24)</f>
        <v>0</v>
      </c>
      <c r="J22" s="301">
        <f>SUM(J23:J24)</f>
        <v>0</v>
      </c>
      <c r="K22" s="301">
        <f>SUM(K23:K24)</f>
        <v>0</v>
      </c>
      <c r="L22" s="303">
        <f>SUM(L23:L24)</f>
        <v>0</v>
      </c>
    </row>
    <row r="23" spans="1:12" x14ac:dyDescent="0.25">
      <c r="A23" s="304"/>
      <c r="B23" s="305" t="s">
        <v>31</v>
      </c>
      <c r="C23" s="306">
        <f t="shared" si="0"/>
        <v>0</v>
      </c>
      <c r="D23" s="307"/>
      <c r="E23" s="307"/>
      <c r="F23" s="307"/>
      <c r="G23" s="308"/>
      <c r="H23" s="306">
        <f t="shared" si="1"/>
        <v>0</v>
      </c>
      <c r="I23" s="307"/>
      <c r="J23" s="307"/>
      <c r="K23" s="307"/>
      <c r="L23" s="309"/>
    </row>
    <row r="24" spans="1:12" x14ac:dyDescent="0.25">
      <c r="A24" s="310"/>
      <c r="B24" s="311" t="s">
        <v>32</v>
      </c>
      <c r="C24" s="312">
        <f t="shared" si="0"/>
        <v>0</v>
      </c>
      <c r="D24" s="313"/>
      <c r="E24" s="313"/>
      <c r="F24" s="313"/>
      <c r="G24" s="314"/>
      <c r="H24" s="312">
        <f t="shared" si="1"/>
        <v>0</v>
      </c>
      <c r="I24" s="313"/>
      <c r="J24" s="313"/>
      <c r="K24" s="313"/>
      <c r="L24" s="315"/>
    </row>
    <row r="25" spans="1:12" s="291" customFormat="1" ht="24.75" thickBot="1" x14ac:dyDescent="0.3">
      <c r="A25" s="316">
        <v>19300</v>
      </c>
      <c r="B25" s="316" t="s">
        <v>33</v>
      </c>
      <c r="C25" s="317" t="e">
        <f t="shared" si="0"/>
        <v>#REF!</v>
      </c>
      <c r="D25" s="318" t="e">
        <f>D50</f>
        <v>#REF!</v>
      </c>
      <c r="E25" s="318"/>
      <c r="F25" s="319" t="s">
        <v>34</v>
      </c>
      <c r="G25" s="320" t="s">
        <v>34</v>
      </c>
      <c r="H25" s="317">
        <f t="shared" si="1"/>
        <v>143</v>
      </c>
      <c r="I25" s="318">
        <f>I51</f>
        <v>143</v>
      </c>
      <c r="J25" s="318"/>
      <c r="K25" s="319" t="s">
        <v>34</v>
      </c>
      <c r="L25" s="321" t="s">
        <v>34</v>
      </c>
    </row>
    <row r="26" spans="1:12" s="291" customFormat="1" ht="36.75" customHeight="1" thickTop="1" x14ac:dyDescent="0.25">
      <c r="A26" s="322"/>
      <c r="B26" s="322" t="s">
        <v>35</v>
      </c>
      <c r="C26" s="323">
        <f t="shared" si="0"/>
        <v>0</v>
      </c>
      <c r="D26" s="324"/>
      <c r="E26" s="325" t="s">
        <v>34</v>
      </c>
      <c r="F26" s="325" t="s">
        <v>34</v>
      </c>
      <c r="G26" s="326" t="s">
        <v>34</v>
      </c>
      <c r="H26" s="323">
        <f t="shared" si="1"/>
        <v>0</v>
      </c>
      <c r="I26" s="327"/>
      <c r="J26" s="325" t="s">
        <v>34</v>
      </c>
      <c r="K26" s="325" t="s">
        <v>34</v>
      </c>
      <c r="L26" s="328" t="s">
        <v>34</v>
      </c>
    </row>
    <row r="27" spans="1:12" s="291" customFormat="1" ht="36" x14ac:dyDescent="0.25">
      <c r="A27" s="322">
        <v>21300</v>
      </c>
      <c r="B27" s="322" t="s">
        <v>36</v>
      </c>
      <c r="C27" s="323">
        <f t="shared" si="0"/>
        <v>0</v>
      </c>
      <c r="D27" s="325" t="s">
        <v>34</v>
      </c>
      <c r="E27" s="325" t="s">
        <v>34</v>
      </c>
      <c r="F27" s="329">
        <f>SUM(F28,F32,F34,F37)</f>
        <v>0</v>
      </c>
      <c r="G27" s="326" t="s">
        <v>34</v>
      </c>
      <c r="H27" s="323">
        <f t="shared" si="1"/>
        <v>0</v>
      </c>
      <c r="I27" s="325" t="s">
        <v>34</v>
      </c>
      <c r="J27" s="325" t="s">
        <v>34</v>
      </c>
      <c r="K27" s="329">
        <f>SUM(K28,K32,K34,K37)</f>
        <v>0</v>
      </c>
      <c r="L27" s="328" t="s">
        <v>34</v>
      </c>
    </row>
    <row r="28" spans="1:12" s="291" customFormat="1" ht="24" x14ac:dyDescent="0.25">
      <c r="A28" s="330">
        <v>21350</v>
      </c>
      <c r="B28" s="322" t="s">
        <v>37</v>
      </c>
      <c r="C28" s="323">
        <f t="shared" si="0"/>
        <v>0</v>
      </c>
      <c r="D28" s="325" t="s">
        <v>34</v>
      </c>
      <c r="E28" s="325" t="s">
        <v>34</v>
      </c>
      <c r="F28" s="329">
        <f>SUM(F29:F31)</f>
        <v>0</v>
      </c>
      <c r="G28" s="326" t="s">
        <v>34</v>
      </c>
      <c r="H28" s="323">
        <f t="shared" si="1"/>
        <v>0</v>
      </c>
      <c r="I28" s="325" t="s">
        <v>34</v>
      </c>
      <c r="J28" s="325" t="s">
        <v>34</v>
      </c>
      <c r="K28" s="329">
        <f>SUM(K29:K31)</f>
        <v>0</v>
      </c>
      <c r="L28" s="328" t="s">
        <v>34</v>
      </c>
    </row>
    <row r="29" spans="1:12" x14ac:dyDescent="0.25">
      <c r="A29" s="304">
        <v>21351</v>
      </c>
      <c r="B29" s="331" t="s">
        <v>38</v>
      </c>
      <c r="C29" s="332">
        <f t="shared" si="0"/>
        <v>0</v>
      </c>
      <c r="D29" s="333" t="s">
        <v>34</v>
      </c>
      <c r="E29" s="333" t="s">
        <v>34</v>
      </c>
      <c r="F29" s="334"/>
      <c r="G29" s="335" t="s">
        <v>34</v>
      </c>
      <c r="H29" s="332">
        <f t="shared" si="1"/>
        <v>0</v>
      </c>
      <c r="I29" s="333" t="s">
        <v>34</v>
      </c>
      <c r="J29" s="333" t="s">
        <v>34</v>
      </c>
      <c r="K29" s="334"/>
      <c r="L29" s="336" t="s">
        <v>34</v>
      </c>
    </row>
    <row r="30" spans="1:12" x14ac:dyDescent="0.25">
      <c r="A30" s="310">
        <v>21352</v>
      </c>
      <c r="B30" s="337" t="s">
        <v>39</v>
      </c>
      <c r="C30" s="338">
        <f t="shared" si="0"/>
        <v>0</v>
      </c>
      <c r="D30" s="339" t="s">
        <v>34</v>
      </c>
      <c r="E30" s="339" t="s">
        <v>34</v>
      </c>
      <c r="F30" s="340"/>
      <c r="G30" s="341" t="s">
        <v>34</v>
      </c>
      <c r="H30" s="338">
        <f t="shared" si="1"/>
        <v>0</v>
      </c>
      <c r="I30" s="339" t="s">
        <v>34</v>
      </c>
      <c r="J30" s="339" t="s">
        <v>34</v>
      </c>
      <c r="K30" s="340"/>
      <c r="L30" s="342" t="s">
        <v>34</v>
      </c>
    </row>
    <row r="31" spans="1:12" ht="24" x14ac:dyDescent="0.25">
      <c r="A31" s="310">
        <v>21359</v>
      </c>
      <c r="B31" s="337" t="s">
        <v>40</v>
      </c>
      <c r="C31" s="338">
        <f t="shared" si="0"/>
        <v>0</v>
      </c>
      <c r="D31" s="339" t="s">
        <v>34</v>
      </c>
      <c r="E31" s="339" t="s">
        <v>34</v>
      </c>
      <c r="F31" s="340"/>
      <c r="G31" s="341" t="s">
        <v>34</v>
      </c>
      <c r="H31" s="338">
        <f t="shared" si="1"/>
        <v>0</v>
      </c>
      <c r="I31" s="339" t="s">
        <v>34</v>
      </c>
      <c r="J31" s="339" t="s">
        <v>34</v>
      </c>
      <c r="K31" s="340"/>
      <c r="L31" s="342" t="s">
        <v>34</v>
      </c>
    </row>
    <row r="32" spans="1:12" s="291" customFormat="1" ht="36" x14ac:dyDescent="0.25">
      <c r="A32" s="330">
        <v>21370</v>
      </c>
      <c r="B32" s="322" t="s">
        <v>41</v>
      </c>
      <c r="C32" s="323">
        <f t="shared" si="0"/>
        <v>0</v>
      </c>
      <c r="D32" s="325" t="s">
        <v>34</v>
      </c>
      <c r="E32" s="325" t="s">
        <v>34</v>
      </c>
      <c r="F32" s="329">
        <f>SUM(F33)</f>
        <v>0</v>
      </c>
      <c r="G32" s="326" t="s">
        <v>34</v>
      </c>
      <c r="H32" s="323">
        <f t="shared" si="1"/>
        <v>0</v>
      </c>
      <c r="I32" s="325" t="s">
        <v>34</v>
      </c>
      <c r="J32" s="325" t="s">
        <v>34</v>
      </c>
      <c r="K32" s="329">
        <f>SUM(K33)</f>
        <v>0</v>
      </c>
      <c r="L32" s="328" t="s">
        <v>34</v>
      </c>
    </row>
    <row r="33" spans="1:12" ht="36" x14ac:dyDescent="0.25">
      <c r="A33" s="343">
        <v>21379</v>
      </c>
      <c r="B33" s="344" t="s">
        <v>42</v>
      </c>
      <c r="C33" s="345">
        <f t="shared" si="0"/>
        <v>0</v>
      </c>
      <c r="D33" s="346" t="s">
        <v>34</v>
      </c>
      <c r="E33" s="346" t="s">
        <v>34</v>
      </c>
      <c r="F33" s="347"/>
      <c r="G33" s="348" t="s">
        <v>34</v>
      </c>
      <c r="H33" s="345">
        <f t="shared" si="1"/>
        <v>0</v>
      </c>
      <c r="I33" s="346" t="s">
        <v>34</v>
      </c>
      <c r="J33" s="346" t="s">
        <v>34</v>
      </c>
      <c r="K33" s="347"/>
      <c r="L33" s="349" t="s">
        <v>34</v>
      </c>
    </row>
    <row r="34" spans="1:12" s="291" customFormat="1" x14ac:dyDescent="0.25">
      <c r="A34" s="330">
        <v>21380</v>
      </c>
      <c r="B34" s="322" t="s">
        <v>43</v>
      </c>
      <c r="C34" s="323">
        <f t="shared" si="0"/>
        <v>0</v>
      </c>
      <c r="D34" s="325" t="s">
        <v>34</v>
      </c>
      <c r="E34" s="325" t="s">
        <v>34</v>
      </c>
      <c r="F34" s="329">
        <f>SUM(F35:F36)</f>
        <v>0</v>
      </c>
      <c r="G34" s="326" t="s">
        <v>34</v>
      </c>
      <c r="H34" s="323">
        <f t="shared" si="1"/>
        <v>0</v>
      </c>
      <c r="I34" s="325" t="s">
        <v>34</v>
      </c>
      <c r="J34" s="325" t="s">
        <v>34</v>
      </c>
      <c r="K34" s="329">
        <f>SUM(K35:K36)</f>
        <v>0</v>
      </c>
      <c r="L34" s="328" t="s">
        <v>34</v>
      </c>
    </row>
    <row r="35" spans="1:12" x14ac:dyDescent="0.25">
      <c r="A35" s="305">
        <v>21381</v>
      </c>
      <c r="B35" s="331" t="s">
        <v>44</v>
      </c>
      <c r="C35" s="332">
        <f t="shared" si="0"/>
        <v>0</v>
      </c>
      <c r="D35" s="333" t="s">
        <v>34</v>
      </c>
      <c r="E35" s="333" t="s">
        <v>34</v>
      </c>
      <c r="F35" s="334"/>
      <c r="G35" s="335" t="s">
        <v>34</v>
      </c>
      <c r="H35" s="332">
        <f t="shared" si="1"/>
        <v>0</v>
      </c>
      <c r="I35" s="333" t="s">
        <v>34</v>
      </c>
      <c r="J35" s="333" t="s">
        <v>34</v>
      </c>
      <c r="K35" s="334"/>
      <c r="L35" s="336" t="s">
        <v>34</v>
      </c>
    </row>
    <row r="36" spans="1:12" ht="24" x14ac:dyDescent="0.25">
      <c r="A36" s="311">
        <v>21383</v>
      </c>
      <c r="B36" s="337" t="s">
        <v>45</v>
      </c>
      <c r="C36" s="338">
        <f t="shared" si="0"/>
        <v>0</v>
      </c>
      <c r="D36" s="339" t="s">
        <v>34</v>
      </c>
      <c r="E36" s="339" t="s">
        <v>34</v>
      </c>
      <c r="F36" s="340"/>
      <c r="G36" s="341" t="s">
        <v>34</v>
      </c>
      <c r="H36" s="338">
        <f t="shared" si="1"/>
        <v>0</v>
      </c>
      <c r="I36" s="339" t="s">
        <v>34</v>
      </c>
      <c r="J36" s="339" t="s">
        <v>34</v>
      </c>
      <c r="K36" s="340"/>
      <c r="L36" s="342" t="s">
        <v>34</v>
      </c>
    </row>
    <row r="37" spans="1:12" s="291" customFormat="1" ht="24" x14ac:dyDescent="0.25">
      <c r="A37" s="330">
        <v>21390</v>
      </c>
      <c r="B37" s="322" t="s">
        <v>46</v>
      </c>
      <c r="C37" s="323">
        <f t="shared" si="0"/>
        <v>0</v>
      </c>
      <c r="D37" s="325" t="s">
        <v>34</v>
      </c>
      <c r="E37" s="325" t="s">
        <v>34</v>
      </c>
      <c r="F37" s="329">
        <f>SUM(F38:F41)</f>
        <v>0</v>
      </c>
      <c r="G37" s="326" t="s">
        <v>34</v>
      </c>
      <c r="H37" s="323">
        <f t="shared" si="1"/>
        <v>0</v>
      </c>
      <c r="I37" s="325" t="s">
        <v>34</v>
      </c>
      <c r="J37" s="325" t="s">
        <v>34</v>
      </c>
      <c r="K37" s="329">
        <f>SUM(K38:K41)</f>
        <v>0</v>
      </c>
      <c r="L37" s="328" t="s">
        <v>34</v>
      </c>
    </row>
    <row r="38" spans="1:12" ht="24" x14ac:dyDescent="0.25">
      <c r="A38" s="305">
        <v>21391</v>
      </c>
      <c r="B38" s="331" t="s">
        <v>47</v>
      </c>
      <c r="C38" s="332">
        <f t="shared" si="0"/>
        <v>0</v>
      </c>
      <c r="D38" s="333" t="s">
        <v>34</v>
      </c>
      <c r="E38" s="333" t="s">
        <v>34</v>
      </c>
      <c r="F38" s="334"/>
      <c r="G38" s="335" t="s">
        <v>34</v>
      </c>
      <c r="H38" s="332">
        <f t="shared" si="1"/>
        <v>0</v>
      </c>
      <c r="I38" s="333" t="s">
        <v>34</v>
      </c>
      <c r="J38" s="333" t="s">
        <v>34</v>
      </c>
      <c r="K38" s="334"/>
      <c r="L38" s="336" t="s">
        <v>34</v>
      </c>
    </row>
    <row r="39" spans="1:12" x14ac:dyDescent="0.25">
      <c r="A39" s="311">
        <v>21393</v>
      </c>
      <c r="B39" s="337" t="s">
        <v>48</v>
      </c>
      <c r="C39" s="338">
        <f t="shared" si="0"/>
        <v>0</v>
      </c>
      <c r="D39" s="339" t="s">
        <v>34</v>
      </c>
      <c r="E39" s="339" t="s">
        <v>34</v>
      </c>
      <c r="F39" s="340"/>
      <c r="G39" s="341" t="s">
        <v>34</v>
      </c>
      <c r="H39" s="338">
        <f t="shared" si="1"/>
        <v>0</v>
      </c>
      <c r="I39" s="339" t="s">
        <v>34</v>
      </c>
      <c r="J39" s="339" t="s">
        <v>34</v>
      </c>
      <c r="K39" s="340"/>
      <c r="L39" s="342" t="s">
        <v>34</v>
      </c>
    </row>
    <row r="40" spans="1:12" x14ac:dyDescent="0.25">
      <c r="A40" s="311">
        <v>21395</v>
      </c>
      <c r="B40" s="337" t="s">
        <v>49</v>
      </c>
      <c r="C40" s="338">
        <f t="shared" si="0"/>
        <v>0</v>
      </c>
      <c r="D40" s="339" t="s">
        <v>34</v>
      </c>
      <c r="E40" s="339" t="s">
        <v>34</v>
      </c>
      <c r="F40" s="340"/>
      <c r="G40" s="341" t="s">
        <v>34</v>
      </c>
      <c r="H40" s="338">
        <f t="shared" si="1"/>
        <v>0</v>
      </c>
      <c r="I40" s="339" t="s">
        <v>34</v>
      </c>
      <c r="J40" s="339" t="s">
        <v>34</v>
      </c>
      <c r="K40" s="340"/>
      <c r="L40" s="342" t="s">
        <v>34</v>
      </c>
    </row>
    <row r="41" spans="1:12" ht="24" x14ac:dyDescent="0.25">
      <c r="A41" s="311">
        <v>21399</v>
      </c>
      <c r="B41" s="337" t="s">
        <v>50</v>
      </c>
      <c r="C41" s="338">
        <f t="shared" si="0"/>
        <v>0</v>
      </c>
      <c r="D41" s="339" t="s">
        <v>34</v>
      </c>
      <c r="E41" s="339" t="s">
        <v>34</v>
      </c>
      <c r="F41" s="340"/>
      <c r="G41" s="341" t="s">
        <v>34</v>
      </c>
      <c r="H41" s="338">
        <f t="shared" si="1"/>
        <v>0</v>
      </c>
      <c r="I41" s="339" t="s">
        <v>34</v>
      </c>
      <c r="J41" s="339" t="s">
        <v>34</v>
      </c>
      <c r="K41" s="340"/>
      <c r="L41" s="342" t="s">
        <v>34</v>
      </c>
    </row>
    <row r="42" spans="1:12" s="291" customFormat="1" ht="36.75" customHeight="1" x14ac:dyDescent="0.25">
      <c r="A42" s="330">
        <v>21420</v>
      </c>
      <c r="B42" s="322" t="s">
        <v>51</v>
      </c>
      <c r="C42" s="323">
        <f t="shared" si="0"/>
        <v>0</v>
      </c>
      <c r="D42" s="324"/>
      <c r="E42" s="325" t="s">
        <v>34</v>
      </c>
      <c r="F42" s="325" t="s">
        <v>34</v>
      </c>
      <c r="G42" s="326" t="s">
        <v>34</v>
      </c>
      <c r="H42" s="350">
        <f>SUM(I42:L42)</f>
        <v>0</v>
      </c>
      <c r="I42" s="324"/>
      <c r="J42" s="325" t="s">
        <v>34</v>
      </c>
      <c r="K42" s="325" t="s">
        <v>34</v>
      </c>
      <c r="L42" s="328" t="s">
        <v>34</v>
      </c>
    </row>
    <row r="43" spans="1:12" s="291" customFormat="1" ht="24" x14ac:dyDescent="0.25">
      <c r="A43" s="351">
        <v>21490</v>
      </c>
      <c r="B43" s="352" t="s">
        <v>52</v>
      </c>
      <c r="C43" s="323">
        <f t="shared" si="0"/>
        <v>0</v>
      </c>
      <c r="D43" s="353">
        <f>D44</f>
        <v>0</v>
      </c>
      <c r="E43" s="353">
        <f t="shared" ref="E43:F43" si="2">E44</f>
        <v>0</v>
      </c>
      <c r="F43" s="353">
        <f t="shared" si="2"/>
        <v>0</v>
      </c>
      <c r="G43" s="326" t="s">
        <v>34</v>
      </c>
      <c r="H43" s="350">
        <f t="shared" ref="H43:H44" si="3">SUM(I43:L43)</f>
        <v>0</v>
      </c>
      <c r="I43" s="353">
        <f>I44</f>
        <v>0</v>
      </c>
      <c r="J43" s="353">
        <f t="shared" ref="J43:K43" si="4">J44</f>
        <v>0</v>
      </c>
      <c r="K43" s="353">
        <f t="shared" si="4"/>
        <v>0</v>
      </c>
      <c r="L43" s="328" t="s">
        <v>34</v>
      </c>
    </row>
    <row r="44" spans="1:12" s="291" customFormat="1" ht="24" x14ac:dyDescent="0.25">
      <c r="A44" s="311">
        <v>21499</v>
      </c>
      <c r="B44" s="337" t="s">
        <v>53</v>
      </c>
      <c r="C44" s="345">
        <f t="shared" si="0"/>
        <v>0</v>
      </c>
      <c r="D44" s="354"/>
      <c r="E44" s="355"/>
      <c r="F44" s="355"/>
      <c r="G44" s="356" t="s">
        <v>34</v>
      </c>
      <c r="H44" s="357">
        <f t="shared" si="3"/>
        <v>0</v>
      </c>
      <c r="I44" s="307"/>
      <c r="J44" s="358"/>
      <c r="K44" s="358"/>
      <c r="L44" s="359" t="s">
        <v>34</v>
      </c>
    </row>
    <row r="45" spans="1:12" ht="24" x14ac:dyDescent="0.25">
      <c r="A45" s="360">
        <v>23000</v>
      </c>
      <c r="B45" s="361" t="s">
        <v>54</v>
      </c>
      <c r="C45" s="362">
        <f t="shared" si="0"/>
        <v>0</v>
      </c>
      <c r="D45" s="325" t="s">
        <v>34</v>
      </c>
      <c r="E45" s="325" t="s">
        <v>34</v>
      </c>
      <c r="F45" s="325" t="s">
        <v>34</v>
      </c>
      <c r="G45" s="363">
        <f>SUM(G46:G47)</f>
        <v>0</v>
      </c>
      <c r="H45" s="362">
        <f t="shared" si="1"/>
        <v>0</v>
      </c>
      <c r="I45" s="364" t="s">
        <v>34</v>
      </c>
      <c r="J45" s="364" t="s">
        <v>34</v>
      </c>
      <c r="K45" s="364" t="s">
        <v>34</v>
      </c>
      <c r="L45" s="365">
        <f>SUM(L46:L47)</f>
        <v>0</v>
      </c>
    </row>
    <row r="46" spans="1:12" ht="24" x14ac:dyDescent="0.25">
      <c r="A46" s="366">
        <v>23410</v>
      </c>
      <c r="B46" s="367" t="s">
        <v>55</v>
      </c>
      <c r="C46" s="368">
        <f t="shared" si="0"/>
        <v>0</v>
      </c>
      <c r="D46" s="369" t="s">
        <v>34</v>
      </c>
      <c r="E46" s="369" t="s">
        <v>34</v>
      </c>
      <c r="F46" s="369" t="s">
        <v>34</v>
      </c>
      <c r="G46" s="370"/>
      <c r="H46" s="368">
        <f t="shared" si="1"/>
        <v>0</v>
      </c>
      <c r="I46" s="369" t="s">
        <v>34</v>
      </c>
      <c r="J46" s="369" t="s">
        <v>34</v>
      </c>
      <c r="K46" s="369" t="s">
        <v>34</v>
      </c>
      <c r="L46" s="371"/>
    </row>
    <row r="47" spans="1:12" ht="24" x14ac:dyDescent="0.25">
      <c r="A47" s="366">
        <v>23510</v>
      </c>
      <c r="B47" s="367" t="s">
        <v>56</v>
      </c>
      <c r="C47" s="372">
        <f t="shared" si="0"/>
        <v>0</v>
      </c>
      <c r="D47" s="369" t="s">
        <v>34</v>
      </c>
      <c r="E47" s="369" t="s">
        <v>34</v>
      </c>
      <c r="F47" s="369" t="s">
        <v>34</v>
      </c>
      <c r="G47" s="370"/>
      <c r="H47" s="372">
        <f t="shared" si="1"/>
        <v>0</v>
      </c>
      <c r="I47" s="369" t="s">
        <v>34</v>
      </c>
      <c r="J47" s="369" t="s">
        <v>34</v>
      </c>
      <c r="K47" s="369" t="s">
        <v>34</v>
      </c>
      <c r="L47" s="371"/>
    </row>
    <row r="48" spans="1:12" x14ac:dyDescent="0.25">
      <c r="A48" s="373"/>
      <c r="B48" s="367"/>
      <c r="C48" s="374"/>
      <c r="D48" s="375"/>
      <c r="E48" s="375"/>
      <c r="F48" s="376"/>
      <c r="G48" s="370"/>
      <c r="H48" s="377"/>
      <c r="I48" s="375"/>
      <c r="J48" s="375"/>
      <c r="K48" s="376"/>
      <c r="L48" s="371"/>
    </row>
    <row r="49" spans="1:12" s="291" customFormat="1" x14ac:dyDescent="0.25">
      <c r="A49" s="378"/>
      <c r="B49" s="379" t="s">
        <v>57</v>
      </c>
      <c r="C49" s="380"/>
      <c r="D49" s="381"/>
      <c r="E49" s="381"/>
      <c r="F49" s="381"/>
      <c r="G49" s="382"/>
      <c r="H49" s="380"/>
      <c r="I49" s="381"/>
      <c r="J49" s="381"/>
      <c r="K49" s="381"/>
      <c r="L49" s="383"/>
    </row>
    <row r="50" spans="1:12" s="291" customFormat="1" ht="12.75" thickBot="1" x14ac:dyDescent="0.3">
      <c r="A50" s="384"/>
      <c r="B50" s="292" t="s">
        <v>58</v>
      </c>
      <c r="C50" s="385" t="e">
        <f t="shared" ref="C50:C113" si="5">SUM(D50:G50)</f>
        <v>#REF!</v>
      </c>
      <c r="D50" s="386" t="e">
        <f>SUM(D51,D280)</f>
        <v>#REF!</v>
      </c>
      <c r="E50" s="386" t="e">
        <f>SUM(E51,E280)</f>
        <v>#REF!</v>
      </c>
      <c r="F50" s="386" t="e">
        <f>SUM(F51,F280)</f>
        <v>#REF!</v>
      </c>
      <c r="G50" s="387" t="e">
        <f>SUM(G51,G280)</f>
        <v>#REF!</v>
      </c>
      <c r="H50" s="385">
        <f t="shared" ref="H50:H113" si="6">SUM(I50:L50)</f>
        <v>143</v>
      </c>
      <c r="I50" s="386">
        <f>SUM(I51,I280)</f>
        <v>143</v>
      </c>
      <c r="J50" s="386">
        <f>SUM(J51,J280)</f>
        <v>0</v>
      </c>
      <c r="K50" s="386">
        <f>SUM(K51,K280)</f>
        <v>0</v>
      </c>
      <c r="L50" s="388">
        <f>SUM(L51,L280)</f>
        <v>0</v>
      </c>
    </row>
    <row r="51" spans="1:12" s="291" customFormat="1" ht="36.75" thickTop="1" x14ac:dyDescent="0.25">
      <c r="A51" s="389"/>
      <c r="B51" s="390" t="s">
        <v>59</v>
      </c>
      <c r="C51" s="391" t="e">
        <f t="shared" si="5"/>
        <v>#REF!</v>
      </c>
      <c r="D51" s="392" t="e">
        <f>SUM(D52,D194)</f>
        <v>#REF!</v>
      </c>
      <c r="E51" s="392" t="e">
        <f>SUM(E52,E194)</f>
        <v>#REF!</v>
      </c>
      <c r="F51" s="392" t="e">
        <f>SUM(F52,F194)</f>
        <v>#REF!</v>
      </c>
      <c r="G51" s="393" t="e">
        <f>SUM(G52,G194)</f>
        <v>#REF!</v>
      </c>
      <c r="H51" s="391">
        <f t="shared" si="6"/>
        <v>143</v>
      </c>
      <c r="I51" s="392">
        <f>SUM(I52,I194)</f>
        <v>143</v>
      </c>
      <c r="J51" s="392">
        <f>SUM(J52,J194)</f>
        <v>0</v>
      </c>
      <c r="K51" s="392">
        <f>SUM(K52,K194)</f>
        <v>0</v>
      </c>
      <c r="L51" s="394">
        <f>SUM(L52,L194)</f>
        <v>0</v>
      </c>
    </row>
    <row r="52" spans="1:12" s="291" customFormat="1" ht="24" x14ac:dyDescent="0.25">
      <c r="A52" s="395"/>
      <c r="B52" s="285" t="s">
        <v>60</v>
      </c>
      <c r="C52" s="396">
        <f t="shared" si="5"/>
        <v>143</v>
      </c>
      <c r="D52" s="397">
        <f>SUM(D53,D75,D173,D187)</f>
        <v>143</v>
      </c>
      <c r="E52" s="397">
        <f>SUM(E53,E75,E173,E187)</f>
        <v>0</v>
      </c>
      <c r="F52" s="397">
        <f>SUM(F53,F75,F173,F187)</f>
        <v>0</v>
      </c>
      <c r="G52" s="398">
        <f>SUM(G53,G75,G173,G187)</f>
        <v>0</v>
      </c>
      <c r="H52" s="396">
        <f t="shared" si="6"/>
        <v>143</v>
      </c>
      <c r="I52" s="397">
        <f>SUM(I53,I75,I173,I187)</f>
        <v>143</v>
      </c>
      <c r="J52" s="397">
        <f>SUM(J53,J75,J173,J187)</f>
        <v>0</v>
      </c>
      <c r="K52" s="397">
        <f>SUM(K53,K75,K173,K187)</f>
        <v>0</v>
      </c>
      <c r="L52" s="399">
        <f>SUM(L53,L75,L173,L187)</f>
        <v>0</v>
      </c>
    </row>
    <row r="53" spans="1:12" s="291" customFormat="1" x14ac:dyDescent="0.25">
      <c r="A53" s="400">
        <v>1000</v>
      </c>
      <c r="B53" s="136" t="s">
        <v>61</v>
      </c>
      <c r="C53" s="401">
        <f t="shared" si="5"/>
        <v>0</v>
      </c>
      <c r="D53" s="402">
        <f>SUM(D54,D67)</f>
        <v>0</v>
      </c>
      <c r="E53" s="402">
        <f>SUM(E54,E67)</f>
        <v>0</v>
      </c>
      <c r="F53" s="402">
        <f>SUM(F54,F67)</f>
        <v>0</v>
      </c>
      <c r="G53" s="403">
        <f>SUM(G54,G67)</f>
        <v>0</v>
      </c>
      <c r="H53" s="401">
        <f t="shared" si="6"/>
        <v>0</v>
      </c>
      <c r="I53" s="402">
        <f>SUM(I54,I67)</f>
        <v>0</v>
      </c>
      <c r="J53" s="402">
        <f>SUM(J54,J67)</f>
        <v>0</v>
      </c>
      <c r="K53" s="402">
        <f>SUM(K54,K67)</f>
        <v>0</v>
      </c>
      <c r="L53" s="404">
        <f>SUM(L54,L67)</f>
        <v>0</v>
      </c>
    </row>
    <row r="54" spans="1:12" x14ac:dyDescent="0.25">
      <c r="A54" s="322">
        <v>1100</v>
      </c>
      <c r="B54" s="141" t="s">
        <v>62</v>
      </c>
      <c r="C54" s="323">
        <f t="shared" si="5"/>
        <v>0</v>
      </c>
      <c r="D54" s="329">
        <f>SUM(D55,D58,D66)</f>
        <v>0</v>
      </c>
      <c r="E54" s="329">
        <f>SUM(E55,E58,E66)</f>
        <v>0</v>
      </c>
      <c r="F54" s="329">
        <f>SUM(F55,F58,F66)</f>
        <v>0</v>
      </c>
      <c r="G54" s="405">
        <f>SUM(G55,G58,G66)</f>
        <v>0</v>
      </c>
      <c r="H54" s="323">
        <f t="shared" si="6"/>
        <v>0</v>
      </c>
      <c r="I54" s="329">
        <f>SUM(I55,I58,I66)</f>
        <v>0</v>
      </c>
      <c r="J54" s="329">
        <f>SUM(J55,J58,J66)</f>
        <v>0</v>
      </c>
      <c r="K54" s="329">
        <f>SUM(K55,K58,K66)</f>
        <v>0</v>
      </c>
      <c r="L54" s="406">
        <f>SUM(L55,L58,L66)</f>
        <v>0</v>
      </c>
    </row>
    <row r="55" spans="1:12" x14ac:dyDescent="0.25">
      <c r="A55" s="407">
        <v>1110</v>
      </c>
      <c r="B55" s="103" t="s">
        <v>63</v>
      </c>
      <c r="C55" s="374">
        <f t="shared" si="5"/>
        <v>0</v>
      </c>
      <c r="D55" s="408">
        <f>SUM(D56:D57)</f>
        <v>0</v>
      </c>
      <c r="E55" s="408">
        <f>SUM(E56:E57)</f>
        <v>0</v>
      </c>
      <c r="F55" s="408">
        <f>SUM(F56:F57)</f>
        <v>0</v>
      </c>
      <c r="G55" s="409">
        <f>SUM(G56:G57)</f>
        <v>0</v>
      </c>
      <c r="H55" s="374">
        <f t="shared" si="6"/>
        <v>0</v>
      </c>
      <c r="I55" s="408">
        <f>SUM(I56:I57)</f>
        <v>0</v>
      </c>
      <c r="J55" s="408">
        <f>SUM(J56:J57)</f>
        <v>0</v>
      </c>
      <c r="K55" s="408">
        <f>SUM(K56:K57)</f>
        <v>0</v>
      </c>
      <c r="L55" s="410">
        <f>SUM(L56:L57)</f>
        <v>0</v>
      </c>
    </row>
    <row r="56" spans="1:12" x14ac:dyDescent="0.25">
      <c r="A56" s="305">
        <v>1111</v>
      </c>
      <c r="B56" s="67" t="s">
        <v>64</v>
      </c>
      <c r="C56" s="332">
        <f t="shared" si="5"/>
        <v>0</v>
      </c>
      <c r="D56" s="334"/>
      <c r="E56" s="334"/>
      <c r="F56" s="334"/>
      <c r="G56" s="411"/>
      <c r="H56" s="332">
        <f t="shared" si="6"/>
        <v>0</v>
      </c>
      <c r="I56" s="334"/>
      <c r="J56" s="334"/>
      <c r="K56" s="334"/>
      <c r="L56" s="412"/>
    </row>
    <row r="57" spans="1:12" ht="24" customHeight="1" x14ac:dyDescent="0.25">
      <c r="A57" s="311">
        <v>1119</v>
      </c>
      <c r="B57" s="73" t="s">
        <v>65</v>
      </c>
      <c r="C57" s="338">
        <f t="shared" si="5"/>
        <v>0</v>
      </c>
      <c r="D57" s="340"/>
      <c r="E57" s="340"/>
      <c r="F57" s="340"/>
      <c r="G57" s="413"/>
      <c r="H57" s="338">
        <f t="shared" si="6"/>
        <v>0</v>
      </c>
      <c r="I57" s="340"/>
      <c r="J57" s="340"/>
      <c r="K57" s="340"/>
      <c r="L57" s="414"/>
    </row>
    <row r="58" spans="1:12" ht="23.25" customHeight="1" x14ac:dyDescent="0.25">
      <c r="A58" s="415">
        <v>1140</v>
      </c>
      <c r="B58" s="73" t="s">
        <v>66</v>
      </c>
      <c r="C58" s="338">
        <f t="shared" si="5"/>
        <v>0</v>
      </c>
      <c r="D58" s="416">
        <f>SUM(D59:D65)</f>
        <v>0</v>
      </c>
      <c r="E58" s="416">
        <f>SUM(E59:E65)</f>
        <v>0</v>
      </c>
      <c r="F58" s="416">
        <f>SUM(F59:F65)</f>
        <v>0</v>
      </c>
      <c r="G58" s="417">
        <f>SUM(G59:G65)</f>
        <v>0</v>
      </c>
      <c r="H58" s="338">
        <f t="shared" si="6"/>
        <v>0</v>
      </c>
      <c r="I58" s="416">
        <f>SUM(I59:I65)</f>
        <v>0</v>
      </c>
      <c r="J58" s="416">
        <f>SUM(J59:J65)</f>
        <v>0</v>
      </c>
      <c r="K58" s="416">
        <f>SUM(K59:K65)</f>
        <v>0</v>
      </c>
      <c r="L58" s="418">
        <f>SUM(L59:L65)</f>
        <v>0</v>
      </c>
    </row>
    <row r="59" spans="1:12" x14ac:dyDescent="0.25">
      <c r="A59" s="311">
        <v>1141</v>
      </c>
      <c r="B59" s="73" t="s">
        <v>67</v>
      </c>
      <c r="C59" s="338">
        <f t="shared" si="5"/>
        <v>0</v>
      </c>
      <c r="D59" s="340"/>
      <c r="E59" s="340"/>
      <c r="F59" s="340"/>
      <c r="G59" s="413"/>
      <c r="H59" s="338">
        <f t="shared" si="6"/>
        <v>0</v>
      </c>
      <c r="I59" s="340"/>
      <c r="J59" s="340"/>
      <c r="K59" s="340"/>
      <c r="L59" s="414"/>
    </row>
    <row r="60" spans="1:12" ht="24.75" customHeight="1" x14ac:dyDescent="0.25">
      <c r="A60" s="311">
        <v>1142</v>
      </c>
      <c r="B60" s="73" t="s">
        <v>68</v>
      </c>
      <c r="C60" s="338">
        <f t="shared" si="5"/>
        <v>0</v>
      </c>
      <c r="D60" s="340"/>
      <c r="E60" s="340"/>
      <c r="F60" s="340"/>
      <c r="G60" s="413"/>
      <c r="H60" s="338">
        <f t="shared" si="6"/>
        <v>0</v>
      </c>
      <c r="I60" s="340"/>
      <c r="J60" s="340"/>
      <c r="K60" s="340"/>
      <c r="L60" s="414"/>
    </row>
    <row r="61" spans="1:12" ht="24" x14ac:dyDescent="0.25">
      <c r="A61" s="311">
        <v>1145</v>
      </c>
      <c r="B61" s="73" t="s">
        <v>69</v>
      </c>
      <c r="C61" s="338">
        <f t="shared" si="5"/>
        <v>0</v>
      </c>
      <c r="D61" s="340"/>
      <c r="E61" s="340"/>
      <c r="F61" s="340"/>
      <c r="G61" s="413"/>
      <c r="H61" s="338">
        <f t="shared" si="6"/>
        <v>0</v>
      </c>
      <c r="I61" s="340"/>
      <c r="J61" s="340"/>
      <c r="K61" s="340"/>
      <c r="L61" s="414"/>
    </row>
    <row r="62" spans="1:12" ht="27.75" customHeight="1" x14ac:dyDescent="0.25">
      <c r="A62" s="311">
        <v>1146</v>
      </c>
      <c r="B62" s="73" t="s">
        <v>70</v>
      </c>
      <c r="C62" s="338">
        <f t="shared" si="5"/>
        <v>0</v>
      </c>
      <c r="D62" s="340"/>
      <c r="E62" s="340"/>
      <c r="F62" s="340"/>
      <c r="G62" s="413"/>
      <c r="H62" s="338">
        <f t="shared" si="6"/>
        <v>0</v>
      </c>
      <c r="I62" s="340"/>
      <c r="J62" s="340"/>
      <c r="K62" s="340"/>
      <c r="L62" s="414"/>
    </row>
    <row r="63" spans="1:12" x14ac:dyDescent="0.25">
      <c r="A63" s="311">
        <v>1147</v>
      </c>
      <c r="B63" s="73" t="s">
        <v>71</v>
      </c>
      <c r="C63" s="338">
        <f t="shared" si="5"/>
        <v>0</v>
      </c>
      <c r="D63" s="340"/>
      <c r="E63" s="340"/>
      <c r="F63" s="340"/>
      <c r="G63" s="413"/>
      <c r="H63" s="338">
        <f t="shared" si="6"/>
        <v>0</v>
      </c>
      <c r="I63" s="340"/>
      <c r="J63" s="340"/>
      <c r="K63" s="340"/>
      <c r="L63" s="414"/>
    </row>
    <row r="64" spans="1:12" x14ac:dyDescent="0.25">
      <c r="A64" s="311">
        <v>1148</v>
      </c>
      <c r="B64" s="73" t="s">
        <v>328</v>
      </c>
      <c r="C64" s="338">
        <f t="shared" si="5"/>
        <v>0</v>
      </c>
      <c r="D64" s="340"/>
      <c r="E64" s="340"/>
      <c r="F64" s="340"/>
      <c r="G64" s="413"/>
      <c r="H64" s="338">
        <f t="shared" si="6"/>
        <v>0</v>
      </c>
      <c r="I64" s="340"/>
      <c r="J64" s="340"/>
      <c r="K64" s="340"/>
      <c r="L64" s="414"/>
    </row>
    <row r="65" spans="1:12" ht="37.5" customHeight="1" x14ac:dyDescent="0.25">
      <c r="A65" s="311">
        <v>1149</v>
      </c>
      <c r="B65" s="73" t="s">
        <v>72</v>
      </c>
      <c r="C65" s="338">
        <f t="shared" si="5"/>
        <v>0</v>
      </c>
      <c r="D65" s="340"/>
      <c r="E65" s="340"/>
      <c r="F65" s="340"/>
      <c r="G65" s="413"/>
      <c r="H65" s="338">
        <f t="shared" si="6"/>
        <v>0</v>
      </c>
      <c r="I65" s="340"/>
      <c r="J65" s="340"/>
      <c r="K65" s="340"/>
      <c r="L65" s="414"/>
    </row>
    <row r="66" spans="1:12" ht="36" x14ac:dyDescent="0.25">
      <c r="A66" s="407">
        <v>1150</v>
      </c>
      <c r="B66" s="103" t="s">
        <v>73</v>
      </c>
      <c r="C66" s="374">
        <f t="shared" si="5"/>
        <v>0</v>
      </c>
      <c r="D66" s="419"/>
      <c r="E66" s="419"/>
      <c r="F66" s="419"/>
      <c r="G66" s="420"/>
      <c r="H66" s="374">
        <f t="shared" si="6"/>
        <v>0</v>
      </c>
      <c r="I66" s="419"/>
      <c r="J66" s="419"/>
      <c r="K66" s="419"/>
      <c r="L66" s="421"/>
    </row>
    <row r="67" spans="1:12" ht="36" x14ac:dyDescent="0.25">
      <c r="A67" s="322">
        <v>1200</v>
      </c>
      <c r="B67" s="141" t="s">
        <v>74</v>
      </c>
      <c r="C67" s="323">
        <f t="shared" si="5"/>
        <v>0</v>
      </c>
      <c r="D67" s="329">
        <f>SUM(D68:D69)</f>
        <v>0</v>
      </c>
      <c r="E67" s="329">
        <f>SUM(E68:E69)</f>
        <v>0</v>
      </c>
      <c r="F67" s="329">
        <f>SUM(F68:F69)</f>
        <v>0</v>
      </c>
      <c r="G67" s="422">
        <f>SUM(G68:G69)</f>
        <v>0</v>
      </c>
      <c r="H67" s="323">
        <f t="shared" si="6"/>
        <v>0</v>
      </c>
      <c r="I67" s="329">
        <f>SUM(I68:I69)</f>
        <v>0</v>
      </c>
      <c r="J67" s="329">
        <f>SUM(J68:J69)</f>
        <v>0</v>
      </c>
      <c r="K67" s="329">
        <f>SUM(K68:K69)</f>
        <v>0</v>
      </c>
      <c r="L67" s="423">
        <f>SUM(L68:L69)</f>
        <v>0</v>
      </c>
    </row>
    <row r="68" spans="1:12" ht="24" x14ac:dyDescent="0.25">
      <c r="A68" s="424">
        <v>1210</v>
      </c>
      <c r="B68" s="67" t="s">
        <v>75</v>
      </c>
      <c r="C68" s="332">
        <f t="shared" si="5"/>
        <v>0</v>
      </c>
      <c r="D68" s="334"/>
      <c r="E68" s="334"/>
      <c r="F68" s="334"/>
      <c r="G68" s="411"/>
      <c r="H68" s="332">
        <f t="shared" si="6"/>
        <v>0</v>
      </c>
      <c r="I68" s="334"/>
      <c r="J68" s="334"/>
      <c r="K68" s="334"/>
      <c r="L68" s="412"/>
    </row>
    <row r="69" spans="1:12" ht="24" x14ac:dyDescent="0.25">
      <c r="A69" s="415">
        <v>1220</v>
      </c>
      <c r="B69" s="73" t="s">
        <v>76</v>
      </c>
      <c r="C69" s="338">
        <f t="shared" si="5"/>
        <v>0</v>
      </c>
      <c r="D69" s="416">
        <f>SUM(D70:D74)</f>
        <v>0</v>
      </c>
      <c r="E69" s="416">
        <f>SUM(E70:E74)</f>
        <v>0</v>
      </c>
      <c r="F69" s="416">
        <f>SUM(F70:F74)</f>
        <v>0</v>
      </c>
      <c r="G69" s="417">
        <f>SUM(G70:G74)</f>
        <v>0</v>
      </c>
      <c r="H69" s="338">
        <f t="shared" si="6"/>
        <v>0</v>
      </c>
      <c r="I69" s="416">
        <f>SUM(I70:I74)</f>
        <v>0</v>
      </c>
      <c r="J69" s="416">
        <f>SUM(J70:J74)</f>
        <v>0</v>
      </c>
      <c r="K69" s="416">
        <f>SUM(K70:K74)</f>
        <v>0</v>
      </c>
      <c r="L69" s="418">
        <f>SUM(L70:L74)</f>
        <v>0</v>
      </c>
    </row>
    <row r="70" spans="1:12" ht="60" x14ac:dyDescent="0.25">
      <c r="A70" s="311">
        <v>1221</v>
      </c>
      <c r="B70" s="73" t="s">
        <v>347</v>
      </c>
      <c r="C70" s="338">
        <f t="shared" si="5"/>
        <v>0</v>
      </c>
      <c r="D70" s="340"/>
      <c r="E70" s="340"/>
      <c r="F70" s="340"/>
      <c r="G70" s="413"/>
      <c r="H70" s="338">
        <f t="shared" si="6"/>
        <v>0</v>
      </c>
      <c r="I70" s="340"/>
      <c r="J70" s="340"/>
      <c r="K70" s="340"/>
      <c r="L70" s="414"/>
    </row>
    <row r="71" spans="1:12" x14ac:dyDescent="0.25">
      <c r="A71" s="311">
        <v>1223</v>
      </c>
      <c r="B71" s="73" t="s">
        <v>77</v>
      </c>
      <c r="C71" s="338">
        <f t="shared" si="5"/>
        <v>0</v>
      </c>
      <c r="D71" s="340"/>
      <c r="E71" s="340"/>
      <c r="F71" s="340"/>
      <c r="G71" s="413"/>
      <c r="H71" s="338">
        <f t="shared" si="6"/>
        <v>0</v>
      </c>
      <c r="I71" s="340"/>
      <c r="J71" s="340"/>
      <c r="K71" s="340"/>
      <c r="L71" s="414"/>
    </row>
    <row r="72" spans="1:12" x14ac:dyDescent="0.25">
      <c r="A72" s="311">
        <v>1225</v>
      </c>
      <c r="B72" s="73" t="s">
        <v>324</v>
      </c>
      <c r="C72" s="338">
        <f t="shared" si="5"/>
        <v>0</v>
      </c>
      <c r="D72" s="340"/>
      <c r="E72" s="340"/>
      <c r="F72" s="340"/>
      <c r="G72" s="413"/>
      <c r="H72" s="338">
        <f t="shared" si="6"/>
        <v>0</v>
      </c>
      <c r="I72" s="340"/>
      <c r="J72" s="340"/>
      <c r="K72" s="340"/>
      <c r="L72" s="414"/>
    </row>
    <row r="73" spans="1:12" ht="36" x14ac:dyDescent="0.25">
      <c r="A73" s="311">
        <v>1227</v>
      </c>
      <c r="B73" s="73" t="s">
        <v>78</v>
      </c>
      <c r="C73" s="338">
        <f t="shared" si="5"/>
        <v>0</v>
      </c>
      <c r="D73" s="340"/>
      <c r="E73" s="340"/>
      <c r="F73" s="340"/>
      <c r="G73" s="413"/>
      <c r="H73" s="338">
        <f t="shared" si="6"/>
        <v>0</v>
      </c>
      <c r="I73" s="340"/>
      <c r="J73" s="340"/>
      <c r="K73" s="340"/>
      <c r="L73" s="414"/>
    </row>
    <row r="74" spans="1:12" ht="60" x14ac:dyDescent="0.25">
      <c r="A74" s="311">
        <v>1228</v>
      </c>
      <c r="B74" s="73" t="s">
        <v>348</v>
      </c>
      <c r="C74" s="338">
        <f t="shared" si="5"/>
        <v>0</v>
      </c>
      <c r="D74" s="340"/>
      <c r="E74" s="340"/>
      <c r="F74" s="340"/>
      <c r="G74" s="413"/>
      <c r="H74" s="338">
        <f t="shared" si="6"/>
        <v>0</v>
      </c>
      <c r="I74" s="340"/>
      <c r="J74" s="340"/>
      <c r="K74" s="340"/>
      <c r="L74" s="414"/>
    </row>
    <row r="75" spans="1:12" ht="15" customHeight="1" x14ac:dyDescent="0.25">
      <c r="A75" s="400">
        <v>2000</v>
      </c>
      <c r="B75" s="136" t="s">
        <v>79</v>
      </c>
      <c r="C75" s="401">
        <f t="shared" si="5"/>
        <v>143</v>
      </c>
      <c r="D75" s="402">
        <f>SUM(D76,D83,D130,D164,D165,D172)</f>
        <v>143</v>
      </c>
      <c r="E75" s="402">
        <f>SUM(E76,E83,E130,E164,E165,E172)</f>
        <v>0</v>
      </c>
      <c r="F75" s="402">
        <f>SUM(F76,F83,F130,F164,F165,F172)</f>
        <v>0</v>
      </c>
      <c r="G75" s="403">
        <f>SUM(G76,G83,G130,G164,G165,G172)</f>
        <v>0</v>
      </c>
      <c r="H75" s="401">
        <f t="shared" si="6"/>
        <v>143</v>
      </c>
      <c r="I75" s="402">
        <f>SUM(I76,I83,I130,I164,I165,I172)</f>
        <v>143</v>
      </c>
      <c r="J75" s="402">
        <f>SUM(J76,J83,J130,J164,J165,J172)</f>
        <v>0</v>
      </c>
      <c r="K75" s="402">
        <f>SUM(K76,K83,K130,K164,K165,K172)</f>
        <v>0</v>
      </c>
      <c r="L75" s="404">
        <f>SUM(L76,L83,L130,L164,L165,L172)</f>
        <v>0</v>
      </c>
    </row>
    <row r="76" spans="1:12" ht="24" x14ac:dyDescent="0.25">
      <c r="A76" s="322">
        <v>2100</v>
      </c>
      <c r="B76" s="141" t="s">
        <v>329</v>
      </c>
      <c r="C76" s="323">
        <f t="shared" si="5"/>
        <v>0</v>
      </c>
      <c r="D76" s="329">
        <f>SUM(D77,D80)</f>
        <v>0</v>
      </c>
      <c r="E76" s="329">
        <f>SUM(E77,E80)</f>
        <v>0</v>
      </c>
      <c r="F76" s="329">
        <f>SUM(F77,F80)</f>
        <v>0</v>
      </c>
      <c r="G76" s="422">
        <f>SUM(G77,G80)</f>
        <v>0</v>
      </c>
      <c r="H76" s="323">
        <f t="shared" si="6"/>
        <v>0</v>
      </c>
      <c r="I76" s="329">
        <f>SUM(I77,I80)</f>
        <v>0</v>
      </c>
      <c r="J76" s="329">
        <f>SUM(J77,J80)</f>
        <v>0</v>
      </c>
      <c r="K76" s="329">
        <f>SUM(K77,K80)</f>
        <v>0</v>
      </c>
      <c r="L76" s="423">
        <f>SUM(L77,L80)</f>
        <v>0</v>
      </c>
    </row>
    <row r="77" spans="1:12" ht="24" x14ac:dyDescent="0.25">
      <c r="A77" s="424">
        <v>2110</v>
      </c>
      <c r="B77" s="67" t="s">
        <v>330</v>
      </c>
      <c r="C77" s="332">
        <f t="shared" si="5"/>
        <v>0</v>
      </c>
      <c r="D77" s="425">
        <f>SUM(D78:D79)</f>
        <v>0</v>
      </c>
      <c r="E77" s="425">
        <f>SUM(E78:E79)</f>
        <v>0</v>
      </c>
      <c r="F77" s="425">
        <f>SUM(F78:F79)</f>
        <v>0</v>
      </c>
      <c r="G77" s="426">
        <f>SUM(G78:G79)</f>
        <v>0</v>
      </c>
      <c r="H77" s="332">
        <f t="shared" si="6"/>
        <v>0</v>
      </c>
      <c r="I77" s="425">
        <f>SUM(I78:I79)</f>
        <v>0</v>
      </c>
      <c r="J77" s="425">
        <f>SUM(J78:J79)</f>
        <v>0</v>
      </c>
      <c r="K77" s="425">
        <f>SUM(K78:K79)</f>
        <v>0</v>
      </c>
      <c r="L77" s="427">
        <f>SUM(L78:L79)</f>
        <v>0</v>
      </c>
    </row>
    <row r="78" spans="1:12" x14ac:dyDescent="0.25">
      <c r="A78" s="311">
        <v>2111</v>
      </c>
      <c r="B78" s="73" t="s">
        <v>80</v>
      </c>
      <c r="C78" s="338">
        <f t="shared" si="5"/>
        <v>0</v>
      </c>
      <c r="D78" s="340"/>
      <c r="E78" s="340"/>
      <c r="F78" s="340"/>
      <c r="G78" s="413"/>
      <c r="H78" s="338">
        <f t="shared" si="6"/>
        <v>0</v>
      </c>
      <c r="I78" s="340"/>
      <c r="J78" s="340"/>
      <c r="K78" s="340"/>
      <c r="L78" s="414"/>
    </row>
    <row r="79" spans="1:12" ht="24" x14ac:dyDescent="0.25">
      <c r="A79" s="311">
        <v>2112</v>
      </c>
      <c r="B79" s="73" t="s">
        <v>331</v>
      </c>
      <c r="C79" s="338">
        <f t="shared" si="5"/>
        <v>0</v>
      </c>
      <c r="D79" s="340"/>
      <c r="E79" s="340"/>
      <c r="F79" s="340"/>
      <c r="G79" s="413"/>
      <c r="H79" s="338">
        <f t="shared" si="6"/>
        <v>0</v>
      </c>
      <c r="I79" s="340"/>
      <c r="J79" s="340"/>
      <c r="K79" s="340"/>
      <c r="L79" s="414"/>
    </row>
    <row r="80" spans="1:12" ht="24" x14ac:dyDescent="0.25">
      <c r="A80" s="415">
        <v>2120</v>
      </c>
      <c r="B80" s="73" t="s">
        <v>332</v>
      </c>
      <c r="C80" s="338">
        <f t="shared" si="5"/>
        <v>0</v>
      </c>
      <c r="D80" s="416">
        <f>SUM(D81:D82)</f>
        <v>0</v>
      </c>
      <c r="E80" s="416">
        <f>SUM(E81:E82)</f>
        <v>0</v>
      </c>
      <c r="F80" s="416">
        <f>SUM(F81:F82)</f>
        <v>0</v>
      </c>
      <c r="G80" s="417">
        <f>SUM(G81:G82)</f>
        <v>0</v>
      </c>
      <c r="H80" s="338">
        <f t="shared" si="6"/>
        <v>0</v>
      </c>
      <c r="I80" s="416">
        <f>SUM(I81:I82)</f>
        <v>0</v>
      </c>
      <c r="J80" s="416">
        <f>SUM(J81:J82)</f>
        <v>0</v>
      </c>
      <c r="K80" s="416">
        <f>SUM(K81:K82)</f>
        <v>0</v>
      </c>
      <c r="L80" s="418">
        <f>SUM(L81:L82)</f>
        <v>0</v>
      </c>
    </row>
    <row r="81" spans="1:12" x14ac:dyDescent="0.25">
      <c r="A81" s="311">
        <v>2121</v>
      </c>
      <c r="B81" s="73" t="s">
        <v>80</v>
      </c>
      <c r="C81" s="338">
        <f t="shared" si="5"/>
        <v>0</v>
      </c>
      <c r="D81" s="340"/>
      <c r="E81" s="340"/>
      <c r="F81" s="340"/>
      <c r="G81" s="413"/>
      <c r="H81" s="338">
        <f t="shared" si="6"/>
        <v>0</v>
      </c>
      <c r="I81" s="340"/>
      <c r="J81" s="340"/>
      <c r="K81" s="340"/>
      <c r="L81" s="414"/>
    </row>
    <row r="82" spans="1:12" ht="24" x14ac:dyDescent="0.25">
      <c r="A82" s="311">
        <v>2122</v>
      </c>
      <c r="B82" s="73" t="s">
        <v>331</v>
      </c>
      <c r="C82" s="338">
        <f t="shared" si="5"/>
        <v>0</v>
      </c>
      <c r="D82" s="340"/>
      <c r="E82" s="340"/>
      <c r="F82" s="340"/>
      <c r="G82" s="413"/>
      <c r="H82" s="338">
        <f t="shared" si="6"/>
        <v>0</v>
      </c>
      <c r="I82" s="340"/>
      <c r="J82" s="340"/>
      <c r="K82" s="340"/>
      <c r="L82" s="414"/>
    </row>
    <row r="83" spans="1:12" x14ac:dyDescent="0.25">
      <c r="A83" s="322">
        <v>2200</v>
      </c>
      <c r="B83" s="141" t="s">
        <v>81</v>
      </c>
      <c r="C83" s="323">
        <f t="shared" si="5"/>
        <v>143</v>
      </c>
      <c r="D83" s="329">
        <f>SUM(D84,D89,D95,D103,D112,D116,D122,D128)</f>
        <v>143</v>
      </c>
      <c r="E83" s="329">
        <f>SUM(E84,E89,E95,E103,E112,E116,E122,E128)</f>
        <v>0</v>
      </c>
      <c r="F83" s="329">
        <f>SUM(F84,F89,F95,F103,F112,F116,F122,F128)</f>
        <v>0</v>
      </c>
      <c r="G83" s="422">
        <f>SUM(G84,G89,G95,G103,G112,G116,G122,G128)</f>
        <v>0</v>
      </c>
      <c r="H83" s="323">
        <f t="shared" si="6"/>
        <v>143</v>
      </c>
      <c r="I83" s="329">
        <f>SUM(I84,I89,I95,I103,I112,I116,I122,I128)</f>
        <v>143</v>
      </c>
      <c r="J83" s="329">
        <f>SUM(J84,J89,J95,J103,J112,J116,J122,J128)</f>
        <v>0</v>
      </c>
      <c r="K83" s="329">
        <f>SUM(K84,K89,K95,K103,K112,K116,K122,K128)</f>
        <v>0</v>
      </c>
      <c r="L83" s="428">
        <f>SUM(L84,L89,L95,L103,L112,L116,L122,L128)</f>
        <v>0</v>
      </c>
    </row>
    <row r="84" spans="1:12" ht="24" x14ac:dyDescent="0.25">
      <c r="A84" s="407">
        <v>2210</v>
      </c>
      <c r="B84" s="103" t="s">
        <v>82</v>
      </c>
      <c r="C84" s="374">
        <f t="shared" si="5"/>
        <v>0</v>
      </c>
      <c r="D84" s="408">
        <f>SUM(D85:D88)</f>
        <v>0</v>
      </c>
      <c r="E84" s="408">
        <f>SUM(E85:E88)</f>
        <v>0</v>
      </c>
      <c r="F84" s="408">
        <f>SUM(F85:F88)</f>
        <v>0</v>
      </c>
      <c r="G84" s="408">
        <f>SUM(G85:G88)</f>
        <v>0</v>
      </c>
      <c r="H84" s="374">
        <f t="shared" si="6"/>
        <v>0</v>
      </c>
      <c r="I84" s="408">
        <f>SUM(I85:I88)</f>
        <v>0</v>
      </c>
      <c r="J84" s="408">
        <f>SUM(J85:J88)</f>
        <v>0</v>
      </c>
      <c r="K84" s="408">
        <f>SUM(K85:K88)</f>
        <v>0</v>
      </c>
      <c r="L84" s="410">
        <f>SUM(L85:L88)</f>
        <v>0</v>
      </c>
    </row>
    <row r="85" spans="1:12" ht="24" x14ac:dyDescent="0.25">
      <c r="A85" s="305">
        <v>2211</v>
      </c>
      <c r="B85" s="67" t="s">
        <v>83</v>
      </c>
      <c r="C85" s="332">
        <f t="shared" si="5"/>
        <v>0</v>
      </c>
      <c r="D85" s="334"/>
      <c r="E85" s="334"/>
      <c r="F85" s="334"/>
      <c r="G85" s="411"/>
      <c r="H85" s="332">
        <f t="shared" si="6"/>
        <v>0</v>
      </c>
      <c r="I85" s="334"/>
      <c r="J85" s="334"/>
      <c r="K85" s="334"/>
      <c r="L85" s="412"/>
    </row>
    <row r="86" spans="1:12" ht="36" x14ac:dyDescent="0.25">
      <c r="A86" s="311">
        <v>2212</v>
      </c>
      <c r="B86" s="73" t="s">
        <v>84</v>
      </c>
      <c r="C86" s="338">
        <f t="shared" si="5"/>
        <v>0</v>
      </c>
      <c r="D86" s="340"/>
      <c r="E86" s="340"/>
      <c r="F86" s="340"/>
      <c r="G86" s="413"/>
      <c r="H86" s="338">
        <f t="shared" si="6"/>
        <v>0</v>
      </c>
      <c r="I86" s="340"/>
      <c r="J86" s="340"/>
      <c r="K86" s="340"/>
      <c r="L86" s="414"/>
    </row>
    <row r="87" spans="1:12" ht="24" x14ac:dyDescent="0.25">
      <c r="A87" s="311">
        <v>2214</v>
      </c>
      <c r="B87" s="73" t="s">
        <v>85</v>
      </c>
      <c r="C87" s="338">
        <f t="shared" si="5"/>
        <v>0</v>
      </c>
      <c r="D87" s="340"/>
      <c r="E87" s="340"/>
      <c r="F87" s="340"/>
      <c r="G87" s="413"/>
      <c r="H87" s="338">
        <f t="shared" si="6"/>
        <v>0</v>
      </c>
      <c r="I87" s="340"/>
      <c r="J87" s="340"/>
      <c r="K87" s="340"/>
      <c r="L87" s="414"/>
    </row>
    <row r="88" spans="1:12" x14ac:dyDescent="0.25">
      <c r="A88" s="311">
        <v>2219</v>
      </c>
      <c r="B88" s="73" t="s">
        <v>86</v>
      </c>
      <c r="C88" s="338">
        <f t="shared" si="5"/>
        <v>0</v>
      </c>
      <c r="D88" s="340"/>
      <c r="E88" s="340"/>
      <c r="F88" s="340"/>
      <c r="G88" s="413"/>
      <c r="H88" s="338">
        <f t="shared" si="6"/>
        <v>0</v>
      </c>
      <c r="I88" s="340"/>
      <c r="J88" s="340"/>
      <c r="K88" s="340"/>
      <c r="L88" s="414"/>
    </row>
    <row r="89" spans="1:12" ht="24" x14ac:dyDescent="0.25">
      <c r="A89" s="415">
        <v>2220</v>
      </c>
      <c r="B89" s="73" t="s">
        <v>87</v>
      </c>
      <c r="C89" s="338">
        <f t="shared" si="5"/>
        <v>0</v>
      </c>
      <c r="D89" s="416">
        <f>SUM(D90:D94)</f>
        <v>0</v>
      </c>
      <c r="E89" s="416">
        <f>SUM(E90:E94)</f>
        <v>0</v>
      </c>
      <c r="F89" s="416">
        <f>SUM(F90:F94)</f>
        <v>0</v>
      </c>
      <c r="G89" s="417">
        <f>SUM(G90:G94)</f>
        <v>0</v>
      </c>
      <c r="H89" s="338">
        <f t="shared" si="6"/>
        <v>0</v>
      </c>
      <c r="I89" s="416">
        <f>SUM(I90:I94)</f>
        <v>0</v>
      </c>
      <c r="J89" s="416">
        <f>SUM(J90:J94)</f>
        <v>0</v>
      </c>
      <c r="K89" s="416">
        <f>SUM(K90:K94)</f>
        <v>0</v>
      </c>
      <c r="L89" s="418">
        <f>SUM(L90:L94)</f>
        <v>0</v>
      </c>
    </row>
    <row r="90" spans="1:12" x14ac:dyDescent="0.25">
      <c r="A90" s="311">
        <v>2221</v>
      </c>
      <c r="B90" s="73" t="s">
        <v>88</v>
      </c>
      <c r="C90" s="338">
        <f t="shared" si="5"/>
        <v>0</v>
      </c>
      <c r="D90" s="340"/>
      <c r="E90" s="340"/>
      <c r="F90" s="340"/>
      <c r="G90" s="413"/>
      <c r="H90" s="338">
        <f t="shared" si="6"/>
        <v>0</v>
      </c>
      <c r="I90" s="340"/>
      <c r="J90" s="340"/>
      <c r="K90" s="340"/>
      <c r="L90" s="414"/>
    </row>
    <row r="91" spans="1:12" x14ac:dyDescent="0.25">
      <c r="A91" s="311">
        <v>2222</v>
      </c>
      <c r="B91" s="73" t="s">
        <v>89</v>
      </c>
      <c r="C91" s="338">
        <f t="shared" si="5"/>
        <v>0</v>
      </c>
      <c r="D91" s="340"/>
      <c r="E91" s="340"/>
      <c r="F91" s="340"/>
      <c r="G91" s="413"/>
      <c r="H91" s="338">
        <f t="shared" si="6"/>
        <v>0</v>
      </c>
      <c r="I91" s="340"/>
      <c r="J91" s="340"/>
      <c r="K91" s="340"/>
      <c r="L91" s="414"/>
    </row>
    <row r="92" spans="1:12" x14ac:dyDescent="0.25">
      <c r="A92" s="311">
        <v>2223</v>
      </c>
      <c r="B92" s="73" t="s">
        <v>90</v>
      </c>
      <c r="C92" s="338">
        <f t="shared" si="5"/>
        <v>0</v>
      </c>
      <c r="D92" s="340"/>
      <c r="E92" s="340"/>
      <c r="F92" s="340"/>
      <c r="G92" s="413"/>
      <c r="H92" s="338">
        <f t="shared" si="6"/>
        <v>0</v>
      </c>
      <c r="I92" s="340"/>
      <c r="J92" s="340"/>
      <c r="K92" s="340"/>
      <c r="L92" s="414"/>
    </row>
    <row r="93" spans="1:12" ht="48" x14ac:dyDescent="0.25">
      <c r="A93" s="311">
        <v>2224</v>
      </c>
      <c r="B93" s="73" t="s">
        <v>333</v>
      </c>
      <c r="C93" s="338">
        <f t="shared" si="5"/>
        <v>0</v>
      </c>
      <c r="D93" s="340"/>
      <c r="E93" s="340"/>
      <c r="F93" s="340"/>
      <c r="G93" s="413"/>
      <c r="H93" s="338">
        <f t="shared" si="6"/>
        <v>0</v>
      </c>
      <c r="I93" s="340"/>
      <c r="J93" s="340"/>
      <c r="K93" s="340"/>
      <c r="L93" s="414"/>
    </row>
    <row r="94" spans="1:12" ht="24" x14ac:dyDescent="0.25">
      <c r="A94" s="311">
        <v>2229</v>
      </c>
      <c r="B94" s="73" t="s">
        <v>91</v>
      </c>
      <c r="C94" s="338">
        <f t="shared" si="5"/>
        <v>0</v>
      </c>
      <c r="D94" s="340"/>
      <c r="E94" s="340"/>
      <c r="F94" s="340"/>
      <c r="G94" s="413"/>
      <c r="H94" s="338">
        <f t="shared" si="6"/>
        <v>0</v>
      </c>
      <c r="I94" s="340"/>
      <c r="J94" s="340"/>
      <c r="K94" s="340"/>
      <c r="L94" s="414"/>
    </row>
    <row r="95" spans="1:12" ht="36" x14ac:dyDescent="0.25">
      <c r="A95" s="415">
        <v>2230</v>
      </c>
      <c r="B95" s="73" t="s">
        <v>92</v>
      </c>
      <c r="C95" s="338">
        <f t="shared" si="5"/>
        <v>0</v>
      </c>
      <c r="D95" s="416">
        <f>SUM(D96:D102)</f>
        <v>0</v>
      </c>
      <c r="E95" s="416">
        <f>SUM(E96:E102)</f>
        <v>0</v>
      </c>
      <c r="F95" s="416">
        <f>SUM(F96:F102)</f>
        <v>0</v>
      </c>
      <c r="G95" s="417">
        <f>SUM(G96:G102)</f>
        <v>0</v>
      </c>
      <c r="H95" s="338">
        <f t="shared" si="6"/>
        <v>0</v>
      </c>
      <c r="I95" s="416">
        <f>SUM(I96:I102)</f>
        <v>0</v>
      </c>
      <c r="J95" s="416">
        <f>SUM(J96:J102)</f>
        <v>0</v>
      </c>
      <c r="K95" s="416">
        <f>SUM(K96:K102)</f>
        <v>0</v>
      </c>
      <c r="L95" s="418">
        <f>SUM(L96:L102)</f>
        <v>0</v>
      </c>
    </row>
    <row r="96" spans="1:12" ht="24" x14ac:dyDescent="0.25">
      <c r="A96" s="311">
        <v>2231</v>
      </c>
      <c r="B96" s="73" t="s">
        <v>334</v>
      </c>
      <c r="C96" s="338">
        <f t="shared" si="5"/>
        <v>0</v>
      </c>
      <c r="D96" s="340"/>
      <c r="E96" s="340"/>
      <c r="F96" s="340"/>
      <c r="G96" s="413"/>
      <c r="H96" s="338">
        <f t="shared" si="6"/>
        <v>0</v>
      </c>
      <c r="I96" s="340"/>
      <c r="J96" s="340"/>
      <c r="K96" s="340"/>
      <c r="L96" s="414"/>
    </row>
    <row r="97" spans="1:12" ht="36" x14ac:dyDescent="0.25">
      <c r="A97" s="311">
        <v>2232</v>
      </c>
      <c r="B97" s="73" t="s">
        <v>93</v>
      </c>
      <c r="C97" s="338">
        <f t="shared" si="5"/>
        <v>0</v>
      </c>
      <c r="D97" s="340"/>
      <c r="E97" s="340"/>
      <c r="F97" s="340"/>
      <c r="G97" s="413"/>
      <c r="H97" s="338">
        <f t="shared" si="6"/>
        <v>0</v>
      </c>
      <c r="I97" s="340"/>
      <c r="J97" s="340"/>
      <c r="K97" s="340"/>
      <c r="L97" s="414"/>
    </row>
    <row r="98" spans="1:12" ht="24" x14ac:dyDescent="0.25">
      <c r="A98" s="305">
        <v>2233</v>
      </c>
      <c r="B98" s="67" t="s">
        <v>94</v>
      </c>
      <c r="C98" s="332">
        <f t="shared" si="5"/>
        <v>0</v>
      </c>
      <c r="D98" s="334"/>
      <c r="E98" s="334"/>
      <c r="F98" s="334"/>
      <c r="G98" s="411"/>
      <c r="H98" s="332">
        <f t="shared" si="6"/>
        <v>0</v>
      </c>
      <c r="I98" s="334"/>
      <c r="J98" s="334"/>
      <c r="K98" s="334"/>
      <c r="L98" s="412"/>
    </row>
    <row r="99" spans="1:12" ht="36" x14ac:dyDescent="0.25">
      <c r="A99" s="311">
        <v>2234</v>
      </c>
      <c r="B99" s="73" t="s">
        <v>95</v>
      </c>
      <c r="C99" s="338">
        <f t="shared" si="5"/>
        <v>0</v>
      </c>
      <c r="D99" s="340"/>
      <c r="E99" s="340"/>
      <c r="F99" s="340"/>
      <c r="G99" s="413"/>
      <c r="H99" s="338">
        <f t="shared" si="6"/>
        <v>0</v>
      </c>
      <c r="I99" s="340"/>
      <c r="J99" s="340"/>
      <c r="K99" s="340"/>
      <c r="L99" s="414"/>
    </row>
    <row r="100" spans="1:12" ht="24" x14ac:dyDescent="0.25">
      <c r="A100" s="311">
        <v>2235</v>
      </c>
      <c r="B100" s="73" t="s">
        <v>335</v>
      </c>
      <c r="C100" s="338">
        <f t="shared" si="5"/>
        <v>0</v>
      </c>
      <c r="D100" s="340"/>
      <c r="E100" s="340"/>
      <c r="F100" s="340"/>
      <c r="G100" s="413"/>
      <c r="H100" s="338">
        <f t="shared" si="6"/>
        <v>0</v>
      </c>
      <c r="I100" s="340"/>
      <c r="J100" s="340"/>
      <c r="K100" s="340"/>
      <c r="L100" s="414"/>
    </row>
    <row r="101" spans="1:12" x14ac:dyDescent="0.25">
      <c r="A101" s="311">
        <v>2236</v>
      </c>
      <c r="B101" s="73" t="s">
        <v>96</v>
      </c>
      <c r="C101" s="338">
        <f t="shared" si="5"/>
        <v>0</v>
      </c>
      <c r="D101" s="340"/>
      <c r="E101" s="340"/>
      <c r="F101" s="340"/>
      <c r="G101" s="413"/>
      <c r="H101" s="338">
        <f t="shared" si="6"/>
        <v>0</v>
      </c>
      <c r="I101" s="340"/>
      <c r="J101" s="340"/>
      <c r="K101" s="340"/>
      <c r="L101" s="414"/>
    </row>
    <row r="102" spans="1:12" ht="24" x14ac:dyDescent="0.25">
      <c r="A102" s="311">
        <v>2239</v>
      </c>
      <c r="B102" s="73" t="s">
        <v>97</v>
      </c>
      <c r="C102" s="338">
        <f t="shared" si="5"/>
        <v>0</v>
      </c>
      <c r="D102" s="340"/>
      <c r="E102" s="340"/>
      <c r="F102" s="340"/>
      <c r="G102" s="413"/>
      <c r="H102" s="338">
        <f t="shared" si="6"/>
        <v>0</v>
      </c>
      <c r="I102" s="340"/>
      <c r="J102" s="340"/>
      <c r="K102" s="340"/>
      <c r="L102" s="414"/>
    </row>
    <row r="103" spans="1:12" ht="36" x14ac:dyDescent="0.25">
      <c r="A103" s="415">
        <v>2240</v>
      </c>
      <c r="B103" s="73" t="s">
        <v>336</v>
      </c>
      <c r="C103" s="338">
        <f t="shared" si="5"/>
        <v>0</v>
      </c>
      <c r="D103" s="416">
        <f>SUM(D104:D111)</f>
        <v>0</v>
      </c>
      <c r="E103" s="416">
        <f>SUM(E104:E111)</f>
        <v>0</v>
      </c>
      <c r="F103" s="416">
        <f>SUM(F104:F111)</f>
        <v>0</v>
      </c>
      <c r="G103" s="417">
        <f>SUM(G104:G111)</f>
        <v>0</v>
      </c>
      <c r="H103" s="338">
        <f t="shared" si="6"/>
        <v>0</v>
      </c>
      <c r="I103" s="416">
        <f>SUM(I104:I111)</f>
        <v>0</v>
      </c>
      <c r="J103" s="416">
        <f>SUM(J104:J111)</f>
        <v>0</v>
      </c>
      <c r="K103" s="416">
        <f>SUM(K104:K111)</f>
        <v>0</v>
      </c>
      <c r="L103" s="418">
        <f>SUM(L104:L111)</f>
        <v>0</v>
      </c>
    </row>
    <row r="104" spans="1:12" x14ac:dyDescent="0.25">
      <c r="A104" s="311">
        <v>2241</v>
      </c>
      <c r="B104" s="73" t="s">
        <v>98</v>
      </c>
      <c r="C104" s="338">
        <f t="shared" si="5"/>
        <v>0</v>
      </c>
      <c r="D104" s="340"/>
      <c r="E104" s="340"/>
      <c r="F104" s="340"/>
      <c r="G104" s="413"/>
      <c r="H104" s="338">
        <f t="shared" si="6"/>
        <v>0</v>
      </c>
      <c r="I104" s="340"/>
      <c r="J104" s="340"/>
      <c r="K104" s="340"/>
      <c r="L104" s="414"/>
    </row>
    <row r="105" spans="1:12" ht="24" x14ac:dyDescent="0.25">
      <c r="A105" s="311">
        <v>2242</v>
      </c>
      <c r="B105" s="73" t="s">
        <v>99</v>
      </c>
      <c r="C105" s="338">
        <f t="shared" si="5"/>
        <v>0</v>
      </c>
      <c r="D105" s="340"/>
      <c r="E105" s="340"/>
      <c r="F105" s="340"/>
      <c r="G105" s="413"/>
      <c r="H105" s="338">
        <f t="shared" si="6"/>
        <v>0</v>
      </c>
      <c r="I105" s="340"/>
      <c r="J105" s="340"/>
      <c r="K105" s="340"/>
      <c r="L105" s="414"/>
    </row>
    <row r="106" spans="1:12" ht="24" x14ac:dyDescent="0.25">
      <c r="A106" s="311">
        <v>2243</v>
      </c>
      <c r="B106" s="73" t="s">
        <v>100</v>
      </c>
      <c r="C106" s="338">
        <f t="shared" si="5"/>
        <v>0</v>
      </c>
      <c r="D106" s="340"/>
      <c r="E106" s="340"/>
      <c r="F106" s="340"/>
      <c r="G106" s="413"/>
      <c r="H106" s="338">
        <f t="shared" si="6"/>
        <v>0</v>
      </c>
      <c r="I106" s="340"/>
      <c r="J106" s="340"/>
      <c r="K106" s="340"/>
      <c r="L106" s="414"/>
    </row>
    <row r="107" spans="1:12" x14ac:dyDescent="0.25">
      <c r="A107" s="311">
        <v>2244</v>
      </c>
      <c r="B107" s="73" t="s">
        <v>337</v>
      </c>
      <c r="C107" s="338">
        <f t="shared" si="5"/>
        <v>0</v>
      </c>
      <c r="D107" s="340"/>
      <c r="E107" s="340"/>
      <c r="F107" s="340"/>
      <c r="G107" s="413"/>
      <c r="H107" s="338">
        <f t="shared" si="6"/>
        <v>0</v>
      </c>
      <c r="I107" s="340"/>
      <c r="J107" s="340"/>
      <c r="K107" s="340"/>
      <c r="L107" s="414"/>
    </row>
    <row r="108" spans="1:12" ht="24" x14ac:dyDescent="0.25">
      <c r="A108" s="311">
        <v>2246</v>
      </c>
      <c r="B108" s="73" t="s">
        <v>101</v>
      </c>
      <c r="C108" s="338">
        <f t="shared" si="5"/>
        <v>0</v>
      </c>
      <c r="D108" s="340"/>
      <c r="E108" s="340"/>
      <c r="F108" s="340"/>
      <c r="G108" s="413"/>
      <c r="H108" s="338">
        <f t="shared" si="6"/>
        <v>0</v>
      </c>
      <c r="I108" s="340"/>
      <c r="J108" s="340"/>
      <c r="K108" s="340"/>
      <c r="L108" s="414"/>
    </row>
    <row r="109" spans="1:12" x14ac:dyDescent="0.25">
      <c r="A109" s="311">
        <v>2247</v>
      </c>
      <c r="B109" s="73" t="s">
        <v>102</v>
      </c>
      <c r="C109" s="338">
        <f t="shared" si="5"/>
        <v>0</v>
      </c>
      <c r="D109" s="340"/>
      <c r="E109" s="340"/>
      <c r="F109" s="340"/>
      <c r="G109" s="413"/>
      <c r="H109" s="338">
        <f t="shared" si="6"/>
        <v>0</v>
      </c>
      <c r="I109" s="340"/>
      <c r="J109" s="340"/>
      <c r="K109" s="340"/>
      <c r="L109" s="414"/>
    </row>
    <row r="110" spans="1:12" ht="24" x14ac:dyDescent="0.25">
      <c r="A110" s="311">
        <v>2248</v>
      </c>
      <c r="B110" s="73" t="s">
        <v>103</v>
      </c>
      <c r="C110" s="338">
        <f t="shared" si="5"/>
        <v>0</v>
      </c>
      <c r="D110" s="340"/>
      <c r="E110" s="340"/>
      <c r="F110" s="340"/>
      <c r="G110" s="413"/>
      <c r="H110" s="338">
        <f t="shared" si="6"/>
        <v>0</v>
      </c>
      <c r="I110" s="340"/>
      <c r="J110" s="340"/>
      <c r="K110" s="340"/>
      <c r="L110" s="414"/>
    </row>
    <row r="111" spans="1:12" ht="24" x14ac:dyDescent="0.25">
      <c r="A111" s="311">
        <v>2249</v>
      </c>
      <c r="B111" s="73" t="s">
        <v>104</v>
      </c>
      <c r="C111" s="338">
        <f t="shared" si="5"/>
        <v>0</v>
      </c>
      <c r="D111" s="340"/>
      <c r="E111" s="340"/>
      <c r="F111" s="340"/>
      <c r="G111" s="413"/>
      <c r="H111" s="338">
        <f t="shared" si="6"/>
        <v>0</v>
      </c>
      <c r="I111" s="340"/>
      <c r="J111" s="340"/>
      <c r="K111" s="340"/>
      <c r="L111" s="414"/>
    </row>
    <row r="112" spans="1:12" x14ac:dyDescent="0.25">
      <c r="A112" s="415">
        <v>2250</v>
      </c>
      <c r="B112" s="73" t="s">
        <v>105</v>
      </c>
      <c r="C112" s="338">
        <f t="shared" si="5"/>
        <v>0</v>
      </c>
      <c r="D112" s="416">
        <f>SUM(D113:D115)</f>
        <v>0</v>
      </c>
      <c r="E112" s="416">
        <f>SUM(E113:E115)</f>
        <v>0</v>
      </c>
      <c r="F112" s="416">
        <f>SUM(F113:F115)</f>
        <v>0</v>
      </c>
      <c r="G112" s="429">
        <f>SUM(G113:G115)</f>
        <v>0</v>
      </c>
      <c r="H112" s="338">
        <f t="shared" si="6"/>
        <v>0</v>
      </c>
      <c r="I112" s="416">
        <f>SUM(I113:I115)</f>
        <v>0</v>
      </c>
      <c r="J112" s="416">
        <f>SUM(J113:J115)</f>
        <v>0</v>
      </c>
      <c r="K112" s="416">
        <f>SUM(K113:K115)</f>
        <v>0</v>
      </c>
      <c r="L112" s="418">
        <f>SUM(L113:L115)</f>
        <v>0</v>
      </c>
    </row>
    <row r="113" spans="1:12" x14ac:dyDescent="0.25">
      <c r="A113" s="311">
        <v>2251</v>
      </c>
      <c r="B113" s="73" t="s">
        <v>106</v>
      </c>
      <c r="C113" s="338">
        <f t="shared" si="5"/>
        <v>0</v>
      </c>
      <c r="D113" s="340"/>
      <c r="E113" s="340"/>
      <c r="F113" s="340"/>
      <c r="G113" s="413"/>
      <c r="H113" s="338">
        <f t="shared" si="6"/>
        <v>0</v>
      </c>
      <c r="I113" s="340"/>
      <c r="J113" s="340"/>
      <c r="K113" s="340"/>
      <c r="L113" s="414"/>
    </row>
    <row r="114" spans="1:12" ht="24" x14ac:dyDescent="0.25">
      <c r="A114" s="311">
        <v>2252</v>
      </c>
      <c r="B114" s="73" t="s">
        <v>107</v>
      </c>
      <c r="C114" s="338">
        <f>SUM(D114:G114)</f>
        <v>0</v>
      </c>
      <c r="D114" s="340"/>
      <c r="E114" s="340"/>
      <c r="F114" s="340"/>
      <c r="G114" s="413"/>
      <c r="H114" s="338">
        <f>SUM(I114:L114)</f>
        <v>0</v>
      </c>
      <c r="I114" s="340"/>
      <c r="J114" s="340"/>
      <c r="K114" s="340"/>
      <c r="L114" s="414"/>
    </row>
    <row r="115" spans="1:12" ht="24" x14ac:dyDescent="0.25">
      <c r="A115" s="311">
        <v>2259</v>
      </c>
      <c r="B115" s="73" t="s">
        <v>108</v>
      </c>
      <c r="C115" s="338">
        <f>SUM(D115:G115)</f>
        <v>0</v>
      </c>
      <c r="D115" s="340"/>
      <c r="E115" s="340"/>
      <c r="F115" s="340"/>
      <c r="G115" s="413"/>
      <c r="H115" s="338">
        <f>SUM(I115:L115)</f>
        <v>0</v>
      </c>
      <c r="I115" s="340"/>
      <c r="J115" s="340"/>
      <c r="K115" s="340"/>
      <c r="L115" s="414"/>
    </row>
    <row r="116" spans="1:12" x14ac:dyDescent="0.25">
      <c r="A116" s="415">
        <v>2260</v>
      </c>
      <c r="B116" s="73" t="s">
        <v>109</v>
      </c>
      <c r="C116" s="338">
        <f t="shared" ref="C116:C187" si="7">SUM(D116:G116)</f>
        <v>0</v>
      </c>
      <c r="D116" s="416">
        <f>SUM(D117:D121)</f>
        <v>0</v>
      </c>
      <c r="E116" s="416">
        <f>SUM(E117:E121)</f>
        <v>0</v>
      </c>
      <c r="F116" s="416">
        <f>SUM(F117:F121)</f>
        <v>0</v>
      </c>
      <c r="G116" s="417">
        <f>SUM(G117:G121)</f>
        <v>0</v>
      </c>
      <c r="H116" s="338">
        <f t="shared" ref="H116:H188" si="8">SUM(I116:L116)</f>
        <v>0</v>
      </c>
      <c r="I116" s="416">
        <f>SUM(I117:I121)</f>
        <v>0</v>
      </c>
      <c r="J116" s="416">
        <f>SUM(J117:J121)</f>
        <v>0</v>
      </c>
      <c r="K116" s="416">
        <f>SUM(K117:K121)</f>
        <v>0</v>
      </c>
      <c r="L116" s="418">
        <f>SUM(L117:L121)</f>
        <v>0</v>
      </c>
    </row>
    <row r="117" spans="1:12" x14ac:dyDescent="0.25">
      <c r="A117" s="311">
        <v>2261</v>
      </c>
      <c r="B117" s="73" t="s">
        <v>110</v>
      </c>
      <c r="C117" s="338">
        <f t="shared" si="7"/>
        <v>0</v>
      </c>
      <c r="D117" s="340"/>
      <c r="E117" s="340"/>
      <c r="F117" s="340"/>
      <c r="G117" s="413"/>
      <c r="H117" s="338">
        <f t="shared" si="8"/>
        <v>0</v>
      </c>
      <c r="I117" s="340"/>
      <c r="J117" s="340"/>
      <c r="K117" s="340"/>
      <c r="L117" s="414"/>
    </row>
    <row r="118" spans="1:12" x14ac:dyDescent="0.25">
      <c r="A118" s="311">
        <v>2262</v>
      </c>
      <c r="B118" s="73" t="s">
        <v>111</v>
      </c>
      <c r="C118" s="338">
        <f t="shared" si="7"/>
        <v>0</v>
      </c>
      <c r="D118" s="340"/>
      <c r="E118" s="340"/>
      <c r="F118" s="340"/>
      <c r="G118" s="413"/>
      <c r="H118" s="338">
        <f t="shared" si="8"/>
        <v>0</v>
      </c>
      <c r="I118" s="340"/>
      <c r="J118" s="340"/>
      <c r="K118" s="340"/>
      <c r="L118" s="414"/>
    </row>
    <row r="119" spans="1:12" x14ac:dyDescent="0.25">
      <c r="A119" s="311">
        <v>2263</v>
      </c>
      <c r="B119" s="73" t="s">
        <v>112</v>
      </c>
      <c r="C119" s="338">
        <f t="shared" si="7"/>
        <v>0</v>
      </c>
      <c r="D119" s="340"/>
      <c r="E119" s="340"/>
      <c r="F119" s="340"/>
      <c r="G119" s="413"/>
      <c r="H119" s="338">
        <f t="shared" si="8"/>
        <v>0</v>
      </c>
      <c r="I119" s="340"/>
      <c r="J119" s="340"/>
      <c r="K119" s="340"/>
      <c r="L119" s="414"/>
    </row>
    <row r="120" spans="1:12" ht="24" x14ac:dyDescent="0.25">
      <c r="A120" s="311">
        <v>2264</v>
      </c>
      <c r="B120" s="73" t="s">
        <v>338</v>
      </c>
      <c r="C120" s="338">
        <f t="shared" si="7"/>
        <v>0</v>
      </c>
      <c r="D120" s="340"/>
      <c r="E120" s="340"/>
      <c r="F120" s="340"/>
      <c r="G120" s="413"/>
      <c r="H120" s="338">
        <f t="shared" si="8"/>
        <v>0</v>
      </c>
      <c r="I120" s="340"/>
      <c r="J120" s="340"/>
      <c r="K120" s="340"/>
      <c r="L120" s="414"/>
    </row>
    <row r="121" spans="1:12" x14ac:dyDescent="0.25">
      <c r="A121" s="311">
        <v>2269</v>
      </c>
      <c r="B121" s="73" t="s">
        <v>113</v>
      </c>
      <c r="C121" s="338">
        <f t="shared" si="7"/>
        <v>0</v>
      </c>
      <c r="D121" s="340"/>
      <c r="E121" s="340"/>
      <c r="F121" s="340"/>
      <c r="G121" s="413"/>
      <c r="H121" s="338">
        <f t="shared" si="8"/>
        <v>0</v>
      </c>
      <c r="I121" s="340"/>
      <c r="J121" s="340"/>
      <c r="K121" s="340"/>
      <c r="L121" s="414"/>
    </row>
    <row r="122" spans="1:12" x14ac:dyDescent="0.25">
      <c r="A122" s="415">
        <v>2270</v>
      </c>
      <c r="B122" s="73" t="s">
        <v>114</v>
      </c>
      <c r="C122" s="338">
        <f t="shared" si="7"/>
        <v>143</v>
      </c>
      <c r="D122" s="416">
        <f>SUM(D123:D127)</f>
        <v>143</v>
      </c>
      <c r="E122" s="416">
        <f>SUM(E123:E127)</f>
        <v>0</v>
      </c>
      <c r="F122" s="416">
        <f>SUM(F123:F127)</f>
        <v>0</v>
      </c>
      <c r="G122" s="417">
        <f>SUM(G123:G127)</f>
        <v>0</v>
      </c>
      <c r="H122" s="338">
        <f t="shared" si="8"/>
        <v>143</v>
      </c>
      <c r="I122" s="416">
        <f>SUM(I123:I127)</f>
        <v>143</v>
      </c>
      <c r="J122" s="416">
        <f>SUM(J123:J127)</f>
        <v>0</v>
      </c>
      <c r="K122" s="416">
        <f>SUM(K123:K127)</f>
        <v>0</v>
      </c>
      <c r="L122" s="418">
        <f>SUM(L123:L127)</f>
        <v>0</v>
      </c>
    </row>
    <row r="123" spans="1:12" x14ac:dyDescent="0.25">
      <c r="A123" s="311">
        <v>2272</v>
      </c>
      <c r="B123" s="1" t="s">
        <v>115</v>
      </c>
      <c r="C123" s="338">
        <f t="shared" si="7"/>
        <v>0</v>
      </c>
      <c r="D123" s="340"/>
      <c r="E123" s="340"/>
      <c r="F123" s="340"/>
      <c r="G123" s="413"/>
      <c r="H123" s="338">
        <f t="shared" si="8"/>
        <v>0</v>
      </c>
      <c r="I123" s="340"/>
      <c r="J123" s="340"/>
      <c r="K123" s="340"/>
      <c r="L123" s="414"/>
    </row>
    <row r="124" spans="1:12" ht="24" x14ac:dyDescent="0.25">
      <c r="A124" s="311">
        <v>2275</v>
      </c>
      <c r="B124" s="73" t="s">
        <v>116</v>
      </c>
      <c r="C124" s="338">
        <f t="shared" si="7"/>
        <v>0</v>
      </c>
      <c r="D124" s="340"/>
      <c r="E124" s="340"/>
      <c r="F124" s="340"/>
      <c r="G124" s="413"/>
      <c r="H124" s="338">
        <f t="shared" si="8"/>
        <v>0</v>
      </c>
      <c r="I124" s="340"/>
      <c r="J124" s="340"/>
      <c r="K124" s="340"/>
      <c r="L124" s="414"/>
    </row>
    <row r="125" spans="1:12" ht="36" x14ac:dyDescent="0.25">
      <c r="A125" s="311">
        <v>2276</v>
      </c>
      <c r="B125" s="73" t="s">
        <v>117</v>
      </c>
      <c r="C125" s="338">
        <f t="shared" si="7"/>
        <v>0</v>
      </c>
      <c r="D125" s="340"/>
      <c r="E125" s="340"/>
      <c r="F125" s="340"/>
      <c r="G125" s="413"/>
      <c r="H125" s="338">
        <f t="shared" si="8"/>
        <v>0</v>
      </c>
      <c r="I125" s="340"/>
      <c r="J125" s="340"/>
      <c r="K125" s="340"/>
      <c r="L125" s="414"/>
    </row>
    <row r="126" spans="1:12" ht="24" customHeight="1" x14ac:dyDescent="0.25">
      <c r="A126" s="311">
        <v>2278</v>
      </c>
      <c r="B126" s="73" t="s">
        <v>118</v>
      </c>
      <c r="C126" s="338">
        <f t="shared" si="7"/>
        <v>0</v>
      </c>
      <c r="D126" s="340"/>
      <c r="E126" s="340"/>
      <c r="F126" s="340"/>
      <c r="G126" s="413"/>
      <c r="H126" s="338">
        <f t="shared" si="8"/>
        <v>0</v>
      </c>
      <c r="I126" s="340"/>
      <c r="J126" s="340"/>
      <c r="K126" s="340"/>
      <c r="L126" s="414"/>
    </row>
    <row r="127" spans="1:12" ht="24" x14ac:dyDescent="0.25">
      <c r="A127" s="311">
        <v>2279</v>
      </c>
      <c r="B127" s="73" t="s">
        <v>119</v>
      </c>
      <c r="C127" s="338">
        <f t="shared" si="7"/>
        <v>143</v>
      </c>
      <c r="D127" s="340">
        <v>143</v>
      </c>
      <c r="E127" s="340"/>
      <c r="F127" s="340"/>
      <c r="G127" s="413"/>
      <c r="H127" s="338">
        <f t="shared" si="8"/>
        <v>143</v>
      </c>
      <c r="I127" s="340">
        <f>[2]LP_soc_pakalp_nod_22.piel!$G$11</f>
        <v>143</v>
      </c>
      <c r="J127" s="340"/>
      <c r="K127" s="340"/>
      <c r="L127" s="414"/>
    </row>
    <row r="128" spans="1:12" ht="24" x14ac:dyDescent="0.25">
      <c r="A128" s="424">
        <v>2280</v>
      </c>
      <c r="B128" s="67" t="s">
        <v>120</v>
      </c>
      <c r="C128" s="332">
        <f t="shared" ref="C128:L128" si="9">SUM(C129)</f>
        <v>0</v>
      </c>
      <c r="D128" s="425">
        <f t="shared" si="9"/>
        <v>0</v>
      </c>
      <c r="E128" s="425">
        <f t="shared" si="9"/>
        <v>0</v>
      </c>
      <c r="F128" s="425">
        <f t="shared" si="9"/>
        <v>0</v>
      </c>
      <c r="G128" s="425">
        <f t="shared" si="9"/>
        <v>0</v>
      </c>
      <c r="H128" s="332">
        <f t="shared" si="9"/>
        <v>0</v>
      </c>
      <c r="I128" s="425">
        <f t="shared" si="9"/>
        <v>0</v>
      </c>
      <c r="J128" s="425">
        <f t="shared" si="9"/>
        <v>0</v>
      </c>
      <c r="K128" s="425">
        <f t="shared" si="9"/>
        <v>0</v>
      </c>
      <c r="L128" s="430">
        <f t="shared" si="9"/>
        <v>0</v>
      </c>
    </row>
    <row r="129" spans="1:12" ht="24" x14ac:dyDescent="0.25">
      <c r="A129" s="311">
        <v>2283</v>
      </c>
      <c r="B129" s="73" t="s">
        <v>121</v>
      </c>
      <c r="C129" s="338">
        <f>SUM(D129:G129)</f>
        <v>0</v>
      </c>
      <c r="D129" s="340"/>
      <c r="E129" s="340"/>
      <c r="F129" s="340"/>
      <c r="G129" s="413"/>
      <c r="H129" s="338">
        <f>SUM(I129:L129)</f>
        <v>0</v>
      </c>
      <c r="I129" s="340"/>
      <c r="J129" s="340"/>
      <c r="K129" s="340"/>
      <c r="L129" s="414"/>
    </row>
    <row r="130" spans="1:12" ht="38.25" customHeight="1" x14ac:dyDescent="0.25">
      <c r="A130" s="322">
        <v>2300</v>
      </c>
      <c r="B130" s="141" t="s">
        <v>122</v>
      </c>
      <c r="C130" s="323">
        <f t="shared" si="7"/>
        <v>0</v>
      </c>
      <c r="D130" s="329">
        <f>SUM(D131,D136,D140,D141,D144,D151,D159,D160,D163)</f>
        <v>0</v>
      </c>
      <c r="E130" s="329">
        <f>SUM(E131,E136,E140,E141,E144,E151,E159,E160,E163)</f>
        <v>0</v>
      </c>
      <c r="F130" s="329">
        <f>SUM(F131,F136,F140,F141,F144,F151,F159,F160,F163)</f>
        <v>0</v>
      </c>
      <c r="G130" s="422">
        <f>SUM(G131,G136,G140,G141,G144,G151,G159,G160,G163)</f>
        <v>0</v>
      </c>
      <c r="H130" s="323">
        <f t="shared" si="8"/>
        <v>0</v>
      </c>
      <c r="I130" s="329">
        <f>SUM(I131,I136,I140,I141,I144,I151,I159,I160,I163)</f>
        <v>0</v>
      </c>
      <c r="J130" s="329">
        <f>SUM(J131,J136,J140,J141,J144,J151,J159,J160,J163)</f>
        <v>0</v>
      </c>
      <c r="K130" s="329">
        <f>SUM(K131,K136,K140,K141,K144,K151,K159,K160,K163)</f>
        <v>0</v>
      </c>
      <c r="L130" s="423">
        <f>SUM(L131,L136,L140,L141,L144,L151,L159,L160,L163)</f>
        <v>0</v>
      </c>
    </row>
    <row r="131" spans="1:12" ht="24" x14ac:dyDescent="0.25">
      <c r="A131" s="424">
        <v>2310</v>
      </c>
      <c r="B131" s="67" t="s">
        <v>339</v>
      </c>
      <c r="C131" s="332">
        <f t="shared" si="7"/>
        <v>0</v>
      </c>
      <c r="D131" s="425">
        <f>SUM(D132:D135)</f>
        <v>0</v>
      </c>
      <c r="E131" s="425">
        <f t="shared" ref="E131:I131" si="10">SUM(E132:E135)</f>
        <v>0</v>
      </c>
      <c r="F131" s="425">
        <f t="shared" si="10"/>
        <v>0</v>
      </c>
      <c r="G131" s="426">
        <f t="shared" si="10"/>
        <v>0</v>
      </c>
      <c r="H131" s="332">
        <f t="shared" si="8"/>
        <v>0</v>
      </c>
      <c r="I131" s="425">
        <f t="shared" si="10"/>
        <v>0</v>
      </c>
      <c r="J131" s="425">
        <f t="shared" ref="J131" si="11">SUM(J132:J135)</f>
        <v>0</v>
      </c>
      <c r="K131" s="425">
        <f t="shared" ref="K131" si="12">SUM(K132:K135)</f>
        <v>0</v>
      </c>
      <c r="L131" s="427">
        <f>SUM(L132:L135)</f>
        <v>0</v>
      </c>
    </row>
    <row r="132" spans="1:12" x14ac:dyDescent="0.25">
      <c r="A132" s="311">
        <v>2311</v>
      </c>
      <c r="B132" s="73" t="s">
        <v>123</v>
      </c>
      <c r="C132" s="338">
        <f t="shared" si="7"/>
        <v>0</v>
      </c>
      <c r="D132" s="340"/>
      <c r="E132" s="340"/>
      <c r="F132" s="340"/>
      <c r="G132" s="413"/>
      <c r="H132" s="338">
        <f t="shared" si="8"/>
        <v>0</v>
      </c>
      <c r="I132" s="340"/>
      <c r="J132" s="340"/>
      <c r="K132" s="340"/>
      <c r="L132" s="414"/>
    </row>
    <row r="133" spans="1:12" x14ac:dyDescent="0.25">
      <c r="A133" s="311">
        <v>2312</v>
      </c>
      <c r="B133" s="73" t="s">
        <v>124</v>
      </c>
      <c r="C133" s="338">
        <f t="shared" si="7"/>
        <v>0</v>
      </c>
      <c r="D133" s="340"/>
      <c r="E133" s="340"/>
      <c r="F133" s="340"/>
      <c r="G133" s="413"/>
      <c r="H133" s="338">
        <f t="shared" si="8"/>
        <v>0</v>
      </c>
      <c r="I133" s="340"/>
      <c r="J133" s="340"/>
      <c r="K133" s="340"/>
      <c r="L133" s="414"/>
    </row>
    <row r="134" spans="1:12" x14ac:dyDescent="0.25">
      <c r="A134" s="311">
        <v>2313</v>
      </c>
      <c r="B134" s="73" t="s">
        <v>125</v>
      </c>
      <c r="C134" s="338">
        <f t="shared" si="7"/>
        <v>0</v>
      </c>
      <c r="D134" s="340"/>
      <c r="E134" s="340"/>
      <c r="F134" s="340"/>
      <c r="G134" s="413"/>
      <c r="H134" s="338">
        <f t="shared" si="8"/>
        <v>0</v>
      </c>
      <c r="I134" s="340"/>
      <c r="J134" s="340"/>
      <c r="K134" s="340"/>
      <c r="L134" s="414"/>
    </row>
    <row r="135" spans="1:12" ht="36" x14ac:dyDescent="0.25">
      <c r="A135" s="311">
        <v>2314</v>
      </c>
      <c r="B135" s="73" t="s">
        <v>325</v>
      </c>
      <c r="C135" s="338">
        <f t="shared" si="7"/>
        <v>0</v>
      </c>
      <c r="D135" s="340"/>
      <c r="E135" s="340"/>
      <c r="F135" s="340"/>
      <c r="G135" s="413"/>
      <c r="H135" s="338">
        <f t="shared" si="8"/>
        <v>0</v>
      </c>
      <c r="I135" s="340"/>
      <c r="J135" s="340"/>
      <c r="K135" s="340"/>
      <c r="L135" s="414"/>
    </row>
    <row r="136" spans="1:12" x14ac:dyDescent="0.25">
      <c r="A136" s="415">
        <v>2320</v>
      </c>
      <c r="B136" s="73" t="s">
        <v>126</v>
      </c>
      <c r="C136" s="338">
        <f t="shared" si="7"/>
        <v>0</v>
      </c>
      <c r="D136" s="416">
        <f>SUM(D137:D139)</f>
        <v>0</v>
      </c>
      <c r="E136" s="416">
        <f>SUM(E137:E139)</f>
        <v>0</v>
      </c>
      <c r="F136" s="416">
        <f>SUM(F137:F139)</f>
        <v>0</v>
      </c>
      <c r="G136" s="417">
        <f>SUM(G137:G139)</f>
        <v>0</v>
      </c>
      <c r="H136" s="338">
        <f t="shared" si="8"/>
        <v>0</v>
      </c>
      <c r="I136" s="416">
        <f>SUM(I137:I139)</f>
        <v>0</v>
      </c>
      <c r="J136" s="416">
        <f>SUM(J137:J139)</f>
        <v>0</v>
      </c>
      <c r="K136" s="416">
        <f>SUM(K137:K139)</f>
        <v>0</v>
      </c>
      <c r="L136" s="418">
        <f>SUM(L137:L139)</f>
        <v>0</v>
      </c>
    </row>
    <row r="137" spans="1:12" x14ac:dyDescent="0.25">
      <c r="A137" s="311">
        <v>2321</v>
      </c>
      <c r="B137" s="73" t="s">
        <v>127</v>
      </c>
      <c r="C137" s="338">
        <f t="shared" si="7"/>
        <v>0</v>
      </c>
      <c r="D137" s="340"/>
      <c r="E137" s="340"/>
      <c r="F137" s="340"/>
      <c r="G137" s="413"/>
      <c r="H137" s="338">
        <f t="shared" si="8"/>
        <v>0</v>
      </c>
      <c r="I137" s="340"/>
      <c r="J137" s="340"/>
      <c r="K137" s="340"/>
      <c r="L137" s="414"/>
    </row>
    <row r="138" spans="1:12" x14ac:dyDescent="0.25">
      <c r="A138" s="311">
        <v>2322</v>
      </c>
      <c r="B138" s="73" t="s">
        <v>128</v>
      </c>
      <c r="C138" s="338">
        <f t="shared" si="7"/>
        <v>0</v>
      </c>
      <c r="D138" s="340"/>
      <c r="E138" s="340"/>
      <c r="F138" s="340"/>
      <c r="G138" s="413"/>
      <c r="H138" s="338">
        <f t="shared" si="8"/>
        <v>0</v>
      </c>
      <c r="I138" s="340"/>
      <c r="J138" s="340"/>
      <c r="K138" s="340"/>
      <c r="L138" s="414"/>
    </row>
    <row r="139" spans="1:12" ht="10.5" customHeight="1" x14ac:dyDescent="0.25">
      <c r="A139" s="311">
        <v>2329</v>
      </c>
      <c r="B139" s="73" t="s">
        <v>129</v>
      </c>
      <c r="C139" s="338">
        <f t="shared" si="7"/>
        <v>0</v>
      </c>
      <c r="D139" s="340"/>
      <c r="E139" s="340"/>
      <c r="F139" s="340"/>
      <c r="G139" s="413"/>
      <c r="H139" s="338">
        <f t="shared" si="8"/>
        <v>0</v>
      </c>
      <c r="I139" s="340"/>
      <c r="J139" s="340"/>
      <c r="K139" s="340"/>
      <c r="L139" s="414"/>
    </row>
    <row r="140" spans="1:12" x14ac:dyDescent="0.25">
      <c r="A140" s="415">
        <v>2330</v>
      </c>
      <c r="B140" s="73" t="s">
        <v>130</v>
      </c>
      <c r="C140" s="338">
        <f t="shared" si="7"/>
        <v>0</v>
      </c>
      <c r="D140" s="340"/>
      <c r="E140" s="340"/>
      <c r="F140" s="340"/>
      <c r="G140" s="413"/>
      <c r="H140" s="338">
        <f t="shared" si="8"/>
        <v>0</v>
      </c>
      <c r="I140" s="340"/>
      <c r="J140" s="340"/>
      <c r="K140" s="340"/>
      <c r="L140" s="414"/>
    </row>
    <row r="141" spans="1:12" ht="48" x14ac:dyDescent="0.25">
      <c r="A141" s="415">
        <v>2340</v>
      </c>
      <c r="B141" s="73" t="s">
        <v>131</v>
      </c>
      <c r="C141" s="338">
        <f t="shared" si="7"/>
        <v>0</v>
      </c>
      <c r="D141" s="416">
        <f>SUM(D142:D143)</f>
        <v>0</v>
      </c>
      <c r="E141" s="416">
        <f>SUM(E142:E143)</f>
        <v>0</v>
      </c>
      <c r="F141" s="416">
        <f>SUM(F142:F143)</f>
        <v>0</v>
      </c>
      <c r="G141" s="417">
        <f>SUM(G142:G143)</f>
        <v>0</v>
      </c>
      <c r="H141" s="338">
        <f t="shared" si="8"/>
        <v>0</v>
      </c>
      <c r="I141" s="416">
        <f>SUM(I142:I143)</f>
        <v>0</v>
      </c>
      <c r="J141" s="416">
        <f>SUM(J142:J143)</f>
        <v>0</v>
      </c>
      <c r="K141" s="416">
        <f>SUM(K142:K143)</f>
        <v>0</v>
      </c>
      <c r="L141" s="418">
        <f>SUM(L142:L143)</f>
        <v>0</v>
      </c>
    </row>
    <row r="142" spans="1:12" x14ac:dyDescent="0.25">
      <c r="A142" s="311">
        <v>2341</v>
      </c>
      <c r="B142" s="73" t="s">
        <v>132</v>
      </c>
      <c r="C142" s="338">
        <f t="shared" si="7"/>
        <v>0</v>
      </c>
      <c r="D142" s="340"/>
      <c r="E142" s="340"/>
      <c r="F142" s="340"/>
      <c r="G142" s="413"/>
      <c r="H142" s="338">
        <f t="shared" si="8"/>
        <v>0</v>
      </c>
      <c r="I142" s="340"/>
      <c r="J142" s="340"/>
      <c r="K142" s="340"/>
      <c r="L142" s="414"/>
    </row>
    <row r="143" spans="1:12" ht="24" x14ac:dyDescent="0.25">
      <c r="A143" s="311">
        <v>2344</v>
      </c>
      <c r="B143" s="73" t="s">
        <v>133</v>
      </c>
      <c r="C143" s="338">
        <f t="shared" si="7"/>
        <v>0</v>
      </c>
      <c r="D143" s="340"/>
      <c r="E143" s="340"/>
      <c r="F143" s="340"/>
      <c r="G143" s="413"/>
      <c r="H143" s="338">
        <f t="shared" si="8"/>
        <v>0</v>
      </c>
      <c r="I143" s="340"/>
      <c r="J143" s="340"/>
      <c r="K143" s="340"/>
      <c r="L143" s="414"/>
    </row>
    <row r="144" spans="1:12" ht="24" x14ac:dyDescent="0.25">
      <c r="A144" s="407">
        <v>2350</v>
      </c>
      <c r="B144" s="103" t="s">
        <v>134</v>
      </c>
      <c r="C144" s="374">
        <f t="shared" si="7"/>
        <v>0</v>
      </c>
      <c r="D144" s="408">
        <f>SUM(D145:D150)</f>
        <v>0</v>
      </c>
      <c r="E144" s="408">
        <f>SUM(E145:E150)</f>
        <v>0</v>
      </c>
      <c r="F144" s="408">
        <f>SUM(F145:F150)</f>
        <v>0</v>
      </c>
      <c r="G144" s="409">
        <f>SUM(G145:G150)</f>
        <v>0</v>
      </c>
      <c r="H144" s="374">
        <f t="shared" si="8"/>
        <v>0</v>
      </c>
      <c r="I144" s="408">
        <f>SUM(I145:I150)</f>
        <v>0</v>
      </c>
      <c r="J144" s="408">
        <f>SUM(J145:J150)</f>
        <v>0</v>
      </c>
      <c r="K144" s="408">
        <f>SUM(K145:K150)</f>
        <v>0</v>
      </c>
      <c r="L144" s="410">
        <f>SUM(L145:L150)</f>
        <v>0</v>
      </c>
    </row>
    <row r="145" spans="1:12" x14ac:dyDescent="0.25">
      <c r="A145" s="305">
        <v>2351</v>
      </c>
      <c r="B145" s="67" t="s">
        <v>135</v>
      </c>
      <c r="C145" s="332">
        <f t="shared" si="7"/>
        <v>0</v>
      </c>
      <c r="D145" s="334"/>
      <c r="E145" s="334"/>
      <c r="F145" s="334"/>
      <c r="G145" s="411"/>
      <c r="H145" s="332">
        <f t="shared" si="8"/>
        <v>0</v>
      </c>
      <c r="I145" s="334"/>
      <c r="J145" s="334"/>
      <c r="K145" s="334"/>
      <c r="L145" s="412"/>
    </row>
    <row r="146" spans="1:12" x14ac:dyDescent="0.25">
      <c r="A146" s="311">
        <v>2352</v>
      </c>
      <c r="B146" s="73" t="s">
        <v>136</v>
      </c>
      <c r="C146" s="338">
        <f t="shared" si="7"/>
        <v>0</v>
      </c>
      <c r="D146" s="340"/>
      <c r="E146" s="340"/>
      <c r="F146" s="340"/>
      <c r="G146" s="413"/>
      <c r="H146" s="338">
        <f t="shared" si="8"/>
        <v>0</v>
      </c>
      <c r="I146" s="340"/>
      <c r="J146" s="340"/>
      <c r="K146" s="340"/>
      <c r="L146" s="414"/>
    </row>
    <row r="147" spans="1:12" ht="24" x14ac:dyDescent="0.25">
      <c r="A147" s="311">
        <v>2353</v>
      </c>
      <c r="B147" s="73" t="s">
        <v>137</v>
      </c>
      <c r="C147" s="338">
        <f t="shared" si="7"/>
        <v>0</v>
      </c>
      <c r="D147" s="340"/>
      <c r="E147" s="340"/>
      <c r="F147" s="340"/>
      <c r="G147" s="413"/>
      <c r="H147" s="338">
        <f t="shared" si="8"/>
        <v>0</v>
      </c>
      <c r="I147" s="340"/>
      <c r="J147" s="340"/>
      <c r="K147" s="340"/>
      <c r="L147" s="414"/>
    </row>
    <row r="148" spans="1:12" ht="24" x14ac:dyDescent="0.25">
      <c r="A148" s="311">
        <v>2354</v>
      </c>
      <c r="B148" s="73" t="s">
        <v>138</v>
      </c>
      <c r="C148" s="338">
        <f t="shared" si="7"/>
        <v>0</v>
      </c>
      <c r="D148" s="340"/>
      <c r="E148" s="340"/>
      <c r="F148" s="340"/>
      <c r="G148" s="413"/>
      <c r="H148" s="338">
        <f t="shared" si="8"/>
        <v>0</v>
      </c>
      <c r="I148" s="340"/>
      <c r="J148" s="340"/>
      <c r="K148" s="340"/>
      <c r="L148" s="414"/>
    </row>
    <row r="149" spans="1:12" ht="24" x14ac:dyDescent="0.25">
      <c r="A149" s="311">
        <v>2355</v>
      </c>
      <c r="B149" s="73" t="s">
        <v>139</v>
      </c>
      <c r="C149" s="338">
        <f t="shared" si="7"/>
        <v>0</v>
      </c>
      <c r="D149" s="340"/>
      <c r="E149" s="340"/>
      <c r="F149" s="340"/>
      <c r="G149" s="413"/>
      <c r="H149" s="338">
        <f t="shared" si="8"/>
        <v>0</v>
      </c>
      <c r="I149" s="340"/>
      <c r="J149" s="340"/>
      <c r="K149" s="340"/>
      <c r="L149" s="414"/>
    </row>
    <row r="150" spans="1:12" ht="24" x14ac:dyDescent="0.25">
      <c r="A150" s="311">
        <v>2359</v>
      </c>
      <c r="B150" s="73" t="s">
        <v>140</v>
      </c>
      <c r="C150" s="338">
        <f t="shared" si="7"/>
        <v>0</v>
      </c>
      <c r="D150" s="340"/>
      <c r="E150" s="340"/>
      <c r="F150" s="340"/>
      <c r="G150" s="413"/>
      <c r="H150" s="338">
        <f t="shared" si="8"/>
        <v>0</v>
      </c>
      <c r="I150" s="340"/>
      <c r="J150" s="340"/>
      <c r="K150" s="340"/>
      <c r="L150" s="414"/>
    </row>
    <row r="151" spans="1:12" ht="24.75" customHeight="1" x14ac:dyDescent="0.25">
      <c r="A151" s="415">
        <v>2360</v>
      </c>
      <c r="B151" s="73" t="s">
        <v>141</v>
      </c>
      <c r="C151" s="338">
        <f t="shared" si="7"/>
        <v>0</v>
      </c>
      <c r="D151" s="416">
        <f>SUM(D152:D158)</f>
        <v>0</v>
      </c>
      <c r="E151" s="416">
        <f>SUM(E152:E158)</f>
        <v>0</v>
      </c>
      <c r="F151" s="416">
        <f>SUM(F152:F158)</f>
        <v>0</v>
      </c>
      <c r="G151" s="417">
        <f>SUM(G152:G158)</f>
        <v>0</v>
      </c>
      <c r="H151" s="338">
        <f t="shared" si="8"/>
        <v>0</v>
      </c>
      <c r="I151" s="416">
        <f>SUM(I152:I158)</f>
        <v>0</v>
      </c>
      <c r="J151" s="416">
        <f>SUM(J152:J158)</f>
        <v>0</v>
      </c>
      <c r="K151" s="416">
        <f>SUM(K152:K158)</f>
        <v>0</v>
      </c>
      <c r="L151" s="418">
        <f>SUM(L152:L158)</f>
        <v>0</v>
      </c>
    </row>
    <row r="152" spans="1:12" x14ac:dyDescent="0.25">
      <c r="A152" s="310">
        <v>2361</v>
      </c>
      <c r="B152" s="73" t="s">
        <v>142</v>
      </c>
      <c r="C152" s="338">
        <f t="shared" si="7"/>
        <v>0</v>
      </c>
      <c r="D152" s="340"/>
      <c r="E152" s="340"/>
      <c r="F152" s="340"/>
      <c r="G152" s="413"/>
      <c r="H152" s="338">
        <f t="shared" si="8"/>
        <v>0</v>
      </c>
      <c r="I152" s="340"/>
      <c r="J152" s="340"/>
      <c r="K152" s="340"/>
      <c r="L152" s="414"/>
    </row>
    <row r="153" spans="1:12" ht="24" x14ac:dyDescent="0.25">
      <c r="A153" s="310">
        <v>2362</v>
      </c>
      <c r="B153" s="73" t="s">
        <v>143</v>
      </c>
      <c r="C153" s="338">
        <f t="shared" si="7"/>
        <v>0</v>
      </c>
      <c r="D153" s="340"/>
      <c r="E153" s="340"/>
      <c r="F153" s="340"/>
      <c r="G153" s="413"/>
      <c r="H153" s="338">
        <f t="shared" si="8"/>
        <v>0</v>
      </c>
      <c r="I153" s="340"/>
      <c r="J153" s="340"/>
      <c r="K153" s="340"/>
      <c r="L153" s="414"/>
    </row>
    <row r="154" spans="1:12" x14ac:dyDescent="0.25">
      <c r="A154" s="310">
        <v>2363</v>
      </c>
      <c r="B154" s="73" t="s">
        <v>144</v>
      </c>
      <c r="C154" s="338">
        <f t="shared" si="7"/>
        <v>0</v>
      </c>
      <c r="D154" s="340"/>
      <c r="E154" s="340"/>
      <c r="F154" s="340"/>
      <c r="G154" s="413"/>
      <c r="H154" s="338">
        <f t="shared" si="8"/>
        <v>0</v>
      </c>
      <c r="I154" s="340"/>
      <c r="J154" s="340"/>
      <c r="K154" s="340"/>
      <c r="L154" s="414"/>
    </row>
    <row r="155" spans="1:12" x14ac:dyDescent="0.25">
      <c r="A155" s="310">
        <v>2364</v>
      </c>
      <c r="B155" s="73" t="s">
        <v>145</v>
      </c>
      <c r="C155" s="338">
        <f t="shared" si="7"/>
        <v>0</v>
      </c>
      <c r="D155" s="340"/>
      <c r="E155" s="340"/>
      <c r="F155" s="340"/>
      <c r="G155" s="413"/>
      <c r="H155" s="338">
        <f t="shared" si="8"/>
        <v>0</v>
      </c>
      <c r="I155" s="340"/>
      <c r="J155" s="340"/>
      <c r="K155" s="340"/>
      <c r="L155" s="414"/>
    </row>
    <row r="156" spans="1:12" ht="12.75" customHeight="1" x14ac:dyDescent="0.25">
      <c r="A156" s="310">
        <v>2365</v>
      </c>
      <c r="B156" s="73" t="s">
        <v>146</v>
      </c>
      <c r="C156" s="338">
        <f t="shared" si="7"/>
        <v>0</v>
      </c>
      <c r="D156" s="340"/>
      <c r="E156" s="340"/>
      <c r="F156" s="340"/>
      <c r="G156" s="413"/>
      <c r="H156" s="338">
        <f t="shared" si="8"/>
        <v>0</v>
      </c>
      <c r="I156" s="340"/>
      <c r="J156" s="340"/>
      <c r="K156" s="340"/>
      <c r="L156" s="414"/>
    </row>
    <row r="157" spans="1:12" ht="36" x14ac:dyDescent="0.25">
      <c r="A157" s="310">
        <v>2366</v>
      </c>
      <c r="B157" s="73" t="s">
        <v>147</v>
      </c>
      <c r="C157" s="338">
        <f t="shared" si="7"/>
        <v>0</v>
      </c>
      <c r="D157" s="340"/>
      <c r="E157" s="340"/>
      <c r="F157" s="340"/>
      <c r="G157" s="413"/>
      <c r="H157" s="338">
        <f t="shared" si="8"/>
        <v>0</v>
      </c>
      <c r="I157" s="340"/>
      <c r="J157" s="340"/>
      <c r="K157" s="340"/>
      <c r="L157" s="414"/>
    </row>
    <row r="158" spans="1:12" ht="48" x14ac:dyDescent="0.25">
      <c r="A158" s="310">
        <v>2369</v>
      </c>
      <c r="B158" s="73" t="s">
        <v>148</v>
      </c>
      <c r="C158" s="338">
        <f t="shared" si="7"/>
        <v>0</v>
      </c>
      <c r="D158" s="340"/>
      <c r="E158" s="340"/>
      <c r="F158" s="340"/>
      <c r="G158" s="413"/>
      <c r="H158" s="338">
        <f t="shared" si="8"/>
        <v>0</v>
      </c>
      <c r="I158" s="340"/>
      <c r="J158" s="340"/>
      <c r="K158" s="340"/>
      <c r="L158" s="414"/>
    </row>
    <row r="159" spans="1:12" x14ac:dyDescent="0.25">
      <c r="A159" s="407">
        <v>2370</v>
      </c>
      <c r="B159" s="103" t="s">
        <v>149</v>
      </c>
      <c r="C159" s="374">
        <f t="shared" si="7"/>
        <v>0</v>
      </c>
      <c r="D159" s="419"/>
      <c r="E159" s="419"/>
      <c r="F159" s="419"/>
      <c r="G159" s="420"/>
      <c r="H159" s="374">
        <f t="shared" si="8"/>
        <v>0</v>
      </c>
      <c r="I159" s="419"/>
      <c r="J159" s="419"/>
      <c r="K159" s="419"/>
      <c r="L159" s="421"/>
    </row>
    <row r="160" spans="1:12" x14ac:dyDescent="0.25">
      <c r="A160" s="407">
        <v>2380</v>
      </c>
      <c r="B160" s="103" t="s">
        <v>150</v>
      </c>
      <c r="C160" s="374">
        <f t="shared" si="7"/>
        <v>0</v>
      </c>
      <c r="D160" s="408">
        <f>SUM(D161:D162)</f>
        <v>0</v>
      </c>
      <c r="E160" s="408">
        <f>SUM(E161:E162)</f>
        <v>0</v>
      </c>
      <c r="F160" s="408">
        <f>SUM(F161:F162)</f>
        <v>0</v>
      </c>
      <c r="G160" s="409">
        <f>SUM(G161:G162)</f>
        <v>0</v>
      </c>
      <c r="H160" s="374">
        <f t="shared" si="8"/>
        <v>0</v>
      </c>
      <c r="I160" s="408">
        <f>SUM(I161:I162)</f>
        <v>0</v>
      </c>
      <c r="J160" s="408">
        <f>SUM(J161:J162)</f>
        <v>0</v>
      </c>
      <c r="K160" s="408">
        <f>SUM(K161:K162)</f>
        <v>0</v>
      </c>
      <c r="L160" s="410">
        <f>SUM(L161:L162)</f>
        <v>0</v>
      </c>
    </row>
    <row r="161" spans="1:12" x14ac:dyDescent="0.25">
      <c r="A161" s="304">
        <v>2381</v>
      </c>
      <c r="B161" s="67" t="s">
        <v>151</v>
      </c>
      <c r="C161" s="332">
        <f t="shared" si="7"/>
        <v>0</v>
      </c>
      <c r="D161" s="334"/>
      <c r="E161" s="334"/>
      <c r="F161" s="334"/>
      <c r="G161" s="411"/>
      <c r="H161" s="332">
        <f t="shared" si="8"/>
        <v>0</v>
      </c>
      <c r="I161" s="334"/>
      <c r="J161" s="334"/>
      <c r="K161" s="334"/>
      <c r="L161" s="412"/>
    </row>
    <row r="162" spans="1:12" ht="24" x14ac:dyDescent="0.25">
      <c r="A162" s="310">
        <v>2389</v>
      </c>
      <c r="B162" s="73" t="s">
        <v>152</v>
      </c>
      <c r="C162" s="338">
        <f t="shared" si="7"/>
        <v>0</v>
      </c>
      <c r="D162" s="340"/>
      <c r="E162" s="340"/>
      <c r="F162" s="340"/>
      <c r="G162" s="413"/>
      <c r="H162" s="338">
        <f t="shared" si="8"/>
        <v>0</v>
      </c>
      <c r="I162" s="340"/>
      <c r="J162" s="340"/>
      <c r="K162" s="340"/>
      <c r="L162" s="414"/>
    </row>
    <row r="163" spans="1:12" x14ac:dyDescent="0.25">
      <c r="A163" s="407">
        <v>2390</v>
      </c>
      <c r="B163" s="103" t="s">
        <v>153</v>
      </c>
      <c r="C163" s="374">
        <f t="shared" si="7"/>
        <v>0</v>
      </c>
      <c r="D163" s="419"/>
      <c r="E163" s="419"/>
      <c r="F163" s="419"/>
      <c r="G163" s="420"/>
      <c r="H163" s="374">
        <f t="shared" si="8"/>
        <v>0</v>
      </c>
      <c r="I163" s="419"/>
      <c r="J163" s="419"/>
      <c r="K163" s="419"/>
      <c r="L163" s="421"/>
    </row>
    <row r="164" spans="1:12" x14ac:dyDescent="0.25">
      <c r="A164" s="322">
        <v>2400</v>
      </c>
      <c r="B164" s="141" t="s">
        <v>154</v>
      </c>
      <c r="C164" s="323">
        <f t="shared" si="7"/>
        <v>0</v>
      </c>
      <c r="D164" s="431"/>
      <c r="E164" s="431"/>
      <c r="F164" s="431"/>
      <c r="G164" s="432"/>
      <c r="H164" s="323">
        <f t="shared" si="8"/>
        <v>0</v>
      </c>
      <c r="I164" s="431"/>
      <c r="J164" s="431"/>
      <c r="K164" s="431"/>
      <c r="L164" s="433"/>
    </row>
    <row r="165" spans="1:12" ht="24" x14ac:dyDescent="0.25">
      <c r="A165" s="322">
        <v>2500</v>
      </c>
      <c r="B165" s="141" t="s">
        <v>155</v>
      </c>
      <c r="C165" s="323">
        <f t="shared" si="7"/>
        <v>0</v>
      </c>
      <c r="D165" s="329">
        <f>SUM(D166,D171)</f>
        <v>0</v>
      </c>
      <c r="E165" s="329">
        <f t="shared" ref="E165:G165" si="13">SUM(E166,E171)</f>
        <v>0</v>
      </c>
      <c r="F165" s="329">
        <f t="shared" si="13"/>
        <v>0</v>
      </c>
      <c r="G165" s="329">
        <f t="shared" si="13"/>
        <v>0</v>
      </c>
      <c r="H165" s="323">
        <f t="shared" si="8"/>
        <v>0</v>
      </c>
      <c r="I165" s="329">
        <f>SUM(I166,I171)</f>
        <v>0</v>
      </c>
      <c r="J165" s="329">
        <f t="shared" ref="J165:L165" si="14">SUM(J166,J171)</f>
        <v>0</v>
      </c>
      <c r="K165" s="329">
        <f t="shared" si="14"/>
        <v>0</v>
      </c>
      <c r="L165" s="406">
        <f t="shared" si="14"/>
        <v>0</v>
      </c>
    </row>
    <row r="166" spans="1:12" ht="16.5" customHeight="1" x14ac:dyDescent="0.25">
      <c r="A166" s="424">
        <v>2510</v>
      </c>
      <c r="B166" s="67" t="s">
        <v>156</v>
      </c>
      <c r="C166" s="332">
        <f t="shared" si="7"/>
        <v>0</v>
      </c>
      <c r="D166" s="425">
        <f>SUM(D167:D170)</f>
        <v>0</v>
      </c>
      <c r="E166" s="425">
        <f t="shared" ref="E166:G166" si="15">SUM(E167:E170)</f>
        <v>0</v>
      </c>
      <c r="F166" s="425">
        <f t="shared" si="15"/>
        <v>0</v>
      </c>
      <c r="G166" s="425">
        <f t="shared" si="15"/>
        <v>0</v>
      </c>
      <c r="H166" s="332">
        <f t="shared" si="8"/>
        <v>0</v>
      </c>
      <c r="I166" s="425">
        <f>SUM(I167:I170)</f>
        <v>0</v>
      </c>
      <c r="J166" s="425">
        <f t="shared" ref="J166:L166" si="16">SUM(J167:J170)</f>
        <v>0</v>
      </c>
      <c r="K166" s="425">
        <f t="shared" si="16"/>
        <v>0</v>
      </c>
      <c r="L166" s="434">
        <f t="shared" si="16"/>
        <v>0</v>
      </c>
    </row>
    <row r="167" spans="1:12" ht="24" x14ac:dyDescent="0.25">
      <c r="A167" s="311">
        <v>2512</v>
      </c>
      <c r="B167" s="73" t="s">
        <v>157</v>
      </c>
      <c r="C167" s="338">
        <f t="shared" si="7"/>
        <v>0</v>
      </c>
      <c r="D167" s="340"/>
      <c r="E167" s="340"/>
      <c r="F167" s="340"/>
      <c r="G167" s="413"/>
      <c r="H167" s="338">
        <f t="shared" si="8"/>
        <v>0</v>
      </c>
      <c r="I167" s="340"/>
      <c r="J167" s="340"/>
      <c r="K167" s="340"/>
      <c r="L167" s="414"/>
    </row>
    <row r="168" spans="1:12" ht="36" x14ac:dyDescent="0.25">
      <c r="A168" s="311">
        <v>2513</v>
      </c>
      <c r="B168" s="73" t="s">
        <v>158</v>
      </c>
      <c r="C168" s="338">
        <f t="shared" si="7"/>
        <v>0</v>
      </c>
      <c r="D168" s="340"/>
      <c r="E168" s="340"/>
      <c r="F168" s="340"/>
      <c r="G168" s="413"/>
      <c r="H168" s="338">
        <f t="shared" si="8"/>
        <v>0</v>
      </c>
      <c r="I168" s="340"/>
      <c r="J168" s="340"/>
      <c r="K168" s="340"/>
      <c r="L168" s="414"/>
    </row>
    <row r="169" spans="1:12" ht="24" x14ac:dyDescent="0.25">
      <c r="A169" s="311">
        <v>2515</v>
      </c>
      <c r="B169" s="73" t="s">
        <v>159</v>
      </c>
      <c r="C169" s="338">
        <f t="shared" si="7"/>
        <v>0</v>
      </c>
      <c r="D169" s="340"/>
      <c r="E169" s="340"/>
      <c r="F169" s="340"/>
      <c r="G169" s="413"/>
      <c r="H169" s="338">
        <f t="shared" si="8"/>
        <v>0</v>
      </c>
      <c r="I169" s="340"/>
      <c r="J169" s="340"/>
      <c r="K169" s="340"/>
      <c r="L169" s="414"/>
    </row>
    <row r="170" spans="1:12" ht="24" x14ac:dyDescent="0.25">
      <c r="A170" s="311">
        <v>2519</v>
      </c>
      <c r="B170" s="73" t="s">
        <v>160</v>
      </c>
      <c r="C170" s="338">
        <f t="shared" si="7"/>
        <v>0</v>
      </c>
      <c r="D170" s="340"/>
      <c r="E170" s="340"/>
      <c r="F170" s="340"/>
      <c r="G170" s="413"/>
      <c r="H170" s="338">
        <f t="shared" si="8"/>
        <v>0</v>
      </c>
      <c r="I170" s="340"/>
      <c r="J170" s="340"/>
      <c r="K170" s="340"/>
      <c r="L170" s="414"/>
    </row>
    <row r="171" spans="1:12" ht="24" x14ac:dyDescent="0.25">
      <c r="A171" s="415">
        <v>2520</v>
      </c>
      <c r="B171" s="73" t="s">
        <v>161</v>
      </c>
      <c r="C171" s="338">
        <f t="shared" si="7"/>
        <v>0</v>
      </c>
      <c r="D171" s="340"/>
      <c r="E171" s="340"/>
      <c r="F171" s="340"/>
      <c r="G171" s="413"/>
      <c r="H171" s="338">
        <f t="shared" si="8"/>
        <v>0</v>
      </c>
      <c r="I171" s="340"/>
      <c r="J171" s="340"/>
      <c r="K171" s="340"/>
      <c r="L171" s="414"/>
    </row>
    <row r="172" spans="1:12" s="435" customFormat="1" ht="48" x14ac:dyDescent="0.25">
      <c r="A172" s="286">
        <v>2800</v>
      </c>
      <c r="B172" s="67" t="s">
        <v>162</v>
      </c>
      <c r="C172" s="332">
        <f t="shared" si="7"/>
        <v>0</v>
      </c>
      <c r="D172" s="307"/>
      <c r="E172" s="307"/>
      <c r="F172" s="307"/>
      <c r="G172" s="308"/>
      <c r="H172" s="332">
        <f t="shared" si="8"/>
        <v>0</v>
      </c>
      <c r="I172" s="307"/>
      <c r="J172" s="307"/>
      <c r="K172" s="307"/>
      <c r="L172" s="309"/>
    </row>
    <row r="173" spans="1:12" x14ac:dyDescent="0.25">
      <c r="A173" s="400">
        <v>3000</v>
      </c>
      <c r="B173" s="136" t="s">
        <v>163</v>
      </c>
      <c r="C173" s="401">
        <f t="shared" si="7"/>
        <v>0</v>
      </c>
      <c r="D173" s="402">
        <f>SUM(D174,D184)</f>
        <v>0</v>
      </c>
      <c r="E173" s="402">
        <f>SUM(E174,E184)</f>
        <v>0</v>
      </c>
      <c r="F173" s="402">
        <f>SUM(F174,F184)</f>
        <v>0</v>
      </c>
      <c r="G173" s="403">
        <f>SUM(G174,G184)</f>
        <v>0</v>
      </c>
      <c r="H173" s="401">
        <f t="shared" si="8"/>
        <v>0</v>
      </c>
      <c r="I173" s="402">
        <f>SUM(I174,I184)</f>
        <v>0</v>
      </c>
      <c r="J173" s="402">
        <f>SUM(J174,J184)</f>
        <v>0</v>
      </c>
      <c r="K173" s="402">
        <f>SUM(K174,K184)</f>
        <v>0</v>
      </c>
      <c r="L173" s="404">
        <f>SUM(L174,L184)</f>
        <v>0</v>
      </c>
    </row>
    <row r="174" spans="1:12" ht="24" x14ac:dyDescent="0.25">
      <c r="A174" s="322">
        <v>3200</v>
      </c>
      <c r="B174" s="173" t="s">
        <v>340</v>
      </c>
      <c r="C174" s="436">
        <f t="shared" si="7"/>
        <v>0</v>
      </c>
      <c r="D174" s="329">
        <f>SUM(D175,D179)</f>
        <v>0</v>
      </c>
      <c r="E174" s="329">
        <f t="shared" ref="E174:G174" si="17">SUM(E175,E179)</f>
        <v>0</v>
      </c>
      <c r="F174" s="329">
        <f t="shared" si="17"/>
        <v>0</v>
      </c>
      <c r="G174" s="329">
        <f t="shared" si="17"/>
        <v>0</v>
      </c>
      <c r="H174" s="323">
        <f t="shared" si="8"/>
        <v>0</v>
      </c>
      <c r="I174" s="329">
        <f>SUM(I175,I179)</f>
        <v>0</v>
      </c>
      <c r="J174" s="329">
        <f t="shared" ref="J174:L174" si="18">SUM(J175,J179)</f>
        <v>0</v>
      </c>
      <c r="K174" s="329">
        <f t="shared" si="18"/>
        <v>0</v>
      </c>
      <c r="L174" s="406">
        <f t="shared" si="18"/>
        <v>0</v>
      </c>
    </row>
    <row r="175" spans="1:12" ht="50.25" customHeight="1" x14ac:dyDescent="0.25">
      <c r="A175" s="424">
        <v>3260</v>
      </c>
      <c r="B175" s="67" t="s">
        <v>164</v>
      </c>
      <c r="C175" s="332">
        <f t="shared" si="7"/>
        <v>0</v>
      </c>
      <c r="D175" s="425">
        <f>SUM(D176:D178)</f>
        <v>0</v>
      </c>
      <c r="E175" s="425">
        <f>SUM(E176:E178)</f>
        <v>0</v>
      </c>
      <c r="F175" s="425">
        <f>SUM(F176:F178)</f>
        <v>0</v>
      </c>
      <c r="G175" s="426">
        <f>SUM(G176:G178)</f>
        <v>0</v>
      </c>
      <c r="H175" s="332">
        <f t="shared" si="8"/>
        <v>0</v>
      </c>
      <c r="I175" s="425">
        <f>SUM(I176:I178)</f>
        <v>0</v>
      </c>
      <c r="J175" s="425">
        <f>SUM(J176:J178)</f>
        <v>0</v>
      </c>
      <c r="K175" s="425">
        <f>SUM(K176:K178)</f>
        <v>0</v>
      </c>
      <c r="L175" s="427">
        <f>SUM(L176:L178)</f>
        <v>0</v>
      </c>
    </row>
    <row r="176" spans="1:12" ht="24" x14ac:dyDescent="0.25">
      <c r="A176" s="311">
        <v>3261</v>
      </c>
      <c r="B176" s="73" t="s">
        <v>165</v>
      </c>
      <c r="C176" s="338">
        <f>SUM(D176:G176)</f>
        <v>0</v>
      </c>
      <c r="D176" s="340"/>
      <c r="E176" s="340"/>
      <c r="F176" s="340"/>
      <c r="G176" s="413"/>
      <c r="H176" s="338">
        <f>SUM(I176:L176)</f>
        <v>0</v>
      </c>
      <c r="I176" s="340"/>
      <c r="J176" s="340"/>
      <c r="K176" s="340"/>
      <c r="L176" s="414"/>
    </row>
    <row r="177" spans="1:12" ht="36" x14ac:dyDescent="0.25">
      <c r="A177" s="311">
        <v>3262</v>
      </c>
      <c r="B177" s="73" t="s">
        <v>341</v>
      </c>
      <c r="C177" s="338">
        <f>SUM(D177:G177)</f>
        <v>0</v>
      </c>
      <c r="D177" s="340"/>
      <c r="E177" s="340"/>
      <c r="F177" s="340"/>
      <c r="G177" s="413"/>
      <c r="H177" s="338">
        <f>SUM(I177:L177)</f>
        <v>0</v>
      </c>
      <c r="I177" s="340"/>
      <c r="J177" s="340"/>
      <c r="K177" s="340"/>
      <c r="L177" s="414"/>
    </row>
    <row r="178" spans="1:12" ht="24" x14ac:dyDescent="0.25">
      <c r="A178" s="311">
        <v>3263</v>
      </c>
      <c r="B178" s="73" t="s">
        <v>166</v>
      </c>
      <c r="C178" s="338">
        <f>SUM(D178:G178)</f>
        <v>0</v>
      </c>
      <c r="D178" s="340"/>
      <c r="E178" s="340"/>
      <c r="F178" s="340"/>
      <c r="G178" s="413"/>
      <c r="H178" s="338">
        <f>SUM(I178:L178)</f>
        <v>0</v>
      </c>
      <c r="I178" s="340"/>
      <c r="J178" s="340"/>
      <c r="K178" s="340"/>
      <c r="L178" s="414"/>
    </row>
    <row r="179" spans="1:12" ht="84" x14ac:dyDescent="0.25">
      <c r="A179" s="424">
        <v>3290</v>
      </c>
      <c r="B179" s="67" t="s">
        <v>342</v>
      </c>
      <c r="C179" s="437">
        <f t="shared" ref="C179:C183" si="19">SUM(D179:G179)</f>
        <v>0</v>
      </c>
      <c r="D179" s="425">
        <f>SUM(D180:D183)</f>
        <v>0</v>
      </c>
      <c r="E179" s="425">
        <f t="shared" ref="E179:G179" si="20">SUM(E180:E183)</f>
        <v>0</v>
      </c>
      <c r="F179" s="425">
        <f t="shared" si="20"/>
        <v>0</v>
      </c>
      <c r="G179" s="425">
        <f t="shared" si="20"/>
        <v>0</v>
      </c>
      <c r="H179" s="437">
        <f t="shared" ref="H179:H183" si="21">SUM(I179:L179)</f>
        <v>0</v>
      </c>
      <c r="I179" s="425">
        <f>SUM(I180:I183)</f>
        <v>0</v>
      </c>
      <c r="J179" s="425">
        <f t="shared" ref="J179:L179" si="22">SUM(J180:J183)</f>
        <v>0</v>
      </c>
      <c r="K179" s="425">
        <f t="shared" si="22"/>
        <v>0</v>
      </c>
      <c r="L179" s="438">
        <f t="shared" si="22"/>
        <v>0</v>
      </c>
    </row>
    <row r="180" spans="1:12" ht="72" x14ac:dyDescent="0.25">
      <c r="A180" s="311">
        <v>3291</v>
      </c>
      <c r="B180" s="73" t="s">
        <v>167</v>
      </c>
      <c r="C180" s="338">
        <f t="shared" si="19"/>
        <v>0</v>
      </c>
      <c r="D180" s="340"/>
      <c r="E180" s="340"/>
      <c r="F180" s="340"/>
      <c r="G180" s="439"/>
      <c r="H180" s="338">
        <f t="shared" si="21"/>
        <v>0</v>
      </c>
      <c r="I180" s="340"/>
      <c r="J180" s="340"/>
      <c r="K180" s="340"/>
      <c r="L180" s="414"/>
    </row>
    <row r="181" spans="1:12" ht="82.5" customHeight="1" x14ac:dyDescent="0.25">
      <c r="A181" s="311">
        <v>3292</v>
      </c>
      <c r="B181" s="73" t="s">
        <v>343</v>
      </c>
      <c r="C181" s="338">
        <f t="shared" si="19"/>
        <v>0</v>
      </c>
      <c r="D181" s="340"/>
      <c r="E181" s="340"/>
      <c r="F181" s="340"/>
      <c r="G181" s="439"/>
      <c r="H181" s="338">
        <f t="shared" si="21"/>
        <v>0</v>
      </c>
      <c r="I181" s="340"/>
      <c r="J181" s="340"/>
      <c r="K181" s="340"/>
      <c r="L181" s="414"/>
    </row>
    <row r="182" spans="1:12" ht="72" x14ac:dyDescent="0.25">
      <c r="A182" s="311">
        <v>3293</v>
      </c>
      <c r="B182" s="73" t="s">
        <v>344</v>
      </c>
      <c r="C182" s="338">
        <f t="shared" si="19"/>
        <v>0</v>
      </c>
      <c r="D182" s="340"/>
      <c r="E182" s="340"/>
      <c r="F182" s="340"/>
      <c r="G182" s="439"/>
      <c r="H182" s="338">
        <f t="shared" si="21"/>
        <v>0</v>
      </c>
      <c r="I182" s="340"/>
      <c r="J182" s="340"/>
      <c r="K182" s="340"/>
      <c r="L182" s="414"/>
    </row>
    <row r="183" spans="1:12" ht="60" x14ac:dyDescent="0.25">
      <c r="A183" s="440">
        <v>3294</v>
      </c>
      <c r="B183" s="73" t="s">
        <v>168</v>
      </c>
      <c r="C183" s="437">
        <f t="shared" si="19"/>
        <v>0</v>
      </c>
      <c r="D183" s="441"/>
      <c r="E183" s="441"/>
      <c r="F183" s="441"/>
      <c r="G183" s="442"/>
      <c r="H183" s="437">
        <f t="shared" si="21"/>
        <v>0</v>
      </c>
      <c r="I183" s="441"/>
      <c r="J183" s="441"/>
      <c r="K183" s="441"/>
      <c r="L183" s="443"/>
    </row>
    <row r="184" spans="1:12" ht="48" x14ac:dyDescent="0.25">
      <c r="A184" s="352">
        <v>3300</v>
      </c>
      <c r="B184" s="173" t="s">
        <v>169</v>
      </c>
      <c r="C184" s="444">
        <f t="shared" si="7"/>
        <v>0</v>
      </c>
      <c r="D184" s="445">
        <f>SUM(D185:D186)</f>
        <v>0</v>
      </c>
      <c r="E184" s="445">
        <f t="shared" ref="E184:G184" si="23">SUM(E185:E186)</f>
        <v>0</v>
      </c>
      <c r="F184" s="445">
        <f t="shared" si="23"/>
        <v>0</v>
      </c>
      <c r="G184" s="445">
        <f t="shared" si="23"/>
        <v>0</v>
      </c>
      <c r="H184" s="444">
        <f t="shared" si="8"/>
        <v>0</v>
      </c>
      <c r="I184" s="445">
        <f>SUM(I185:I186)</f>
        <v>0</v>
      </c>
      <c r="J184" s="445">
        <f t="shared" ref="J184:L184" si="24">SUM(J185:J186)</f>
        <v>0</v>
      </c>
      <c r="K184" s="445">
        <f t="shared" si="24"/>
        <v>0</v>
      </c>
      <c r="L184" s="406">
        <f t="shared" si="24"/>
        <v>0</v>
      </c>
    </row>
    <row r="185" spans="1:12" ht="48" x14ac:dyDescent="0.25">
      <c r="A185" s="366">
        <v>3310</v>
      </c>
      <c r="B185" s="103" t="s">
        <v>170</v>
      </c>
      <c r="C185" s="446">
        <f t="shared" si="7"/>
        <v>0</v>
      </c>
      <c r="D185" s="419"/>
      <c r="E185" s="419"/>
      <c r="F185" s="419"/>
      <c r="G185" s="420"/>
      <c r="H185" s="446">
        <f t="shared" si="8"/>
        <v>0</v>
      </c>
      <c r="I185" s="419"/>
      <c r="J185" s="419"/>
      <c r="K185" s="419"/>
      <c r="L185" s="421"/>
    </row>
    <row r="186" spans="1:12" ht="58.5" customHeight="1" x14ac:dyDescent="0.25">
      <c r="A186" s="305">
        <v>3320</v>
      </c>
      <c r="B186" s="67" t="s">
        <v>171</v>
      </c>
      <c r="C186" s="332">
        <f t="shared" si="7"/>
        <v>0</v>
      </c>
      <c r="D186" s="334"/>
      <c r="E186" s="334"/>
      <c r="F186" s="334"/>
      <c r="G186" s="411"/>
      <c r="H186" s="332">
        <f t="shared" si="8"/>
        <v>0</v>
      </c>
      <c r="I186" s="334"/>
      <c r="J186" s="334"/>
      <c r="K186" s="334"/>
      <c r="L186" s="412"/>
    </row>
    <row r="187" spans="1:12" x14ac:dyDescent="0.25">
      <c r="A187" s="447">
        <v>4000</v>
      </c>
      <c r="B187" s="136" t="s">
        <v>172</v>
      </c>
      <c r="C187" s="401">
        <f t="shared" si="7"/>
        <v>0</v>
      </c>
      <c r="D187" s="402">
        <f>SUM(D188,D191)</f>
        <v>0</v>
      </c>
      <c r="E187" s="402">
        <f>SUM(E188,E191)</f>
        <v>0</v>
      </c>
      <c r="F187" s="402">
        <f>SUM(F188,F191)</f>
        <v>0</v>
      </c>
      <c r="G187" s="403">
        <f>SUM(G188,G191)</f>
        <v>0</v>
      </c>
      <c r="H187" s="401">
        <f t="shared" si="8"/>
        <v>0</v>
      </c>
      <c r="I187" s="402">
        <f>SUM(I188,I191)</f>
        <v>0</v>
      </c>
      <c r="J187" s="402">
        <f>SUM(J188,J191)</f>
        <v>0</v>
      </c>
      <c r="K187" s="402">
        <f>SUM(K188,K191)</f>
        <v>0</v>
      </c>
      <c r="L187" s="404">
        <f>SUM(L188,L191)</f>
        <v>0</v>
      </c>
    </row>
    <row r="188" spans="1:12" ht="24" x14ac:dyDescent="0.25">
      <c r="A188" s="448">
        <v>4200</v>
      </c>
      <c r="B188" s="141" t="s">
        <v>173</v>
      </c>
      <c r="C188" s="323">
        <f>SUM(D188:G188)</f>
        <v>0</v>
      </c>
      <c r="D188" s="329">
        <f>SUM(D189,D190)</f>
        <v>0</v>
      </c>
      <c r="E188" s="329">
        <f>SUM(E189,E190)</f>
        <v>0</v>
      </c>
      <c r="F188" s="329">
        <f>SUM(F189,F190)</f>
        <v>0</v>
      </c>
      <c r="G188" s="422">
        <f>SUM(G189,G190)</f>
        <v>0</v>
      </c>
      <c r="H188" s="323">
        <f t="shared" si="8"/>
        <v>0</v>
      </c>
      <c r="I188" s="329">
        <f>SUM(I189,I190)</f>
        <v>0</v>
      </c>
      <c r="J188" s="329">
        <f>SUM(J189,J190)</f>
        <v>0</v>
      </c>
      <c r="K188" s="329">
        <f>SUM(K189,K190)</f>
        <v>0</v>
      </c>
      <c r="L188" s="423">
        <f>SUM(L189,L190)</f>
        <v>0</v>
      </c>
    </row>
    <row r="189" spans="1:12" ht="36" x14ac:dyDescent="0.25">
      <c r="A189" s="424">
        <v>4240</v>
      </c>
      <c r="B189" s="67" t="s">
        <v>345</v>
      </c>
      <c r="C189" s="332">
        <f t="shared" ref="C189:C263" si="25">SUM(D189:G189)</f>
        <v>0</v>
      </c>
      <c r="D189" s="334"/>
      <c r="E189" s="334"/>
      <c r="F189" s="334"/>
      <c r="G189" s="411"/>
      <c r="H189" s="332">
        <f t="shared" ref="H189:H262" si="26">SUM(I189:L189)</f>
        <v>0</v>
      </c>
      <c r="I189" s="334"/>
      <c r="J189" s="334"/>
      <c r="K189" s="334"/>
      <c r="L189" s="412"/>
    </row>
    <row r="190" spans="1:12" ht="24" x14ac:dyDescent="0.25">
      <c r="A190" s="415">
        <v>4250</v>
      </c>
      <c r="B190" s="73" t="s">
        <v>174</v>
      </c>
      <c r="C190" s="338">
        <f t="shared" si="25"/>
        <v>0</v>
      </c>
      <c r="D190" s="340"/>
      <c r="E190" s="340"/>
      <c r="F190" s="340"/>
      <c r="G190" s="413"/>
      <c r="H190" s="338">
        <f t="shared" si="26"/>
        <v>0</v>
      </c>
      <c r="I190" s="340"/>
      <c r="J190" s="340"/>
      <c r="K190" s="340"/>
      <c r="L190" s="414"/>
    </row>
    <row r="191" spans="1:12" x14ac:dyDescent="0.25">
      <c r="A191" s="322">
        <v>4300</v>
      </c>
      <c r="B191" s="141" t="s">
        <v>175</v>
      </c>
      <c r="C191" s="323">
        <f t="shared" si="25"/>
        <v>0</v>
      </c>
      <c r="D191" s="329">
        <f>SUM(D192)</f>
        <v>0</v>
      </c>
      <c r="E191" s="329">
        <f>SUM(E192)</f>
        <v>0</v>
      </c>
      <c r="F191" s="329">
        <f>SUM(F192)</f>
        <v>0</v>
      </c>
      <c r="G191" s="422">
        <f>SUM(G192)</f>
        <v>0</v>
      </c>
      <c r="H191" s="323">
        <f t="shared" si="26"/>
        <v>0</v>
      </c>
      <c r="I191" s="329">
        <f>SUM(I192)</f>
        <v>0</v>
      </c>
      <c r="J191" s="329">
        <f>SUM(J192)</f>
        <v>0</v>
      </c>
      <c r="K191" s="329">
        <f>SUM(K192)</f>
        <v>0</v>
      </c>
      <c r="L191" s="423">
        <f>SUM(L192)</f>
        <v>0</v>
      </c>
    </row>
    <row r="192" spans="1:12" ht="24" x14ac:dyDescent="0.25">
      <c r="A192" s="424">
        <v>4310</v>
      </c>
      <c r="B192" s="67" t="s">
        <v>176</v>
      </c>
      <c r="C192" s="332">
        <f>SUM(D192:G192)</f>
        <v>0</v>
      </c>
      <c r="D192" s="425">
        <f>SUM(D193:D193)</f>
        <v>0</v>
      </c>
      <c r="E192" s="425">
        <f>SUM(E193:E193)</f>
        <v>0</v>
      </c>
      <c r="F192" s="425">
        <f>SUM(F193:F193)</f>
        <v>0</v>
      </c>
      <c r="G192" s="426">
        <f>SUM(G193:G193)</f>
        <v>0</v>
      </c>
      <c r="H192" s="332">
        <f t="shared" si="26"/>
        <v>0</v>
      </c>
      <c r="I192" s="425">
        <f>SUM(I193:I193)</f>
        <v>0</v>
      </c>
      <c r="J192" s="425">
        <f>SUM(J193:J193)</f>
        <v>0</v>
      </c>
      <c r="K192" s="425">
        <f>SUM(K193:K193)</f>
        <v>0</v>
      </c>
      <c r="L192" s="427">
        <f>SUM(L193:L193)</f>
        <v>0</v>
      </c>
    </row>
    <row r="193" spans="1:12" ht="36" x14ac:dyDescent="0.25">
      <c r="A193" s="311">
        <v>4311</v>
      </c>
      <c r="B193" s="73" t="s">
        <v>346</v>
      </c>
      <c r="C193" s="338">
        <f t="shared" si="25"/>
        <v>0</v>
      </c>
      <c r="D193" s="340"/>
      <c r="E193" s="340"/>
      <c r="F193" s="340"/>
      <c r="G193" s="413"/>
      <c r="H193" s="338">
        <f t="shared" si="26"/>
        <v>0</v>
      </c>
      <c r="I193" s="340"/>
      <c r="J193" s="340"/>
      <c r="K193" s="340"/>
      <c r="L193" s="414"/>
    </row>
    <row r="194" spans="1:12" s="291" customFormat="1" ht="24" x14ac:dyDescent="0.25">
      <c r="A194" s="449"/>
      <c r="B194" s="22" t="s">
        <v>177</v>
      </c>
      <c r="C194" s="396" t="e">
        <f t="shared" si="25"/>
        <v>#REF!</v>
      </c>
      <c r="D194" s="397" t="e">
        <f>SUM(D195,D230,D268,#REF!,#REF!)</f>
        <v>#REF!</v>
      </c>
      <c r="E194" s="397" t="e">
        <f>SUM(E195,E230,E268,#REF!,#REF!)</f>
        <v>#REF!</v>
      </c>
      <c r="F194" s="397" t="e">
        <f>SUM(F195,F230,F268,#REF!,#REF!)</f>
        <v>#REF!</v>
      </c>
      <c r="G194" s="397" t="e">
        <f>SUM(G195,G230,G268,#REF!,#REF!)</f>
        <v>#REF!</v>
      </c>
      <c r="H194" s="396">
        <f t="shared" si="26"/>
        <v>0</v>
      </c>
      <c r="I194" s="397">
        <f>SUM(I195,I230,I268)</f>
        <v>0</v>
      </c>
      <c r="J194" s="397">
        <f>SUM(J195,J230,J268)</f>
        <v>0</v>
      </c>
      <c r="K194" s="397">
        <f>SUM(K195,K230,K268)</f>
        <v>0</v>
      </c>
      <c r="L194" s="450">
        <f>SUM(L195,L230,L268)</f>
        <v>0</v>
      </c>
    </row>
    <row r="195" spans="1:12" x14ac:dyDescent="0.25">
      <c r="A195" s="400">
        <v>5000</v>
      </c>
      <c r="B195" s="136" t="s">
        <v>178</v>
      </c>
      <c r="C195" s="401" t="e">
        <f t="shared" si="25"/>
        <v>#REF!</v>
      </c>
      <c r="D195" s="402" t="e">
        <f>D196+D204+#REF!</f>
        <v>#REF!</v>
      </c>
      <c r="E195" s="402" t="e">
        <f>E196+E204+#REF!</f>
        <v>#REF!</v>
      </c>
      <c r="F195" s="402" t="e">
        <f>F196+F204+#REF!</f>
        <v>#REF!</v>
      </c>
      <c r="G195" s="402" t="e">
        <f>G196+G204+#REF!</f>
        <v>#REF!</v>
      </c>
      <c r="H195" s="401">
        <f t="shared" si="26"/>
        <v>0</v>
      </c>
      <c r="I195" s="402">
        <f>I196+I204</f>
        <v>0</v>
      </c>
      <c r="J195" s="402">
        <f>J196+J204</f>
        <v>0</v>
      </c>
      <c r="K195" s="402">
        <f>K196+K204</f>
        <v>0</v>
      </c>
      <c r="L195" s="451">
        <f>L196+L204</f>
        <v>0</v>
      </c>
    </row>
    <row r="196" spans="1:12" x14ac:dyDescent="0.25">
      <c r="A196" s="322">
        <v>5100</v>
      </c>
      <c r="B196" s="141" t="s">
        <v>179</v>
      </c>
      <c r="C196" s="323">
        <f t="shared" si="25"/>
        <v>0</v>
      </c>
      <c r="D196" s="329">
        <f>D197+D198+D201+D202+D203</f>
        <v>0</v>
      </c>
      <c r="E196" s="329">
        <f>E197+E198+E201+E202+E203</f>
        <v>0</v>
      </c>
      <c r="F196" s="329">
        <f>F197+F198+F201+F202+F203</f>
        <v>0</v>
      </c>
      <c r="G196" s="422">
        <f>G197+G198+G201+G202+G203</f>
        <v>0</v>
      </c>
      <c r="H196" s="323">
        <f t="shared" si="26"/>
        <v>0</v>
      </c>
      <c r="I196" s="329">
        <f>I197+I198+I201+I202+I203</f>
        <v>0</v>
      </c>
      <c r="J196" s="329">
        <f>J197+J198+J201+J202+J203</f>
        <v>0</v>
      </c>
      <c r="K196" s="329">
        <f>K197+K198+K201+K202+K203</f>
        <v>0</v>
      </c>
      <c r="L196" s="423">
        <f>L197+L198+L201+L202+L203</f>
        <v>0</v>
      </c>
    </row>
    <row r="197" spans="1:12" x14ac:dyDescent="0.25">
      <c r="A197" s="424">
        <v>5110</v>
      </c>
      <c r="B197" s="67" t="s">
        <v>180</v>
      </c>
      <c r="C197" s="332">
        <f t="shared" si="25"/>
        <v>0</v>
      </c>
      <c r="D197" s="334"/>
      <c r="E197" s="334"/>
      <c r="F197" s="334"/>
      <c r="G197" s="411"/>
      <c r="H197" s="332">
        <f t="shared" si="26"/>
        <v>0</v>
      </c>
      <c r="I197" s="334"/>
      <c r="J197" s="334"/>
      <c r="K197" s="334"/>
      <c r="L197" s="412"/>
    </row>
    <row r="198" spans="1:12" ht="24" x14ac:dyDescent="0.25">
      <c r="A198" s="415">
        <v>5120</v>
      </c>
      <c r="B198" s="73" t="s">
        <v>181</v>
      </c>
      <c r="C198" s="338">
        <f t="shared" si="25"/>
        <v>0</v>
      </c>
      <c r="D198" s="416">
        <f>D199+D200</f>
        <v>0</v>
      </c>
      <c r="E198" s="416">
        <f>E199+E200</f>
        <v>0</v>
      </c>
      <c r="F198" s="416">
        <f>F199+F200</f>
        <v>0</v>
      </c>
      <c r="G198" s="417">
        <f>G199+G200</f>
        <v>0</v>
      </c>
      <c r="H198" s="338">
        <f t="shared" si="26"/>
        <v>0</v>
      </c>
      <c r="I198" s="416">
        <f>I199+I200</f>
        <v>0</v>
      </c>
      <c r="J198" s="416">
        <f>J199+J200</f>
        <v>0</v>
      </c>
      <c r="K198" s="416">
        <f>K199+K200</f>
        <v>0</v>
      </c>
      <c r="L198" s="418">
        <f>L199+L200</f>
        <v>0</v>
      </c>
    </row>
    <row r="199" spans="1:12" x14ac:dyDescent="0.25">
      <c r="A199" s="311">
        <v>5121</v>
      </c>
      <c r="B199" s="73" t="s">
        <v>182</v>
      </c>
      <c r="C199" s="338">
        <f t="shared" si="25"/>
        <v>0</v>
      </c>
      <c r="D199" s="340"/>
      <c r="E199" s="340"/>
      <c r="F199" s="340"/>
      <c r="G199" s="413"/>
      <c r="H199" s="338">
        <f t="shared" si="26"/>
        <v>0</v>
      </c>
      <c r="I199" s="340"/>
      <c r="J199" s="340"/>
      <c r="K199" s="340"/>
      <c r="L199" s="414"/>
    </row>
    <row r="200" spans="1:12" ht="35.25" customHeight="1" x14ac:dyDescent="0.25">
      <c r="A200" s="311">
        <v>5129</v>
      </c>
      <c r="B200" s="73" t="s">
        <v>183</v>
      </c>
      <c r="C200" s="338">
        <f t="shared" si="25"/>
        <v>0</v>
      </c>
      <c r="D200" s="340"/>
      <c r="E200" s="340"/>
      <c r="F200" s="340"/>
      <c r="G200" s="413"/>
      <c r="H200" s="338">
        <f t="shared" si="26"/>
        <v>0</v>
      </c>
      <c r="I200" s="340"/>
      <c r="J200" s="340"/>
      <c r="K200" s="340"/>
      <c r="L200" s="414"/>
    </row>
    <row r="201" spans="1:12" x14ac:dyDescent="0.25">
      <c r="A201" s="415">
        <v>5130</v>
      </c>
      <c r="B201" s="73" t="s">
        <v>184</v>
      </c>
      <c r="C201" s="338">
        <f t="shared" si="25"/>
        <v>0</v>
      </c>
      <c r="D201" s="340"/>
      <c r="E201" s="340"/>
      <c r="F201" s="340"/>
      <c r="G201" s="413"/>
      <c r="H201" s="338">
        <f t="shared" si="26"/>
        <v>0</v>
      </c>
      <c r="I201" s="340"/>
      <c r="J201" s="340"/>
      <c r="K201" s="340"/>
      <c r="L201" s="414"/>
    </row>
    <row r="202" spans="1:12" x14ac:dyDescent="0.25">
      <c r="A202" s="415">
        <v>5140</v>
      </c>
      <c r="B202" s="73" t="s">
        <v>185</v>
      </c>
      <c r="C202" s="338">
        <f t="shared" si="25"/>
        <v>0</v>
      </c>
      <c r="D202" s="340"/>
      <c r="E202" s="340"/>
      <c r="F202" s="340"/>
      <c r="G202" s="413"/>
      <c r="H202" s="338">
        <f t="shared" si="26"/>
        <v>0</v>
      </c>
      <c r="I202" s="340"/>
      <c r="J202" s="340"/>
      <c r="K202" s="340"/>
      <c r="L202" s="414"/>
    </row>
    <row r="203" spans="1:12" ht="24" x14ac:dyDescent="0.25">
      <c r="A203" s="415">
        <v>5170</v>
      </c>
      <c r="B203" s="73" t="s">
        <v>186</v>
      </c>
      <c r="C203" s="338">
        <f t="shared" si="25"/>
        <v>0</v>
      </c>
      <c r="D203" s="340"/>
      <c r="E203" s="340"/>
      <c r="F203" s="340"/>
      <c r="G203" s="413"/>
      <c r="H203" s="338">
        <f t="shared" si="26"/>
        <v>0</v>
      </c>
      <c r="I203" s="340"/>
      <c r="J203" s="340"/>
      <c r="K203" s="340"/>
      <c r="L203" s="414"/>
    </row>
    <row r="204" spans="1:12" x14ac:dyDescent="0.25">
      <c r="A204" s="322">
        <v>5200</v>
      </c>
      <c r="B204" s="141" t="s">
        <v>187</v>
      </c>
      <c r="C204" s="323">
        <f t="shared" si="25"/>
        <v>0</v>
      </c>
      <c r="D204" s="329">
        <f>D205+D215+D216+D225+D226+D227+D229</f>
        <v>0</v>
      </c>
      <c r="E204" s="329">
        <f>E205+E215+E216+E225+E226+E227+E229</f>
        <v>0</v>
      </c>
      <c r="F204" s="329">
        <f>F205+F215+F216+F225+F226+F227+F229</f>
        <v>0</v>
      </c>
      <c r="G204" s="422">
        <f>G205+G215+G216+G225+G226+G227+G229</f>
        <v>0</v>
      </c>
      <c r="H204" s="323">
        <f t="shared" si="26"/>
        <v>0</v>
      </c>
      <c r="I204" s="329">
        <f>I205+I215+I216+I225+I226+I227+I229</f>
        <v>0</v>
      </c>
      <c r="J204" s="329">
        <f>J205+J215+J216+J225+J226+J227+J229</f>
        <v>0</v>
      </c>
      <c r="K204" s="329">
        <f>K205+K215+K216+K225+K226+K227+K229</f>
        <v>0</v>
      </c>
      <c r="L204" s="423">
        <f>L205+L215+L216+L225+L226+L227+L229</f>
        <v>0</v>
      </c>
    </row>
    <row r="205" spans="1:12" x14ac:dyDescent="0.25">
      <c r="A205" s="407">
        <v>5210</v>
      </c>
      <c r="B205" s="103" t="s">
        <v>188</v>
      </c>
      <c r="C205" s="374">
        <f t="shared" si="25"/>
        <v>0</v>
      </c>
      <c r="D205" s="408">
        <f>SUM(D206:D214)</f>
        <v>0</v>
      </c>
      <c r="E205" s="408">
        <f>SUM(E206:E214)</f>
        <v>0</v>
      </c>
      <c r="F205" s="408">
        <f>SUM(F206:F214)</f>
        <v>0</v>
      </c>
      <c r="G205" s="409">
        <f>SUM(G206:G214)</f>
        <v>0</v>
      </c>
      <c r="H205" s="374">
        <f t="shared" si="26"/>
        <v>0</v>
      </c>
      <c r="I205" s="408">
        <f>SUM(I206:I214)</f>
        <v>0</v>
      </c>
      <c r="J205" s="408">
        <f>SUM(J206:J214)</f>
        <v>0</v>
      </c>
      <c r="K205" s="408">
        <f>SUM(K206:K214)</f>
        <v>0</v>
      </c>
      <c r="L205" s="410">
        <f>SUM(L206:L214)</f>
        <v>0</v>
      </c>
    </row>
    <row r="206" spans="1:12" x14ac:dyDescent="0.25">
      <c r="A206" s="305">
        <v>5211</v>
      </c>
      <c r="B206" s="67" t="s">
        <v>189</v>
      </c>
      <c r="C206" s="332">
        <f t="shared" si="25"/>
        <v>0</v>
      </c>
      <c r="D206" s="334"/>
      <c r="E206" s="334"/>
      <c r="F206" s="334"/>
      <c r="G206" s="411"/>
      <c r="H206" s="332">
        <f t="shared" si="26"/>
        <v>0</v>
      </c>
      <c r="I206" s="334"/>
      <c r="J206" s="334"/>
      <c r="K206" s="334"/>
      <c r="L206" s="412"/>
    </row>
    <row r="207" spans="1:12" x14ac:dyDescent="0.25">
      <c r="A207" s="311">
        <v>5212</v>
      </c>
      <c r="B207" s="73" t="s">
        <v>190</v>
      </c>
      <c r="C207" s="338">
        <f t="shared" si="25"/>
        <v>0</v>
      </c>
      <c r="D207" s="340"/>
      <c r="E207" s="340"/>
      <c r="F207" s="340"/>
      <c r="G207" s="413"/>
      <c r="H207" s="338">
        <f t="shared" si="26"/>
        <v>0</v>
      </c>
      <c r="I207" s="340"/>
      <c r="J207" s="340"/>
      <c r="K207" s="340"/>
      <c r="L207" s="414"/>
    </row>
    <row r="208" spans="1:12" x14ac:dyDescent="0.25">
      <c r="A208" s="311">
        <v>5213</v>
      </c>
      <c r="B208" s="73" t="s">
        <v>191</v>
      </c>
      <c r="C208" s="338">
        <f t="shared" si="25"/>
        <v>0</v>
      </c>
      <c r="D208" s="340"/>
      <c r="E208" s="340"/>
      <c r="F208" s="340"/>
      <c r="G208" s="413"/>
      <c r="H208" s="338">
        <f t="shared" si="26"/>
        <v>0</v>
      </c>
      <c r="I208" s="340"/>
      <c r="J208" s="340"/>
      <c r="K208" s="340"/>
      <c r="L208" s="414"/>
    </row>
    <row r="209" spans="1:12" x14ac:dyDescent="0.25">
      <c r="A209" s="311">
        <v>5214</v>
      </c>
      <c r="B209" s="73" t="s">
        <v>192</v>
      </c>
      <c r="C209" s="338">
        <f t="shared" si="25"/>
        <v>0</v>
      </c>
      <c r="D209" s="340"/>
      <c r="E209" s="340"/>
      <c r="F209" s="340"/>
      <c r="G209" s="413"/>
      <c r="H209" s="338">
        <f t="shared" si="26"/>
        <v>0</v>
      </c>
      <c r="I209" s="340"/>
      <c r="J209" s="340"/>
      <c r="K209" s="340"/>
      <c r="L209" s="414"/>
    </row>
    <row r="210" spans="1:12" x14ac:dyDescent="0.25">
      <c r="A210" s="311">
        <v>5215</v>
      </c>
      <c r="B210" s="73" t="s">
        <v>193</v>
      </c>
      <c r="C210" s="338">
        <f>SUM(D210:G210)</f>
        <v>0</v>
      </c>
      <c r="D210" s="340"/>
      <c r="E210" s="340"/>
      <c r="F210" s="340"/>
      <c r="G210" s="413"/>
      <c r="H210" s="338">
        <f>SUM(I210:L210)</f>
        <v>0</v>
      </c>
      <c r="I210" s="340"/>
      <c r="J210" s="340"/>
      <c r="K210" s="340"/>
      <c r="L210" s="414"/>
    </row>
    <row r="211" spans="1:12" ht="24" x14ac:dyDescent="0.25">
      <c r="A211" s="311">
        <v>5216</v>
      </c>
      <c r="B211" s="73" t="s">
        <v>194</v>
      </c>
      <c r="C211" s="338">
        <f t="shared" si="25"/>
        <v>0</v>
      </c>
      <c r="D211" s="340"/>
      <c r="E211" s="340"/>
      <c r="F211" s="340"/>
      <c r="G211" s="413"/>
      <c r="H211" s="338">
        <f t="shared" si="26"/>
        <v>0</v>
      </c>
      <c r="I211" s="340"/>
      <c r="J211" s="340"/>
      <c r="K211" s="340"/>
      <c r="L211" s="414"/>
    </row>
    <row r="212" spans="1:12" x14ac:dyDescent="0.25">
      <c r="A212" s="311">
        <v>5217</v>
      </c>
      <c r="B212" s="73" t="s">
        <v>195</v>
      </c>
      <c r="C212" s="338">
        <f t="shared" si="25"/>
        <v>0</v>
      </c>
      <c r="D212" s="340"/>
      <c r="E212" s="340"/>
      <c r="F212" s="340"/>
      <c r="G212" s="413"/>
      <c r="H212" s="338">
        <f t="shared" si="26"/>
        <v>0</v>
      </c>
      <c r="I212" s="340"/>
      <c r="J212" s="340"/>
      <c r="K212" s="340"/>
      <c r="L212" s="414"/>
    </row>
    <row r="213" spans="1:12" x14ac:dyDescent="0.25">
      <c r="A213" s="311">
        <v>5218</v>
      </c>
      <c r="B213" s="73" t="s">
        <v>196</v>
      </c>
      <c r="C213" s="338">
        <f t="shared" si="25"/>
        <v>0</v>
      </c>
      <c r="D213" s="340"/>
      <c r="E213" s="340"/>
      <c r="F213" s="340"/>
      <c r="G213" s="413"/>
      <c r="H213" s="338">
        <f t="shared" si="26"/>
        <v>0</v>
      </c>
      <c r="I213" s="340"/>
      <c r="J213" s="340"/>
      <c r="K213" s="340"/>
      <c r="L213" s="414"/>
    </row>
    <row r="214" spans="1:12" x14ac:dyDescent="0.25">
      <c r="A214" s="311">
        <v>5219</v>
      </c>
      <c r="B214" s="73" t="s">
        <v>197</v>
      </c>
      <c r="C214" s="338">
        <f t="shared" si="25"/>
        <v>0</v>
      </c>
      <c r="D214" s="340"/>
      <c r="E214" s="340"/>
      <c r="F214" s="340"/>
      <c r="G214" s="413"/>
      <c r="H214" s="338">
        <f t="shared" si="26"/>
        <v>0</v>
      </c>
      <c r="I214" s="340"/>
      <c r="J214" s="340"/>
      <c r="K214" s="340"/>
      <c r="L214" s="414"/>
    </row>
    <row r="215" spans="1:12" ht="13.5" customHeight="1" x14ac:dyDescent="0.25">
      <c r="A215" s="415">
        <v>5220</v>
      </c>
      <c r="B215" s="73" t="s">
        <v>198</v>
      </c>
      <c r="C215" s="338">
        <f t="shared" si="25"/>
        <v>0</v>
      </c>
      <c r="D215" s="340"/>
      <c r="E215" s="340"/>
      <c r="F215" s="340"/>
      <c r="G215" s="413"/>
      <c r="H215" s="338">
        <f t="shared" si="26"/>
        <v>0</v>
      </c>
      <c r="I215" s="340"/>
      <c r="J215" s="340"/>
      <c r="K215" s="340"/>
      <c r="L215" s="414"/>
    </row>
    <row r="216" spans="1:12" x14ac:dyDescent="0.25">
      <c r="A216" s="415">
        <v>5230</v>
      </c>
      <c r="B216" s="73" t="s">
        <v>199</v>
      </c>
      <c r="C216" s="338">
        <f t="shared" si="25"/>
        <v>0</v>
      </c>
      <c r="D216" s="416">
        <f>SUM(D217:D224)</f>
        <v>0</v>
      </c>
      <c r="E216" s="416">
        <f>SUM(E217:E224)</f>
        <v>0</v>
      </c>
      <c r="F216" s="416">
        <f>SUM(F217:F224)</f>
        <v>0</v>
      </c>
      <c r="G216" s="417">
        <f>SUM(G217:G224)</f>
        <v>0</v>
      </c>
      <c r="H216" s="338">
        <f t="shared" si="26"/>
        <v>0</v>
      </c>
      <c r="I216" s="416">
        <f>SUM(I217:I224)</f>
        <v>0</v>
      </c>
      <c r="J216" s="416">
        <f>SUM(J217:J224)</f>
        <v>0</v>
      </c>
      <c r="K216" s="416">
        <f>SUM(K217:K224)</f>
        <v>0</v>
      </c>
      <c r="L216" s="418">
        <f>SUM(L217:L224)</f>
        <v>0</v>
      </c>
    </row>
    <row r="217" spans="1:12" x14ac:dyDescent="0.25">
      <c r="A217" s="311">
        <v>5231</v>
      </c>
      <c r="B217" s="73" t="s">
        <v>200</v>
      </c>
      <c r="C217" s="338">
        <f t="shared" si="25"/>
        <v>0</v>
      </c>
      <c r="D217" s="340"/>
      <c r="E217" s="340"/>
      <c r="F217" s="340"/>
      <c r="G217" s="413"/>
      <c r="H217" s="338">
        <f t="shared" si="26"/>
        <v>0</v>
      </c>
      <c r="I217" s="340"/>
      <c r="J217" s="340"/>
      <c r="K217" s="340"/>
      <c r="L217" s="414"/>
    </row>
    <row r="218" spans="1:12" x14ac:dyDescent="0.25">
      <c r="A218" s="311">
        <v>5232</v>
      </c>
      <c r="B218" s="73" t="s">
        <v>201</v>
      </c>
      <c r="C218" s="338">
        <f t="shared" si="25"/>
        <v>0</v>
      </c>
      <c r="D218" s="340"/>
      <c r="E218" s="340"/>
      <c r="F218" s="340"/>
      <c r="G218" s="413"/>
      <c r="H218" s="338">
        <f t="shared" si="26"/>
        <v>0</v>
      </c>
      <c r="I218" s="340"/>
      <c r="J218" s="340"/>
      <c r="K218" s="340"/>
      <c r="L218" s="414"/>
    </row>
    <row r="219" spans="1:12" x14ac:dyDescent="0.25">
      <c r="A219" s="311">
        <v>5233</v>
      </c>
      <c r="B219" s="73" t="s">
        <v>202</v>
      </c>
      <c r="C219" s="452">
        <f t="shared" si="25"/>
        <v>0</v>
      </c>
      <c r="D219" s="340"/>
      <c r="E219" s="340"/>
      <c r="F219" s="340"/>
      <c r="G219" s="413"/>
      <c r="H219" s="338">
        <f t="shared" si="26"/>
        <v>0</v>
      </c>
      <c r="I219" s="340"/>
      <c r="J219" s="340"/>
      <c r="K219" s="340"/>
      <c r="L219" s="414"/>
    </row>
    <row r="220" spans="1:12" ht="24" x14ac:dyDescent="0.25">
      <c r="A220" s="311">
        <v>5234</v>
      </c>
      <c r="B220" s="73" t="s">
        <v>203</v>
      </c>
      <c r="C220" s="452">
        <f t="shared" si="25"/>
        <v>0</v>
      </c>
      <c r="D220" s="340"/>
      <c r="E220" s="340"/>
      <c r="F220" s="340"/>
      <c r="G220" s="413"/>
      <c r="H220" s="338">
        <f t="shared" si="26"/>
        <v>0</v>
      </c>
      <c r="I220" s="340"/>
      <c r="J220" s="340"/>
      <c r="K220" s="340"/>
      <c r="L220" s="414"/>
    </row>
    <row r="221" spans="1:12" ht="14.25" customHeight="1" x14ac:dyDescent="0.25">
      <c r="A221" s="311">
        <v>5236</v>
      </c>
      <c r="B221" s="73" t="s">
        <v>204</v>
      </c>
      <c r="C221" s="452">
        <f t="shared" si="25"/>
        <v>0</v>
      </c>
      <c r="D221" s="340"/>
      <c r="E221" s="340"/>
      <c r="F221" s="340"/>
      <c r="G221" s="413"/>
      <c r="H221" s="338">
        <f t="shared" si="26"/>
        <v>0</v>
      </c>
      <c r="I221" s="340"/>
      <c r="J221" s="340"/>
      <c r="K221" s="340"/>
      <c r="L221" s="414"/>
    </row>
    <row r="222" spans="1:12" ht="14.25" customHeight="1" x14ac:dyDescent="0.25">
      <c r="A222" s="311">
        <v>5237</v>
      </c>
      <c r="B222" s="73" t="s">
        <v>205</v>
      </c>
      <c r="C222" s="452">
        <f t="shared" si="25"/>
        <v>0</v>
      </c>
      <c r="D222" s="340"/>
      <c r="E222" s="340"/>
      <c r="F222" s="340"/>
      <c r="G222" s="413"/>
      <c r="H222" s="338">
        <f t="shared" si="26"/>
        <v>0</v>
      </c>
      <c r="I222" s="340"/>
      <c r="J222" s="340"/>
      <c r="K222" s="340"/>
      <c r="L222" s="414"/>
    </row>
    <row r="223" spans="1:12" ht="24" x14ac:dyDescent="0.25">
      <c r="A223" s="311">
        <v>5238</v>
      </c>
      <c r="B223" s="73" t="s">
        <v>206</v>
      </c>
      <c r="C223" s="452">
        <f t="shared" si="25"/>
        <v>0</v>
      </c>
      <c r="D223" s="340"/>
      <c r="E223" s="340"/>
      <c r="F223" s="340"/>
      <c r="G223" s="413"/>
      <c r="H223" s="338">
        <f t="shared" si="26"/>
        <v>0</v>
      </c>
      <c r="I223" s="340"/>
      <c r="J223" s="340"/>
      <c r="K223" s="340"/>
      <c r="L223" s="414"/>
    </row>
    <row r="224" spans="1:12" ht="24" x14ac:dyDescent="0.25">
      <c r="A224" s="311">
        <v>5239</v>
      </c>
      <c r="B224" s="73" t="s">
        <v>207</v>
      </c>
      <c r="C224" s="452">
        <f t="shared" si="25"/>
        <v>0</v>
      </c>
      <c r="D224" s="340"/>
      <c r="E224" s="340"/>
      <c r="F224" s="340"/>
      <c r="G224" s="413"/>
      <c r="H224" s="338">
        <f t="shared" si="26"/>
        <v>0</v>
      </c>
      <c r="I224" s="340"/>
      <c r="J224" s="340"/>
      <c r="K224" s="340"/>
      <c r="L224" s="414"/>
    </row>
    <row r="225" spans="1:12" ht="24" x14ac:dyDescent="0.25">
      <c r="A225" s="415">
        <v>5240</v>
      </c>
      <c r="B225" s="73" t="s">
        <v>208</v>
      </c>
      <c r="C225" s="452">
        <f t="shared" si="25"/>
        <v>0</v>
      </c>
      <c r="D225" s="340"/>
      <c r="E225" s="340"/>
      <c r="F225" s="340"/>
      <c r="G225" s="413"/>
      <c r="H225" s="338">
        <f t="shared" si="26"/>
        <v>0</v>
      </c>
      <c r="I225" s="340"/>
      <c r="J225" s="340"/>
      <c r="K225" s="340"/>
      <c r="L225" s="414"/>
    </row>
    <row r="226" spans="1:12" x14ac:dyDescent="0.25">
      <c r="A226" s="415">
        <v>5250</v>
      </c>
      <c r="B226" s="73" t="s">
        <v>209</v>
      </c>
      <c r="C226" s="452">
        <f t="shared" si="25"/>
        <v>0</v>
      </c>
      <c r="D226" s="340"/>
      <c r="E226" s="340"/>
      <c r="F226" s="340"/>
      <c r="G226" s="413"/>
      <c r="H226" s="338">
        <f t="shared" si="26"/>
        <v>0</v>
      </c>
      <c r="I226" s="340"/>
      <c r="J226" s="340"/>
      <c r="K226" s="340"/>
      <c r="L226" s="414"/>
    </row>
    <row r="227" spans="1:12" x14ac:dyDescent="0.25">
      <c r="A227" s="415">
        <v>5260</v>
      </c>
      <c r="B227" s="73" t="s">
        <v>210</v>
      </c>
      <c r="C227" s="452">
        <f t="shared" si="25"/>
        <v>0</v>
      </c>
      <c r="D227" s="416">
        <f>SUM(D228)</f>
        <v>0</v>
      </c>
      <c r="E227" s="416">
        <f>SUM(E228)</f>
        <v>0</v>
      </c>
      <c r="F227" s="416">
        <f>SUM(F228)</f>
        <v>0</v>
      </c>
      <c r="G227" s="417">
        <f>SUM(G228)</f>
        <v>0</v>
      </c>
      <c r="H227" s="338">
        <f t="shared" si="26"/>
        <v>0</v>
      </c>
      <c r="I227" s="416">
        <f>SUM(I228)</f>
        <v>0</v>
      </c>
      <c r="J227" s="416">
        <f>SUM(J228)</f>
        <v>0</v>
      </c>
      <c r="K227" s="416">
        <f>SUM(K228)</f>
        <v>0</v>
      </c>
      <c r="L227" s="418">
        <f>SUM(L228)</f>
        <v>0</v>
      </c>
    </row>
    <row r="228" spans="1:12" ht="24" x14ac:dyDescent="0.25">
      <c r="A228" s="311">
        <v>5269</v>
      </c>
      <c r="B228" s="73" t="s">
        <v>211</v>
      </c>
      <c r="C228" s="452">
        <f t="shared" si="25"/>
        <v>0</v>
      </c>
      <c r="D228" s="340"/>
      <c r="E228" s="340"/>
      <c r="F228" s="340"/>
      <c r="G228" s="413"/>
      <c r="H228" s="338">
        <f t="shared" si="26"/>
        <v>0</v>
      </c>
      <c r="I228" s="340"/>
      <c r="J228" s="340"/>
      <c r="K228" s="340"/>
      <c r="L228" s="414"/>
    </row>
    <row r="229" spans="1:12" ht="24" x14ac:dyDescent="0.25">
      <c r="A229" s="407">
        <v>5270</v>
      </c>
      <c r="B229" s="103" t="s">
        <v>212</v>
      </c>
      <c r="C229" s="453">
        <f t="shared" si="25"/>
        <v>0</v>
      </c>
      <c r="D229" s="419"/>
      <c r="E229" s="419"/>
      <c r="F229" s="419"/>
      <c r="G229" s="420"/>
      <c r="H229" s="374">
        <f t="shared" si="26"/>
        <v>0</v>
      </c>
      <c r="I229" s="419"/>
      <c r="J229" s="419"/>
      <c r="K229" s="419"/>
      <c r="L229" s="421"/>
    </row>
    <row r="230" spans="1:12" x14ac:dyDescent="0.25">
      <c r="A230" s="400">
        <v>6000</v>
      </c>
      <c r="B230" s="136" t="s">
        <v>213</v>
      </c>
      <c r="C230" s="454">
        <f t="shared" si="25"/>
        <v>0</v>
      </c>
      <c r="D230" s="402">
        <f>D231+D251+D258</f>
        <v>0</v>
      </c>
      <c r="E230" s="402">
        <f>E231+E251+E258</f>
        <v>0</v>
      </c>
      <c r="F230" s="402">
        <f>F231+F251+F258</f>
        <v>0</v>
      </c>
      <c r="G230" s="403">
        <f>G231+G251+G258</f>
        <v>0</v>
      </c>
      <c r="H230" s="401">
        <f t="shared" si="26"/>
        <v>0</v>
      </c>
      <c r="I230" s="402">
        <f>I231+I251+I258</f>
        <v>0</v>
      </c>
      <c r="J230" s="402">
        <f>J231+J251+J258</f>
        <v>0</v>
      </c>
      <c r="K230" s="402">
        <f>K231+K251+K258</f>
        <v>0</v>
      </c>
      <c r="L230" s="404">
        <f>L231+L251+L258</f>
        <v>0</v>
      </c>
    </row>
    <row r="231" spans="1:12" ht="14.25" customHeight="1" x14ac:dyDescent="0.25">
      <c r="A231" s="352">
        <v>6200</v>
      </c>
      <c r="B231" s="173" t="s">
        <v>214</v>
      </c>
      <c r="C231" s="455">
        <f>SUM(D231:G231)</f>
        <v>0</v>
      </c>
      <c r="D231" s="445">
        <f>SUM(D232,D233,D235,D238,D244,D245,D246)</f>
        <v>0</v>
      </c>
      <c r="E231" s="445">
        <f t="shared" ref="E231:I231" si="27">SUM(E232,E233,E235,E238,E244,E245,E246)</f>
        <v>0</v>
      </c>
      <c r="F231" s="445">
        <f t="shared" si="27"/>
        <v>0</v>
      </c>
      <c r="G231" s="445">
        <f t="shared" si="27"/>
        <v>0</v>
      </c>
      <c r="H231" s="444">
        <f t="shared" si="26"/>
        <v>0</v>
      </c>
      <c r="I231" s="445">
        <f t="shared" si="27"/>
        <v>0</v>
      </c>
      <c r="J231" s="445">
        <f>SUM(J232,J233,J235,J238,J244,J245,J246)</f>
        <v>0</v>
      </c>
      <c r="K231" s="445">
        <f t="shared" ref="K231:L231" si="28">SUM(K232,K233,K235,K238,K244,K245,K246)</f>
        <v>0</v>
      </c>
      <c r="L231" s="406">
        <f t="shared" si="28"/>
        <v>0</v>
      </c>
    </row>
    <row r="232" spans="1:12" ht="24" x14ac:dyDescent="0.25">
      <c r="A232" s="424">
        <v>6220</v>
      </c>
      <c r="B232" s="67" t="s">
        <v>215</v>
      </c>
      <c r="C232" s="456">
        <f t="shared" si="25"/>
        <v>0</v>
      </c>
      <c r="D232" s="334"/>
      <c r="E232" s="334"/>
      <c r="F232" s="334"/>
      <c r="G232" s="457"/>
      <c r="H232" s="458">
        <f t="shared" si="26"/>
        <v>0</v>
      </c>
      <c r="I232" s="334"/>
      <c r="J232" s="334"/>
      <c r="K232" s="334"/>
      <c r="L232" s="412"/>
    </row>
    <row r="233" spans="1:12" x14ac:dyDescent="0.25">
      <c r="A233" s="415">
        <v>6230</v>
      </c>
      <c r="B233" s="73" t="s">
        <v>326</v>
      </c>
      <c r="C233" s="452">
        <f t="shared" si="25"/>
        <v>0</v>
      </c>
      <c r="D233" s="340">
        <f>SUM(D234)</f>
        <v>0</v>
      </c>
      <c r="E233" s="340">
        <f t="shared" ref="E233:I233" si="29">SUM(E234)</f>
        <v>0</v>
      </c>
      <c r="F233" s="340">
        <f t="shared" si="29"/>
        <v>0</v>
      </c>
      <c r="G233" s="413">
        <f t="shared" si="29"/>
        <v>0</v>
      </c>
      <c r="H233" s="459">
        <f t="shared" si="26"/>
        <v>0</v>
      </c>
      <c r="I233" s="340">
        <f t="shared" si="29"/>
        <v>0</v>
      </c>
      <c r="J233" s="340">
        <f t="shared" ref="J233" si="30">SUM(J234)</f>
        <v>0</v>
      </c>
      <c r="K233" s="340">
        <f t="shared" ref="K233:L233" si="31">SUM(K234)</f>
        <v>0</v>
      </c>
      <c r="L233" s="414">
        <f t="shared" si="31"/>
        <v>0</v>
      </c>
    </row>
    <row r="234" spans="1:12" ht="24" x14ac:dyDescent="0.25">
      <c r="A234" s="366">
        <v>6239</v>
      </c>
      <c r="B234" s="67" t="s">
        <v>327</v>
      </c>
      <c r="C234" s="452">
        <f t="shared" si="25"/>
        <v>0</v>
      </c>
      <c r="D234" s="334"/>
      <c r="E234" s="334"/>
      <c r="F234" s="334"/>
      <c r="G234" s="411"/>
      <c r="H234" s="459">
        <f t="shared" si="26"/>
        <v>0</v>
      </c>
      <c r="I234" s="334"/>
      <c r="J234" s="334"/>
      <c r="K234" s="334"/>
      <c r="L234" s="412"/>
    </row>
    <row r="235" spans="1:12" ht="24" x14ac:dyDescent="0.25">
      <c r="A235" s="415">
        <v>6240</v>
      </c>
      <c r="B235" s="73" t="s">
        <v>216</v>
      </c>
      <c r="C235" s="452">
        <f>SUM(D235:G235)</f>
        <v>0</v>
      </c>
      <c r="D235" s="416">
        <f>SUM(D236:D237)</f>
        <v>0</v>
      </c>
      <c r="E235" s="416">
        <f>SUM(E236:E237)</f>
        <v>0</v>
      </c>
      <c r="F235" s="416">
        <f>SUM(F236:F237)</f>
        <v>0</v>
      </c>
      <c r="G235" s="417">
        <f>SUM(G236:G237)</f>
        <v>0</v>
      </c>
      <c r="H235" s="459">
        <f t="shared" si="26"/>
        <v>0</v>
      </c>
      <c r="I235" s="416">
        <f>SUM(I236:I237)</f>
        <v>0</v>
      </c>
      <c r="J235" s="416">
        <f>SUM(J236:J237)</f>
        <v>0</v>
      </c>
      <c r="K235" s="416">
        <f>SUM(K236:K237)</f>
        <v>0</v>
      </c>
      <c r="L235" s="418">
        <f>SUM(L236:L237)</f>
        <v>0</v>
      </c>
    </row>
    <row r="236" spans="1:12" x14ac:dyDescent="0.25">
      <c r="A236" s="311">
        <v>6241</v>
      </c>
      <c r="B236" s="73" t="s">
        <v>217</v>
      </c>
      <c r="C236" s="452">
        <f>SUM(D236:G236)</f>
        <v>0</v>
      </c>
      <c r="D236" s="340"/>
      <c r="E236" s="340"/>
      <c r="F236" s="340"/>
      <c r="G236" s="413"/>
      <c r="H236" s="459">
        <f>SUM(I236:L236)</f>
        <v>0</v>
      </c>
      <c r="I236" s="340"/>
      <c r="J236" s="340"/>
      <c r="K236" s="340"/>
      <c r="L236" s="414"/>
    </row>
    <row r="237" spans="1:12" x14ac:dyDescent="0.25">
      <c r="A237" s="311">
        <v>6242</v>
      </c>
      <c r="B237" s="73" t="s">
        <v>218</v>
      </c>
      <c r="C237" s="452">
        <f>SUM(D237:G237)</f>
        <v>0</v>
      </c>
      <c r="D237" s="340"/>
      <c r="E237" s="340"/>
      <c r="F237" s="340"/>
      <c r="G237" s="413"/>
      <c r="H237" s="459">
        <f t="shared" si="26"/>
        <v>0</v>
      </c>
      <c r="I237" s="340"/>
      <c r="J237" s="340"/>
      <c r="K237" s="340"/>
      <c r="L237" s="414"/>
    </row>
    <row r="238" spans="1:12" ht="25.5" customHeight="1" x14ac:dyDescent="0.25">
      <c r="A238" s="415">
        <v>6250</v>
      </c>
      <c r="B238" s="73" t="s">
        <v>219</v>
      </c>
      <c r="C238" s="452">
        <f>SUM(D238:G238)</f>
        <v>0</v>
      </c>
      <c r="D238" s="416">
        <f>SUM(D239:D243)</f>
        <v>0</v>
      </c>
      <c r="E238" s="416">
        <f>SUM(E239:E243)</f>
        <v>0</v>
      </c>
      <c r="F238" s="416">
        <f>SUM(F239:F243)</f>
        <v>0</v>
      </c>
      <c r="G238" s="417">
        <f>SUM(G239:G243)</f>
        <v>0</v>
      </c>
      <c r="H238" s="459">
        <f t="shared" si="26"/>
        <v>0</v>
      </c>
      <c r="I238" s="416">
        <f>SUM(I239:I243)</f>
        <v>0</v>
      </c>
      <c r="J238" s="416">
        <f>SUM(J239:J243)</f>
        <v>0</v>
      </c>
      <c r="K238" s="416">
        <f>SUM(K239:K243)</f>
        <v>0</v>
      </c>
      <c r="L238" s="418">
        <f>SUM(L239:L243)</f>
        <v>0</v>
      </c>
    </row>
    <row r="239" spans="1:12" ht="14.25" customHeight="1" x14ac:dyDescent="0.25">
      <c r="A239" s="311">
        <v>6252</v>
      </c>
      <c r="B239" s="73" t="s">
        <v>220</v>
      </c>
      <c r="C239" s="452">
        <f>SUM(D239:G239)</f>
        <v>0</v>
      </c>
      <c r="D239" s="340"/>
      <c r="E239" s="340"/>
      <c r="F239" s="340"/>
      <c r="G239" s="413"/>
      <c r="H239" s="459">
        <f t="shared" si="26"/>
        <v>0</v>
      </c>
      <c r="I239" s="340"/>
      <c r="J239" s="340"/>
      <c r="K239" s="340"/>
      <c r="L239" s="414"/>
    </row>
    <row r="240" spans="1:12" ht="14.25" customHeight="1" x14ac:dyDescent="0.25">
      <c r="A240" s="311">
        <v>6253</v>
      </c>
      <c r="B240" s="73" t="s">
        <v>221</v>
      </c>
      <c r="C240" s="452">
        <f t="shared" si="25"/>
        <v>0</v>
      </c>
      <c r="D240" s="340"/>
      <c r="E240" s="340"/>
      <c r="F240" s="340"/>
      <c r="G240" s="413"/>
      <c r="H240" s="459">
        <f t="shared" si="26"/>
        <v>0</v>
      </c>
      <c r="I240" s="340"/>
      <c r="J240" s="340"/>
      <c r="K240" s="340"/>
      <c r="L240" s="414"/>
    </row>
    <row r="241" spans="1:12" ht="24" x14ac:dyDescent="0.25">
      <c r="A241" s="311">
        <v>6254</v>
      </c>
      <c r="B241" s="73" t="s">
        <v>222</v>
      </c>
      <c r="C241" s="452">
        <f t="shared" si="25"/>
        <v>0</v>
      </c>
      <c r="D241" s="340"/>
      <c r="E241" s="340"/>
      <c r="F241" s="340"/>
      <c r="G241" s="413"/>
      <c r="H241" s="459">
        <f t="shared" si="26"/>
        <v>0</v>
      </c>
      <c r="I241" s="340"/>
      <c r="J241" s="340"/>
      <c r="K241" s="340"/>
      <c r="L241" s="414"/>
    </row>
    <row r="242" spans="1:12" ht="24" x14ac:dyDescent="0.25">
      <c r="A242" s="311">
        <v>6255</v>
      </c>
      <c r="B242" s="73" t="s">
        <v>223</v>
      </c>
      <c r="C242" s="452">
        <f t="shared" si="25"/>
        <v>0</v>
      </c>
      <c r="D242" s="340"/>
      <c r="E242" s="340"/>
      <c r="F242" s="340"/>
      <c r="G242" s="413"/>
      <c r="H242" s="459">
        <f t="shared" si="26"/>
        <v>0</v>
      </c>
      <c r="I242" s="340"/>
      <c r="J242" s="340"/>
      <c r="K242" s="340"/>
      <c r="L242" s="414"/>
    </row>
    <row r="243" spans="1:12" x14ac:dyDescent="0.25">
      <c r="A243" s="311">
        <v>6259</v>
      </c>
      <c r="B243" s="73" t="s">
        <v>224</v>
      </c>
      <c r="C243" s="452">
        <f t="shared" si="25"/>
        <v>0</v>
      </c>
      <c r="D243" s="340"/>
      <c r="E243" s="340"/>
      <c r="F243" s="340"/>
      <c r="G243" s="413"/>
      <c r="H243" s="459">
        <f t="shared" si="26"/>
        <v>0</v>
      </c>
      <c r="I243" s="340"/>
      <c r="J243" s="340"/>
      <c r="K243" s="340"/>
      <c r="L243" s="414"/>
    </row>
    <row r="244" spans="1:12" ht="33" customHeight="1" x14ac:dyDescent="0.25">
      <c r="A244" s="415">
        <v>6260</v>
      </c>
      <c r="B244" s="73" t="s">
        <v>225</v>
      </c>
      <c r="C244" s="452">
        <f t="shared" si="25"/>
        <v>0</v>
      </c>
      <c r="D244" s="340"/>
      <c r="E244" s="340"/>
      <c r="F244" s="340"/>
      <c r="G244" s="413"/>
      <c r="H244" s="459">
        <f t="shared" si="26"/>
        <v>0</v>
      </c>
      <c r="I244" s="340"/>
      <c r="J244" s="340"/>
      <c r="K244" s="340"/>
      <c r="L244" s="414"/>
    </row>
    <row r="245" spans="1:12" x14ac:dyDescent="0.25">
      <c r="A245" s="415">
        <v>6270</v>
      </c>
      <c r="B245" s="73" t="s">
        <v>226</v>
      </c>
      <c r="C245" s="452">
        <f t="shared" si="25"/>
        <v>0</v>
      </c>
      <c r="D245" s="340"/>
      <c r="E245" s="340"/>
      <c r="F245" s="340"/>
      <c r="G245" s="413"/>
      <c r="H245" s="459">
        <f t="shared" si="26"/>
        <v>0</v>
      </c>
      <c r="I245" s="340"/>
      <c r="J245" s="340"/>
      <c r="K245" s="340"/>
      <c r="L245" s="414"/>
    </row>
    <row r="246" spans="1:12" ht="24.75" customHeight="1" x14ac:dyDescent="0.25">
      <c r="A246" s="424">
        <v>6290</v>
      </c>
      <c r="B246" s="67" t="s">
        <v>227</v>
      </c>
      <c r="C246" s="460">
        <f t="shared" si="25"/>
        <v>0</v>
      </c>
      <c r="D246" s="425">
        <f>SUM(D247:D250)</f>
        <v>0</v>
      </c>
      <c r="E246" s="425">
        <f t="shared" ref="E246:G246" si="32">SUM(E247:E250)</f>
        <v>0</v>
      </c>
      <c r="F246" s="425">
        <f t="shared" si="32"/>
        <v>0</v>
      </c>
      <c r="G246" s="461">
        <f t="shared" si="32"/>
        <v>0</v>
      </c>
      <c r="H246" s="460">
        <f t="shared" si="26"/>
        <v>0</v>
      </c>
      <c r="I246" s="425">
        <f>SUM(I247:I250)</f>
        <v>0</v>
      </c>
      <c r="J246" s="425">
        <f t="shared" ref="J246:L246" si="33">SUM(J247:J250)</f>
        <v>0</v>
      </c>
      <c r="K246" s="425">
        <f t="shared" si="33"/>
        <v>0</v>
      </c>
      <c r="L246" s="438">
        <f t="shared" si="33"/>
        <v>0</v>
      </c>
    </row>
    <row r="247" spans="1:12" x14ac:dyDescent="0.25">
      <c r="A247" s="311">
        <v>6291</v>
      </c>
      <c r="B247" s="73" t="s">
        <v>228</v>
      </c>
      <c r="C247" s="452">
        <f t="shared" si="25"/>
        <v>0</v>
      </c>
      <c r="D247" s="340"/>
      <c r="E247" s="340"/>
      <c r="F247" s="340"/>
      <c r="G247" s="462"/>
      <c r="H247" s="452">
        <f t="shared" si="26"/>
        <v>0</v>
      </c>
      <c r="I247" s="340"/>
      <c r="J247" s="340"/>
      <c r="K247" s="340"/>
      <c r="L247" s="414"/>
    </row>
    <row r="248" spans="1:12" x14ac:dyDescent="0.25">
      <c r="A248" s="311">
        <v>6292</v>
      </c>
      <c r="B248" s="73" t="s">
        <v>229</v>
      </c>
      <c r="C248" s="452">
        <f t="shared" si="25"/>
        <v>0</v>
      </c>
      <c r="D248" s="340"/>
      <c r="E248" s="340"/>
      <c r="F248" s="340"/>
      <c r="G248" s="462"/>
      <c r="H248" s="452">
        <f t="shared" si="26"/>
        <v>0</v>
      </c>
      <c r="I248" s="340"/>
      <c r="J248" s="340"/>
      <c r="K248" s="340"/>
      <c r="L248" s="414"/>
    </row>
    <row r="249" spans="1:12" ht="78.75" customHeight="1" x14ac:dyDescent="0.25">
      <c r="A249" s="311">
        <v>6296</v>
      </c>
      <c r="B249" s="73" t="s">
        <v>230</v>
      </c>
      <c r="C249" s="452">
        <f t="shared" si="25"/>
        <v>0</v>
      </c>
      <c r="D249" s="340"/>
      <c r="E249" s="340"/>
      <c r="F249" s="340"/>
      <c r="G249" s="462"/>
      <c r="H249" s="452">
        <f t="shared" si="26"/>
        <v>0</v>
      </c>
      <c r="I249" s="340"/>
      <c r="J249" s="340"/>
      <c r="K249" s="340"/>
      <c r="L249" s="414"/>
    </row>
    <row r="250" spans="1:12" ht="39.75" customHeight="1" x14ac:dyDescent="0.25">
      <c r="A250" s="311">
        <v>6299</v>
      </c>
      <c r="B250" s="73" t="s">
        <v>231</v>
      </c>
      <c r="C250" s="452">
        <f t="shared" si="25"/>
        <v>0</v>
      </c>
      <c r="D250" s="340"/>
      <c r="E250" s="340"/>
      <c r="F250" s="340"/>
      <c r="G250" s="462"/>
      <c r="H250" s="452">
        <f t="shared" si="26"/>
        <v>0</v>
      </c>
      <c r="I250" s="340"/>
      <c r="J250" s="340"/>
      <c r="K250" s="340"/>
      <c r="L250" s="414"/>
    </row>
    <row r="251" spans="1:12" x14ac:dyDescent="0.25">
      <c r="A251" s="322">
        <v>6300</v>
      </c>
      <c r="B251" s="141" t="s">
        <v>232</v>
      </c>
      <c r="C251" s="436">
        <f t="shared" si="25"/>
        <v>0</v>
      </c>
      <c r="D251" s="329">
        <f>SUM(D252,D256,D257)</f>
        <v>0</v>
      </c>
      <c r="E251" s="329">
        <f t="shared" ref="E251:G251" si="34">SUM(E252,E256,E257)</f>
        <v>0</v>
      </c>
      <c r="F251" s="329">
        <f t="shared" si="34"/>
        <v>0</v>
      </c>
      <c r="G251" s="329">
        <f t="shared" si="34"/>
        <v>0</v>
      </c>
      <c r="H251" s="323">
        <f t="shared" si="26"/>
        <v>0</v>
      </c>
      <c r="I251" s="329">
        <f>SUM(I252,I256,I257)</f>
        <v>0</v>
      </c>
      <c r="J251" s="329">
        <f t="shared" ref="J251:L251" si="35">SUM(J252,J256,J257)</f>
        <v>0</v>
      </c>
      <c r="K251" s="329">
        <f t="shared" si="35"/>
        <v>0</v>
      </c>
      <c r="L251" s="428">
        <f t="shared" si="35"/>
        <v>0</v>
      </c>
    </row>
    <row r="252" spans="1:12" ht="24" x14ac:dyDescent="0.25">
      <c r="A252" s="424">
        <v>6320</v>
      </c>
      <c r="B252" s="67" t="s">
        <v>233</v>
      </c>
      <c r="C252" s="460">
        <f t="shared" si="25"/>
        <v>0</v>
      </c>
      <c r="D252" s="425">
        <f>SUM(D253:D255)</f>
        <v>0</v>
      </c>
      <c r="E252" s="425">
        <f t="shared" ref="E252:G252" si="36">SUM(E253:E255)</f>
        <v>0</v>
      </c>
      <c r="F252" s="425">
        <f t="shared" si="36"/>
        <v>0</v>
      </c>
      <c r="G252" s="463">
        <f t="shared" si="36"/>
        <v>0</v>
      </c>
      <c r="H252" s="460">
        <f t="shared" si="26"/>
        <v>0</v>
      </c>
      <c r="I252" s="425">
        <f>SUM(I253:I255)</f>
        <v>0</v>
      </c>
      <c r="J252" s="425">
        <f t="shared" ref="J252:L252" si="37">SUM(J253:J255)</f>
        <v>0</v>
      </c>
      <c r="K252" s="425">
        <f t="shared" si="37"/>
        <v>0</v>
      </c>
      <c r="L252" s="464">
        <f t="shared" si="37"/>
        <v>0</v>
      </c>
    </row>
    <row r="253" spans="1:12" x14ac:dyDescent="0.25">
      <c r="A253" s="311">
        <v>6322</v>
      </c>
      <c r="B253" s="73" t="s">
        <v>234</v>
      </c>
      <c r="C253" s="452">
        <f t="shared" si="25"/>
        <v>0</v>
      </c>
      <c r="D253" s="340"/>
      <c r="E253" s="340"/>
      <c r="F253" s="340"/>
      <c r="G253" s="462"/>
      <c r="H253" s="452">
        <f t="shared" si="26"/>
        <v>0</v>
      </c>
      <c r="I253" s="340"/>
      <c r="J253" s="340"/>
      <c r="K253" s="340"/>
      <c r="L253" s="414"/>
    </row>
    <row r="254" spans="1:12" ht="24" x14ac:dyDescent="0.25">
      <c r="A254" s="311">
        <v>6323</v>
      </c>
      <c r="B254" s="73" t="s">
        <v>235</v>
      </c>
      <c r="C254" s="452">
        <f t="shared" si="25"/>
        <v>0</v>
      </c>
      <c r="D254" s="340"/>
      <c r="E254" s="340"/>
      <c r="F254" s="340"/>
      <c r="G254" s="462"/>
      <c r="H254" s="452">
        <f t="shared" si="26"/>
        <v>0</v>
      </c>
      <c r="I254" s="340"/>
      <c r="J254" s="340"/>
      <c r="K254" s="340"/>
      <c r="L254" s="414"/>
    </row>
    <row r="255" spans="1:12" x14ac:dyDescent="0.25">
      <c r="A255" s="305">
        <v>6329</v>
      </c>
      <c r="B255" s="67" t="s">
        <v>236</v>
      </c>
      <c r="C255" s="456">
        <f t="shared" si="25"/>
        <v>0</v>
      </c>
      <c r="D255" s="334"/>
      <c r="E255" s="334"/>
      <c r="F255" s="334"/>
      <c r="G255" s="465"/>
      <c r="H255" s="456">
        <f t="shared" si="26"/>
        <v>0</v>
      </c>
      <c r="I255" s="334"/>
      <c r="J255" s="334"/>
      <c r="K255" s="334"/>
      <c r="L255" s="412"/>
    </row>
    <row r="256" spans="1:12" ht="24" x14ac:dyDescent="0.25">
      <c r="A256" s="466">
        <v>6330</v>
      </c>
      <c r="B256" s="205" t="s">
        <v>237</v>
      </c>
      <c r="C256" s="460">
        <f>SUM(D256:G256)</f>
        <v>0</v>
      </c>
      <c r="D256" s="441"/>
      <c r="E256" s="441"/>
      <c r="F256" s="441"/>
      <c r="G256" s="462"/>
      <c r="H256" s="460">
        <f>SUM(I256:L256)</f>
        <v>0</v>
      </c>
      <c r="I256" s="441"/>
      <c r="J256" s="441"/>
      <c r="K256" s="441"/>
      <c r="L256" s="443"/>
    </row>
    <row r="257" spans="1:13" x14ac:dyDescent="0.25">
      <c r="A257" s="415">
        <v>6360</v>
      </c>
      <c r="B257" s="73" t="s">
        <v>238</v>
      </c>
      <c r="C257" s="452">
        <f t="shared" si="25"/>
        <v>0</v>
      </c>
      <c r="D257" s="340"/>
      <c r="E257" s="340"/>
      <c r="F257" s="340"/>
      <c r="G257" s="413"/>
      <c r="H257" s="459">
        <f t="shared" si="26"/>
        <v>0</v>
      </c>
      <c r="I257" s="340"/>
      <c r="J257" s="340"/>
      <c r="K257" s="340"/>
      <c r="L257" s="414"/>
    </row>
    <row r="258" spans="1:13" ht="36" x14ac:dyDescent="0.25">
      <c r="A258" s="322">
        <v>6400</v>
      </c>
      <c r="B258" s="141" t="s">
        <v>239</v>
      </c>
      <c r="C258" s="436">
        <f>SUM(D258:G258)</f>
        <v>0</v>
      </c>
      <c r="D258" s="329">
        <f>SUM(D259,D263)</f>
        <v>0</v>
      </c>
      <c r="E258" s="329">
        <f t="shared" ref="E258:G258" si="38">SUM(E259,E263)</f>
        <v>0</v>
      </c>
      <c r="F258" s="329">
        <f t="shared" si="38"/>
        <v>0</v>
      </c>
      <c r="G258" s="329">
        <f t="shared" si="38"/>
        <v>0</v>
      </c>
      <c r="H258" s="323">
        <f>SUM(I258:L258)</f>
        <v>0</v>
      </c>
      <c r="I258" s="329">
        <f>SUM(I259,I263)</f>
        <v>0</v>
      </c>
      <c r="J258" s="329">
        <f t="shared" ref="J258:L258" si="39">SUM(J259,J263)</f>
        <v>0</v>
      </c>
      <c r="K258" s="329">
        <f t="shared" si="39"/>
        <v>0</v>
      </c>
      <c r="L258" s="428">
        <f t="shared" si="39"/>
        <v>0</v>
      </c>
    </row>
    <row r="259" spans="1:13" ht="24" x14ac:dyDescent="0.25">
      <c r="A259" s="424">
        <v>6410</v>
      </c>
      <c r="B259" s="67" t="s">
        <v>240</v>
      </c>
      <c r="C259" s="456">
        <f t="shared" si="25"/>
        <v>0</v>
      </c>
      <c r="D259" s="425">
        <f>SUM(D260:D262)</f>
        <v>0</v>
      </c>
      <c r="E259" s="425">
        <f t="shared" ref="E259:G259" si="40">SUM(E260:E262)</f>
        <v>0</v>
      </c>
      <c r="F259" s="425">
        <f t="shared" si="40"/>
        <v>0</v>
      </c>
      <c r="G259" s="467">
        <f t="shared" si="40"/>
        <v>0</v>
      </c>
      <c r="H259" s="456">
        <f t="shared" si="26"/>
        <v>0</v>
      </c>
      <c r="I259" s="425">
        <f>SUM(I260:I262)</f>
        <v>0</v>
      </c>
      <c r="J259" s="425">
        <f t="shared" ref="J259:L259" si="41">SUM(J260:J262)</f>
        <v>0</v>
      </c>
      <c r="K259" s="425">
        <f t="shared" si="41"/>
        <v>0</v>
      </c>
      <c r="L259" s="434">
        <f t="shared" si="41"/>
        <v>0</v>
      </c>
    </row>
    <row r="260" spans="1:13" x14ac:dyDescent="0.25">
      <c r="A260" s="311">
        <v>6411</v>
      </c>
      <c r="B260" s="207" t="s">
        <v>241</v>
      </c>
      <c r="C260" s="452">
        <f t="shared" si="25"/>
        <v>0</v>
      </c>
      <c r="D260" s="340"/>
      <c r="E260" s="340"/>
      <c r="F260" s="340"/>
      <c r="G260" s="413"/>
      <c r="H260" s="459">
        <f t="shared" si="26"/>
        <v>0</v>
      </c>
      <c r="I260" s="340"/>
      <c r="J260" s="340"/>
      <c r="K260" s="340"/>
      <c r="L260" s="414"/>
    </row>
    <row r="261" spans="1:13" ht="46.5" customHeight="1" x14ac:dyDescent="0.25">
      <c r="A261" s="311">
        <v>6412</v>
      </c>
      <c r="B261" s="73" t="s">
        <v>242</v>
      </c>
      <c r="C261" s="452">
        <f t="shared" si="25"/>
        <v>0</v>
      </c>
      <c r="D261" s="340"/>
      <c r="E261" s="340"/>
      <c r="F261" s="340"/>
      <c r="G261" s="413"/>
      <c r="H261" s="459">
        <f t="shared" si="26"/>
        <v>0</v>
      </c>
      <c r="I261" s="340"/>
      <c r="J261" s="340"/>
      <c r="K261" s="340"/>
      <c r="L261" s="414"/>
    </row>
    <row r="262" spans="1:13" ht="36" x14ac:dyDescent="0.25">
      <c r="A262" s="311">
        <v>6419</v>
      </c>
      <c r="B262" s="73" t="s">
        <v>243</v>
      </c>
      <c r="C262" s="452">
        <f t="shared" si="25"/>
        <v>0</v>
      </c>
      <c r="D262" s="340"/>
      <c r="E262" s="340"/>
      <c r="F262" s="340"/>
      <c r="G262" s="413"/>
      <c r="H262" s="459">
        <f t="shared" si="26"/>
        <v>0</v>
      </c>
      <c r="I262" s="340"/>
      <c r="J262" s="340"/>
      <c r="K262" s="340"/>
      <c r="L262" s="414"/>
    </row>
    <row r="263" spans="1:13" ht="36" x14ac:dyDescent="0.25">
      <c r="A263" s="415">
        <v>6420</v>
      </c>
      <c r="B263" s="73" t="s">
        <v>244</v>
      </c>
      <c r="C263" s="452">
        <f t="shared" si="25"/>
        <v>0</v>
      </c>
      <c r="D263" s="416">
        <f>SUM(D264:D267)</f>
        <v>0</v>
      </c>
      <c r="E263" s="416">
        <f>SUM(E264:E267)</f>
        <v>0</v>
      </c>
      <c r="F263" s="416">
        <f>SUM(F264:F267)</f>
        <v>0</v>
      </c>
      <c r="G263" s="469">
        <f>SUM(G264:G267)</f>
        <v>0</v>
      </c>
      <c r="H263" s="452">
        <f>SUM(I263:L263)</f>
        <v>0</v>
      </c>
      <c r="I263" s="416">
        <f>SUM(I264:I267)</f>
        <v>0</v>
      </c>
      <c r="J263" s="416">
        <f>SUM(J264:J267)</f>
        <v>0</v>
      </c>
      <c r="K263" s="416">
        <f>SUM(K264:K267)</f>
        <v>0</v>
      </c>
      <c r="L263" s="430">
        <f>SUM(L264:L267)</f>
        <v>0</v>
      </c>
    </row>
    <row r="264" spans="1:13" x14ac:dyDescent="0.25">
      <c r="A264" s="311">
        <v>6421</v>
      </c>
      <c r="B264" s="73" t="s">
        <v>245</v>
      </c>
      <c r="C264" s="452">
        <f t="shared" ref="C264:C282" si="42">SUM(D264:G264)</f>
        <v>0</v>
      </c>
      <c r="D264" s="340"/>
      <c r="E264" s="340"/>
      <c r="F264" s="340"/>
      <c r="G264" s="413"/>
      <c r="H264" s="459">
        <f t="shared" ref="H264:H282" si="43">SUM(I264:L264)</f>
        <v>0</v>
      </c>
      <c r="I264" s="340"/>
      <c r="J264" s="340"/>
      <c r="K264" s="340"/>
      <c r="L264" s="414"/>
    </row>
    <row r="265" spans="1:13" x14ac:dyDescent="0.25">
      <c r="A265" s="311">
        <v>6422</v>
      </c>
      <c r="B265" s="73" t="s">
        <v>246</v>
      </c>
      <c r="C265" s="452">
        <f t="shared" si="42"/>
        <v>0</v>
      </c>
      <c r="D265" s="340"/>
      <c r="E265" s="340"/>
      <c r="F265" s="340"/>
      <c r="G265" s="413"/>
      <c r="H265" s="459">
        <f t="shared" si="43"/>
        <v>0</v>
      </c>
      <c r="I265" s="340"/>
      <c r="J265" s="340"/>
      <c r="K265" s="340"/>
      <c r="L265" s="414"/>
    </row>
    <row r="266" spans="1:13" ht="24" x14ac:dyDescent="0.25">
      <c r="A266" s="311">
        <v>6423</v>
      </c>
      <c r="B266" s="73" t="s">
        <v>247</v>
      </c>
      <c r="C266" s="452">
        <f>SUM(D266:G266)</f>
        <v>0</v>
      </c>
      <c r="D266" s="340"/>
      <c r="E266" s="340"/>
      <c r="F266" s="340"/>
      <c r="G266" s="413"/>
      <c r="H266" s="459">
        <f>SUM(I266:L266)</f>
        <v>0</v>
      </c>
      <c r="I266" s="340"/>
      <c r="J266" s="340"/>
      <c r="K266" s="340"/>
      <c r="L266" s="414"/>
    </row>
    <row r="267" spans="1:13" ht="36" x14ac:dyDescent="0.25">
      <c r="A267" s="311">
        <v>6424</v>
      </c>
      <c r="B267" s="73" t="s">
        <v>248</v>
      </c>
      <c r="C267" s="452">
        <f>SUM(D267:G267)</f>
        <v>0</v>
      </c>
      <c r="D267" s="340"/>
      <c r="E267" s="340"/>
      <c r="F267" s="340"/>
      <c r="G267" s="413"/>
      <c r="H267" s="459">
        <f>SUM(I267:L267)</f>
        <v>0</v>
      </c>
      <c r="I267" s="340"/>
      <c r="J267" s="340"/>
      <c r="K267" s="340"/>
      <c r="L267" s="414"/>
      <c r="M267" s="470"/>
    </row>
    <row r="268" spans="1:13" ht="48.75" customHeight="1" x14ac:dyDescent="0.25">
      <c r="A268" s="471">
        <v>7000</v>
      </c>
      <c r="B268" s="210" t="s">
        <v>249</v>
      </c>
      <c r="C268" s="472" t="e">
        <f t="shared" si="42"/>
        <v>#REF!</v>
      </c>
      <c r="D268" s="473" t="e">
        <f>SUM(D269,#REF!)</f>
        <v>#REF!</v>
      </c>
      <c r="E268" s="473" t="e">
        <f>SUM(E269,#REF!)</f>
        <v>#REF!</v>
      </c>
      <c r="F268" s="473" t="e">
        <f>SUM(F269,#REF!)</f>
        <v>#REF!</v>
      </c>
      <c r="G268" s="473" t="e">
        <f>SUM(G269,#REF!)</f>
        <v>#REF!</v>
      </c>
      <c r="H268" s="474">
        <f t="shared" si="43"/>
        <v>0</v>
      </c>
      <c r="I268" s="473">
        <f>SUM(I269)</f>
        <v>0</v>
      </c>
      <c r="J268" s="473">
        <f>SUM(J269)</f>
        <v>0</v>
      </c>
      <c r="K268" s="473">
        <f>SUM(K269)</f>
        <v>0</v>
      </c>
      <c r="L268" s="475">
        <f>SUM(L269)</f>
        <v>0</v>
      </c>
    </row>
    <row r="269" spans="1:13" ht="24" x14ac:dyDescent="0.25">
      <c r="A269" s="322">
        <v>7200</v>
      </c>
      <c r="B269" s="141" t="s">
        <v>250</v>
      </c>
      <c r="C269" s="436">
        <f t="shared" si="42"/>
        <v>0</v>
      </c>
      <c r="D269" s="329">
        <f>SUM(D270,D271,D275,D276,D279)</f>
        <v>0</v>
      </c>
      <c r="E269" s="329">
        <f t="shared" ref="E269:G269" si="44">SUM(E270,E271,E275,E276,E279)</f>
        <v>0</v>
      </c>
      <c r="F269" s="329">
        <f t="shared" si="44"/>
        <v>0</v>
      </c>
      <c r="G269" s="329">
        <f t="shared" si="44"/>
        <v>0</v>
      </c>
      <c r="H269" s="323">
        <f t="shared" si="43"/>
        <v>0</v>
      </c>
      <c r="I269" s="329">
        <f>SUM(I270,I271,I275,I276,I279)</f>
        <v>0</v>
      </c>
      <c r="J269" s="329">
        <f t="shared" ref="J269:L269" si="45">SUM(J270,J271,J275,J276,J279)</f>
        <v>0</v>
      </c>
      <c r="K269" s="329">
        <f t="shared" si="45"/>
        <v>0</v>
      </c>
      <c r="L269" s="406">
        <f t="shared" si="45"/>
        <v>0</v>
      </c>
    </row>
    <row r="270" spans="1:13" ht="24" x14ac:dyDescent="0.25">
      <c r="A270" s="533">
        <v>7210</v>
      </c>
      <c r="B270" s="67" t="s">
        <v>251</v>
      </c>
      <c r="C270" s="456">
        <f t="shared" si="42"/>
        <v>0</v>
      </c>
      <c r="D270" s="334"/>
      <c r="E270" s="334"/>
      <c r="F270" s="334"/>
      <c r="G270" s="411"/>
      <c r="H270" s="332">
        <f t="shared" si="43"/>
        <v>0</v>
      </c>
      <c r="I270" s="334"/>
      <c r="J270" s="334"/>
      <c r="K270" s="334"/>
      <c r="L270" s="412"/>
    </row>
    <row r="271" spans="1:13" s="470" customFormat="1" ht="36" x14ac:dyDescent="0.25">
      <c r="A271" s="415">
        <v>7220</v>
      </c>
      <c r="B271" s="73" t="s">
        <v>252</v>
      </c>
      <c r="C271" s="452">
        <f>SUM(D271:G271)</f>
        <v>0</v>
      </c>
      <c r="D271" s="416">
        <f>SUM(D272:D274)</f>
        <v>0</v>
      </c>
      <c r="E271" s="416">
        <f>SUM(E272:E274)</f>
        <v>0</v>
      </c>
      <c r="F271" s="416">
        <f>SUM(F272:F274)</f>
        <v>0</v>
      </c>
      <c r="G271" s="416">
        <f>SUM(G272:G274)</f>
        <v>0</v>
      </c>
      <c r="H271" s="338">
        <f>SUM(I271:L271)</f>
        <v>0</v>
      </c>
      <c r="I271" s="416">
        <f>SUM(I272:I274)</f>
        <v>0</v>
      </c>
      <c r="J271" s="416">
        <f>SUM(J272:J274)</f>
        <v>0</v>
      </c>
      <c r="K271" s="416">
        <f>SUM(K272:K274)</f>
        <v>0</v>
      </c>
      <c r="L271" s="418">
        <f>SUM(L272:L274)</f>
        <v>0</v>
      </c>
    </row>
    <row r="272" spans="1:13" s="470" customFormat="1" ht="36" x14ac:dyDescent="0.25">
      <c r="A272" s="311">
        <v>7221</v>
      </c>
      <c r="B272" s="73" t="s">
        <v>253</v>
      </c>
      <c r="C272" s="452">
        <f t="shared" si="42"/>
        <v>0</v>
      </c>
      <c r="D272" s="340"/>
      <c r="E272" s="340"/>
      <c r="F272" s="340"/>
      <c r="G272" s="413"/>
      <c r="H272" s="338">
        <f t="shared" si="43"/>
        <v>0</v>
      </c>
      <c r="I272" s="340"/>
      <c r="J272" s="340"/>
      <c r="K272" s="340"/>
      <c r="L272" s="414"/>
    </row>
    <row r="273" spans="1:12" s="470" customFormat="1" ht="36" x14ac:dyDescent="0.25">
      <c r="A273" s="311">
        <v>7222</v>
      </c>
      <c r="B273" s="73" t="s">
        <v>254</v>
      </c>
      <c r="C273" s="452">
        <f t="shared" si="42"/>
        <v>0</v>
      </c>
      <c r="D273" s="340"/>
      <c r="E273" s="340"/>
      <c r="F273" s="340"/>
      <c r="G273" s="413"/>
      <c r="H273" s="338">
        <f t="shared" si="43"/>
        <v>0</v>
      </c>
      <c r="I273" s="340"/>
      <c r="J273" s="340"/>
      <c r="K273" s="340"/>
      <c r="L273" s="414"/>
    </row>
    <row r="274" spans="1:12" s="470" customFormat="1" ht="36" x14ac:dyDescent="0.25">
      <c r="A274" s="305">
        <v>7223</v>
      </c>
      <c r="B274" s="67" t="s">
        <v>255</v>
      </c>
      <c r="C274" s="456">
        <f t="shared" si="42"/>
        <v>0</v>
      </c>
      <c r="D274" s="334"/>
      <c r="E274" s="334"/>
      <c r="F274" s="334"/>
      <c r="G274" s="411"/>
      <c r="H274" s="332">
        <f t="shared" si="43"/>
        <v>0</v>
      </c>
      <c r="I274" s="334"/>
      <c r="J274" s="334"/>
      <c r="K274" s="334"/>
      <c r="L274" s="412"/>
    </row>
    <row r="275" spans="1:12" ht="24" x14ac:dyDescent="0.25">
      <c r="A275" s="415">
        <v>7230</v>
      </c>
      <c r="B275" s="73" t="s">
        <v>256</v>
      </c>
      <c r="C275" s="452">
        <f t="shared" si="42"/>
        <v>0</v>
      </c>
      <c r="D275" s="340"/>
      <c r="E275" s="340"/>
      <c r="F275" s="340"/>
      <c r="G275" s="413"/>
      <c r="H275" s="338">
        <f t="shared" si="43"/>
        <v>0</v>
      </c>
      <c r="I275" s="340"/>
      <c r="J275" s="340"/>
      <c r="K275" s="340"/>
      <c r="L275" s="414"/>
    </row>
    <row r="276" spans="1:12" ht="24" x14ac:dyDescent="0.25">
      <c r="A276" s="415">
        <v>7240</v>
      </c>
      <c r="B276" s="73" t="s">
        <v>257</v>
      </c>
      <c r="C276" s="452">
        <f t="shared" si="42"/>
        <v>0</v>
      </c>
      <c r="D276" s="416">
        <f>SUM(D277:D278)</f>
        <v>0</v>
      </c>
      <c r="E276" s="416">
        <f>SUM(E277:E278)</f>
        <v>0</v>
      </c>
      <c r="F276" s="416">
        <f>SUM(F277:F278)</f>
        <v>0</v>
      </c>
      <c r="G276" s="417">
        <f>SUM(G277:G278)</f>
        <v>0</v>
      </c>
      <c r="H276" s="338">
        <f t="shared" si="43"/>
        <v>0</v>
      </c>
      <c r="I276" s="416">
        <f>SUM(I277:I278)</f>
        <v>0</v>
      </c>
      <c r="J276" s="416">
        <f>SUM(J277:J278)</f>
        <v>0</v>
      </c>
      <c r="K276" s="416">
        <f>SUM(K277:K278)</f>
        <v>0</v>
      </c>
      <c r="L276" s="418">
        <f>SUM(L277:L278)</f>
        <v>0</v>
      </c>
    </row>
    <row r="277" spans="1:12" ht="48" x14ac:dyDescent="0.25">
      <c r="A277" s="311">
        <v>7245</v>
      </c>
      <c r="B277" s="73" t="s">
        <v>258</v>
      </c>
      <c r="C277" s="452">
        <f t="shared" si="42"/>
        <v>0</v>
      </c>
      <c r="D277" s="340"/>
      <c r="E277" s="340"/>
      <c r="F277" s="340"/>
      <c r="G277" s="413"/>
      <c r="H277" s="338">
        <f t="shared" si="43"/>
        <v>0</v>
      </c>
      <c r="I277" s="340"/>
      <c r="J277" s="340"/>
      <c r="K277" s="340"/>
      <c r="L277" s="414"/>
    </row>
    <row r="278" spans="1:12" ht="94.5" customHeight="1" x14ac:dyDescent="0.25">
      <c r="A278" s="311">
        <v>7246</v>
      </c>
      <c r="B278" s="73" t="s">
        <v>259</v>
      </c>
      <c r="C278" s="452">
        <f t="shared" si="42"/>
        <v>0</v>
      </c>
      <c r="D278" s="340"/>
      <c r="E278" s="340"/>
      <c r="F278" s="340"/>
      <c r="G278" s="413"/>
      <c r="H278" s="338">
        <f t="shared" si="43"/>
        <v>0</v>
      </c>
      <c r="I278" s="340"/>
      <c r="J278" s="340"/>
      <c r="K278" s="340"/>
      <c r="L278" s="414"/>
    </row>
    <row r="279" spans="1:12" ht="24" x14ac:dyDescent="0.25">
      <c r="A279" s="466">
        <v>7260</v>
      </c>
      <c r="B279" s="67" t="s">
        <v>260</v>
      </c>
      <c r="C279" s="456">
        <f t="shared" si="42"/>
        <v>0</v>
      </c>
      <c r="D279" s="334"/>
      <c r="E279" s="334"/>
      <c r="F279" s="334"/>
      <c r="G279" s="411"/>
      <c r="H279" s="332">
        <f t="shared" si="43"/>
        <v>0</v>
      </c>
      <c r="I279" s="334"/>
      <c r="J279" s="334"/>
      <c r="K279" s="334"/>
      <c r="L279" s="412"/>
    </row>
    <row r="280" spans="1:12" x14ac:dyDescent="0.25">
      <c r="A280" s="468"/>
      <c r="B280" s="73" t="s">
        <v>261</v>
      </c>
      <c r="C280" s="452">
        <f t="shared" si="42"/>
        <v>0</v>
      </c>
      <c r="D280" s="416">
        <f>SUM(D281:D282)</f>
        <v>0</v>
      </c>
      <c r="E280" s="416">
        <f>SUM(E281:E282)</f>
        <v>0</v>
      </c>
      <c r="F280" s="416">
        <f>SUM(F281:F282)</f>
        <v>0</v>
      </c>
      <c r="G280" s="417">
        <f>SUM(G281:G282)</f>
        <v>0</v>
      </c>
      <c r="H280" s="338">
        <f t="shared" si="43"/>
        <v>0</v>
      </c>
      <c r="I280" s="416">
        <f>SUM(I281:I282)</f>
        <v>0</v>
      </c>
      <c r="J280" s="416">
        <f>SUM(J281:J282)</f>
        <v>0</v>
      </c>
      <c r="K280" s="416">
        <f>SUM(K281:K282)</f>
        <v>0</v>
      </c>
      <c r="L280" s="418">
        <f>SUM(L281:L282)</f>
        <v>0</v>
      </c>
    </row>
    <row r="281" spans="1:12" x14ac:dyDescent="0.25">
      <c r="A281" s="468" t="s">
        <v>262</v>
      </c>
      <c r="B281" s="47" t="s">
        <v>263</v>
      </c>
      <c r="C281" s="452">
        <f t="shared" si="42"/>
        <v>0</v>
      </c>
      <c r="D281" s="340"/>
      <c r="E281" s="340"/>
      <c r="F281" s="340"/>
      <c r="G281" s="413"/>
      <c r="H281" s="338">
        <f t="shared" si="43"/>
        <v>0</v>
      </c>
      <c r="I281" s="340"/>
      <c r="J281" s="340"/>
      <c r="K281" s="340"/>
      <c r="L281" s="414"/>
    </row>
    <row r="282" spans="1:12" ht="24" x14ac:dyDescent="0.25">
      <c r="A282" s="468" t="s">
        <v>264</v>
      </c>
      <c r="B282" s="216" t="s">
        <v>265</v>
      </c>
      <c r="C282" s="456">
        <f t="shared" si="42"/>
        <v>0</v>
      </c>
      <c r="D282" s="334"/>
      <c r="E282" s="334"/>
      <c r="F282" s="334"/>
      <c r="G282" s="411"/>
      <c r="H282" s="332">
        <f t="shared" si="43"/>
        <v>0</v>
      </c>
      <c r="I282" s="334"/>
      <c r="J282" s="334"/>
      <c r="K282" s="334"/>
      <c r="L282" s="412"/>
    </row>
    <row r="283" spans="1:12" x14ac:dyDescent="0.25">
      <c r="A283" s="477"/>
      <c r="B283" s="478" t="s">
        <v>266</v>
      </c>
      <c r="C283" s="479" t="e">
        <f>SUM(C280,#REF!,#REF!,C268,C230,C195,C187,C173,C75,C53)</f>
        <v>#REF!</v>
      </c>
      <c r="D283" s="479" t="e">
        <f>SUM(D280,#REF!,#REF!,D268,D230,D195,D187,D173,D75,D53)</f>
        <v>#REF!</v>
      </c>
      <c r="E283" s="479" t="e">
        <f>SUM(E280,#REF!,#REF!,E268,E230,E195,E187,E173,E75,E53)</f>
        <v>#REF!</v>
      </c>
      <c r="F283" s="479" t="e">
        <f>SUM(F280,#REF!,#REF!,F268,F230,F195,F187,F173,F75,F53)</f>
        <v>#REF!</v>
      </c>
      <c r="G283" s="480" t="e">
        <f>SUM(G280,#REF!,#REF!,G268,G230,G195,G187,G173,G75,G53)</f>
        <v>#REF!</v>
      </c>
      <c r="H283" s="481">
        <f>SUM(H280,H268,H230,H195,H187,H173,H75,H53)</f>
        <v>143</v>
      </c>
      <c r="I283" s="479">
        <f>SUM(I280,I268,I230,I195,I187,I173,I75,I53)</f>
        <v>143</v>
      </c>
      <c r="J283" s="479">
        <f>SUM(J280,J268,J230,J195,J187,J173,J75,J53)</f>
        <v>0</v>
      </c>
      <c r="K283" s="479">
        <f>SUM(K280,K268,K230,K195,K187,K173,K75,K53)</f>
        <v>0</v>
      </c>
      <c r="L283" s="406">
        <f>SUM(L280,L268,L230,L195,L187,L173,L75,L53)</f>
        <v>0</v>
      </c>
    </row>
    <row r="284" spans="1:12" ht="3" customHeight="1" x14ac:dyDescent="0.25">
      <c r="A284" s="477"/>
      <c r="B284" s="477"/>
      <c r="C284" s="444"/>
      <c r="D284" s="445"/>
      <c r="E284" s="445"/>
      <c r="F284" s="445"/>
      <c r="G284" s="482"/>
      <c r="H284" s="444"/>
      <c r="I284" s="445"/>
      <c r="J284" s="445"/>
      <c r="K284" s="445"/>
      <c r="L284" s="483"/>
    </row>
    <row r="285" spans="1:12" s="291" customFormat="1" x14ac:dyDescent="0.25">
      <c r="A285" s="582" t="s">
        <v>267</v>
      </c>
      <c r="B285" s="583"/>
      <c r="C285" s="484" t="e">
        <f>SUM(D285:G285)</f>
        <v>#REF!</v>
      </c>
      <c r="D285" s="485" t="e">
        <f>SUM(D25,D26,D42)-D51</f>
        <v>#REF!</v>
      </c>
      <c r="E285" s="485" t="e">
        <f>SUM(E25,E26,E42)-E51</f>
        <v>#REF!</v>
      </c>
      <c r="F285" s="485" t="e">
        <f>(F27+F43)-F51</f>
        <v>#REF!</v>
      </c>
      <c r="G285" s="486" t="e">
        <f>G45-G51</f>
        <v>#REF!</v>
      </c>
      <c r="H285" s="484">
        <f>SUM(I285:L285)</f>
        <v>0</v>
      </c>
      <c r="I285" s="485">
        <f>SUM(I25,I26,I42)-I51</f>
        <v>0</v>
      </c>
      <c r="J285" s="485">
        <f>SUM(J25,J26,J42)-J51</f>
        <v>0</v>
      </c>
      <c r="K285" s="485">
        <f>(K27+K43)-K51</f>
        <v>0</v>
      </c>
      <c r="L285" s="487">
        <f>L45-L51</f>
        <v>0</v>
      </c>
    </row>
    <row r="286" spans="1:12" ht="3" customHeight="1" x14ac:dyDescent="0.25">
      <c r="A286" s="488"/>
      <c r="B286" s="488"/>
      <c r="C286" s="444"/>
      <c r="D286" s="445"/>
      <c r="E286" s="445"/>
      <c r="F286" s="445"/>
      <c r="G286" s="482"/>
      <c r="H286" s="444"/>
      <c r="I286" s="445"/>
      <c r="J286" s="445"/>
      <c r="K286" s="445"/>
      <c r="L286" s="483"/>
    </row>
    <row r="287" spans="1:12" s="291" customFormat="1" x14ac:dyDescent="0.25">
      <c r="A287" s="582" t="s">
        <v>268</v>
      </c>
      <c r="B287" s="583"/>
      <c r="C287" s="484">
        <f t="shared" ref="C287:L287" si="46">SUM(C288,C290)-C298+C300</f>
        <v>0</v>
      </c>
      <c r="D287" s="485">
        <f t="shared" si="46"/>
        <v>0</v>
      </c>
      <c r="E287" s="485">
        <f t="shared" si="46"/>
        <v>0</v>
      </c>
      <c r="F287" s="485">
        <f t="shared" si="46"/>
        <v>0</v>
      </c>
      <c r="G287" s="486">
        <f t="shared" si="46"/>
        <v>0</v>
      </c>
      <c r="H287" s="489">
        <f t="shared" si="46"/>
        <v>0</v>
      </c>
      <c r="I287" s="485">
        <f t="shared" si="46"/>
        <v>0</v>
      </c>
      <c r="J287" s="485">
        <f t="shared" si="46"/>
        <v>0</v>
      </c>
      <c r="K287" s="485">
        <f t="shared" si="46"/>
        <v>0</v>
      </c>
      <c r="L287" s="490">
        <f t="shared" si="46"/>
        <v>0</v>
      </c>
    </row>
    <row r="288" spans="1:12" s="291" customFormat="1" x14ac:dyDescent="0.25">
      <c r="A288" s="491" t="s">
        <v>269</v>
      </c>
      <c r="B288" s="491" t="s">
        <v>270</v>
      </c>
      <c r="C288" s="484">
        <f t="shared" ref="C288:L288" si="47">C22-C280</f>
        <v>0</v>
      </c>
      <c r="D288" s="485">
        <f t="shared" si="47"/>
        <v>0</v>
      </c>
      <c r="E288" s="485">
        <f t="shared" si="47"/>
        <v>0</v>
      </c>
      <c r="F288" s="485">
        <f t="shared" si="47"/>
        <v>0</v>
      </c>
      <c r="G288" s="492">
        <f t="shared" si="47"/>
        <v>0</v>
      </c>
      <c r="H288" s="489">
        <f t="shared" si="47"/>
        <v>0</v>
      </c>
      <c r="I288" s="485">
        <f t="shared" si="47"/>
        <v>0</v>
      </c>
      <c r="J288" s="485">
        <f t="shared" si="47"/>
        <v>0</v>
      </c>
      <c r="K288" s="485">
        <f t="shared" si="47"/>
        <v>0</v>
      </c>
      <c r="L288" s="490">
        <f t="shared" si="47"/>
        <v>0</v>
      </c>
    </row>
    <row r="289" spans="1:12" ht="3" customHeight="1" x14ac:dyDescent="0.25">
      <c r="A289" s="477"/>
      <c r="B289" s="477"/>
      <c r="C289" s="444"/>
      <c r="D289" s="445"/>
      <c r="E289" s="445"/>
      <c r="F289" s="445"/>
      <c r="G289" s="482"/>
      <c r="H289" s="444"/>
      <c r="I289" s="445"/>
      <c r="J289" s="445"/>
      <c r="K289" s="445"/>
      <c r="L289" s="483"/>
    </row>
    <row r="290" spans="1:12" s="291" customFormat="1" x14ac:dyDescent="0.25">
      <c r="A290" s="493" t="s">
        <v>271</v>
      </c>
      <c r="B290" s="493" t="s">
        <v>272</v>
      </c>
      <c r="C290" s="484">
        <f t="shared" ref="C290:L290" si="48">SUM(C291,C293,C295)-SUM(C292,C294,C296)</f>
        <v>0</v>
      </c>
      <c r="D290" s="485">
        <f t="shared" si="48"/>
        <v>0</v>
      </c>
      <c r="E290" s="485">
        <f t="shared" si="48"/>
        <v>0</v>
      </c>
      <c r="F290" s="485">
        <f t="shared" si="48"/>
        <v>0</v>
      </c>
      <c r="G290" s="492">
        <f t="shared" si="48"/>
        <v>0</v>
      </c>
      <c r="H290" s="489">
        <f t="shared" si="48"/>
        <v>0</v>
      </c>
      <c r="I290" s="485">
        <f t="shared" si="48"/>
        <v>0</v>
      </c>
      <c r="J290" s="485">
        <f t="shared" si="48"/>
        <v>0</v>
      </c>
      <c r="K290" s="485">
        <f t="shared" si="48"/>
        <v>0</v>
      </c>
      <c r="L290" s="490">
        <f t="shared" si="48"/>
        <v>0</v>
      </c>
    </row>
    <row r="291" spans="1:12" x14ac:dyDescent="0.25">
      <c r="A291" s="494" t="s">
        <v>273</v>
      </c>
      <c r="B291" s="373" t="s">
        <v>274</v>
      </c>
      <c r="C291" s="345">
        <f t="shared" ref="C291:C296" si="49">SUM(D291:G291)</f>
        <v>0</v>
      </c>
      <c r="D291" s="347"/>
      <c r="E291" s="347"/>
      <c r="F291" s="347"/>
      <c r="G291" s="495"/>
      <c r="H291" s="345">
        <f t="shared" ref="H291:H296" si="50">SUM(I291:L291)</f>
        <v>0</v>
      </c>
      <c r="I291" s="347"/>
      <c r="J291" s="347"/>
      <c r="K291" s="347"/>
      <c r="L291" s="496"/>
    </row>
    <row r="292" spans="1:12" ht="24" x14ac:dyDescent="0.25">
      <c r="A292" s="468" t="s">
        <v>275</v>
      </c>
      <c r="B292" s="310" t="s">
        <v>276</v>
      </c>
      <c r="C292" s="338">
        <f t="shared" si="49"/>
        <v>0</v>
      </c>
      <c r="D292" s="340"/>
      <c r="E292" s="340"/>
      <c r="F292" s="340"/>
      <c r="G292" s="413"/>
      <c r="H292" s="338">
        <f t="shared" si="50"/>
        <v>0</v>
      </c>
      <c r="I292" s="340"/>
      <c r="J292" s="340"/>
      <c r="K292" s="340"/>
      <c r="L292" s="414"/>
    </row>
    <row r="293" spans="1:12" x14ac:dyDescent="0.25">
      <c r="A293" s="468" t="s">
        <v>277</v>
      </c>
      <c r="B293" s="310" t="s">
        <v>278</v>
      </c>
      <c r="C293" s="338">
        <f t="shared" si="49"/>
        <v>0</v>
      </c>
      <c r="D293" s="340"/>
      <c r="E293" s="340"/>
      <c r="F293" s="340"/>
      <c r="G293" s="413"/>
      <c r="H293" s="338">
        <f t="shared" si="50"/>
        <v>0</v>
      </c>
      <c r="I293" s="340"/>
      <c r="J293" s="340"/>
      <c r="K293" s="340"/>
      <c r="L293" s="414"/>
    </row>
    <row r="294" spans="1:12" ht="24" x14ac:dyDescent="0.25">
      <c r="A294" s="468" t="s">
        <v>279</v>
      </c>
      <c r="B294" s="310" t="s">
        <v>280</v>
      </c>
      <c r="C294" s="338">
        <f t="shared" si="49"/>
        <v>0</v>
      </c>
      <c r="D294" s="340"/>
      <c r="E294" s="340"/>
      <c r="F294" s="340"/>
      <c r="G294" s="413"/>
      <c r="H294" s="338">
        <f t="shared" si="50"/>
        <v>0</v>
      </c>
      <c r="I294" s="340"/>
      <c r="J294" s="340"/>
      <c r="K294" s="340"/>
      <c r="L294" s="414"/>
    </row>
    <row r="295" spans="1:12" x14ac:dyDescent="0.25">
      <c r="A295" s="468" t="s">
        <v>281</v>
      </c>
      <c r="B295" s="310" t="s">
        <v>282</v>
      </c>
      <c r="C295" s="338">
        <f t="shared" si="49"/>
        <v>0</v>
      </c>
      <c r="D295" s="340"/>
      <c r="E295" s="340"/>
      <c r="F295" s="340"/>
      <c r="G295" s="413"/>
      <c r="H295" s="338">
        <f t="shared" si="50"/>
        <v>0</v>
      </c>
      <c r="I295" s="340"/>
      <c r="J295" s="340"/>
      <c r="K295" s="340"/>
      <c r="L295" s="414"/>
    </row>
    <row r="296" spans="1:12" ht="24" x14ac:dyDescent="0.25">
      <c r="A296" s="497" t="s">
        <v>283</v>
      </c>
      <c r="B296" s="498" t="s">
        <v>284</v>
      </c>
      <c r="C296" s="437">
        <f t="shared" si="49"/>
        <v>0</v>
      </c>
      <c r="D296" s="441"/>
      <c r="E296" s="441"/>
      <c r="F296" s="441"/>
      <c r="G296" s="476"/>
      <c r="H296" s="437">
        <f t="shared" si="50"/>
        <v>0</v>
      </c>
      <c r="I296" s="441"/>
      <c r="J296" s="441"/>
      <c r="K296" s="441"/>
      <c r="L296" s="443"/>
    </row>
    <row r="297" spans="1:12" ht="3" customHeight="1" x14ac:dyDescent="0.25">
      <c r="A297" s="477"/>
      <c r="B297" s="477"/>
      <c r="C297" s="444"/>
      <c r="D297" s="445"/>
      <c r="E297" s="445"/>
      <c r="F297" s="445"/>
      <c r="G297" s="482"/>
      <c r="H297" s="444"/>
      <c r="I297" s="445"/>
      <c r="J297" s="445"/>
      <c r="K297" s="445"/>
      <c r="L297" s="483"/>
    </row>
    <row r="298" spans="1:12" s="291" customFormat="1" x14ac:dyDescent="0.25">
      <c r="A298" s="493" t="s">
        <v>285</v>
      </c>
      <c r="B298" s="493" t="s">
        <v>286</v>
      </c>
      <c r="C298" s="499">
        <f>SUM(D298:G298)</f>
        <v>0</v>
      </c>
      <c r="D298" s="500"/>
      <c r="E298" s="500"/>
      <c r="F298" s="500"/>
      <c r="G298" s="501"/>
      <c r="H298" s="499">
        <f>SUM(I298:L298)</f>
        <v>0</v>
      </c>
      <c r="I298" s="500"/>
      <c r="J298" s="500"/>
      <c r="K298" s="500"/>
      <c r="L298" s="502"/>
    </row>
    <row r="299" spans="1:12" s="291" customFormat="1" ht="3" customHeight="1" x14ac:dyDescent="0.25">
      <c r="A299" s="493"/>
      <c r="B299" s="503"/>
      <c r="C299" s="504"/>
      <c r="D299" s="505"/>
      <c r="E299" s="505"/>
      <c r="F299" s="505"/>
      <c r="G299" s="506"/>
      <c r="H299" s="504"/>
      <c r="I299" s="505"/>
      <c r="J299" s="397"/>
      <c r="K299" s="397"/>
      <c r="L299" s="399"/>
    </row>
    <row r="300" spans="1:12" s="291" customFormat="1" ht="48" x14ac:dyDescent="0.25">
      <c r="A300" s="493" t="s">
        <v>287</v>
      </c>
      <c r="B300" s="507" t="s">
        <v>288</v>
      </c>
      <c r="C300" s="508">
        <f>SUM(D300:G300)</f>
        <v>0</v>
      </c>
      <c r="D300" s="431"/>
      <c r="E300" s="431"/>
      <c r="F300" s="431"/>
      <c r="G300" s="432"/>
      <c r="H300" s="508">
        <f>SUM(I300:L300)</f>
        <v>0</v>
      </c>
      <c r="I300" s="431"/>
      <c r="J300" s="509"/>
      <c r="K300" s="509"/>
      <c r="L300" s="510"/>
    </row>
    <row r="301" spans="1:12" hidden="1" x14ac:dyDescent="0.25">
      <c r="A301" s="511"/>
      <c r="B301" s="512"/>
      <c r="C301" s="512"/>
      <c r="D301" s="512"/>
      <c r="E301" s="512"/>
      <c r="F301" s="512"/>
      <c r="G301" s="512"/>
      <c r="H301" s="512"/>
      <c r="I301" s="512"/>
      <c r="J301" s="512"/>
      <c r="K301" s="512"/>
      <c r="L301" s="513"/>
    </row>
    <row r="302" spans="1:12" hidden="1" x14ac:dyDescent="0.25">
      <c r="A302" s="514"/>
      <c r="B302" s="515"/>
      <c r="C302" s="515"/>
      <c r="D302" s="515"/>
      <c r="E302" s="515"/>
      <c r="F302" s="515"/>
      <c r="G302" s="515"/>
      <c r="H302" s="515"/>
      <c r="I302" s="515"/>
      <c r="J302" s="515"/>
      <c r="K302" s="515"/>
      <c r="L302" s="516"/>
    </row>
    <row r="303" spans="1:12" ht="12.75" hidden="1" customHeight="1" x14ac:dyDescent="0.25">
      <c r="A303" s="515" t="s">
        <v>323</v>
      </c>
      <c r="B303" s="517"/>
      <c r="C303" s="515" t="s">
        <v>311</v>
      </c>
      <c r="D303" s="515"/>
      <c r="E303" s="515"/>
      <c r="F303" s="515"/>
      <c r="G303" s="515"/>
      <c r="H303" s="515" t="s">
        <v>313</v>
      </c>
      <c r="I303" s="515"/>
      <c r="J303" s="515"/>
      <c r="K303" s="515"/>
      <c r="L303" s="516"/>
    </row>
    <row r="304" spans="1:12" hidden="1" x14ac:dyDescent="0.25">
      <c r="A304" s="514"/>
      <c r="B304" s="515"/>
      <c r="C304" s="515"/>
      <c r="D304" s="515"/>
      <c r="E304" s="515"/>
      <c r="F304" s="515"/>
      <c r="G304" s="515"/>
      <c r="H304" s="515"/>
      <c r="I304" s="515"/>
      <c r="J304" s="515"/>
      <c r="K304" s="515"/>
      <c r="L304" s="516"/>
    </row>
    <row r="305" spans="1:12" hidden="1" x14ac:dyDescent="0.25">
      <c r="A305" s="515" t="s">
        <v>315</v>
      </c>
      <c r="B305" s="517"/>
      <c r="C305" s="515" t="s">
        <v>311</v>
      </c>
      <c r="D305" s="515"/>
      <c r="E305" s="515"/>
      <c r="F305" s="515"/>
      <c r="G305" s="515"/>
      <c r="H305" s="515" t="s">
        <v>313</v>
      </c>
      <c r="I305" s="515"/>
      <c r="J305" s="515"/>
      <c r="K305" s="515"/>
      <c r="L305" s="516"/>
    </row>
    <row r="306" spans="1:12" hidden="1" x14ac:dyDescent="0.25">
      <c r="A306" s="514"/>
      <c r="B306" s="515"/>
      <c r="C306" s="515"/>
      <c r="D306" s="515"/>
      <c r="E306" s="515"/>
      <c r="F306" s="515"/>
      <c r="G306" s="515"/>
      <c r="H306" s="515"/>
      <c r="I306" s="515"/>
      <c r="J306" s="515"/>
      <c r="K306" s="515"/>
      <c r="L306" s="516"/>
    </row>
    <row r="307" spans="1:12" ht="12.75" hidden="1" thickBot="1" x14ac:dyDescent="0.3">
      <c r="A307" s="518"/>
      <c r="B307" s="519"/>
      <c r="C307" s="519"/>
      <c r="D307" s="519"/>
      <c r="E307" s="519"/>
      <c r="F307" s="519"/>
      <c r="G307" s="519"/>
      <c r="H307" s="519"/>
      <c r="I307" s="519"/>
      <c r="J307" s="519"/>
      <c r="K307" s="519"/>
      <c r="L307" s="520"/>
    </row>
    <row r="308" spans="1:12" x14ac:dyDescent="0.25">
      <c r="A308" s="265"/>
      <c r="B308" s="265"/>
      <c r="C308" s="265"/>
      <c r="D308" s="265"/>
      <c r="E308" s="265"/>
      <c r="F308" s="265"/>
      <c r="G308" s="265"/>
      <c r="H308" s="265"/>
      <c r="I308" s="265"/>
      <c r="J308" s="265"/>
      <c r="K308" s="265"/>
      <c r="L308" s="265"/>
    </row>
    <row r="309" spans="1:12" x14ac:dyDescent="0.25">
      <c r="A309" s="265"/>
      <c r="B309" s="265"/>
      <c r="C309" s="265"/>
      <c r="D309" s="265"/>
      <c r="E309" s="265"/>
      <c r="F309" s="265"/>
      <c r="G309" s="265"/>
      <c r="H309" s="265"/>
      <c r="I309" s="265"/>
      <c r="J309" s="265"/>
      <c r="K309" s="265"/>
      <c r="L309" s="265"/>
    </row>
    <row r="310" spans="1:12" x14ac:dyDescent="0.25">
      <c r="A310" s="265"/>
      <c r="B310" s="265"/>
      <c r="C310" s="265"/>
      <c r="D310" s="265"/>
      <c r="E310" s="265"/>
      <c r="F310" s="265"/>
      <c r="G310" s="265"/>
      <c r="H310" s="265"/>
      <c r="I310" s="265"/>
      <c r="J310" s="265"/>
      <c r="K310" s="265"/>
      <c r="L310" s="265"/>
    </row>
    <row r="311" spans="1:12" x14ac:dyDescent="0.25">
      <c r="A311" s="265"/>
      <c r="B311" s="265"/>
      <c r="C311" s="265"/>
      <c r="D311" s="265"/>
      <c r="E311" s="265"/>
      <c r="F311" s="265"/>
      <c r="G311" s="265"/>
      <c r="H311" s="265"/>
      <c r="I311" s="265"/>
      <c r="J311" s="265"/>
      <c r="K311" s="265"/>
      <c r="L311" s="265"/>
    </row>
    <row r="312" spans="1:12" x14ac:dyDescent="0.25">
      <c r="A312" s="265"/>
      <c r="B312" s="265"/>
      <c r="C312" s="265"/>
      <c r="D312" s="265"/>
      <c r="E312" s="265"/>
      <c r="F312" s="265"/>
      <c r="G312" s="265"/>
      <c r="H312" s="265"/>
      <c r="I312" s="265"/>
      <c r="J312" s="265"/>
      <c r="K312" s="265"/>
      <c r="L312" s="265"/>
    </row>
    <row r="313" spans="1:12" x14ac:dyDescent="0.25">
      <c r="A313" s="265"/>
      <c r="B313" s="265"/>
      <c r="C313" s="265"/>
      <c r="D313" s="265"/>
      <c r="E313" s="265"/>
      <c r="F313" s="265"/>
      <c r="G313" s="265"/>
      <c r="H313" s="265"/>
      <c r="I313" s="265"/>
      <c r="J313" s="265"/>
      <c r="K313" s="265"/>
      <c r="L313" s="265"/>
    </row>
    <row r="314" spans="1:12" x14ac:dyDescent="0.25">
      <c r="A314" s="265"/>
      <c r="B314" s="265"/>
      <c r="C314" s="265"/>
      <c r="D314" s="265"/>
      <c r="E314" s="265"/>
      <c r="F314" s="265"/>
      <c r="G314" s="265"/>
      <c r="H314" s="265"/>
      <c r="I314" s="265"/>
      <c r="J314" s="265"/>
      <c r="K314" s="265"/>
      <c r="L314" s="265"/>
    </row>
    <row r="315" spans="1:12" x14ac:dyDescent="0.25">
      <c r="A315" s="265"/>
      <c r="B315" s="265"/>
      <c r="C315" s="265"/>
      <c r="D315" s="265"/>
      <c r="E315" s="265"/>
      <c r="F315" s="265"/>
      <c r="G315" s="265"/>
      <c r="H315" s="265"/>
      <c r="I315" s="265"/>
      <c r="J315" s="265"/>
      <c r="K315" s="265"/>
      <c r="L315" s="265"/>
    </row>
    <row r="316" spans="1:12" x14ac:dyDescent="0.25">
      <c r="A316" s="265"/>
      <c r="B316" s="265"/>
      <c r="C316" s="265"/>
      <c r="D316" s="265"/>
      <c r="E316" s="265"/>
      <c r="F316" s="265"/>
      <c r="G316" s="265"/>
      <c r="H316" s="265"/>
      <c r="I316" s="265"/>
      <c r="J316" s="265"/>
      <c r="K316" s="265"/>
      <c r="L316" s="265"/>
    </row>
    <row r="317" spans="1:12" x14ac:dyDescent="0.25">
      <c r="A317" s="265"/>
      <c r="B317" s="265"/>
      <c r="C317" s="265"/>
      <c r="D317" s="265"/>
      <c r="E317" s="265"/>
      <c r="F317" s="265"/>
      <c r="G317" s="265"/>
      <c r="H317" s="265"/>
      <c r="I317" s="265"/>
      <c r="J317" s="265"/>
      <c r="K317" s="265"/>
      <c r="L317" s="265"/>
    </row>
    <row r="318" spans="1:12" x14ac:dyDescent="0.25">
      <c r="A318" s="265"/>
      <c r="B318" s="265"/>
      <c r="C318" s="265"/>
      <c r="D318" s="265"/>
      <c r="E318" s="265"/>
      <c r="F318" s="265"/>
      <c r="G318" s="265"/>
      <c r="H318" s="265"/>
      <c r="I318" s="265"/>
      <c r="J318" s="265"/>
      <c r="K318" s="265"/>
      <c r="L318" s="265"/>
    </row>
    <row r="319" spans="1:12" x14ac:dyDescent="0.25">
      <c r="A319" s="265"/>
      <c r="B319" s="265"/>
      <c r="C319" s="265"/>
      <c r="D319" s="265"/>
      <c r="E319" s="265"/>
      <c r="F319" s="265"/>
      <c r="G319" s="265"/>
      <c r="H319" s="265"/>
      <c r="I319" s="265"/>
      <c r="J319" s="265"/>
      <c r="K319" s="265"/>
      <c r="L319" s="265"/>
    </row>
    <row r="320" spans="1:12" x14ac:dyDescent="0.25">
      <c r="A320" s="265"/>
      <c r="B320" s="265"/>
      <c r="C320" s="265"/>
      <c r="D320" s="265"/>
      <c r="E320" s="265"/>
      <c r="F320" s="265"/>
      <c r="G320" s="265"/>
      <c r="H320" s="265"/>
      <c r="I320" s="265"/>
      <c r="J320" s="265"/>
      <c r="K320" s="265"/>
      <c r="L320" s="265"/>
    </row>
    <row r="321" spans="1:12" x14ac:dyDescent="0.25">
      <c r="A321" s="265"/>
      <c r="B321" s="265"/>
      <c r="C321" s="265"/>
      <c r="D321" s="265"/>
      <c r="E321" s="265"/>
      <c r="F321" s="265"/>
      <c r="G321" s="265"/>
      <c r="H321" s="265"/>
      <c r="I321" s="265"/>
      <c r="J321" s="265"/>
      <c r="K321" s="265"/>
      <c r="L321" s="265"/>
    </row>
    <row r="322" spans="1:12" x14ac:dyDescent="0.25">
      <c r="A322" s="265"/>
      <c r="B322" s="265"/>
      <c r="C322" s="265"/>
      <c r="D322" s="265"/>
      <c r="E322" s="265"/>
      <c r="F322" s="265"/>
      <c r="G322" s="265"/>
      <c r="H322" s="265"/>
      <c r="I322" s="265"/>
      <c r="J322" s="265"/>
      <c r="K322" s="265"/>
      <c r="L322" s="265"/>
    </row>
    <row r="323" spans="1:12" x14ac:dyDescent="0.25">
      <c r="A323" s="265"/>
      <c r="B323" s="265"/>
      <c r="C323" s="265"/>
      <c r="D323" s="265"/>
      <c r="E323" s="265"/>
      <c r="F323" s="265"/>
      <c r="G323" s="265"/>
      <c r="H323" s="265"/>
      <c r="I323" s="265"/>
      <c r="J323" s="265"/>
      <c r="K323" s="265"/>
      <c r="L323" s="265"/>
    </row>
    <row r="324" spans="1:12" x14ac:dyDescent="0.25">
      <c r="A324" s="265"/>
      <c r="B324" s="265"/>
      <c r="C324" s="265"/>
      <c r="D324" s="265"/>
      <c r="E324" s="265"/>
      <c r="F324" s="265"/>
      <c r="G324" s="265"/>
      <c r="H324" s="265"/>
      <c r="I324" s="265"/>
      <c r="J324" s="265"/>
      <c r="K324" s="265"/>
      <c r="L324" s="265"/>
    </row>
    <row r="325" spans="1:12" x14ac:dyDescent="0.25">
      <c r="A325" s="265"/>
      <c r="B325" s="265"/>
      <c r="C325" s="265"/>
      <c r="D325" s="265"/>
      <c r="E325" s="265"/>
      <c r="F325" s="265"/>
      <c r="G325" s="265"/>
      <c r="H325" s="265"/>
      <c r="I325" s="265"/>
      <c r="J325" s="265"/>
      <c r="K325" s="265"/>
      <c r="L325" s="265"/>
    </row>
    <row r="326" spans="1:12" x14ac:dyDescent="0.25">
      <c r="A326" s="265"/>
      <c r="B326" s="265"/>
      <c r="C326" s="265"/>
      <c r="D326" s="265"/>
      <c r="E326" s="265"/>
      <c r="F326" s="265"/>
      <c r="G326" s="265"/>
      <c r="H326" s="265"/>
      <c r="I326" s="265"/>
      <c r="J326" s="265"/>
      <c r="K326" s="265"/>
      <c r="L326" s="265"/>
    </row>
  </sheetData>
  <sheetProtection algorithmName="SHA-512" hashValue="9+wB4DJ6Q2KZHjerhYq1ycOgK78DBL3EHR8enw/8tRJ03Tca4vxrGf3JhWfJPv5jSdWa9zQyY7rtoxs7BFUSYg==" saltValue="A8fR0gYc8QWrGQHyjx+CdA==" spinCount="100000" sheet="1" objects="1" scenarios="1"/>
  <mergeCells count="28">
    <mergeCell ref="H14:L14"/>
    <mergeCell ref="H8:L8"/>
    <mergeCell ref="H10:L10"/>
    <mergeCell ref="H11:L11"/>
    <mergeCell ref="H12:L12"/>
    <mergeCell ref="H13:L13"/>
    <mergeCell ref="A287:B287"/>
    <mergeCell ref="H17:H18"/>
    <mergeCell ref="I17:I18"/>
    <mergeCell ref="J17:J18"/>
    <mergeCell ref="K17:K18"/>
    <mergeCell ref="L17:L18"/>
    <mergeCell ref="A285:B285"/>
    <mergeCell ref="A16:A18"/>
    <mergeCell ref="B16:B18"/>
    <mergeCell ref="C16:G16"/>
    <mergeCell ref="H16:L16"/>
    <mergeCell ref="C17:C18"/>
    <mergeCell ref="D17:D18"/>
    <mergeCell ref="E17:E18"/>
    <mergeCell ref="F17:F18"/>
    <mergeCell ref="G17:G18"/>
    <mergeCell ref="H7:L7"/>
    <mergeCell ref="A1:L1"/>
    <mergeCell ref="A2:L2"/>
    <mergeCell ref="H4:L4"/>
    <mergeCell ref="H5:L5"/>
    <mergeCell ref="H6:L6"/>
  </mergeCells>
  <printOptions gridLines="1"/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&amp;R&amp;"Times New Roman,Regular"&amp;10  Tāme Nr.03.2.1.     &amp;"Arial,Regular"     </oddHeader>
    <oddFooter xml:space="preserve">&amp;L&amp;10&amp;D&amp;T&amp;R&amp;"Times New Roman,Regular"&amp;10&amp;P (&amp;N)&amp;8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26"/>
  <sheetViews>
    <sheetView zoomScaleNormal="100" workbookViewId="0">
      <selection activeCell="M7" sqref="M7"/>
    </sheetView>
  </sheetViews>
  <sheetFormatPr defaultRowHeight="12" x14ac:dyDescent="0.25"/>
  <cols>
    <col min="1" max="1" width="10.85546875" style="261" customWidth="1"/>
    <col min="2" max="2" width="28" style="261" customWidth="1"/>
    <col min="3" max="3" width="9.7109375" style="261" hidden="1" customWidth="1"/>
    <col min="4" max="4" width="9.5703125" style="261" hidden="1" customWidth="1"/>
    <col min="5" max="6" width="8.7109375" style="261" hidden="1" customWidth="1"/>
    <col min="7" max="7" width="8.28515625" style="261" hidden="1" customWidth="1"/>
    <col min="8" max="11" width="8.7109375" style="261" customWidth="1"/>
    <col min="12" max="12" width="7.5703125" style="261" customWidth="1"/>
    <col min="13" max="16384" width="9.140625" style="1"/>
  </cols>
  <sheetData>
    <row r="1" spans="1:12" x14ac:dyDescent="0.25">
      <c r="A1" s="564"/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</row>
    <row r="2" spans="1:12" ht="18" customHeight="1" x14ac:dyDescent="0.25">
      <c r="A2" s="566" t="s">
        <v>0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8"/>
    </row>
    <row r="3" spans="1:12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5"/>
    </row>
    <row r="4" spans="1:12" ht="12.75" customHeight="1" x14ac:dyDescent="0.25">
      <c r="A4" s="6" t="s">
        <v>1</v>
      </c>
      <c r="B4" s="7"/>
      <c r="D4" s="522"/>
      <c r="E4" s="522"/>
      <c r="F4" s="522"/>
      <c r="G4" s="522"/>
      <c r="H4" s="534" t="s">
        <v>302</v>
      </c>
      <c r="I4" s="535"/>
      <c r="J4" s="535"/>
      <c r="K4" s="535"/>
      <c r="L4" s="536"/>
    </row>
    <row r="5" spans="1:12" ht="12.75" customHeight="1" x14ac:dyDescent="0.25">
      <c r="A5" s="6" t="s">
        <v>3</v>
      </c>
      <c r="B5" s="7"/>
      <c r="D5" s="522"/>
      <c r="E5" s="522"/>
      <c r="F5" s="522"/>
      <c r="G5" s="522"/>
      <c r="H5" s="534" t="s">
        <v>303</v>
      </c>
      <c r="I5" s="535"/>
      <c r="J5" s="535"/>
      <c r="K5" s="535"/>
      <c r="L5" s="536"/>
    </row>
    <row r="6" spans="1:12" ht="12.75" customHeight="1" x14ac:dyDescent="0.25">
      <c r="A6" s="2" t="s">
        <v>5</v>
      </c>
      <c r="B6" s="3"/>
      <c r="D6" s="525"/>
      <c r="E6" s="525"/>
      <c r="F6" s="525"/>
      <c r="G6" s="525"/>
      <c r="H6" s="537" t="s">
        <v>304</v>
      </c>
      <c r="I6" s="538"/>
      <c r="J6" s="538"/>
      <c r="K6" s="538"/>
      <c r="L6" s="539"/>
    </row>
    <row r="7" spans="1:12" ht="12.75" customHeight="1" x14ac:dyDescent="0.25">
      <c r="A7" s="2" t="s">
        <v>7</v>
      </c>
      <c r="B7" s="3"/>
      <c r="D7" s="525"/>
      <c r="E7" s="525"/>
      <c r="F7" s="525"/>
      <c r="G7" s="525"/>
      <c r="H7" s="537" t="s">
        <v>305</v>
      </c>
      <c r="I7" s="538"/>
      <c r="J7" s="538"/>
      <c r="K7" s="538"/>
      <c r="L7" s="539"/>
    </row>
    <row r="8" spans="1:12" ht="24" customHeight="1" x14ac:dyDescent="0.25">
      <c r="A8" s="2" t="s">
        <v>9</v>
      </c>
      <c r="B8" s="3"/>
      <c r="D8" s="530"/>
      <c r="E8" s="530"/>
      <c r="F8" s="530"/>
      <c r="G8" s="530"/>
      <c r="H8" s="534" t="s">
        <v>306</v>
      </c>
      <c r="I8" s="535"/>
      <c r="J8" s="535"/>
      <c r="K8" s="535"/>
      <c r="L8" s="536"/>
    </row>
    <row r="9" spans="1:12" ht="12.75" customHeight="1" x14ac:dyDescent="0.25">
      <c r="A9" s="8" t="s">
        <v>11</v>
      </c>
      <c r="B9" s="3"/>
      <c r="C9" s="524"/>
      <c r="D9" s="525"/>
      <c r="E9" s="525"/>
      <c r="F9" s="525"/>
      <c r="G9" s="525"/>
      <c r="H9" s="525"/>
      <c r="I9" s="525"/>
      <c r="J9" s="525"/>
      <c r="K9" s="525"/>
      <c r="L9" s="526"/>
    </row>
    <row r="10" spans="1:12" ht="12.75" customHeight="1" x14ac:dyDescent="0.25">
      <c r="A10" s="2"/>
      <c r="B10" s="3" t="s">
        <v>12</v>
      </c>
      <c r="D10" s="525"/>
      <c r="E10" s="525"/>
      <c r="F10" s="525"/>
      <c r="G10" s="525"/>
      <c r="H10" s="537" t="s">
        <v>307</v>
      </c>
      <c r="I10" s="538"/>
      <c r="J10" s="538"/>
      <c r="K10" s="538"/>
      <c r="L10" s="539"/>
    </row>
    <row r="11" spans="1:12" ht="12.75" customHeight="1" x14ac:dyDescent="0.25">
      <c r="A11" s="2"/>
      <c r="B11" s="3" t="s">
        <v>14</v>
      </c>
      <c r="D11" s="525"/>
      <c r="E11" s="525"/>
      <c r="F11" s="525"/>
      <c r="G11" s="525"/>
      <c r="H11" s="537"/>
      <c r="I11" s="538"/>
      <c r="J11" s="538"/>
      <c r="K11" s="538"/>
      <c r="L11" s="539"/>
    </row>
    <row r="12" spans="1:12" ht="12.75" customHeight="1" x14ac:dyDescent="0.25">
      <c r="A12" s="2"/>
      <c r="B12" s="3" t="s">
        <v>15</v>
      </c>
      <c r="D12" s="525"/>
      <c r="E12" s="525"/>
      <c r="F12" s="525"/>
      <c r="G12" s="525"/>
      <c r="H12" s="537"/>
      <c r="I12" s="538"/>
      <c r="J12" s="538"/>
      <c r="K12" s="538"/>
      <c r="L12" s="539"/>
    </row>
    <row r="13" spans="1:12" ht="12.75" customHeight="1" x14ac:dyDescent="0.25">
      <c r="A13" s="2"/>
      <c r="B13" s="3" t="s">
        <v>16</v>
      </c>
      <c r="D13" s="525"/>
      <c r="E13" s="525"/>
      <c r="F13" s="525"/>
      <c r="G13" s="525"/>
      <c r="H13" s="537" t="s">
        <v>308</v>
      </c>
      <c r="I13" s="538"/>
      <c r="J13" s="538"/>
      <c r="K13" s="538"/>
      <c r="L13" s="539"/>
    </row>
    <row r="14" spans="1:12" ht="12.75" customHeight="1" x14ac:dyDescent="0.25">
      <c r="A14" s="2"/>
      <c r="B14" s="3" t="s">
        <v>17</v>
      </c>
      <c r="D14" s="525"/>
      <c r="E14" s="525"/>
      <c r="F14" s="525"/>
      <c r="G14" s="525"/>
      <c r="H14" s="537" t="s">
        <v>309</v>
      </c>
      <c r="I14" s="538"/>
      <c r="J14" s="538"/>
      <c r="K14" s="538"/>
      <c r="L14" s="539"/>
    </row>
    <row r="15" spans="1:12" ht="12.75" customHeight="1" x14ac:dyDescent="0.25">
      <c r="A15" s="9"/>
      <c r="B15" s="10"/>
      <c r="C15" s="11"/>
      <c r="D15" s="12"/>
      <c r="E15" s="12"/>
      <c r="F15" s="12"/>
      <c r="G15" s="12"/>
      <c r="H15" s="12"/>
      <c r="I15" s="12"/>
      <c r="J15" s="12"/>
      <c r="K15" s="12"/>
      <c r="L15" s="13"/>
    </row>
    <row r="16" spans="1:12" s="14" customFormat="1" ht="12.75" customHeight="1" x14ac:dyDescent="0.25">
      <c r="A16" s="552" t="s">
        <v>18</v>
      </c>
      <c r="B16" s="555" t="s">
        <v>19</v>
      </c>
      <c r="C16" s="557" t="s">
        <v>20</v>
      </c>
      <c r="D16" s="558"/>
      <c r="E16" s="558"/>
      <c r="F16" s="558"/>
      <c r="G16" s="559"/>
      <c r="H16" s="557" t="s">
        <v>21</v>
      </c>
      <c r="I16" s="558"/>
      <c r="J16" s="558"/>
      <c r="K16" s="558"/>
      <c r="L16" s="560"/>
    </row>
    <row r="17" spans="1:12" s="14" customFormat="1" ht="12.75" customHeight="1" x14ac:dyDescent="0.25">
      <c r="A17" s="553"/>
      <c r="B17" s="556"/>
      <c r="C17" s="542" t="s">
        <v>22</v>
      </c>
      <c r="D17" s="544" t="s">
        <v>23</v>
      </c>
      <c r="E17" s="546" t="s">
        <v>24</v>
      </c>
      <c r="F17" s="548" t="s">
        <v>25</v>
      </c>
      <c r="G17" s="563" t="s">
        <v>26</v>
      </c>
      <c r="H17" s="542" t="s">
        <v>22</v>
      </c>
      <c r="I17" s="544" t="s">
        <v>23</v>
      </c>
      <c r="J17" s="546" t="s">
        <v>24</v>
      </c>
      <c r="K17" s="548" t="s">
        <v>25</v>
      </c>
      <c r="L17" s="550" t="s">
        <v>26</v>
      </c>
    </row>
    <row r="18" spans="1:12" s="15" customFormat="1" ht="61.5" customHeight="1" thickBot="1" x14ac:dyDescent="0.3">
      <c r="A18" s="554"/>
      <c r="B18" s="556"/>
      <c r="C18" s="542"/>
      <c r="D18" s="561"/>
      <c r="E18" s="562"/>
      <c r="F18" s="549"/>
      <c r="G18" s="563"/>
      <c r="H18" s="543"/>
      <c r="I18" s="545"/>
      <c r="J18" s="547"/>
      <c r="K18" s="549"/>
      <c r="L18" s="551"/>
    </row>
    <row r="19" spans="1:12" s="15" customFormat="1" ht="9.75" customHeight="1" thickTop="1" x14ac:dyDescent="0.25">
      <c r="A19" s="16" t="s">
        <v>27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</row>
    <row r="20" spans="1:12" s="27" customFormat="1" x14ac:dyDescent="0.25">
      <c r="A20" s="21"/>
      <c r="B20" s="22" t="s">
        <v>28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</row>
    <row r="21" spans="1:12" s="27" customFormat="1" ht="12.75" thickBot="1" x14ac:dyDescent="0.3">
      <c r="A21" s="28"/>
      <c r="B21" s="29" t="s">
        <v>29</v>
      </c>
      <c r="C21" s="30">
        <f t="shared" ref="C21:C47" si="0">SUM(D21:G21)</f>
        <v>1699721</v>
      </c>
      <c r="D21" s="31">
        <f>SUM(D22,D25,D26,D42,D43)</f>
        <v>1648837</v>
      </c>
      <c r="E21" s="31">
        <f>SUM(E22,E25,E43)</f>
        <v>0</v>
      </c>
      <c r="F21" s="31">
        <f>SUM(F22,F27,F43)</f>
        <v>50054</v>
      </c>
      <c r="G21" s="32">
        <f>SUM(G22,G45,G25)</f>
        <v>830</v>
      </c>
      <c r="H21" s="30">
        <f>SUM(I21:L21)</f>
        <v>1608126</v>
      </c>
      <c r="I21" s="31">
        <f>SUM(I22,I25,I26,I42,I43)</f>
        <v>1557242</v>
      </c>
      <c r="J21" s="31">
        <f>SUM(J22,J25,J43)</f>
        <v>0</v>
      </c>
      <c r="K21" s="31">
        <f>SUM(K22,K27,K43)</f>
        <v>50054</v>
      </c>
      <c r="L21" s="33">
        <f>SUM(L22,L45,L25)</f>
        <v>830</v>
      </c>
    </row>
    <row r="22" spans="1:12" ht="12.75" thickTop="1" x14ac:dyDescent="0.25">
      <c r="A22" s="34"/>
      <c r="B22" s="35" t="s">
        <v>30</v>
      </c>
      <c r="C22" s="36">
        <f t="shared" si="0"/>
        <v>818</v>
      </c>
      <c r="D22" s="37">
        <f>SUM(D23:D24)</f>
        <v>0</v>
      </c>
      <c r="E22" s="37">
        <f>SUM(E23:E24)</f>
        <v>0</v>
      </c>
      <c r="F22" s="37">
        <f>SUM(F23:F24)</f>
        <v>818</v>
      </c>
      <c r="G22" s="38">
        <f>SUM(G23:G24)</f>
        <v>0</v>
      </c>
      <c r="H22" s="36">
        <f t="shared" ref="H22:H47" si="1">SUM(I22:L22)</f>
        <v>818</v>
      </c>
      <c r="I22" s="37">
        <f>SUM(I23:I24)</f>
        <v>0</v>
      </c>
      <c r="J22" s="37">
        <f>SUM(J23:J24)</f>
        <v>0</v>
      </c>
      <c r="K22" s="37">
        <f>SUM(K23:K24)</f>
        <v>818</v>
      </c>
      <c r="L22" s="39">
        <f>SUM(L23:L24)</f>
        <v>0</v>
      </c>
    </row>
    <row r="23" spans="1:12" x14ac:dyDescent="0.25">
      <c r="A23" s="40"/>
      <c r="B23" s="41" t="s">
        <v>31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</row>
    <row r="24" spans="1:12" x14ac:dyDescent="0.25">
      <c r="A24" s="46"/>
      <c r="B24" s="47" t="s">
        <v>32</v>
      </c>
      <c r="C24" s="48">
        <f t="shared" si="0"/>
        <v>818</v>
      </c>
      <c r="D24" s="49"/>
      <c r="E24" s="49"/>
      <c r="F24" s="49">
        <v>818</v>
      </c>
      <c r="G24" s="50"/>
      <c r="H24" s="48">
        <f t="shared" si="1"/>
        <v>818</v>
      </c>
      <c r="I24" s="49"/>
      <c r="J24" s="49"/>
      <c r="K24" s="49">
        <v>818</v>
      </c>
      <c r="L24" s="51"/>
    </row>
    <row r="25" spans="1:12" s="27" customFormat="1" ht="24.75" thickBot="1" x14ac:dyDescent="0.3">
      <c r="A25" s="52">
        <v>19300</v>
      </c>
      <c r="B25" s="52" t="s">
        <v>33</v>
      </c>
      <c r="C25" s="53">
        <f t="shared" si="0"/>
        <v>1649667</v>
      </c>
      <c r="D25" s="54">
        <v>1648837</v>
      </c>
      <c r="E25" s="54"/>
      <c r="F25" s="55" t="s">
        <v>34</v>
      </c>
      <c r="G25" s="263">
        <v>830</v>
      </c>
      <c r="H25" s="53">
        <f t="shared" si="1"/>
        <v>1558072</v>
      </c>
      <c r="I25" s="54">
        <f>I51</f>
        <v>1557242</v>
      </c>
      <c r="J25" s="54"/>
      <c r="K25" s="55" t="s">
        <v>34</v>
      </c>
      <c r="L25" s="264">
        <v>830</v>
      </c>
    </row>
    <row r="26" spans="1:12" s="27" customFormat="1" ht="36.75" customHeight="1" thickTop="1" x14ac:dyDescent="0.25">
      <c r="A26" s="58"/>
      <c r="B26" s="58" t="s">
        <v>35</v>
      </c>
      <c r="C26" s="59">
        <f t="shared" si="0"/>
        <v>0</v>
      </c>
      <c r="D26" s="60"/>
      <c r="E26" s="61" t="s">
        <v>34</v>
      </c>
      <c r="F26" s="61" t="s">
        <v>34</v>
      </c>
      <c r="G26" s="62" t="s">
        <v>34</v>
      </c>
      <c r="H26" s="59">
        <f t="shared" si="1"/>
        <v>0</v>
      </c>
      <c r="I26" s="63"/>
      <c r="J26" s="61" t="s">
        <v>34</v>
      </c>
      <c r="K26" s="61" t="s">
        <v>34</v>
      </c>
      <c r="L26" s="64" t="s">
        <v>34</v>
      </c>
    </row>
    <row r="27" spans="1:12" s="27" customFormat="1" ht="36" x14ac:dyDescent="0.25">
      <c r="A27" s="58">
        <v>21300</v>
      </c>
      <c r="B27" s="58" t="s">
        <v>36</v>
      </c>
      <c r="C27" s="59">
        <f t="shared" si="0"/>
        <v>15966</v>
      </c>
      <c r="D27" s="61" t="s">
        <v>34</v>
      </c>
      <c r="E27" s="61" t="s">
        <v>34</v>
      </c>
      <c r="F27" s="65">
        <f>SUM(F28,F32,F34,F37)</f>
        <v>15966</v>
      </c>
      <c r="G27" s="62" t="s">
        <v>34</v>
      </c>
      <c r="H27" s="59">
        <f t="shared" si="1"/>
        <v>15966</v>
      </c>
      <c r="I27" s="61" t="s">
        <v>34</v>
      </c>
      <c r="J27" s="61" t="s">
        <v>34</v>
      </c>
      <c r="K27" s="65">
        <f>SUM(K28,K32,K34,K37)</f>
        <v>15966</v>
      </c>
      <c r="L27" s="64" t="s">
        <v>34</v>
      </c>
    </row>
    <row r="28" spans="1:12" s="27" customFormat="1" ht="24" x14ac:dyDescent="0.25">
      <c r="A28" s="66">
        <v>21350</v>
      </c>
      <c r="B28" s="58" t="s">
        <v>37</v>
      </c>
      <c r="C28" s="59">
        <f t="shared" si="0"/>
        <v>0</v>
      </c>
      <c r="D28" s="61" t="s">
        <v>34</v>
      </c>
      <c r="E28" s="61" t="s">
        <v>34</v>
      </c>
      <c r="F28" s="65">
        <f>SUM(F29:F31)</f>
        <v>0</v>
      </c>
      <c r="G28" s="62" t="s">
        <v>34</v>
      </c>
      <c r="H28" s="59">
        <f t="shared" si="1"/>
        <v>0</v>
      </c>
      <c r="I28" s="61" t="s">
        <v>34</v>
      </c>
      <c r="J28" s="61" t="s">
        <v>34</v>
      </c>
      <c r="K28" s="65">
        <f>SUM(K29:K31)</f>
        <v>0</v>
      </c>
      <c r="L28" s="64" t="s">
        <v>34</v>
      </c>
    </row>
    <row r="29" spans="1:12" x14ac:dyDescent="0.25">
      <c r="A29" s="40">
        <v>21351</v>
      </c>
      <c r="B29" s="67" t="s">
        <v>38</v>
      </c>
      <c r="C29" s="68">
        <f t="shared" si="0"/>
        <v>0</v>
      </c>
      <c r="D29" s="69" t="s">
        <v>34</v>
      </c>
      <c r="E29" s="69" t="s">
        <v>34</v>
      </c>
      <c r="F29" s="70"/>
      <c r="G29" s="71" t="s">
        <v>34</v>
      </c>
      <c r="H29" s="68">
        <f t="shared" si="1"/>
        <v>0</v>
      </c>
      <c r="I29" s="69" t="s">
        <v>34</v>
      </c>
      <c r="J29" s="69" t="s">
        <v>34</v>
      </c>
      <c r="K29" s="70"/>
      <c r="L29" s="72" t="s">
        <v>34</v>
      </c>
    </row>
    <row r="30" spans="1:12" x14ac:dyDescent="0.25">
      <c r="A30" s="46">
        <v>21352</v>
      </c>
      <c r="B30" s="73" t="s">
        <v>39</v>
      </c>
      <c r="C30" s="74">
        <f t="shared" si="0"/>
        <v>0</v>
      </c>
      <c r="D30" s="75" t="s">
        <v>34</v>
      </c>
      <c r="E30" s="75" t="s">
        <v>34</v>
      </c>
      <c r="F30" s="76"/>
      <c r="G30" s="77" t="s">
        <v>34</v>
      </c>
      <c r="H30" s="74">
        <f t="shared" si="1"/>
        <v>0</v>
      </c>
      <c r="I30" s="75" t="s">
        <v>34</v>
      </c>
      <c r="J30" s="75" t="s">
        <v>34</v>
      </c>
      <c r="K30" s="76"/>
      <c r="L30" s="78" t="s">
        <v>34</v>
      </c>
    </row>
    <row r="31" spans="1:12" ht="24" x14ac:dyDescent="0.25">
      <c r="A31" s="46">
        <v>21359</v>
      </c>
      <c r="B31" s="73" t="s">
        <v>40</v>
      </c>
      <c r="C31" s="74">
        <f t="shared" si="0"/>
        <v>0</v>
      </c>
      <c r="D31" s="75" t="s">
        <v>34</v>
      </c>
      <c r="E31" s="75" t="s">
        <v>34</v>
      </c>
      <c r="F31" s="76"/>
      <c r="G31" s="77" t="s">
        <v>34</v>
      </c>
      <c r="H31" s="74">
        <f t="shared" si="1"/>
        <v>0</v>
      </c>
      <c r="I31" s="75" t="s">
        <v>34</v>
      </c>
      <c r="J31" s="75" t="s">
        <v>34</v>
      </c>
      <c r="K31" s="76"/>
      <c r="L31" s="78" t="s">
        <v>34</v>
      </c>
    </row>
    <row r="32" spans="1:12" s="27" customFormat="1" ht="36" x14ac:dyDescent="0.25">
      <c r="A32" s="66">
        <v>21370</v>
      </c>
      <c r="B32" s="58" t="s">
        <v>41</v>
      </c>
      <c r="C32" s="59">
        <f t="shared" si="0"/>
        <v>0</v>
      </c>
      <c r="D32" s="61" t="s">
        <v>34</v>
      </c>
      <c r="E32" s="61" t="s">
        <v>34</v>
      </c>
      <c r="F32" s="65">
        <f>SUM(F33)</f>
        <v>0</v>
      </c>
      <c r="G32" s="62" t="s">
        <v>34</v>
      </c>
      <c r="H32" s="59">
        <f t="shared" si="1"/>
        <v>0</v>
      </c>
      <c r="I32" s="61" t="s">
        <v>34</v>
      </c>
      <c r="J32" s="61" t="s">
        <v>34</v>
      </c>
      <c r="K32" s="65">
        <f>SUM(K33)</f>
        <v>0</v>
      </c>
      <c r="L32" s="64" t="s">
        <v>34</v>
      </c>
    </row>
    <row r="33" spans="1:12" ht="36" x14ac:dyDescent="0.25">
      <c r="A33" s="79">
        <v>21379</v>
      </c>
      <c r="B33" s="80" t="s">
        <v>42</v>
      </c>
      <c r="C33" s="81">
        <f t="shared" si="0"/>
        <v>0</v>
      </c>
      <c r="D33" s="82" t="s">
        <v>34</v>
      </c>
      <c r="E33" s="82" t="s">
        <v>34</v>
      </c>
      <c r="F33" s="83"/>
      <c r="G33" s="84" t="s">
        <v>34</v>
      </c>
      <c r="H33" s="81">
        <f t="shared" si="1"/>
        <v>0</v>
      </c>
      <c r="I33" s="82" t="s">
        <v>34</v>
      </c>
      <c r="J33" s="82" t="s">
        <v>34</v>
      </c>
      <c r="K33" s="83"/>
      <c r="L33" s="85" t="s">
        <v>34</v>
      </c>
    </row>
    <row r="34" spans="1:12" s="27" customFormat="1" x14ac:dyDescent="0.25">
      <c r="A34" s="66">
        <v>21380</v>
      </c>
      <c r="B34" s="58" t="s">
        <v>43</v>
      </c>
      <c r="C34" s="59">
        <f t="shared" si="0"/>
        <v>0</v>
      </c>
      <c r="D34" s="61" t="s">
        <v>34</v>
      </c>
      <c r="E34" s="61" t="s">
        <v>34</v>
      </c>
      <c r="F34" s="65">
        <f>SUM(F35:F36)</f>
        <v>0</v>
      </c>
      <c r="G34" s="62" t="s">
        <v>34</v>
      </c>
      <c r="H34" s="59">
        <f t="shared" si="1"/>
        <v>0</v>
      </c>
      <c r="I34" s="61" t="s">
        <v>34</v>
      </c>
      <c r="J34" s="61" t="s">
        <v>34</v>
      </c>
      <c r="K34" s="65">
        <f>SUM(K35:K36)</f>
        <v>0</v>
      </c>
      <c r="L34" s="64" t="s">
        <v>34</v>
      </c>
    </row>
    <row r="35" spans="1:12" x14ac:dyDescent="0.25">
      <c r="A35" s="41">
        <v>21381</v>
      </c>
      <c r="B35" s="67" t="s">
        <v>44</v>
      </c>
      <c r="C35" s="68">
        <f t="shared" si="0"/>
        <v>0</v>
      </c>
      <c r="D35" s="69" t="s">
        <v>34</v>
      </c>
      <c r="E35" s="69" t="s">
        <v>34</v>
      </c>
      <c r="F35" s="70"/>
      <c r="G35" s="71" t="s">
        <v>34</v>
      </c>
      <c r="H35" s="68">
        <f t="shared" si="1"/>
        <v>0</v>
      </c>
      <c r="I35" s="69" t="s">
        <v>34</v>
      </c>
      <c r="J35" s="69" t="s">
        <v>34</v>
      </c>
      <c r="K35" s="70"/>
      <c r="L35" s="72" t="s">
        <v>34</v>
      </c>
    </row>
    <row r="36" spans="1:12" ht="24" x14ac:dyDescent="0.25">
      <c r="A36" s="47">
        <v>21383</v>
      </c>
      <c r="B36" s="73" t="s">
        <v>45</v>
      </c>
      <c r="C36" s="74">
        <f t="shared" si="0"/>
        <v>0</v>
      </c>
      <c r="D36" s="75" t="s">
        <v>34</v>
      </c>
      <c r="E36" s="75" t="s">
        <v>34</v>
      </c>
      <c r="F36" s="76"/>
      <c r="G36" s="77" t="s">
        <v>34</v>
      </c>
      <c r="H36" s="74">
        <f t="shared" si="1"/>
        <v>0</v>
      </c>
      <c r="I36" s="75" t="s">
        <v>34</v>
      </c>
      <c r="J36" s="75" t="s">
        <v>34</v>
      </c>
      <c r="K36" s="76"/>
      <c r="L36" s="78" t="s">
        <v>34</v>
      </c>
    </row>
    <row r="37" spans="1:12" s="27" customFormat="1" ht="24" x14ac:dyDescent="0.25">
      <c r="A37" s="66">
        <v>21390</v>
      </c>
      <c r="B37" s="58" t="s">
        <v>46</v>
      </c>
      <c r="C37" s="59">
        <f t="shared" si="0"/>
        <v>15966</v>
      </c>
      <c r="D37" s="61" t="s">
        <v>34</v>
      </c>
      <c r="E37" s="61" t="s">
        <v>34</v>
      </c>
      <c r="F37" s="65">
        <f>SUM(F38:F41)</f>
        <v>15966</v>
      </c>
      <c r="G37" s="62" t="s">
        <v>34</v>
      </c>
      <c r="H37" s="59">
        <f t="shared" si="1"/>
        <v>15966</v>
      </c>
      <c r="I37" s="61" t="s">
        <v>34</v>
      </c>
      <c r="J37" s="61" t="s">
        <v>34</v>
      </c>
      <c r="K37" s="65">
        <f>SUM(K38:K41)</f>
        <v>15966</v>
      </c>
      <c r="L37" s="64" t="s">
        <v>34</v>
      </c>
    </row>
    <row r="38" spans="1:12" ht="24" x14ac:dyDescent="0.25">
      <c r="A38" s="41">
        <v>21391</v>
      </c>
      <c r="B38" s="67" t="s">
        <v>47</v>
      </c>
      <c r="C38" s="68">
        <f t="shared" si="0"/>
        <v>0</v>
      </c>
      <c r="D38" s="69" t="s">
        <v>34</v>
      </c>
      <c r="E38" s="69" t="s">
        <v>34</v>
      </c>
      <c r="F38" s="70"/>
      <c r="G38" s="71" t="s">
        <v>34</v>
      </c>
      <c r="H38" s="68">
        <f t="shared" si="1"/>
        <v>0</v>
      </c>
      <c r="I38" s="69" t="s">
        <v>34</v>
      </c>
      <c r="J38" s="69" t="s">
        <v>34</v>
      </c>
      <c r="K38" s="70"/>
      <c r="L38" s="72" t="s">
        <v>34</v>
      </c>
    </row>
    <row r="39" spans="1:12" x14ac:dyDescent="0.25">
      <c r="A39" s="47">
        <v>21393</v>
      </c>
      <c r="B39" s="73" t="s">
        <v>48</v>
      </c>
      <c r="C39" s="74">
        <f t="shared" si="0"/>
        <v>0</v>
      </c>
      <c r="D39" s="75" t="s">
        <v>34</v>
      </c>
      <c r="E39" s="75" t="s">
        <v>34</v>
      </c>
      <c r="F39" s="76"/>
      <c r="G39" s="77" t="s">
        <v>34</v>
      </c>
      <c r="H39" s="74">
        <f t="shared" si="1"/>
        <v>0</v>
      </c>
      <c r="I39" s="75" t="s">
        <v>34</v>
      </c>
      <c r="J39" s="75" t="s">
        <v>34</v>
      </c>
      <c r="K39" s="76"/>
      <c r="L39" s="78" t="s">
        <v>34</v>
      </c>
    </row>
    <row r="40" spans="1:12" x14ac:dyDescent="0.25">
      <c r="A40" s="47">
        <v>21395</v>
      </c>
      <c r="B40" s="73" t="s">
        <v>49</v>
      </c>
      <c r="C40" s="74">
        <f t="shared" si="0"/>
        <v>0</v>
      </c>
      <c r="D40" s="75" t="s">
        <v>34</v>
      </c>
      <c r="E40" s="75" t="s">
        <v>34</v>
      </c>
      <c r="F40" s="76"/>
      <c r="G40" s="77" t="s">
        <v>34</v>
      </c>
      <c r="H40" s="74">
        <f t="shared" si="1"/>
        <v>0</v>
      </c>
      <c r="I40" s="75" t="s">
        <v>34</v>
      </c>
      <c r="J40" s="75" t="s">
        <v>34</v>
      </c>
      <c r="K40" s="76"/>
      <c r="L40" s="78" t="s">
        <v>34</v>
      </c>
    </row>
    <row r="41" spans="1:12" ht="24" x14ac:dyDescent="0.25">
      <c r="A41" s="47">
        <v>21399</v>
      </c>
      <c r="B41" s="73" t="s">
        <v>50</v>
      </c>
      <c r="C41" s="74">
        <f t="shared" si="0"/>
        <v>15966</v>
      </c>
      <c r="D41" s="75" t="s">
        <v>34</v>
      </c>
      <c r="E41" s="75" t="s">
        <v>34</v>
      </c>
      <c r="F41" s="76">
        <v>15966</v>
      </c>
      <c r="G41" s="77" t="s">
        <v>34</v>
      </c>
      <c r="H41" s="74">
        <f t="shared" si="1"/>
        <v>15966</v>
      </c>
      <c r="I41" s="75" t="s">
        <v>34</v>
      </c>
      <c r="J41" s="75" t="s">
        <v>34</v>
      </c>
      <c r="K41" s="76">
        <v>15966</v>
      </c>
      <c r="L41" s="78" t="s">
        <v>34</v>
      </c>
    </row>
    <row r="42" spans="1:12" s="27" customFormat="1" ht="36.75" customHeight="1" x14ac:dyDescent="0.25">
      <c r="A42" s="66">
        <v>21420</v>
      </c>
      <c r="B42" s="58" t="s">
        <v>51</v>
      </c>
      <c r="C42" s="59">
        <f t="shared" si="0"/>
        <v>0</v>
      </c>
      <c r="D42" s="60"/>
      <c r="E42" s="61" t="s">
        <v>34</v>
      </c>
      <c r="F42" s="61" t="s">
        <v>34</v>
      </c>
      <c r="G42" s="62" t="s">
        <v>34</v>
      </c>
      <c r="H42" s="86">
        <f>SUM(I42:L42)</f>
        <v>0</v>
      </c>
      <c r="I42" s="60"/>
      <c r="J42" s="61" t="s">
        <v>34</v>
      </c>
      <c r="K42" s="61" t="s">
        <v>34</v>
      </c>
      <c r="L42" s="64" t="s">
        <v>34</v>
      </c>
    </row>
    <row r="43" spans="1:12" s="27" customFormat="1" ht="24" x14ac:dyDescent="0.25">
      <c r="A43" s="87">
        <v>21490</v>
      </c>
      <c r="B43" s="88" t="s">
        <v>52</v>
      </c>
      <c r="C43" s="59">
        <f t="shared" si="0"/>
        <v>33270</v>
      </c>
      <c r="D43" s="89">
        <f>D44</f>
        <v>0</v>
      </c>
      <c r="E43" s="89">
        <f t="shared" ref="E43:F43" si="2">E44</f>
        <v>0</v>
      </c>
      <c r="F43" s="89">
        <f t="shared" si="2"/>
        <v>33270</v>
      </c>
      <c r="G43" s="62" t="s">
        <v>34</v>
      </c>
      <c r="H43" s="86">
        <f t="shared" ref="H43:H44" si="3">SUM(I43:L43)</f>
        <v>33270</v>
      </c>
      <c r="I43" s="89">
        <f>I44</f>
        <v>0</v>
      </c>
      <c r="J43" s="89">
        <f t="shared" ref="J43:K43" si="4">J44</f>
        <v>0</v>
      </c>
      <c r="K43" s="89">
        <f t="shared" si="4"/>
        <v>33270</v>
      </c>
      <c r="L43" s="64" t="s">
        <v>34</v>
      </c>
    </row>
    <row r="44" spans="1:12" s="27" customFormat="1" ht="24" x14ac:dyDescent="0.25">
      <c r="A44" s="47">
        <v>21499</v>
      </c>
      <c r="B44" s="73" t="s">
        <v>53</v>
      </c>
      <c r="C44" s="81">
        <f t="shared" si="0"/>
        <v>33270</v>
      </c>
      <c r="D44" s="90"/>
      <c r="E44" s="91"/>
      <c r="F44" s="91">
        <v>33270</v>
      </c>
      <c r="G44" s="92" t="s">
        <v>34</v>
      </c>
      <c r="H44" s="93">
        <f t="shared" si="3"/>
        <v>33270</v>
      </c>
      <c r="I44" s="43"/>
      <c r="J44" s="94"/>
      <c r="K44" s="94">
        <v>33270</v>
      </c>
      <c r="L44" s="95" t="s">
        <v>34</v>
      </c>
    </row>
    <row r="45" spans="1:12" ht="24" x14ac:dyDescent="0.25">
      <c r="A45" s="96">
        <v>23000</v>
      </c>
      <c r="B45" s="97" t="s">
        <v>54</v>
      </c>
      <c r="C45" s="98">
        <f t="shared" si="0"/>
        <v>0</v>
      </c>
      <c r="D45" s="61" t="s">
        <v>34</v>
      </c>
      <c r="E45" s="61" t="s">
        <v>34</v>
      </c>
      <c r="F45" s="61" t="s">
        <v>34</v>
      </c>
      <c r="G45" s="99">
        <f>SUM(G46:G47)</f>
        <v>0</v>
      </c>
      <c r="H45" s="98">
        <f t="shared" si="1"/>
        <v>0</v>
      </c>
      <c r="I45" s="100" t="s">
        <v>34</v>
      </c>
      <c r="J45" s="100" t="s">
        <v>34</v>
      </c>
      <c r="K45" s="100" t="s">
        <v>34</v>
      </c>
      <c r="L45" s="101">
        <f>SUM(L46:L47)</f>
        <v>0</v>
      </c>
    </row>
    <row r="46" spans="1:12" ht="24" x14ac:dyDescent="0.25">
      <c r="A46" s="102">
        <v>23410</v>
      </c>
      <c r="B46" s="103" t="s">
        <v>55</v>
      </c>
      <c r="C46" s="104">
        <f t="shared" si="0"/>
        <v>0</v>
      </c>
      <c r="D46" s="105" t="s">
        <v>34</v>
      </c>
      <c r="E46" s="105" t="s">
        <v>34</v>
      </c>
      <c r="F46" s="105" t="s">
        <v>34</v>
      </c>
      <c r="G46" s="106"/>
      <c r="H46" s="104">
        <f t="shared" si="1"/>
        <v>0</v>
      </c>
      <c r="I46" s="105" t="s">
        <v>34</v>
      </c>
      <c r="J46" s="105" t="s">
        <v>34</v>
      </c>
      <c r="K46" s="105" t="s">
        <v>34</v>
      </c>
      <c r="L46" s="107"/>
    </row>
    <row r="47" spans="1:12" ht="24" x14ac:dyDescent="0.25">
      <c r="A47" s="102">
        <v>23510</v>
      </c>
      <c r="B47" s="103" t="s">
        <v>56</v>
      </c>
      <c r="C47" s="108">
        <f t="shared" si="0"/>
        <v>0</v>
      </c>
      <c r="D47" s="105" t="s">
        <v>34</v>
      </c>
      <c r="E47" s="105" t="s">
        <v>34</v>
      </c>
      <c r="F47" s="105" t="s">
        <v>34</v>
      </c>
      <c r="G47" s="106"/>
      <c r="H47" s="108">
        <f t="shared" si="1"/>
        <v>0</v>
      </c>
      <c r="I47" s="105" t="s">
        <v>34</v>
      </c>
      <c r="J47" s="105" t="s">
        <v>34</v>
      </c>
      <c r="K47" s="105" t="s">
        <v>34</v>
      </c>
      <c r="L47" s="107"/>
    </row>
    <row r="48" spans="1:12" x14ac:dyDescent="0.25">
      <c r="A48" s="109"/>
      <c r="B48" s="103"/>
      <c r="C48" s="110"/>
      <c r="D48" s="111"/>
      <c r="E48" s="111"/>
      <c r="F48" s="112"/>
      <c r="G48" s="106"/>
      <c r="H48" s="113"/>
      <c r="I48" s="111"/>
      <c r="J48" s="111"/>
      <c r="K48" s="112"/>
      <c r="L48" s="107"/>
    </row>
    <row r="49" spans="1:12" s="27" customFormat="1" x14ac:dyDescent="0.25">
      <c r="A49" s="114"/>
      <c r="B49" s="115" t="s">
        <v>57</v>
      </c>
      <c r="C49" s="116"/>
      <c r="D49" s="117"/>
      <c r="E49" s="117"/>
      <c r="F49" s="117"/>
      <c r="G49" s="118"/>
      <c r="H49" s="116"/>
      <c r="I49" s="117"/>
      <c r="J49" s="117"/>
      <c r="K49" s="117"/>
      <c r="L49" s="119"/>
    </row>
    <row r="50" spans="1:12" s="27" customFormat="1" ht="12.75" thickBot="1" x14ac:dyDescent="0.3">
      <c r="A50" s="120"/>
      <c r="B50" s="28" t="s">
        <v>58</v>
      </c>
      <c r="C50" s="121" t="e">
        <f t="shared" ref="C50:C113" si="5">SUM(D50:G50)</f>
        <v>#REF!</v>
      </c>
      <c r="D50" s="122" t="e">
        <f>SUM(D51,D280)</f>
        <v>#REF!</v>
      </c>
      <c r="E50" s="122" t="e">
        <f>SUM(E51,E280)</f>
        <v>#REF!</v>
      </c>
      <c r="F50" s="122" t="e">
        <f>SUM(F51,F280)</f>
        <v>#REF!</v>
      </c>
      <c r="G50" s="123" t="e">
        <f>SUM(G51,G280)</f>
        <v>#REF!</v>
      </c>
      <c r="H50" s="121">
        <f t="shared" ref="H50:H113" si="6">SUM(I50:L50)</f>
        <v>1608126</v>
      </c>
      <c r="I50" s="122">
        <f>SUM(I51,I280)</f>
        <v>1557242</v>
      </c>
      <c r="J50" s="122">
        <f>SUM(J51,J280)</f>
        <v>0</v>
      </c>
      <c r="K50" s="122">
        <f>SUM(K51,K280)</f>
        <v>50054</v>
      </c>
      <c r="L50" s="124">
        <f>SUM(L51,L280)</f>
        <v>830</v>
      </c>
    </row>
    <row r="51" spans="1:12" s="27" customFormat="1" ht="36.75" thickTop="1" x14ac:dyDescent="0.25">
      <c r="A51" s="125"/>
      <c r="B51" s="126" t="s">
        <v>59</v>
      </c>
      <c r="C51" s="127" t="e">
        <f t="shared" si="5"/>
        <v>#REF!</v>
      </c>
      <c r="D51" s="128" t="e">
        <f>SUM(D52,D194)</f>
        <v>#REF!</v>
      </c>
      <c r="E51" s="128" t="e">
        <f>SUM(E52,E194)</f>
        <v>#REF!</v>
      </c>
      <c r="F51" s="128" t="e">
        <f>SUM(F52,F194)</f>
        <v>#REF!</v>
      </c>
      <c r="G51" s="129" t="e">
        <f>SUM(G52,G194)</f>
        <v>#REF!</v>
      </c>
      <c r="H51" s="127">
        <f t="shared" si="6"/>
        <v>1608126</v>
      </c>
      <c r="I51" s="128">
        <f>SUM(I52,I194)</f>
        <v>1557242</v>
      </c>
      <c r="J51" s="128">
        <f>SUM(J52,J194)</f>
        <v>0</v>
      </c>
      <c r="K51" s="128">
        <f>SUM(K52,K194)</f>
        <v>50054</v>
      </c>
      <c r="L51" s="130">
        <f>SUM(L52,L194)</f>
        <v>830</v>
      </c>
    </row>
    <row r="52" spans="1:12" s="27" customFormat="1" ht="24" x14ac:dyDescent="0.25">
      <c r="A52" s="131"/>
      <c r="B52" s="21" t="s">
        <v>60</v>
      </c>
      <c r="C52" s="132">
        <f t="shared" si="5"/>
        <v>1577061</v>
      </c>
      <c r="D52" s="133">
        <f>SUM(D53,D75,D173,D187)</f>
        <v>1560277</v>
      </c>
      <c r="E52" s="133">
        <f>SUM(E53,E75,E173,E187)</f>
        <v>0</v>
      </c>
      <c r="F52" s="133">
        <f>SUM(F53,F75,F173,F187)</f>
        <v>16784</v>
      </c>
      <c r="G52" s="134">
        <f>SUM(G53,G75,G173,G187)</f>
        <v>0</v>
      </c>
      <c r="H52" s="132">
        <f t="shared" si="6"/>
        <v>1541666</v>
      </c>
      <c r="I52" s="133">
        <f>SUM(I53,I75,I173,I187)</f>
        <v>1524882</v>
      </c>
      <c r="J52" s="133">
        <f>SUM(J53,J75,J173,J187)</f>
        <v>0</v>
      </c>
      <c r="K52" s="133">
        <f>SUM(K53,K75,K173,K187)</f>
        <v>16784</v>
      </c>
      <c r="L52" s="135">
        <f>SUM(L53,L75,L173,L187)</f>
        <v>0</v>
      </c>
    </row>
    <row r="53" spans="1:12" s="27" customFormat="1" x14ac:dyDescent="0.25">
      <c r="A53" s="136">
        <v>1000</v>
      </c>
      <c r="B53" s="136" t="s">
        <v>61</v>
      </c>
      <c r="C53" s="137">
        <f t="shared" si="5"/>
        <v>1265695</v>
      </c>
      <c r="D53" s="138">
        <f>SUM(D54,D67)</f>
        <v>1260660</v>
      </c>
      <c r="E53" s="138">
        <f>SUM(E54,E67)</f>
        <v>0</v>
      </c>
      <c r="F53" s="138">
        <f>SUM(F54,F67)</f>
        <v>5035</v>
      </c>
      <c r="G53" s="139">
        <f>SUM(G54,G67)</f>
        <v>0</v>
      </c>
      <c r="H53" s="137">
        <f t="shared" si="6"/>
        <v>1247569</v>
      </c>
      <c r="I53" s="138">
        <f>SUM(I54,I67)</f>
        <v>1242534</v>
      </c>
      <c r="J53" s="138">
        <f>SUM(J54,J67)</f>
        <v>0</v>
      </c>
      <c r="K53" s="138">
        <f>SUM(K54,K67)</f>
        <v>5035</v>
      </c>
      <c r="L53" s="140">
        <f>SUM(L54,L67)</f>
        <v>0</v>
      </c>
    </row>
    <row r="54" spans="1:12" x14ac:dyDescent="0.25">
      <c r="A54" s="58">
        <v>1100</v>
      </c>
      <c r="B54" s="141" t="s">
        <v>62</v>
      </c>
      <c r="C54" s="59">
        <f t="shared" si="5"/>
        <v>970302</v>
      </c>
      <c r="D54" s="65">
        <f>SUM(D55,D58,D66)</f>
        <v>966228</v>
      </c>
      <c r="E54" s="65">
        <f>SUM(E55,E58,E66)</f>
        <v>0</v>
      </c>
      <c r="F54" s="65">
        <f>SUM(F55,F58,F66)</f>
        <v>4074</v>
      </c>
      <c r="G54" s="142">
        <f>SUM(G55,G58,G66)</f>
        <v>0</v>
      </c>
      <c r="H54" s="59">
        <f t="shared" si="6"/>
        <v>955951</v>
      </c>
      <c r="I54" s="65">
        <f>SUM(I55,I58,I66)</f>
        <v>951877</v>
      </c>
      <c r="J54" s="65">
        <f>SUM(J55,J58,J66)</f>
        <v>0</v>
      </c>
      <c r="K54" s="65">
        <f>SUM(K55,K58,K66)</f>
        <v>4074</v>
      </c>
      <c r="L54" s="143">
        <f>SUM(L55,L58,L66)</f>
        <v>0</v>
      </c>
    </row>
    <row r="55" spans="1:12" x14ac:dyDescent="0.25">
      <c r="A55" s="144">
        <v>1110</v>
      </c>
      <c r="B55" s="103" t="s">
        <v>63</v>
      </c>
      <c r="C55" s="110">
        <f t="shared" si="5"/>
        <v>768976</v>
      </c>
      <c r="D55" s="145">
        <f>SUM(D56:D57)</f>
        <v>766032</v>
      </c>
      <c r="E55" s="145">
        <f>SUM(E56:E57)</f>
        <v>0</v>
      </c>
      <c r="F55" s="145">
        <f>SUM(F56:F57)</f>
        <v>2944</v>
      </c>
      <c r="G55" s="146">
        <f>SUM(G56:G57)</f>
        <v>0</v>
      </c>
      <c r="H55" s="110">
        <f t="shared" si="6"/>
        <v>751848</v>
      </c>
      <c r="I55" s="145">
        <f>SUM(I56:I57)</f>
        <v>748904</v>
      </c>
      <c r="J55" s="145">
        <f>SUM(J56:J57)</f>
        <v>0</v>
      </c>
      <c r="K55" s="145">
        <f>SUM(K56:K57)</f>
        <v>2944</v>
      </c>
      <c r="L55" s="147">
        <f>SUM(L56:L57)</f>
        <v>0</v>
      </c>
    </row>
    <row r="56" spans="1:12" x14ac:dyDescent="0.25">
      <c r="A56" s="41">
        <v>1111</v>
      </c>
      <c r="B56" s="67" t="s">
        <v>64</v>
      </c>
      <c r="C56" s="68">
        <f t="shared" si="5"/>
        <v>0</v>
      </c>
      <c r="D56" s="70"/>
      <c r="E56" s="70"/>
      <c r="F56" s="70"/>
      <c r="G56" s="148"/>
      <c r="H56" s="68">
        <f t="shared" si="6"/>
        <v>0</v>
      </c>
      <c r="I56" s="70"/>
      <c r="J56" s="70"/>
      <c r="K56" s="70"/>
      <c r="L56" s="149"/>
    </row>
    <row r="57" spans="1:12" ht="24" customHeight="1" x14ac:dyDescent="0.25">
      <c r="A57" s="47">
        <v>1119</v>
      </c>
      <c r="B57" s="73" t="s">
        <v>65</v>
      </c>
      <c r="C57" s="74">
        <f t="shared" si="5"/>
        <v>768976</v>
      </c>
      <c r="D57" s="76">
        <v>766032</v>
      </c>
      <c r="E57" s="76"/>
      <c r="F57" s="76">
        <v>2944</v>
      </c>
      <c r="G57" s="150"/>
      <c r="H57" s="74">
        <f t="shared" si="6"/>
        <v>751848</v>
      </c>
      <c r="I57" s="76">
        <v>748904</v>
      </c>
      <c r="J57" s="76"/>
      <c r="K57" s="76">
        <v>2944</v>
      </c>
      <c r="L57" s="151"/>
    </row>
    <row r="58" spans="1:12" ht="23.25" customHeight="1" x14ac:dyDescent="0.25">
      <c r="A58" s="152">
        <v>1140</v>
      </c>
      <c r="B58" s="73" t="s">
        <v>66</v>
      </c>
      <c r="C58" s="74">
        <f t="shared" si="5"/>
        <v>201146</v>
      </c>
      <c r="D58" s="153">
        <f>SUM(D59:D65)</f>
        <v>200016</v>
      </c>
      <c r="E58" s="153">
        <f>SUM(E59:E65)</f>
        <v>0</v>
      </c>
      <c r="F58" s="153">
        <f>SUM(F59:F65)</f>
        <v>1130</v>
      </c>
      <c r="G58" s="154">
        <f>SUM(G59:G65)</f>
        <v>0</v>
      </c>
      <c r="H58" s="74">
        <f t="shared" si="6"/>
        <v>204103</v>
      </c>
      <c r="I58" s="153">
        <f>SUM(I59:I65)</f>
        <v>202973</v>
      </c>
      <c r="J58" s="153">
        <f>SUM(J59:J65)</f>
        <v>0</v>
      </c>
      <c r="K58" s="153">
        <f>SUM(K59:K65)</f>
        <v>1130</v>
      </c>
      <c r="L58" s="155">
        <f>SUM(L59:L65)</f>
        <v>0</v>
      </c>
    </row>
    <row r="59" spans="1:12" x14ac:dyDescent="0.25">
      <c r="A59" s="47">
        <v>1141</v>
      </c>
      <c r="B59" s="73" t="s">
        <v>67</v>
      </c>
      <c r="C59" s="74">
        <f t="shared" si="5"/>
        <v>48633</v>
      </c>
      <c r="D59" s="76">
        <v>48633</v>
      </c>
      <c r="E59" s="76"/>
      <c r="F59" s="76"/>
      <c r="G59" s="150"/>
      <c r="H59" s="74">
        <f t="shared" si="6"/>
        <v>50531</v>
      </c>
      <c r="I59" s="76">
        <v>50531</v>
      </c>
      <c r="J59" s="76"/>
      <c r="K59" s="76"/>
      <c r="L59" s="151"/>
    </row>
    <row r="60" spans="1:12" ht="24.75" customHeight="1" x14ac:dyDescent="0.25">
      <c r="A60" s="47">
        <v>1142</v>
      </c>
      <c r="B60" s="73" t="s">
        <v>68</v>
      </c>
      <c r="C60" s="74">
        <f t="shared" si="5"/>
        <v>130680</v>
      </c>
      <c r="D60" s="76">
        <v>129550</v>
      </c>
      <c r="E60" s="76"/>
      <c r="F60" s="76">
        <v>1130</v>
      </c>
      <c r="G60" s="150"/>
      <c r="H60" s="74">
        <f t="shared" si="6"/>
        <v>91461</v>
      </c>
      <c r="I60" s="76">
        <v>90331</v>
      </c>
      <c r="J60" s="76"/>
      <c r="K60" s="76">
        <v>1130</v>
      </c>
      <c r="L60" s="151"/>
    </row>
    <row r="61" spans="1:12" ht="24" x14ac:dyDescent="0.25">
      <c r="A61" s="47">
        <v>1145</v>
      </c>
      <c r="B61" s="73" t="s">
        <v>69</v>
      </c>
      <c r="C61" s="74">
        <f t="shared" si="5"/>
        <v>0</v>
      </c>
      <c r="D61" s="76"/>
      <c r="E61" s="76"/>
      <c r="F61" s="76"/>
      <c r="G61" s="150"/>
      <c r="H61" s="74">
        <f t="shared" si="6"/>
        <v>0</v>
      </c>
      <c r="I61" s="76"/>
      <c r="J61" s="76"/>
      <c r="K61" s="76"/>
      <c r="L61" s="151"/>
    </row>
    <row r="62" spans="1:12" ht="27.75" customHeight="1" x14ac:dyDescent="0.25">
      <c r="A62" s="47">
        <v>1146</v>
      </c>
      <c r="B62" s="73" t="s">
        <v>70</v>
      </c>
      <c r="C62" s="74">
        <f t="shared" si="5"/>
        <v>13976</v>
      </c>
      <c r="D62" s="76">
        <v>13976</v>
      </c>
      <c r="E62" s="76"/>
      <c r="F62" s="76"/>
      <c r="G62" s="150"/>
      <c r="H62" s="74">
        <f t="shared" si="6"/>
        <v>0</v>
      </c>
      <c r="I62" s="76"/>
      <c r="J62" s="76"/>
      <c r="K62" s="76"/>
      <c r="L62" s="151"/>
    </row>
    <row r="63" spans="1:12" x14ac:dyDescent="0.25">
      <c r="A63" s="47">
        <v>1147</v>
      </c>
      <c r="B63" s="73" t="s">
        <v>71</v>
      </c>
      <c r="C63" s="74">
        <f t="shared" si="5"/>
        <v>7857</v>
      </c>
      <c r="D63" s="76">
        <v>7857</v>
      </c>
      <c r="E63" s="76"/>
      <c r="F63" s="76"/>
      <c r="G63" s="150"/>
      <c r="H63" s="74">
        <f t="shared" si="6"/>
        <v>20704</v>
      </c>
      <c r="I63" s="76">
        <v>20704</v>
      </c>
      <c r="J63" s="76"/>
      <c r="K63" s="76"/>
      <c r="L63" s="151"/>
    </row>
    <row r="64" spans="1:12" x14ac:dyDescent="0.25">
      <c r="A64" s="47">
        <v>1148</v>
      </c>
      <c r="B64" s="73" t="s">
        <v>328</v>
      </c>
      <c r="C64" s="74">
        <f t="shared" si="5"/>
        <v>0</v>
      </c>
      <c r="D64" s="76"/>
      <c r="E64" s="76"/>
      <c r="F64" s="76"/>
      <c r="G64" s="150"/>
      <c r="H64" s="74">
        <f t="shared" si="6"/>
        <v>41407</v>
      </c>
      <c r="I64" s="76">
        <v>41407</v>
      </c>
      <c r="J64" s="76"/>
      <c r="K64" s="76"/>
      <c r="L64" s="151"/>
    </row>
    <row r="65" spans="1:12" ht="37.5" customHeight="1" x14ac:dyDescent="0.25">
      <c r="A65" s="47">
        <v>1149</v>
      </c>
      <c r="B65" s="73" t="s">
        <v>72</v>
      </c>
      <c r="C65" s="74">
        <f t="shared" si="5"/>
        <v>0</v>
      </c>
      <c r="D65" s="76"/>
      <c r="E65" s="76"/>
      <c r="F65" s="76"/>
      <c r="G65" s="150"/>
      <c r="H65" s="74">
        <f t="shared" si="6"/>
        <v>0</v>
      </c>
      <c r="I65" s="76"/>
      <c r="J65" s="76"/>
      <c r="K65" s="76"/>
      <c r="L65" s="151"/>
    </row>
    <row r="66" spans="1:12" ht="36" x14ac:dyDescent="0.25">
      <c r="A66" s="144">
        <v>1150</v>
      </c>
      <c r="B66" s="103" t="s">
        <v>73</v>
      </c>
      <c r="C66" s="110">
        <f t="shared" si="5"/>
        <v>180</v>
      </c>
      <c r="D66" s="156">
        <v>180</v>
      </c>
      <c r="E66" s="156"/>
      <c r="F66" s="156"/>
      <c r="G66" s="157"/>
      <c r="H66" s="110">
        <f t="shared" si="6"/>
        <v>0</v>
      </c>
      <c r="I66" s="156"/>
      <c r="J66" s="156"/>
      <c r="K66" s="156"/>
      <c r="L66" s="158"/>
    </row>
    <row r="67" spans="1:12" ht="36" x14ac:dyDescent="0.25">
      <c r="A67" s="58">
        <v>1200</v>
      </c>
      <c r="B67" s="141" t="s">
        <v>74</v>
      </c>
      <c r="C67" s="59">
        <f t="shared" si="5"/>
        <v>295393</v>
      </c>
      <c r="D67" s="65">
        <f>SUM(D68:D69)</f>
        <v>294432</v>
      </c>
      <c r="E67" s="65">
        <f>SUM(E68:E69)</f>
        <v>0</v>
      </c>
      <c r="F67" s="65">
        <f>SUM(F68:F69)</f>
        <v>961</v>
      </c>
      <c r="G67" s="159">
        <f>SUM(G68:G69)</f>
        <v>0</v>
      </c>
      <c r="H67" s="59">
        <f t="shared" si="6"/>
        <v>291618</v>
      </c>
      <c r="I67" s="65">
        <f>SUM(I68:I69)</f>
        <v>290657</v>
      </c>
      <c r="J67" s="65">
        <f>SUM(J68:J69)</f>
        <v>0</v>
      </c>
      <c r="K67" s="65">
        <f>SUM(K68:K69)</f>
        <v>961</v>
      </c>
      <c r="L67" s="160">
        <f>SUM(L68:L69)</f>
        <v>0</v>
      </c>
    </row>
    <row r="68" spans="1:12" ht="24" x14ac:dyDescent="0.25">
      <c r="A68" s="161">
        <v>1210</v>
      </c>
      <c r="B68" s="67" t="s">
        <v>75</v>
      </c>
      <c r="C68" s="68">
        <f t="shared" si="5"/>
        <v>238206</v>
      </c>
      <c r="D68" s="70">
        <v>237245</v>
      </c>
      <c r="E68" s="70"/>
      <c r="F68" s="70">
        <v>961</v>
      </c>
      <c r="G68" s="148"/>
      <c r="H68" s="68">
        <f t="shared" si="6"/>
        <v>234746</v>
      </c>
      <c r="I68" s="70">
        <v>233785</v>
      </c>
      <c r="J68" s="70"/>
      <c r="K68" s="70">
        <v>961</v>
      </c>
      <c r="L68" s="149"/>
    </row>
    <row r="69" spans="1:12" ht="24" x14ac:dyDescent="0.25">
      <c r="A69" s="152">
        <v>1220</v>
      </c>
      <c r="B69" s="73" t="s">
        <v>76</v>
      </c>
      <c r="C69" s="74">
        <f t="shared" si="5"/>
        <v>57187</v>
      </c>
      <c r="D69" s="153">
        <f>SUM(D70:D74)</f>
        <v>57187</v>
      </c>
      <c r="E69" s="153">
        <f>SUM(E70:E74)</f>
        <v>0</v>
      </c>
      <c r="F69" s="153">
        <f>SUM(F70:F74)</f>
        <v>0</v>
      </c>
      <c r="G69" s="154">
        <f>SUM(G70:G74)</f>
        <v>0</v>
      </c>
      <c r="H69" s="74">
        <f t="shared" si="6"/>
        <v>56872</v>
      </c>
      <c r="I69" s="153">
        <f>SUM(I70:I74)</f>
        <v>56872</v>
      </c>
      <c r="J69" s="153">
        <f>SUM(J70:J74)</f>
        <v>0</v>
      </c>
      <c r="K69" s="153">
        <f>SUM(K70:K74)</f>
        <v>0</v>
      </c>
      <c r="L69" s="155">
        <f>SUM(L70:L74)</f>
        <v>0</v>
      </c>
    </row>
    <row r="70" spans="1:12" ht="60" x14ac:dyDescent="0.25">
      <c r="A70" s="47">
        <v>1221</v>
      </c>
      <c r="B70" s="73" t="s">
        <v>347</v>
      </c>
      <c r="C70" s="74">
        <f t="shared" si="5"/>
        <v>39472</v>
      </c>
      <c r="D70" s="76">
        <v>39472</v>
      </c>
      <c r="E70" s="76"/>
      <c r="F70" s="76"/>
      <c r="G70" s="150"/>
      <c r="H70" s="74">
        <f t="shared" si="6"/>
        <v>39157</v>
      </c>
      <c r="I70" s="76">
        <v>39157</v>
      </c>
      <c r="J70" s="76"/>
      <c r="K70" s="76"/>
      <c r="L70" s="151"/>
    </row>
    <row r="71" spans="1:12" x14ac:dyDescent="0.25">
      <c r="A71" s="47">
        <v>1223</v>
      </c>
      <c r="B71" s="73" t="s">
        <v>77</v>
      </c>
      <c r="C71" s="74">
        <f t="shared" si="5"/>
        <v>0</v>
      </c>
      <c r="D71" s="76"/>
      <c r="E71" s="76"/>
      <c r="F71" s="76"/>
      <c r="G71" s="150"/>
      <c r="H71" s="74">
        <f t="shared" si="6"/>
        <v>0</v>
      </c>
      <c r="I71" s="76"/>
      <c r="J71" s="76"/>
      <c r="K71" s="76"/>
      <c r="L71" s="151"/>
    </row>
    <row r="72" spans="1:12" x14ac:dyDescent="0.25">
      <c r="A72" s="47">
        <v>1225</v>
      </c>
      <c r="B72" s="73" t="s">
        <v>324</v>
      </c>
      <c r="C72" s="74">
        <f t="shared" si="5"/>
        <v>0</v>
      </c>
      <c r="D72" s="76"/>
      <c r="E72" s="76"/>
      <c r="F72" s="76"/>
      <c r="G72" s="150"/>
      <c r="H72" s="74">
        <f t="shared" si="6"/>
        <v>0</v>
      </c>
      <c r="I72" s="76"/>
      <c r="J72" s="76"/>
      <c r="K72" s="76"/>
      <c r="L72" s="151"/>
    </row>
    <row r="73" spans="1:12" ht="36" x14ac:dyDescent="0.25">
      <c r="A73" s="47">
        <v>1227</v>
      </c>
      <c r="B73" s="73" t="s">
        <v>78</v>
      </c>
      <c r="C73" s="74">
        <f t="shared" si="5"/>
        <v>17715</v>
      </c>
      <c r="D73" s="76">
        <v>17715</v>
      </c>
      <c r="E73" s="76"/>
      <c r="F73" s="76"/>
      <c r="G73" s="150"/>
      <c r="H73" s="74">
        <f t="shared" si="6"/>
        <v>17715</v>
      </c>
      <c r="I73" s="76">
        <v>17715</v>
      </c>
      <c r="J73" s="76"/>
      <c r="K73" s="76"/>
      <c r="L73" s="151"/>
    </row>
    <row r="74" spans="1:12" ht="60" x14ac:dyDescent="0.25">
      <c r="A74" s="47">
        <v>1228</v>
      </c>
      <c r="B74" s="73" t="s">
        <v>348</v>
      </c>
      <c r="C74" s="74">
        <f t="shared" si="5"/>
        <v>0</v>
      </c>
      <c r="D74" s="76"/>
      <c r="E74" s="76"/>
      <c r="F74" s="76"/>
      <c r="G74" s="150"/>
      <c r="H74" s="74">
        <f t="shared" si="6"/>
        <v>0</v>
      </c>
      <c r="I74" s="76"/>
      <c r="J74" s="76"/>
      <c r="K74" s="76"/>
      <c r="L74" s="151"/>
    </row>
    <row r="75" spans="1:12" ht="15" customHeight="1" x14ac:dyDescent="0.25">
      <c r="A75" s="136">
        <v>2000</v>
      </c>
      <c r="B75" s="136" t="s">
        <v>79</v>
      </c>
      <c r="C75" s="137">
        <f t="shared" si="5"/>
        <v>311366</v>
      </c>
      <c r="D75" s="138">
        <f>SUM(D76,D83,D130,D164,D165,D172)</f>
        <v>299617</v>
      </c>
      <c r="E75" s="138">
        <f>SUM(E76,E83,E130,E164,E165,E172)</f>
        <v>0</v>
      </c>
      <c r="F75" s="138">
        <f>SUM(F76,F83,F130,F164,F165,F172)</f>
        <v>11749</v>
      </c>
      <c r="G75" s="139">
        <f>SUM(G76,G83,G130,G164,G165,G172)</f>
        <v>0</v>
      </c>
      <c r="H75" s="137">
        <f t="shared" si="6"/>
        <v>294097</v>
      </c>
      <c r="I75" s="138">
        <f>SUM(I76,I83,I130,I164,I165,I172)</f>
        <v>282348</v>
      </c>
      <c r="J75" s="138">
        <f>SUM(J76,J83,J130,J164,J165,J172)</f>
        <v>0</v>
      </c>
      <c r="K75" s="138">
        <f>SUM(K76,K83,K130,K164,K165,K172)</f>
        <v>11749</v>
      </c>
      <c r="L75" s="140">
        <f>SUM(L76,L83,L130,L164,L165,L172)</f>
        <v>0</v>
      </c>
    </row>
    <row r="76" spans="1:12" ht="24" x14ac:dyDescent="0.25">
      <c r="A76" s="58">
        <v>2100</v>
      </c>
      <c r="B76" s="141" t="s">
        <v>329</v>
      </c>
      <c r="C76" s="59">
        <f t="shared" si="5"/>
        <v>4500</v>
      </c>
      <c r="D76" s="65">
        <f>SUM(D77,D80)</f>
        <v>4500</v>
      </c>
      <c r="E76" s="65">
        <f>SUM(E77,E80)</f>
        <v>0</v>
      </c>
      <c r="F76" s="65">
        <f>SUM(F77,F80)</f>
        <v>0</v>
      </c>
      <c r="G76" s="159">
        <f>SUM(G77,G80)</f>
        <v>0</v>
      </c>
      <c r="H76" s="59">
        <f t="shared" si="6"/>
        <v>1131</v>
      </c>
      <c r="I76" s="65">
        <f>SUM(I77,I80)</f>
        <v>1131</v>
      </c>
      <c r="J76" s="65">
        <f>SUM(J77,J80)</f>
        <v>0</v>
      </c>
      <c r="K76" s="65">
        <f>SUM(K77,K80)</f>
        <v>0</v>
      </c>
      <c r="L76" s="160">
        <f>SUM(L77,L80)</f>
        <v>0</v>
      </c>
    </row>
    <row r="77" spans="1:12" ht="24" x14ac:dyDescent="0.25">
      <c r="A77" s="161">
        <v>2110</v>
      </c>
      <c r="B77" s="67" t="s">
        <v>330</v>
      </c>
      <c r="C77" s="68">
        <f t="shared" si="5"/>
        <v>0</v>
      </c>
      <c r="D77" s="162">
        <f>SUM(D78:D79)</f>
        <v>0</v>
      </c>
      <c r="E77" s="162">
        <f>SUM(E78:E79)</f>
        <v>0</v>
      </c>
      <c r="F77" s="162">
        <f>SUM(F78:F79)</f>
        <v>0</v>
      </c>
      <c r="G77" s="163">
        <f>SUM(G78:G79)</f>
        <v>0</v>
      </c>
      <c r="H77" s="68">
        <f t="shared" si="6"/>
        <v>0</v>
      </c>
      <c r="I77" s="162">
        <f>SUM(I78:I79)</f>
        <v>0</v>
      </c>
      <c r="J77" s="162">
        <f>SUM(J78:J79)</f>
        <v>0</v>
      </c>
      <c r="K77" s="162">
        <f>SUM(K78:K79)</f>
        <v>0</v>
      </c>
      <c r="L77" s="164">
        <f>SUM(L78:L79)</f>
        <v>0</v>
      </c>
    </row>
    <row r="78" spans="1:12" x14ac:dyDescent="0.25">
      <c r="A78" s="47">
        <v>2111</v>
      </c>
      <c r="B78" s="73" t="s">
        <v>80</v>
      </c>
      <c r="C78" s="74">
        <f t="shared" si="5"/>
        <v>0</v>
      </c>
      <c r="D78" s="76"/>
      <c r="E78" s="76"/>
      <c r="F78" s="76"/>
      <c r="G78" s="150"/>
      <c r="H78" s="74">
        <f t="shared" si="6"/>
        <v>0</v>
      </c>
      <c r="I78" s="76"/>
      <c r="J78" s="76"/>
      <c r="K78" s="76"/>
      <c r="L78" s="151"/>
    </row>
    <row r="79" spans="1:12" ht="24" x14ac:dyDescent="0.25">
      <c r="A79" s="47">
        <v>2112</v>
      </c>
      <c r="B79" s="73" t="s">
        <v>331</v>
      </c>
      <c r="C79" s="74">
        <f t="shared" si="5"/>
        <v>0</v>
      </c>
      <c r="D79" s="76"/>
      <c r="E79" s="76"/>
      <c r="F79" s="76"/>
      <c r="G79" s="150"/>
      <c r="H79" s="74">
        <f t="shared" si="6"/>
        <v>0</v>
      </c>
      <c r="I79" s="76"/>
      <c r="J79" s="76"/>
      <c r="K79" s="76"/>
      <c r="L79" s="151"/>
    </row>
    <row r="80" spans="1:12" ht="24" x14ac:dyDescent="0.25">
      <c r="A80" s="152">
        <v>2120</v>
      </c>
      <c r="B80" s="73" t="s">
        <v>332</v>
      </c>
      <c r="C80" s="74">
        <f t="shared" si="5"/>
        <v>4500</v>
      </c>
      <c r="D80" s="153">
        <f>SUM(D81:D82)</f>
        <v>4500</v>
      </c>
      <c r="E80" s="153">
        <f>SUM(E81:E82)</f>
        <v>0</v>
      </c>
      <c r="F80" s="153">
        <f>SUM(F81:F82)</f>
        <v>0</v>
      </c>
      <c r="G80" s="154">
        <f>SUM(G81:G82)</f>
        <v>0</v>
      </c>
      <c r="H80" s="74">
        <f t="shared" si="6"/>
        <v>1131</v>
      </c>
      <c r="I80" s="153">
        <f>SUM(I81:I82)</f>
        <v>1131</v>
      </c>
      <c r="J80" s="153">
        <f>SUM(J81:J82)</f>
        <v>0</v>
      </c>
      <c r="K80" s="153">
        <f>SUM(K81:K82)</f>
        <v>0</v>
      </c>
      <c r="L80" s="155">
        <f>SUM(L81:L82)</f>
        <v>0</v>
      </c>
    </row>
    <row r="81" spans="1:12" x14ac:dyDescent="0.25">
      <c r="A81" s="47">
        <v>2121</v>
      </c>
      <c r="B81" s="73" t="s">
        <v>80</v>
      </c>
      <c r="C81" s="74">
        <f t="shared" si="5"/>
        <v>600</v>
      </c>
      <c r="D81" s="76">
        <v>600</v>
      </c>
      <c r="E81" s="76"/>
      <c r="F81" s="76"/>
      <c r="G81" s="150"/>
      <c r="H81" s="74">
        <f t="shared" si="6"/>
        <v>228</v>
      </c>
      <c r="I81" s="76">
        <v>228</v>
      </c>
      <c r="J81" s="76"/>
      <c r="K81" s="76"/>
      <c r="L81" s="151"/>
    </row>
    <row r="82" spans="1:12" ht="24" x14ac:dyDescent="0.25">
      <c r="A82" s="47">
        <v>2122</v>
      </c>
      <c r="B82" s="73" t="s">
        <v>331</v>
      </c>
      <c r="C82" s="74">
        <f t="shared" si="5"/>
        <v>3900</v>
      </c>
      <c r="D82" s="76">
        <v>3900</v>
      </c>
      <c r="E82" s="76"/>
      <c r="F82" s="76"/>
      <c r="G82" s="150"/>
      <c r="H82" s="74">
        <f t="shared" si="6"/>
        <v>903</v>
      </c>
      <c r="I82" s="76">
        <v>903</v>
      </c>
      <c r="J82" s="76"/>
      <c r="K82" s="76"/>
      <c r="L82" s="151"/>
    </row>
    <row r="83" spans="1:12" x14ac:dyDescent="0.25">
      <c r="A83" s="58">
        <v>2200</v>
      </c>
      <c r="B83" s="141" t="s">
        <v>81</v>
      </c>
      <c r="C83" s="59">
        <f t="shared" si="5"/>
        <v>197910</v>
      </c>
      <c r="D83" s="65">
        <f>SUM(D84,D89,D95,D103,D112,D116,D122,D128)</f>
        <v>188479</v>
      </c>
      <c r="E83" s="65">
        <f>SUM(E84,E89,E95,E103,E112,E116,E122,E128)</f>
        <v>0</v>
      </c>
      <c r="F83" s="65">
        <f>SUM(F84,F89,F95,F103,F112,F116,F122,F128)</f>
        <v>9431</v>
      </c>
      <c r="G83" s="159">
        <f>SUM(G84,G89,G95,G103,G112,G116,G122,G128)</f>
        <v>0</v>
      </c>
      <c r="H83" s="59">
        <f t="shared" si="6"/>
        <v>197291</v>
      </c>
      <c r="I83" s="65">
        <f>SUM(I84,I89,I95,I103,I112,I116,I122,I128)</f>
        <v>187860</v>
      </c>
      <c r="J83" s="65">
        <f>SUM(J84,J89,J95,J103,J112,J116,J122,J128)</f>
        <v>0</v>
      </c>
      <c r="K83" s="65">
        <f>SUM(K84,K89,K95,K103,K112,K116,K122,K128)</f>
        <v>9431</v>
      </c>
      <c r="L83" s="165">
        <f>SUM(L84,L89,L95,L103,L112,L116,L122,L128)</f>
        <v>0</v>
      </c>
    </row>
    <row r="84" spans="1:12" ht="24" x14ac:dyDescent="0.25">
      <c r="A84" s="144">
        <v>2210</v>
      </c>
      <c r="B84" s="103" t="s">
        <v>82</v>
      </c>
      <c r="C84" s="110">
        <f t="shared" si="5"/>
        <v>13152</v>
      </c>
      <c r="D84" s="145">
        <f>SUM(D85:D88)</f>
        <v>13002</v>
      </c>
      <c r="E84" s="145">
        <f>SUM(E85:E88)</f>
        <v>0</v>
      </c>
      <c r="F84" s="145">
        <f>SUM(F85:F88)</f>
        <v>150</v>
      </c>
      <c r="G84" s="145">
        <f>SUM(G85:G88)</f>
        <v>0</v>
      </c>
      <c r="H84" s="110">
        <f t="shared" si="6"/>
        <v>13152</v>
      </c>
      <c r="I84" s="145">
        <f>SUM(I85:I88)</f>
        <v>13002</v>
      </c>
      <c r="J84" s="145">
        <f>SUM(J85:J88)</f>
        <v>0</v>
      </c>
      <c r="K84" s="145">
        <f>SUM(K85:K88)</f>
        <v>150</v>
      </c>
      <c r="L84" s="147">
        <f>SUM(L85:L88)</f>
        <v>0</v>
      </c>
    </row>
    <row r="85" spans="1:12" ht="24" x14ac:dyDescent="0.25">
      <c r="A85" s="41">
        <v>2211</v>
      </c>
      <c r="B85" s="67" t="s">
        <v>83</v>
      </c>
      <c r="C85" s="68">
        <f t="shared" si="5"/>
        <v>0</v>
      </c>
      <c r="D85" s="70"/>
      <c r="E85" s="70"/>
      <c r="F85" s="70"/>
      <c r="G85" s="148"/>
      <c r="H85" s="68">
        <f t="shared" si="6"/>
        <v>0</v>
      </c>
      <c r="I85" s="70"/>
      <c r="J85" s="70"/>
      <c r="K85" s="70"/>
      <c r="L85" s="149"/>
    </row>
    <row r="86" spans="1:12" ht="36" x14ac:dyDescent="0.25">
      <c r="A86" s="47">
        <v>2212</v>
      </c>
      <c r="B86" s="73" t="s">
        <v>84</v>
      </c>
      <c r="C86" s="74">
        <f t="shared" si="5"/>
        <v>9094</v>
      </c>
      <c r="D86" s="76">
        <v>9044</v>
      </c>
      <c r="E86" s="76"/>
      <c r="F86" s="76">
        <v>50</v>
      </c>
      <c r="G86" s="150"/>
      <c r="H86" s="74">
        <f t="shared" si="6"/>
        <v>9094</v>
      </c>
      <c r="I86" s="76">
        <v>9044</v>
      </c>
      <c r="J86" s="76"/>
      <c r="K86" s="76">
        <v>50</v>
      </c>
      <c r="L86" s="151"/>
    </row>
    <row r="87" spans="1:12" ht="24" x14ac:dyDescent="0.25">
      <c r="A87" s="47">
        <v>2214</v>
      </c>
      <c r="B87" s="73" t="s">
        <v>85</v>
      </c>
      <c r="C87" s="74">
        <f t="shared" si="5"/>
        <v>1923</v>
      </c>
      <c r="D87" s="76">
        <v>1823</v>
      </c>
      <c r="E87" s="76"/>
      <c r="F87" s="76">
        <v>100</v>
      </c>
      <c r="G87" s="150"/>
      <c r="H87" s="74">
        <f t="shared" si="6"/>
        <v>1923</v>
      </c>
      <c r="I87" s="76">
        <v>1823</v>
      </c>
      <c r="J87" s="76"/>
      <c r="K87" s="76">
        <v>100</v>
      </c>
      <c r="L87" s="151"/>
    </row>
    <row r="88" spans="1:12" x14ac:dyDescent="0.25">
      <c r="A88" s="47">
        <v>2219</v>
      </c>
      <c r="B88" s="73" t="s">
        <v>86</v>
      </c>
      <c r="C88" s="74">
        <f t="shared" si="5"/>
        <v>2135</v>
      </c>
      <c r="D88" s="76">
        <v>2135</v>
      </c>
      <c r="E88" s="76"/>
      <c r="F88" s="76"/>
      <c r="G88" s="150"/>
      <c r="H88" s="74">
        <f t="shared" si="6"/>
        <v>2135</v>
      </c>
      <c r="I88" s="76">
        <v>2135</v>
      </c>
      <c r="J88" s="76"/>
      <c r="K88" s="76"/>
      <c r="L88" s="151"/>
    </row>
    <row r="89" spans="1:12" ht="24" x14ac:dyDescent="0.25">
      <c r="A89" s="152">
        <v>2220</v>
      </c>
      <c r="B89" s="73" t="s">
        <v>87</v>
      </c>
      <c r="C89" s="74">
        <f t="shared" si="5"/>
        <v>30931</v>
      </c>
      <c r="D89" s="153">
        <f>SUM(D90:D94)</f>
        <v>21993</v>
      </c>
      <c r="E89" s="153">
        <f>SUM(E90:E94)</f>
        <v>0</v>
      </c>
      <c r="F89" s="153">
        <f>SUM(F90:F94)</f>
        <v>8938</v>
      </c>
      <c r="G89" s="154">
        <f>SUM(G90:G94)</f>
        <v>0</v>
      </c>
      <c r="H89" s="74">
        <f t="shared" si="6"/>
        <v>32802</v>
      </c>
      <c r="I89" s="153">
        <f>SUM(I90:I94)</f>
        <v>23764</v>
      </c>
      <c r="J89" s="153">
        <f>SUM(J90:J94)</f>
        <v>0</v>
      </c>
      <c r="K89" s="153">
        <f>SUM(K90:K94)</f>
        <v>9038</v>
      </c>
      <c r="L89" s="155">
        <f>SUM(L90:L94)</f>
        <v>0</v>
      </c>
    </row>
    <row r="90" spans="1:12" x14ac:dyDescent="0.25">
      <c r="A90" s="47">
        <v>2221</v>
      </c>
      <c r="B90" s="73" t="s">
        <v>88</v>
      </c>
      <c r="C90" s="74">
        <f t="shared" si="5"/>
        <v>4592</v>
      </c>
      <c r="D90" s="76">
        <v>4592</v>
      </c>
      <c r="E90" s="76"/>
      <c r="F90" s="76"/>
      <c r="G90" s="150"/>
      <c r="H90" s="74">
        <f t="shared" si="6"/>
        <v>4906</v>
      </c>
      <c r="I90" s="76">
        <v>4906</v>
      </c>
      <c r="J90" s="76"/>
      <c r="K90" s="76"/>
      <c r="L90" s="151"/>
    </row>
    <row r="91" spans="1:12" x14ac:dyDescent="0.25">
      <c r="A91" s="47">
        <v>2222</v>
      </c>
      <c r="B91" s="73" t="s">
        <v>89</v>
      </c>
      <c r="C91" s="74">
        <f t="shared" si="5"/>
        <v>2750</v>
      </c>
      <c r="D91" s="76">
        <v>1039</v>
      </c>
      <c r="E91" s="76"/>
      <c r="F91" s="76">
        <v>1711</v>
      </c>
      <c r="G91" s="150"/>
      <c r="H91" s="74">
        <f t="shared" si="6"/>
        <v>2980</v>
      </c>
      <c r="I91" s="76">
        <v>1269</v>
      </c>
      <c r="J91" s="76"/>
      <c r="K91" s="76">
        <v>1711</v>
      </c>
      <c r="L91" s="151"/>
    </row>
    <row r="92" spans="1:12" x14ac:dyDescent="0.25">
      <c r="A92" s="47">
        <v>2223</v>
      </c>
      <c r="B92" s="73" t="s">
        <v>90</v>
      </c>
      <c r="C92" s="74">
        <f t="shared" si="5"/>
        <v>23159</v>
      </c>
      <c r="D92" s="76">
        <v>16147</v>
      </c>
      <c r="E92" s="76"/>
      <c r="F92" s="76">
        <v>7012</v>
      </c>
      <c r="G92" s="150"/>
      <c r="H92" s="74">
        <f t="shared" si="6"/>
        <v>24485</v>
      </c>
      <c r="I92" s="76">
        <v>17373</v>
      </c>
      <c r="J92" s="76"/>
      <c r="K92" s="76">
        <v>7112</v>
      </c>
      <c r="L92" s="151"/>
    </row>
    <row r="93" spans="1:12" ht="48" x14ac:dyDescent="0.25">
      <c r="A93" s="47">
        <v>2224</v>
      </c>
      <c r="B93" s="73" t="s">
        <v>333</v>
      </c>
      <c r="C93" s="74">
        <f t="shared" si="5"/>
        <v>430</v>
      </c>
      <c r="D93" s="76">
        <v>215</v>
      </c>
      <c r="E93" s="76"/>
      <c r="F93" s="76">
        <v>215</v>
      </c>
      <c r="G93" s="150"/>
      <c r="H93" s="74">
        <f t="shared" si="6"/>
        <v>431</v>
      </c>
      <c r="I93" s="76">
        <v>216</v>
      </c>
      <c r="J93" s="76"/>
      <c r="K93" s="76">
        <v>215</v>
      </c>
      <c r="L93" s="151"/>
    </row>
    <row r="94" spans="1:12" ht="24" x14ac:dyDescent="0.25">
      <c r="A94" s="47">
        <v>2229</v>
      </c>
      <c r="B94" s="73" t="s">
        <v>91</v>
      </c>
      <c r="C94" s="74">
        <f t="shared" si="5"/>
        <v>0</v>
      </c>
      <c r="D94" s="76"/>
      <c r="E94" s="76"/>
      <c r="F94" s="76"/>
      <c r="G94" s="150"/>
      <c r="H94" s="74">
        <f t="shared" si="6"/>
        <v>0</v>
      </c>
      <c r="I94" s="76"/>
      <c r="J94" s="76"/>
      <c r="K94" s="76"/>
      <c r="L94" s="151"/>
    </row>
    <row r="95" spans="1:12" ht="36" x14ac:dyDescent="0.25">
      <c r="A95" s="152">
        <v>2230</v>
      </c>
      <c r="B95" s="73" t="s">
        <v>92</v>
      </c>
      <c r="C95" s="74">
        <f t="shared" si="5"/>
        <v>6129</v>
      </c>
      <c r="D95" s="153">
        <f>SUM(D96:D102)</f>
        <v>5929</v>
      </c>
      <c r="E95" s="153">
        <f>SUM(E96:E102)</f>
        <v>0</v>
      </c>
      <c r="F95" s="153">
        <f>SUM(F96:F102)</f>
        <v>200</v>
      </c>
      <c r="G95" s="154">
        <f>SUM(G96:G102)</f>
        <v>0</v>
      </c>
      <c r="H95" s="74">
        <f t="shared" si="6"/>
        <v>4139</v>
      </c>
      <c r="I95" s="153">
        <f>SUM(I96:I102)</f>
        <v>4039</v>
      </c>
      <c r="J95" s="153">
        <f>SUM(J96:J102)</f>
        <v>0</v>
      </c>
      <c r="K95" s="153">
        <f>SUM(K96:K102)</f>
        <v>100</v>
      </c>
      <c r="L95" s="155">
        <f>SUM(L96:L102)</f>
        <v>0</v>
      </c>
    </row>
    <row r="96" spans="1:12" ht="24" x14ac:dyDescent="0.25">
      <c r="A96" s="47">
        <v>2231</v>
      </c>
      <c r="B96" s="73" t="s">
        <v>334</v>
      </c>
      <c r="C96" s="74">
        <f t="shared" si="5"/>
        <v>2000</v>
      </c>
      <c r="D96" s="76">
        <v>2000</v>
      </c>
      <c r="E96" s="76"/>
      <c r="F96" s="76"/>
      <c r="G96" s="150"/>
      <c r="H96" s="74">
        <f t="shared" si="6"/>
        <v>1500</v>
      </c>
      <c r="I96" s="76">
        <v>1500</v>
      </c>
      <c r="J96" s="76"/>
      <c r="K96" s="76"/>
      <c r="L96" s="151"/>
    </row>
    <row r="97" spans="1:12" ht="36" x14ac:dyDescent="0.25">
      <c r="A97" s="47">
        <v>2232</v>
      </c>
      <c r="B97" s="73" t="s">
        <v>93</v>
      </c>
      <c r="C97" s="74">
        <f t="shared" si="5"/>
        <v>0</v>
      </c>
      <c r="D97" s="76"/>
      <c r="E97" s="76"/>
      <c r="F97" s="76"/>
      <c r="G97" s="150"/>
      <c r="H97" s="74">
        <f t="shared" si="6"/>
        <v>0</v>
      </c>
      <c r="I97" s="76"/>
      <c r="J97" s="76"/>
      <c r="K97" s="76"/>
      <c r="L97" s="151"/>
    </row>
    <row r="98" spans="1:12" ht="24" x14ac:dyDescent="0.25">
      <c r="A98" s="41">
        <v>2233</v>
      </c>
      <c r="B98" s="67" t="s">
        <v>94</v>
      </c>
      <c r="C98" s="68">
        <f t="shared" si="5"/>
        <v>0</v>
      </c>
      <c r="D98" s="70"/>
      <c r="E98" s="70"/>
      <c r="F98" s="70"/>
      <c r="G98" s="148"/>
      <c r="H98" s="68">
        <f t="shared" si="6"/>
        <v>0</v>
      </c>
      <c r="I98" s="70"/>
      <c r="J98" s="70"/>
      <c r="K98" s="70"/>
      <c r="L98" s="149"/>
    </row>
    <row r="99" spans="1:12" ht="36" x14ac:dyDescent="0.25">
      <c r="A99" s="47">
        <v>2234</v>
      </c>
      <c r="B99" s="73" t="s">
        <v>95</v>
      </c>
      <c r="C99" s="74">
        <f t="shared" si="5"/>
        <v>0</v>
      </c>
      <c r="D99" s="76"/>
      <c r="E99" s="76"/>
      <c r="F99" s="76"/>
      <c r="G99" s="150"/>
      <c r="H99" s="74">
        <f t="shared" si="6"/>
        <v>0</v>
      </c>
      <c r="I99" s="76"/>
      <c r="J99" s="76"/>
      <c r="K99" s="76"/>
      <c r="L99" s="151"/>
    </row>
    <row r="100" spans="1:12" ht="24" x14ac:dyDescent="0.25">
      <c r="A100" s="47">
        <v>2235</v>
      </c>
      <c r="B100" s="73" t="s">
        <v>335</v>
      </c>
      <c r="C100" s="74">
        <f t="shared" si="5"/>
        <v>2390</v>
      </c>
      <c r="D100" s="76">
        <v>2390</v>
      </c>
      <c r="E100" s="76"/>
      <c r="F100" s="76"/>
      <c r="G100" s="150"/>
      <c r="H100" s="74">
        <f t="shared" si="6"/>
        <v>1000</v>
      </c>
      <c r="I100" s="76">
        <v>1000</v>
      </c>
      <c r="J100" s="76"/>
      <c r="K100" s="76"/>
      <c r="L100" s="151"/>
    </row>
    <row r="101" spans="1:12" x14ac:dyDescent="0.25">
      <c r="A101" s="47">
        <v>2236</v>
      </c>
      <c r="B101" s="73" t="s">
        <v>96</v>
      </c>
      <c r="C101" s="74">
        <f t="shared" si="5"/>
        <v>200</v>
      </c>
      <c r="D101" s="76"/>
      <c r="E101" s="76"/>
      <c r="F101" s="76">
        <v>200</v>
      </c>
      <c r="G101" s="150"/>
      <c r="H101" s="74">
        <f t="shared" si="6"/>
        <v>100</v>
      </c>
      <c r="I101" s="76"/>
      <c r="J101" s="76"/>
      <c r="K101" s="76">
        <v>100</v>
      </c>
      <c r="L101" s="151"/>
    </row>
    <row r="102" spans="1:12" ht="24" x14ac:dyDescent="0.25">
      <c r="A102" s="47">
        <v>2239</v>
      </c>
      <c r="B102" s="73" t="s">
        <v>97</v>
      </c>
      <c r="C102" s="74">
        <f t="shared" si="5"/>
        <v>1539</v>
      </c>
      <c r="D102" s="76">
        <v>1539</v>
      </c>
      <c r="E102" s="76"/>
      <c r="F102" s="76"/>
      <c r="G102" s="150"/>
      <c r="H102" s="74">
        <f t="shared" si="6"/>
        <v>1539</v>
      </c>
      <c r="I102" s="76">
        <v>1539</v>
      </c>
      <c r="J102" s="76"/>
      <c r="K102" s="76"/>
      <c r="L102" s="151"/>
    </row>
    <row r="103" spans="1:12" ht="36" x14ac:dyDescent="0.25">
      <c r="A103" s="152">
        <v>2240</v>
      </c>
      <c r="B103" s="73" t="s">
        <v>336</v>
      </c>
      <c r="C103" s="74">
        <f t="shared" si="5"/>
        <v>28485</v>
      </c>
      <c r="D103" s="153">
        <f>SUM(D104:D111)</f>
        <v>28342</v>
      </c>
      <c r="E103" s="153">
        <f>SUM(E104:E111)</f>
        <v>0</v>
      </c>
      <c r="F103" s="153">
        <f>SUM(F104:F111)</f>
        <v>143</v>
      </c>
      <c r="G103" s="154">
        <f>SUM(G104:G111)</f>
        <v>0</v>
      </c>
      <c r="H103" s="74">
        <f t="shared" si="6"/>
        <v>27985</v>
      </c>
      <c r="I103" s="153">
        <f>SUM(I104:I111)</f>
        <v>27842</v>
      </c>
      <c r="J103" s="153">
        <f>SUM(J104:J111)</f>
        <v>0</v>
      </c>
      <c r="K103" s="153">
        <f>SUM(K104:K111)</f>
        <v>143</v>
      </c>
      <c r="L103" s="155">
        <f>SUM(L104:L111)</f>
        <v>0</v>
      </c>
    </row>
    <row r="104" spans="1:12" x14ac:dyDescent="0.25">
      <c r="A104" s="47">
        <v>2241</v>
      </c>
      <c r="B104" s="73" t="s">
        <v>98</v>
      </c>
      <c r="C104" s="74">
        <f t="shared" si="5"/>
        <v>0</v>
      </c>
      <c r="D104" s="76"/>
      <c r="E104" s="76"/>
      <c r="F104" s="76"/>
      <c r="G104" s="150"/>
      <c r="H104" s="74">
        <f t="shared" si="6"/>
        <v>0</v>
      </c>
      <c r="I104" s="76"/>
      <c r="J104" s="76"/>
      <c r="K104" s="76"/>
      <c r="L104" s="151"/>
    </row>
    <row r="105" spans="1:12" ht="24" x14ac:dyDescent="0.25">
      <c r="A105" s="47">
        <v>2242</v>
      </c>
      <c r="B105" s="73" t="s">
        <v>99</v>
      </c>
      <c r="C105" s="74">
        <f t="shared" si="5"/>
        <v>13100</v>
      </c>
      <c r="D105" s="76">
        <v>13100</v>
      </c>
      <c r="E105" s="76"/>
      <c r="F105" s="76"/>
      <c r="G105" s="150"/>
      <c r="H105" s="74">
        <f t="shared" si="6"/>
        <v>13100</v>
      </c>
      <c r="I105" s="76">
        <v>13100</v>
      </c>
      <c r="J105" s="76"/>
      <c r="K105" s="76"/>
      <c r="L105" s="151"/>
    </row>
    <row r="106" spans="1:12" ht="24" x14ac:dyDescent="0.25">
      <c r="A106" s="47">
        <v>2243</v>
      </c>
      <c r="B106" s="73" t="s">
        <v>100</v>
      </c>
      <c r="C106" s="74">
        <f t="shared" si="5"/>
        <v>5593</v>
      </c>
      <c r="D106" s="76">
        <v>5593</v>
      </c>
      <c r="E106" s="76"/>
      <c r="F106" s="76"/>
      <c r="G106" s="150"/>
      <c r="H106" s="74">
        <f t="shared" si="6"/>
        <v>5093</v>
      </c>
      <c r="I106" s="76">
        <v>5093</v>
      </c>
      <c r="J106" s="76"/>
      <c r="K106" s="76"/>
      <c r="L106" s="151"/>
    </row>
    <row r="107" spans="1:12" x14ac:dyDescent="0.25">
      <c r="A107" s="47">
        <v>2244</v>
      </c>
      <c r="B107" s="73" t="s">
        <v>337</v>
      </c>
      <c r="C107" s="74">
        <f t="shared" si="5"/>
        <v>5867</v>
      </c>
      <c r="D107" s="76">
        <v>5724</v>
      </c>
      <c r="E107" s="76"/>
      <c r="F107" s="76">
        <v>143</v>
      </c>
      <c r="G107" s="150"/>
      <c r="H107" s="74">
        <f t="shared" si="6"/>
        <v>5867</v>
      </c>
      <c r="I107" s="76">
        <v>5724</v>
      </c>
      <c r="J107" s="76"/>
      <c r="K107" s="76">
        <v>143</v>
      </c>
      <c r="L107" s="151"/>
    </row>
    <row r="108" spans="1:12" ht="24" x14ac:dyDescent="0.25">
      <c r="A108" s="47">
        <v>2246</v>
      </c>
      <c r="B108" s="73" t="s">
        <v>101</v>
      </c>
      <c r="C108" s="74">
        <f t="shared" si="5"/>
        <v>0</v>
      </c>
      <c r="D108" s="76"/>
      <c r="E108" s="76"/>
      <c r="F108" s="76"/>
      <c r="G108" s="150"/>
      <c r="H108" s="74">
        <f t="shared" si="6"/>
        <v>0</v>
      </c>
      <c r="I108" s="76"/>
      <c r="J108" s="76"/>
      <c r="K108" s="76"/>
      <c r="L108" s="151"/>
    </row>
    <row r="109" spans="1:12" x14ac:dyDescent="0.25">
      <c r="A109" s="47">
        <v>2247</v>
      </c>
      <c r="B109" s="73" t="s">
        <v>102</v>
      </c>
      <c r="C109" s="74">
        <f t="shared" si="5"/>
        <v>3925</v>
      </c>
      <c r="D109" s="76">
        <v>3925</v>
      </c>
      <c r="E109" s="76"/>
      <c r="F109" s="76"/>
      <c r="G109" s="150"/>
      <c r="H109" s="74">
        <f t="shared" si="6"/>
        <v>3925</v>
      </c>
      <c r="I109" s="76">
        <v>3925</v>
      </c>
      <c r="J109" s="76"/>
      <c r="K109" s="76"/>
      <c r="L109" s="151"/>
    </row>
    <row r="110" spans="1:12" ht="24" x14ac:dyDescent="0.25">
      <c r="A110" s="47">
        <v>2248</v>
      </c>
      <c r="B110" s="73" t="s">
        <v>103</v>
      </c>
      <c r="C110" s="74">
        <f t="shared" si="5"/>
        <v>0</v>
      </c>
      <c r="D110" s="76"/>
      <c r="E110" s="76"/>
      <c r="F110" s="76"/>
      <c r="G110" s="150"/>
      <c r="H110" s="74">
        <f t="shared" si="6"/>
        <v>0</v>
      </c>
      <c r="I110" s="76"/>
      <c r="J110" s="76"/>
      <c r="K110" s="76"/>
      <c r="L110" s="151"/>
    </row>
    <row r="111" spans="1:12" ht="24" x14ac:dyDescent="0.25">
      <c r="A111" s="47">
        <v>2249</v>
      </c>
      <c r="B111" s="73" t="s">
        <v>104</v>
      </c>
      <c r="C111" s="74">
        <f t="shared" si="5"/>
        <v>0</v>
      </c>
      <c r="D111" s="76"/>
      <c r="E111" s="76"/>
      <c r="F111" s="76"/>
      <c r="G111" s="150"/>
      <c r="H111" s="74">
        <f t="shared" si="6"/>
        <v>0</v>
      </c>
      <c r="I111" s="76"/>
      <c r="J111" s="76"/>
      <c r="K111" s="76"/>
      <c r="L111" s="151"/>
    </row>
    <row r="112" spans="1:12" x14ac:dyDescent="0.25">
      <c r="A112" s="152">
        <v>2250</v>
      </c>
      <c r="B112" s="73" t="s">
        <v>105</v>
      </c>
      <c r="C112" s="74">
        <f t="shared" si="5"/>
        <v>1192</v>
      </c>
      <c r="D112" s="153">
        <f>SUM(D113:D115)</f>
        <v>1192</v>
      </c>
      <c r="E112" s="153">
        <f>SUM(E113:E115)</f>
        <v>0</v>
      </c>
      <c r="F112" s="153">
        <f>SUM(F113:F115)</f>
        <v>0</v>
      </c>
      <c r="G112" s="166">
        <f>SUM(G113:G115)</f>
        <v>0</v>
      </c>
      <c r="H112" s="74">
        <f t="shared" si="6"/>
        <v>1192</v>
      </c>
      <c r="I112" s="153">
        <f>SUM(I113:I115)</f>
        <v>1192</v>
      </c>
      <c r="J112" s="153">
        <f>SUM(J113:J115)</f>
        <v>0</v>
      </c>
      <c r="K112" s="153">
        <f>SUM(K113:K115)</f>
        <v>0</v>
      </c>
      <c r="L112" s="155">
        <f>SUM(L113:L115)</f>
        <v>0</v>
      </c>
    </row>
    <row r="113" spans="1:12" x14ac:dyDescent="0.25">
      <c r="A113" s="47">
        <v>2251</v>
      </c>
      <c r="B113" s="73" t="s">
        <v>106</v>
      </c>
      <c r="C113" s="74">
        <f t="shared" si="5"/>
        <v>0</v>
      </c>
      <c r="D113" s="76"/>
      <c r="E113" s="76"/>
      <c r="F113" s="76"/>
      <c r="G113" s="150"/>
      <c r="H113" s="74">
        <f t="shared" si="6"/>
        <v>0</v>
      </c>
      <c r="I113" s="76"/>
      <c r="J113" s="76"/>
      <c r="K113" s="76"/>
      <c r="L113" s="151"/>
    </row>
    <row r="114" spans="1:12" ht="24" x14ac:dyDescent="0.25">
      <c r="A114" s="47">
        <v>2252</v>
      </c>
      <c r="B114" s="73" t="s">
        <v>107</v>
      </c>
      <c r="C114" s="74">
        <f>SUM(D114:G114)</f>
        <v>0</v>
      </c>
      <c r="D114" s="76"/>
      <c r="E114" s="76"/>
      <c r="F114" s="76"/>
      <c r="G114" s="150"/>
      <c r="H114" s="74">
        <f>SUM(I114:L114)</f>
        <v>0</v>
      </c>
      <c r="I114" s="76"/>
      <c r="J114" s="76"/>
      <c r="K114" s="76"/>
      <c r="L114" s="151"/>
    </row>
    <row r="115" spans="1:12" ht="24" x14ac:dyDescent="0.25">
      <c r="A115" s="47">
        <v>2259</v>
      </c>
      <c r="B115" s="73" t="s">
        <v>108</v>
      </c>
      <c r="C115" s="74">
        <f>SUM(D115:G115)</f>
        <v>1192</v>
      </c>
      <c r="D115" s="76">
        <v>1192</v>
      </c>
      <c r="E115" s="76"/>
      <c r="F115" s="76"/>
      <c r="G115" s="150"/>
      <c r="H115" s="74">
        <f>SUM(I115:L115)</f>
        <v>1192</v>
      </c>
      <c r="I115" s="76">
        <v>1192</v>
      </c>
      <c r="J115" s="76"/>
      <c r="K115" s="76"/>
      <c r="L115" s="151"/>
    </row>
    <row r="116" spans="1:12" x14ac:dyDescent="0.25">
      <c r="A116" s="152">
        <v>2260</v>
      </c>
      <c r="B116" s="73" t="s">
        <v>109</v>
      </c>
      <c r="C116" s="74">
        <f t="shared" ref="C116:C187" si="7">SUM(D116:G116)</f>
        <v>118021</v>
      </c>
      <c r="D116" s="153">
        <f>SUM(D117:D121)</f>
        <v>118021</v>
      </c>
      <c r="E116" s="153">
        <f>SUM(E117:E121)</f>
        <v>0</v>
      </c>
      <c r="F116" s="153">
        <f>SUM(F117:F121)</f>
        <v>0</v>
      </c>
      <c r="G116" s="154">
        <f>SUM(G117:G121)</f>
        <v>0</v>
      </c>
      <c r="H116" s="74">
        <f t="shared" ref="H116:H188" si="8">SUM(I116:L116)</f>
        <v>118021</v>
      </c>
      <c r="I116" s="153">
        <f>SUM(I117:I121)</f>
        <v>118021</v>
      </c>
      <c r="J116" s="153">
        <f>SUM(J117:J121)</f>
        <v>0</v>
      </c>
      <c r="K116" s="153">
        <f>SUM(K117:K121)</f>
        <v>0</v>
      </c>
      <c r="L116" s="155">
        <f>SUM(L117:L121)</f>
        <v>0</v>
      </c>
    </row>
    <row r="117" spans="1:12" x14ac:dyDescent="0.25">
      <c r="A117" s="47">
        <v>2261</v>
      </c>
      <c r="B117" s="73" t="s">
        <v>110</v>
      </c>
      <c r="C117" s="74">
        <f t="shared" si="7"/>
        <v>118021</v>
      </c>
      <c r="D117" s="76">
        <v>118021</v>
      </c>
      <c r="E117" s="76"/>
      <c r="F117" s="76"/>
      <c r="G117" s="150"/>
      <c r="H117" s="74">
        <f t="shared" si="8"/>
        <v>118021</v>
      </c>
      <c r="I117" s="76">
        <v>118021</v>
      </c>
      <c r="J117" s="76"/>
      <c r="K117" s="76"/>
      <c r="L117" s="151"/>
    </row>
    <row r="118" spans="1:12" x14ac:dyDescent="0.25">
      <c r="A118" s="47">
        <v>2262</v>
      </c>
      <c r="B118" s="73" t="s">
        <v>111</v>
      </c>
      <c r="C118" s="74">
        <f t="shared" si="7"/>
        <v>0</v>
      </c>
      <c r="D118" s="76"/>
      <c r="E118" s="76"/>
      <c r="F118" s="76"/>
      <c r="G118" s="150"/>
      <c r="H118" s="74">
        <f t="shared" si="8"/>
        <v>0</v>
      </c>
      <c r="I118" s="76"/>
      <c r="J118" s="76"/>
      <c r="K118" s="76"/>
      <c r="L118" s="151"/>
    </row>
    <row r="119" spans="1:12" x14ac:dyDescent="0.25">
      <c r="A119" s="47">
        <v>2263</v>
      </c>
      <c r="B119" s="73" t="s">
        <v>112</v>
      </c>
      <c r="C119" s="74">
        <f t="shared" si="7"/>
        <v>0</v>
      </c>
      <c r="D119" s="76"/>
      <c r="E119" s="76"/>
      <c r="F119" s="76"/>
      <c r="G119" s="150"/>
      <c r="H119" s="74">
        <f t="shared" si="8"/>
        <v>0</v>
      </c>
      <c r="I119" s="76"/>
      <c r="J119" s="76"/>
      <c r="K119" s="76"/>
      <c r="L119" s="151"/>
    </row>
    <row r="120" spans="1:12" ht="24" x14ac:dyDescent="0.25">
      <c r="A120" s="47">
        <v>2264</v>
      </c>
      <c r="B120" s="73" t="s">
        <v>338</v>
      </c>
      <c r="C120" s="74">
        <f t="shared" si="7"/>
        <v>0</v>
      </c>
      <c r="D120" s="76"/>
      <c r="E120" s="76"/>
      <c r="F120" s="76"/>
      <c r="G120" s="150"/>
      <c r="H120" s="74">
        <f t="shared" si="8"/>
        <v>0</v>
      </c>
      <c r="I120" s="76"/>
      <c r="J120" s="76"/>
      <c r="K120" s="76"/>
      <c r="L120" s="151"/>
    </row>
    <row r="121" spans="1:12" x14ac:dyDescent="0.25">
      <c r="A121" s="47">
        <v>2269</v>
      </c>
      <c r="B121" s="73" t="s">
        <v>113</v>
      </c>
      <c r="C121" s="74">
        <f t="shared" si="7"/>
        <v>0</v>
      </c>
      <c r="D121" s="76"/>
      <c r="E121" s="76"/>
      <c r="F121" s="76"/>
      <c r="G121" s="150"/>
      <c r="H121" s="74">
        <f t="shared" si="8"/>
        <v>0</v>
      </c>
      <c r="I121" s="76"/>
      <c r="J121" s="76"/>
      <c r="K121" s="76"/>
      <c r="L121" s="151"/>
    </row>
    <row r="122" spans="1:12" x14ac:dyDescent="0.25">
      <c r="A122" s="152">
        <v>2270</v>
      </c>
      <c r="B122" s="73" t="s">
        <v>114</v>
      </c>
      <c r="C122" s="74">
        <f t="shared" si="7"/>
        <v>0</v>
      </c>
      <c r="D122" s="153">
        <f>SUM(D123:D127)</f>
        <v>0</v>
      </c>
      <c r="E122" s="153">
        <f>SUM(E123:E127)</f>
        <v>0</v>
      </c>
      <c r="F122" s="153">
        <f>SUM(F123:F127)</f>
        <v>0</v>
      </c>
      <c r="G122" s="154">
        <f>SUM(G123:G127)</f>
        <v>0</v>
      </c>
      <c r="H122" s="74">
        <f t="shared" si="8"/>
        <v>0</v>
      </c>
      <c r="I122" s="153">
        <f>SUM(I123:I127)</f>
        <v>0</v>
      </c>
      <c r="J122" s="153">
        <f>SUM(J123:J127)</f>
        <v>0</v>
      </c>
      <c r="K122" s="153">
        <f>SUM(K123:K127)</f>
        <v>0</v>
      </c>
      <c r="L122" s="155">
        <f>SUM(L123:L127)</f>
        <v>0</v>
      </c>
    </row>
    <row r="123" spans="1:12" x14ac:dyDescent="0.25">
      <c r="A123" s="47">
        <v>2272</v>
      </c>
      <c r="B123" s="1" t="s">
        <v>115</v>
      </c>
      <c r="C123" s="74">
        <f t="shared" si="7"/>
        <v>0</v>
      </c>
      <c r="D123" s="76"/>
      <c r="E123" s="76"/>
      <c r="F123" s="76"/>
      <c r="G123" s="150"/>
      <c r="H123" s="74">
        <f t="shared" si="8"/>
        <v>0</v>
      </c>
      <c r="I123" s="76"/>
      <c r="J123" s="76"/>
      <c r="K123" s="76"/>
      <c r="L123" s="151"/>
    </row>
    <row r="124" spans="1:12" ht="24" x14ac:dyDescent="0.25">
      <c r="A124" s="47">
        <v>2275</v>
      </c>
      <c r="B124" s="73" t="s">
        <v>116</v>
      </c>
      <c r="C124" s="74">
        <f t="shared" si="7"/>
        <v>0</v>
      </c>
      <c r="D124" s="76"/>
      <c r="E124" s="76"/>
      <c r="F124" s="76"/>
      <c r="G124" s="150"/>
      <c r="H124" s="74">
        <f t="shared" si="8"/>
        <v>0</v>
      </c>
      <c r="I124" s="76"/>
      <c r="J124" s="76"/>
      <c r="K124" s="76"/>
      <c r="L124" s="151"/>
    </row>
    <row r="125" spans="1:12" ht="36" x14ac:dyDescent="0.25">
      <c r="A125" s="47">
        <v>2276</v>
      </c>
      <c r="B125" s="73" t="s">
        <v>117</v>
      </c>
      <c r="C125" s="74">
        <f t="shared" si="7"/>
        <v>0</v>
      </c>
      <c r="D125" s="76"/>
      <c r="E125" s="76"/>
      <c r="F125" s="76"/>
      <c r="G125" s="150"/>
      <c r="H125" s="74">
        <f t="shared" si="8"/>
        <v>0</v>
      </c>
      <c r="I125" s="76"/>
      <c r="J125" s="76"/>
      <c r="K125" s="76"/>
      <c r="L125" s="151"/>
    </row>
    <row r="126" spans="1:12" ht="24" customHeight="1" x14ac:dyDescent="0.25">
      <c r="A126" s="47">
        <v>2278</v>
      </c>
      <c r="B126" s="73" t="s">
        <v>118</v>
      </c>
      <c r="C126" s="74">
        <f t="shared" si="7"/>
        <v>0</v>
      </c>
      <c r="D126" s="76"/>
      <c r="E126" s="76"/>
      <c r="F126" s="76"/>
      <c r="G126" s="150"/>
      <c r="H126" s="74">
        <f t="shared" si="8"/>
        <v>0</v>
      </c>
      <c r="I126" s="76"/>
      <c r="J126" s="76"/>
      <c r="K126" s="76"/>
      <c r="L126" s="151"/>
    </row>
    <row r="127" spans="1:12" ht="24" x14ac:dyDescent="0.25">
      <c r="A127" s="47">
        <v>2279</v>
      </c>
      <c r="B127" s="73" t="s">
        <v>119</v>
      </c>
      <c r="C127" s="74">
        <f t="shared" si="7"/>
        <v>0</v>
      </c>
      <c r="D127" s="76"/>
      <c r="E127" s="76"/>
      <c r="F127" s="76"/>
      <c r="G127" s="150"/>
      <c r="H127" s="74">
        <f t="shared" si="8"/>
        <v>0</v>
      </c>
      <c r="I127" s="76"/>
      <c r="J127" s="76"/>
      <c r="K127" s="76"/>
      <c r="L127" s="151"/>
    </row>
    <row r="128" spans="1:12" ht="24" x14ac:dyDescent="0.25">
      <c r="A128" s="161">
        <v>2280</v>
      </c>
      <c r="B128" s="67" t="s">
        <v>120</v>
      </c>
      <c r="C128" s="68">
        <f t="shared" ref="C128:L128" si="9">SUM(C129)</f>
        <v>0</v>
      </c>
      <c r="D128" s="162">
        <f t="shared" si="9"/>
        <v>0</v>
      </c>
      <c r="E128" s="162">
        <f t="shared" si="9"/>
        <v>0</v>
      </c>
      <c r="F128" s="162">
        <f t="shared" si="9"/>
        <v>0</v>
      </c>
      <c r="G128" s="162">
        <f t="shared" si="9"/>
        <v>0</v>
      </c>
      <c r="H128" s="68">
        <f t="shared" si="9"/>
        <v>0</v>
      </c>
      <c r="I128" s="162">
        <f t="shared" si="9"/>
        <v>0</v>
      </c>
      <c r="J128" s="162">
        <f t="shared" si="9"/>
        <v>0</v>
      </c>
      <c r="K128" s="162">
        <f t="shared" si="9"/>
        <v>0</v>
      </c>
      <c r="L128" s="167">
        <f t="shared" si="9"/>
        <v>0</v>
      </c>
    </row>
    <row r="129" spans="1:12" ht="24" x14ac:dyDescent="0.25">
      <c r="A129" s="47">
        <v>2283</v>
      </c>
      <c r="B129" s="73" t="s">
        <v>121</v>
      </c>
      <c r="C129" s="74">
        <f>SUM(D129:G129)</f>
        <v>0</v>
      </c>
      <c r="D129" s="76"/>
      <c r="E129" s="76"/>
      <c r="F129" s="76"/>
      <c r="G129" s="150"/>
      <c r="H129" s="74">
        <f>SUM(I129:L129)</f>
        <v>0</v>
      </c>
      <c r="I129" s="76"/>
      <c r="J129" s="76"/>
      <c r="K129" s="76"/>
      <c r="L129" s="151"/>
    </row>
    <row r="130" spans="1:12" ht="38.25" customHeight="1" x14ac:dyDescent="0.25">
      <c r="A130" s="58">
        <v>2300</v>
      </c>
      <c r="B130" s="141" t="s">
        <v>122</v>
      </c>
      <c r="C130" s="59">
        <f t="shared" si="7"/>
        <v>107676</v>
      </c>
      <c r="D130" s="65">
        <f>SUM(D131,D136,D140,D141,D144,D151,D159,D160,D163)</f>
        <v>105358</v>
      </c>
      <c r="E130" s="65">
        <f>SUM(E131,E136,E140,E141,E144,E151,E159,E160,E163)</f>
        <v>0</v>
      </c>
      <c r="F130" s="65">
        <f>SUM(F131,F136,F140,F141,F144,F151,F159,F160,F163)</f>
        <v>2318</v>
      </c>
      <c r="G130" s="159">
        <f>SUM(G131,G136,G140,G141,G144,G151,G159,G160,G163)</f>
        <v>0</v>
      </c>
      <c r="H130" s="59">
        <f t="shared" si="8"/>
        <v>94395</v>
      </c>
      <c r="I130" s="65">
        <f>SUM(I131,I136,I140,I141,I144,I151,I159,I160,I163)</f>
        <v>92077</v>
      </c>
      <c r="J130" s="65">
        <f>SUM(J131,J136,J140,J141,J144,J151,J159,J160,J163)</f>
        <v>0</v>
      </c>
      <c r="K130" s="65">
        <f>SUM(K131,K136,K140,K141,K144,K151,K159,K160,K163)</f>
        <v>2318</v>
      </c>
      <c r="L130" s="160">
        <f>SUM(L131,L136,L140,L141,L144,L151,L159,L160,L163)</f>
        <v>0</v>
      </c>
    </row>
    <row r="131" spans="1:12" ht="24" x14ac:dyDescent="0.25">
      <c r="A131" s="161">
        <v>2310</v>
      </c>
      <c r="B131" s="67" t="s">
        <v>339</v>
      </c>
      <c r="C131" s="68">
        <f t="shared" si="7"/>
        <v>30087</v>
      </c>
      <c r="D131" s="162">
        <f>SUM(D132:D135)</f>
        <v>30087</v>
      </c>
      <c r="E131" s="162">
        <f t="shared" ref="E131:I131" si="10">SUM(E132:E135)</f>
        <v>0</v>
      </c>
      <c r="F131" s="162">
        <f t="shared" si="10"/>
        <v>0</v>
      </c>
      <c r="G131" s="163">
        <f t="shared" si="10"/>
        <v>0</v>
      </c>
      <c r="H131" s="68">
        <f t="shared" si="8"/>
        <v>18204</v>
      </c>
      <c r="I131" s="162">
        <f t="shared" si="10"/>
        <v>18204</v>
      </c>
      <c r="J131" s="162">
        <f t="shared" ref="J131" si="11">SUM(J132:J135)</f>
        <v>0</v>
      </c>
      <c r="K131" s="162">
        <f t="shared" ref="K131" si="12">SUM(K132:K135)</f>
        <v>0</v>
      </c>
      <c r="L131" s="164">
        <f>SUM(L132:L135)</f>
        <v>0</v>
      </c>
    </row>
    <row r="132" spans="1:12" x14ac:dyDescent="0.25">
      <c r="A132" s="47">
        <v>2311</v>
      </c>
      <c r="B132" s="73" t="s">
        <v>123</v>
      </c>
      <c r="C132" s="74">
        <f t="shared" si="7"/>
        <v>1474</v>
      </c>
      <c r="D132" s="76">
        <v>1474</v>
      </c>
      <c r="E132" s="76"/>
      <c r="F132" s="76"/>
      <c r="G132" s="150"/>
      <c r="H132" s="74">
        <f t="shared" si="8"/>
        <v>1474</v>
      </c>
      <c r="I132" s="76">
        <v>1474</v>
      </c>
      <c r="J132" s="76"/>
      <c r="K132" s="76"/>
      <c r="L132" s="151"/>
    </row>
    <row r="133" spans="1:12" x14ac:dyDescent="0.25">
      <c r="A133" s="47">
        <v>2312</v>
      </c>
      <c r="B133" s="73" t="s">
        <v>124</v>
      </c>
      <c r="C133" s="74">
        <f t="shared" si="7"/>
        <v>20261</v>
      </c>
      <c r="D133" s="76">
        <v>20261</v>
      </c>
      <c r="E133" s="76"/>
      <c r="F133" s="76"/>
      <c r="G133" s="150"/>
      <c r="H133" s="74">
        <f t="shared" si="8"/>
        <v>10640</v>
      </c>
      <c r="I133" s="76">
        <v>10640</v>
      </c>
      <c r="J133" s="76"/>
      <c r="K133" s="76"/>
      <c r="L133" s="151"/>
    </row>
    <row r="134" spans="1:12" x14ac:dyDescent="0.25">
      <c r="A134" s="47">
        <v>2313</v>
      </c>
      <c r="B134" s="73" t="s">
        <v>125</v>
      </c>
      <c r="C134" s="74">
        <f t="shared" si="7"/>
        <v>8352</v>
      </c>
      <c r="D134" s="76">
        <v>8352</v>
      </c>
      <c r="E134" s="76"/>
      <c r="F134" s="76"/>
      <c r="G134" s="150"/>
      <c r="H134" s="74">
        <f t="shared" si="8"/>
        <v>3890</v>
      </c>
      <c r="I134" s="76">
        <v>3890</v>
      </c>
      <c r="J134" s="76"/>
      <c r="K134" s="76"/>
      <c r="L134" s="151"/>
    </row>
    <row r="135" spans="1:12" ht="36" x14ac:dyDescent="0.25">
      <c r="A135" s="47">
        <v>2314</v>
      </c>
      <c r="B135" s="73" t="s">
        <v>325</v>
      </c>
      <c r="C135" s="74">
        <f t="shared" si="7"/>
        <v>0</v>
      </c>
      <c r="D135" s="76"/>
      <c r="E135" s="76"/>
      <c r="F135" s="76"/>
      <c r="G135" s="150"/>
      <c r="H135" s="74">
        <f t="shared" si="8"/>
        <v>2200</v>
      </c>
      <c r="I135" s="76">
        <f>1200+1000</f>
        <v>2200</v>
      </c>
      <c r="J135" s="76"/>
      <c r="K135" s="76"/>
      <c r="L135" s="151"/>
    </row>
    <row r="136" spans="1:12" x14ac:dyDescent="0.25">
      <c r="A136" s="152">
        <v>2320</v>
      </c>
      <c r="B136" s="73" t="s">
        <v>126</v>
      </c>
      <c r="C136" s="74">
        <f t="shared" si="7"/>
        <v>43381</v>
      </c>
      <c r="D136" s="153">
        <f>SUM(D137:D139)</f>
        <v>41063</v>
      </c>
      <c r="E136" s="153">
        <f>SUM(E137:E139)</f>
        <v>0</v>
      </c>
      <c r="F136" s="153">
        <f>SUM(F137:F139)</f>
        <v>2318</v>
      </c>
      <c r="G136" s="154">
        <f>SUM(G137:G139)</f>
        <v>0</v>
      </c>
      <c r="H136" s="74">
        <f t="shared" si="8"/>
        <v>44626</v>
      </c>
      <c r="I136" s="153">
        <f>SUM(I137:I139)</f>
        <v>42308</v>
      </c>
      <c r="J136" s="153">
        <f>SUM(J137:J139)</f>
        <v>0</v>
      </c>
      <c r="K136" s="153">
        <f>SUM(K137:K139)</f>
        <v>2318</v>
      </c>
      <c r="L136" s="155">
        <f>SUM(L137:L139)</f>
        <v>0</v>
      </c>
    </row>
    <row r="137" spans="1:12" x14ac:dyDescent="0.25">
      <c r="A137" s="47">
        <v>2321</v>
      </c>
      <c r="B137" s="73" t="s">
        <v>127</v>
      </c>
      <c r="C137" s="74">
        <f t="shared" si="7"/>
        <v>7299</v>
      </c>
      <c r="D137" s="76">
        <v>4981</v>
      </c>
      <c r="E137" s="76"/>
      <c r="F137" s="76">
        <v>2318</v>
      </c>
      <c r="G137" s="150"/>
      <c r="H137" s="74">
        <f t="shared" si="8"/>
        <v>8544</v>
      </c>
      <c r="I137" s="76">
        <v>6226</v>
      </c>
      <c r="J137" s="76"/>
      <c r="K137" s="76">
        <v>2318</v>
      </c>
      <c r="L137" s="151"/>
    </row>
    <row r="138" spans="1:12" x14ac:dyDescent="0.25">
      <c r="A138" s="47">
        <v>2322</v>
      </c>
      <c r="B138" s="73" t="s">
        <v>128</v>
      </c>
      <c r="C138" s="74">
        <f t="shared" si="7"/>
        <v>36082</v>
      </c>
      <c r="D138" s="76">
        <v>36082</v>
      </c>
      <c r="E138" s="76"/>
      <c r="F138" s="76"/>
      <c r="G138" s="150"/>
      <c r="H138" s="74">
        <f t="shared" si="8"/>
        <v>36082</v>
      </c>
      <c r="I138" s="76">
        <v>36082</v>
      </c>
      <c r="J138" s="76"/>
      <c r="K138" s="76"/>
      <c r="L138" s="151"/>
    </row>
    <row r="139" spans="1:12" ht="10.5" customHeight="1" x14ac:dyDescent="0.25">
      <c r="A139" s="47">
        <v>2329</v>
      </c>
      <c r="B139" s="73" t="s">
        <v>129</v>
      </c>
      <c r="C139" s="74">
        <f t="shared" si="7"/>
        <v>0</v>
      </c>
      <c r="D139" s="76"/>
      <c r="E139" s="76"/>
      <c r="F139" s="76"/>
      <c r="G139" s="150"/>
      <c r="H139" s="74">
        <f t="shared" si="8"/>
        <v>0</v>
      </c>
      <c r="I139" s="76"/>
      <c r="J139" s="76"/>
      <c r="K139" s="76"/>
      <c r="L139" s="151"/>
    </row>
    <row r="140" spans="1:12" x14ac:dyDescent="0.25">
      <c r="A140" s="152">
        <v>2330</v>
      </c>
      <c r="B140" s="73" t="s">
        <v>130</v>
      </c>
      <c r="C140" s="74">
        <f t="shared" si="7"/>
        <v>0</v>
      </c>
      <c r="D140" s="76"/>
      <c r="E140" s="76"/>
      <c r="F140" s="76"/>
      <c r="G140" s="150"/>
      <c r="H140" s="74">
        <f t="shared" si="8"/>
        <v>0</v>
      </c>
      <c r="I140" s="76"/>
      <c r="J140" s="76"/>
      <c r="K140" s="76"/>
      <c r="L140" s="151"/>
    </row>
    <row r="141" spans="1:12" ht="48" x14ac:dyDescent="0.25">
      <c r="A141" s="152">
        <v>2340</v>
      </c>
      <c r="B141" s="73" t="s">
        <v>131</v>
      </c>
      <c r="C141" s="74">
        <f t="shared" si="7"/>
        <v>739</v>
      </c>
      <c r="D141" s="153">
        <f>SUM(D142:D143)</f>
        <v>739</v>
      </c>
      <c r="E141" s="153">
        <f>SUM(E142:E143)</f>
        <v>0</v>
      </c>
      <c r="F141" s="153">
        <f>SUM(F142:F143)</f>
        <v>0</v>
      </c>
      <c r="G141" s="154">
        <f>SUM(G142:G143)</f>
        <v>0</v>
      </c>
      <c r="H141" s="74">
        <f t="shared" si="8"/>
        <v>739</v>
      </c>
      <c r="I141" s="153">
        <f>SUM(I142:I143)</f>
        <v>739</v>
      </c>
      <c r="J141" s="153">
        <f>SUM(J142:J143)</f>
        <v>0</v>
      </c>
      <c r="K141" s="153">
        <f>SUM(K142:K143)</f>
        <v>0</v>
      </c>
      <c r="L141" s="155">
        <f>SUM(L142:L143)</f>
        <v>0</v>
      </c>
    </row>
    <row r="142" spans="1:12" x14ac:dyDescent="0.25">
      <c r="A142" s="47">
        <v>2341</v>
      </c>
      <c r="B142" s="73" t="s">
        <v>132</v>
      </c>
      <c r="C142" s="74">
        <f t="shared" si="7"/>
        <v>669</v>
      </c>
      <c r="D142" s="76">
        <v>669</v>
      </c>
      <c r="E142" s="76"/>
      <c r="F142" s="76"/>
      <c r="G142" s="150"/>
      <c r="H142" s="74">
        <f t="shared" si="8"/>
        <v>669</v>
      </c>
      <c r="I142" s="76">
        <v>669</v>
      </c>
      <c r="J142" s="76"/>
      <c r="K142" s="76"/>
      <c r="L142" s="151"/>
    </row>
    <row r="143" spans="1:12" ht="24" x14ac:dyDescent="0.25">
      <c r="A143" s="47">
        <v>2344</v>
      </c>
      <c r="B143" s="73" t="s">
        <v>133</v>
      </c>
      <c r="C143" s="74">
        <f t="shared" si="7"/>
        <v>70</v>
      </c>
      <c r="D143" s="76">
        <v>70</v>
      </c>
      <c r="E143" s="76"/>
      <c r="F143" s="76"/>
      <c r="G143" s="150"/>
      <c r="H143" s="74">
        <f t="shared" si="8"/>
        <v>70</v>
      </c>
      <c r="I143" s="76">
        <v>70</v>
      </c>
      <c r="J143" s="76"/>
      <c r="K143" s="76"/>
      <c r="L143" s="151"/>
    </row>
    <row r="144" spans="1:12" ht="24" x14ac:dyDescent="0.25">
      <c r="A144" s="144">
        <v>2350</v>
      </c>
      <c r="B144" s="103" t="s">
        <v>134</v>
      </c>
      <c r="C144" s="110">
        <f t="shared" si="7"/>
        <v>7523</v>
      </c>
      <c r="D144" s="145">
        <f>SUM(D145:D150)</f>
        <v>7523</v>
      </c>
      <c r="E144" s="145">
        <f>SUM(E145:E150)</f>
        <v>0</v>
      </c>
      <c r="F144" s="145">
        <f>SUM(F145:F150)</f>
        <v>0</v>
      </c>
      <c r="G144" s="146">
        <f>SUM(G145:G150)</f>
        <v>0</v>
      </c>
      <c r="H144" s="110">
        <f t="shared" si="8"/>
        <v>7495</v>
      </c>
      <c r="I144" s="145">
        <f>SUM(I145:I150)</f>
        <v>7495</v>
      </c>
      <c r="J144" s="145">
        <f>SUM(J145:J150)</f>
        <v>0</v>
      </c>
      <c r="K144" s="145">
        <f>SUM(K145:K150)</f>
        <v>0</v>
      </c>
      <c r="L144" s="147">
        <f>SUM(L145:L150)</f>
        <v>0</v>
      </c>
    </row>
    <row r="145" spans="1:12" x14ac:dyDescent="0.25">
      <c r="A145" s="41">
        <v>2351</v>
      </c>
      <c r="B145" s="67" t="s">
        <v>135</v>
      </c>
      <c r="C145" s="68">
        <f t="shared" si="7"/>
        <v>915</v>
      </c>
      <c r="D145" s="70">
        <v>915</v>
      </c>
      <c r="E145" s="70"/>
      <c r="F145" s="70"/>
      <c r="G145" s="148"/>
      <c r="H145" s="68">
        <f t="shared" si="8"/>
        <v>915</v>
      </c>
      <c r="I145" s="70">
        <v>915</v>
      </c>
      <c r="J145" s="70"/>
      <c r="K145" s="70"/>
      <c r="L145" s="149"/>
    </row>
    <row r="146" spans="1:12" x14ac:dyDescent="0.25">
      <c r="A146" s="47">
        <v>2352</v>
      </c>
      <c r="B146" s="73" t="s">
        <v>136</v>
      </c>
      <c r="C146" s="74">
        <f t="shared" si="7"/>
        <v>2505</v>
      </c>
      <c r="D146" s="76">
        <v>2505</v>
      </c>
      <c r="E146" s="76"/>
      <c r="F146" s="76"/>
      <c r="G146" s="150"/>
      <c r="H146" s="74">
        <f t="shared" si="8"/>
        <v>2505</v>
      </c>
      <c r="I146" s="76">
        <v>2505</v>
      </c>
      <c r="J146" s="76"/>
      <c r="K146" s="76"/>
      <c r="L146" s="151"/>
    </row>
    <row r="147" spans="1:12" ht="24" x14ac:dyDescent="0.25">
      <c r="A147" s="47">
        <v>2353</v>
      </c>
      <c r="B147" s="73" t="s">
        <v>137</v>
      </c>
      <c r="C147" s="74">
        <f t="shared" si="7"/>
        <v>210</v>
      </c>
      <c r="D147" s="76">
        <v>210</v>
      </c>
      <c r="E147" s="76"/>
      <c r="F147" s="76"/>
      <c r="G147" s="150"/>
      <c r="H147" s="74">
        <f t="shared" si="8"/>
        <v>182</v>
      </c>
      <c r="I147" s="76">
        <v>182</v>
      </c>
      <c r="J147" s="76"/>
      <c r="K147" s="76"/>
      <c r="L147" s="151"/>
    </row>
    <row r="148" spans="1:12" ht="24" x14ac:dyDescent="0.25">
      <c r="A148" s="47">
        <v>2354</v>
      </c>
      <c r="B148" s="73" t="s">
        <v>138</v>
      </c>
      <c r="C148" s="74">
        <f t="shared" si="7"/>
        <v>3809</v>
      </c>
      <c r="D148" s="76">
        <v>3809</v>
      </c>
      <c r="E148" s="76"/>
      <c r="F148" s="76"/>
      <c r="G148" s="150"/>
      <c r="H148" s="74">
        <f t="shared" si="8"/>
        <v>3809</v>
      </c>
      <c r="I148" s="76">
        <v>3809</v>
      </c>
      <c r="J148" s="76"/>
      <c r="K148" s="76"/>
      <c r="L148" s="151"/>
    </row>
    <row r="149" spans="1:12" ht="24" x14ac:dyDescent="0.25">
      <c r="A149" s="47">
        <v>2355</v>
      </c>
      <c r="B149" s="73" t="s">
        <v>139</v>
      </c>
      <c r="C149" s="74">
        <f t="shared" si="7"/>
        <v>84</v>
      </c>
      <c r="D149" s="76">
        <v>84</v>
      </c>
      <c r="E149" s="76"/>
      <c r="F149" s="76"/>
      <c r="G149" s="150"/>
      <c r="H149" s="74">
        <f t="shared" si="8"/>
        <v>84</v>
      </c>
      <c r="I149" s="76">
        <v>84</v>
      </c>
      <c r="J149" s="76"/>
      <c r="K149" s="76"/>
      <c r="L149" s="151"/>
    </row>
    <row r="150" spans="1:12" ht="24" x14ac:dyDescent="0.25">
      <c r="A150" s="47">
        <v>2359</v>
      </c>
      <c r="B150" s="73" t="s">
        <v>140</v>
      </c>
      <c r="C150" s="74">
        <f t="shared" si="7"/>
        <v>0</v>
      </c>
      <c r="D150" s="76"/>
      <c r="E150" s="76"/>
      <c r="F150" s="76"/>
      <c r="G150" s="150"/>
      <c r="H150" s="74">
        <f t="shared" si="8"/>
        <v>0</v>
      </c>
      <c r="I150" s="76"/>
      <c r="J150" s="76"/>
      <c r="K150" s="76"/>
      <c r="L150" s="151"/>
    </row>
    <row r="151" spans="1:12" ht="24.75" customHeight="1" x14ac:dyDescent="0.25">
      <c r="A151" s="152">
        <v>2360</v>
      </c>
      <c r="B151" s="73" t="s">
        <v>141</v>
      </c>
      <c r="C151" s="74">
        <f t="shared" si="7"/>
        <v>21841</v>
      </c>
      <c r="D151" s="153">
        <f>SUM(D152:D158)</f>
        <v>21841</v>
      </c>
      <c r="E151" s="153">
        <f>SUM(E152:E158)</f>
        <v>0</v>
      </c>
      <c r="F151" s="153">
        <f>SUM(F152:F158)</f>
        <v>0</v>
      </c>
      <c r="G151" s="154">
        <f>SUM(G152:G158)</f>
        <v>0</v>
      </c>
      <c r="H151" s="74">
        <f t="shared" si="8"/>
        <v>21841</v>
      </c>
      <c r="I151" s="153">
        <f>SUM(I152:I158)</f>
        <v>21841</v>
      </c>
      <c r="J151" s="153">
        <f>SUM(J152:J158)</f>
        <v>0</v>
      </c>
      <c r="K151" s="153">
        <f>SUM(K152:K158)</f>
        <v>0</v>
      </c>
      <c r="L151" s="155">
        <f>SUM(L152:L158)</f>
        <v>0</v>
      </c>
    </row>
    <row r="152" spans="1:12" x14ac:dyDescent="0.25">
      <c r="A152" s="46">
        <v>2361</v>
      </c>
      <c r="B152" s="73" t="s">
        <v>142</v>
      </c>
      <c r="C152" s="74">
        <f t="shared" si="7"/>
        <v>320</v>
      </c>
      <c r="D152" s="76">
        <v>320</v>
      </c>
      <c r="E152" s="76"/>
      <c r="F152" s="76"/>
      <c r="G152" s="150"/>
      <c r="H152" s="74">
        <f t="shared" si="8"/>
        <v>320</v>
      </c>
      <c r="I152" s="76">
        <v>320</v>
      </c>
      <c r="J152" s="76"/>
      <c r="K152" s="76"/>
      <c r="L152" s="151"/>
    </row>
    <row r="153" spans="1:12" ht="24" x14ac:dyDescent="0.25">
      <c r="A153" s="46">
        <v>2362</v>
      </c>
      <c r="B153" s="73" t="s">
        <v>143</v>
      </c>
      <c r="C153" s="74">
        <f t="shared" si="7"/>
        <v>0</v>
      </c>
      <c r="D153" s="76"/>
      <c r="E153" s="76"/>
      <c r="F153" s="76"/>
      <c r="G153" s="150"/>
      <c r="H153" s="74">
        <f t="shared" si="8"/>
        <v>0</v>
      </c>
      <c r="I153" s="76"/>
      <c r="J153" s="76"/>
      <c r="K153" s="76"/>
      <c r="L153" s="151"/>
    </row>
    <row r="154" spans="1:12" x14ac:dyDescent="0.25">
      <c r="A154" s="46">
        <v>2363</v>
      </c>
      <c r="B154" s="73" t="s">
        <v>144</v>
      </c>
      <c r="C154" s="74">
        <f t="shared" si="7"/>
        <v>0</v>
      </c>
      <c r="D154" s="76"/>
      <c r="E154" s="76"/>
      <c r="F154" s="76"/>
      <c r="G154" s="150"/>
      <c r="H154" s="74">
        <f t="shared" si="8"/>
        <v>0</v>
      </c>
      <c r="I154" s="76"/>
      <c r="J154" s="76"/>
      <c r="K154" s="76"/>
      <c r="L154" s="151"/>
    </row>
    <row r="155" spans="1:12" x14ac:dyDescent="0.25">
      <c r="A155" s="46">
        <v>2364</v>
      </c>
      <c r="B155" s="73" t="s">
        <v>145</v>
      </c>
      <c r="C155" s="74">
        <f t="shared" si="7"/>
        <v>21521</v>
      </c>
      <c r="D155" s="76">
        <v>21521</v>
      </c>
      <c r="E155" s="76"/>
      <c r="F155" s="76"/>
      <c r="G155" s="150"/>
      <c r="H155" s="74">
        <f t="shared" si="8"/>
        <v>21521</v>
      </c>
      <c r="I155" s="76">
        <v>21521</v>
      </c>
      <c r="J155" s="76"/>
      <c r="K155" s="76"/>
      <c r="L155" s="151"/>
    </row>
    <row r="156" spans="1:12" ht="12.75" customHeight="1" x14ac:dyDescent="0.25">
      <c r="A156" s="46">
        <v>2365</v>
      </c>
      <c r="B156" s="73" t="s">
        <v>146</v>
      </c>
      <c r="C156" s="74">
        <f t="shared" si="7"/>
        <v>0</v>
      </c>
      <c r="D156" s="76"/>
      <c r="E156" s="76"/>
      <c r="F156" s="76"/>
      <c r="G156" s="150"/>
      <c r="H156" s="74">
        <f t="shared" si="8"/>
        <v>0</v>
      </c>
      <c r="I156" s="76"/>
      <c r="J156" s="76"/>
      <c r="K156" s="76"/>
      <c r="L156" s="151"/>
    </row>
    <row r="157" spans="1:12" ht="36" x14ac:dyDescent="0.25">
      <c r="A157" s="46">
        <v>2366</v>
      </c>
      <c r="B157" s="73" t="s">
        <v>147</v>
      </c>
      <c r="C157" s="74">
        <f t="shared" si="7"/>
        <v>0</v>
      </c>
      <c r="D157" s="76"/>
      <c r="E157" s="76"/>
      <c r="F157" s="76"/>
      <c r="G157" s="150"/>
      <c r="H157" s="74">
        <f t="shared" si="8"/>
        <v>0</v>
      </c>
      <c r="I157" s="76"/>
      <c r="J157" s="76"/>
      <c r="K157" s="76"/>
      <c r="L157" s="151"/>
    </row>
    <row r="158" spans="1:12" ht="48" x14ac:dyDescent="0.25">
      <c r="A158" s="46">
        <v>2369</v>
      </c>
      <c r="B158" s="73" t="s">
        <v>148</v>
      </c>
      <c r="C158" s="74">
        <f t="shared" si="7"/>
        <v>0</v>
      </c>
      <c r="D158" s="76"/>
      <c r="E158" s="76"/>
      <c r="F158" s="76"/>
      <c r="G158" s="150"/>
      <c r="H158" s="74">
        <f t="shared" si="8"/>
        <v>0</v>
      </c>
      <c r="I158" s="76"/>
      <c r="J158" s="76"/>
      <c r="K158" s="76"/>
      <c r="L158" s="151"/>
    </row>
    <row r="159" spans="1:12" x14ac:dyDescent="0.25">
      <c r="A159" s="144">
        <v>2370</v>
      </c>
      <c r="B159" s="103" t="s">
        <v>149</v>
      </c>
      <c r="C159" s="110">
        <f t="shared" si="7"/>
        <v>0</v>
      </c>
      <c r="D159" s="156"/>
      <c r="E159" s="156"/>
      <c r="F159" s="156"/>
      <c r="G159" s="157"/>
      <c r="H159" s="110">
        <f t="shared" si="8"/>
        <v>0</v>
      </c>
      <c r="I159" s="156"/>
      <c r="J159" s="156"/>
      <c r="K159" s="156"/>
      <c r="L159" s="158"/>
    </row>
    <row r="160" spans="1:12" x14ac:dyDescent="0.25">
      <c r="A160" s="144">
        <v>2380</v>
      </c>
      <c r="B160" s="103" t="s">
        <v>150</v>
      </c>
      <c r="C160" s="110">
        <f t="shared" si="7"/>
        <v>1861</v>
      </c>
      <c r="D160" s="145">
        <f>SUM(D161:D162)</f>
        <v>1861</v>
      </c>
      <c r="E160" s="145">
        <f>SUM(E161:E162)</f>
        <v>0</v>
      </c>
      <c r="F160" s="145">
        <f>SUM(F161:F162)</f>
        <v>0</v>
      </c>
      <c r="G160" s="146">
        <f>SUM(G161:G162)</f>
        <v>0</v>
      </c>
      <c r="H160" s="110">
        <f t="shared" si="8"/>
        <v>1490</v>
      </c>
      <c r="I160" s="145">
        <f>SUM(I161:I162)</f>
        <v>1490</v>
      </c>
      <c r="J160" s="145">
        <f>SUM(J161:J162)</f>
        <v>0</v>
      </c>
      <c r="K160" s="145">
        <f>SUM(K161:K162)</f>
        <v>0</v>
      </c>
      <c r="L160" s="147">
        <f>SUM(L161:L162)</f>
        <v>0</v>
      </c>
    </row>
    <row r="161" spans="1:12" x14ac:dyDescent="0.25">
      <c r="A161" s="40">
        <v>2381</v>
      </c>
      <c r="B161" s="67" t="s">
        <v>151</v>
      </c>
      <c r="C161" s="68">
        <f t="shared" si="7"/>
        <v>577</v>
      </c>
      <c r="D161" s="70">
        <v>577</v>
      </c>
      <c r="E161" s="70"/>
      <c r="F161" s="70"/>
      <c r="G161" s="148"/>
      <c r="H161" s="68">
        <f t="shared" si="8"/>
        <v>577</v>
      </c>
      <c r="I161" s="70">
        <v>577</v>
      </c>
      <c r="J161" s="70"/>
      <c r="K161" s="70"/>
      <c r="L161" s="149"/>
    </row>
    <row r="162" spans="1:12" ht="24" x14ac:dyDescent="0.25">
      <c r="A162" s="46">
        <v>2389</v>
      </c>
      <c r="B162" s="73" t="s">
        <v>152</v>
      </c>
      <c r="C162" s="74">
        <f t="shared" si="7"/>
        <v>1284</v>
      </c>
      <c r="D162" s="76">
        <v>1284</v>
      </c>
      <c r="E162" s="76"/>
      <c r="F162" s="76"/>
      <c r="G162" s="150"/>
      <c r="H162" s="74">
        <f t="shared" si="8"/>
        <v>913</v>
      </c>
      <c r="I162" s="76">
        <v>913</v>
      </c>
      <c r="J162" s="76"/>
      <c r="K162" s="76"/>
      <c r="L162" s="151"/>
    </row>
    <row r="163" spans="1:12" x14ac:dyDescent="0.25">
      <c r="A163" s="144">
        <v>2390</v>
      </c>
      <c r="B163" s="103" t="s">
        <v>153</v>
      </c>
      <c r="C163" s="110">
        <f t="shared" si="7"/>
        <v>2244</v>
      </c>
      <c r="D163" s="156">
        <v>2244</v>
      </c>
      <c r="E163" s="156"/>
      <c r="F163" s="156"/>
      <c r="G163" s="157"/>
      <c r="H163" s="110">
        <f t="shared" si="8"/>
        <v>0</v>
      </c>
      <c r="I163" s="156">
        <v>0</v>
      </c>
      <c r="J163" s="156"/>
      <c r="K163" s="156"/>
      <c r="L163" s="158"/>
    </row>
    <row r="164" spans="1:12" x14ac:dyDescent="0.25">
      <c r="A164" s="58">
        <v>2400</v>
      </c>
      <c r="B164" s="141" t="s">
        <v>154</v>
      </c>
      <c r="C164" s="59">
        <f t="shared" si="7"/>
        <v>0</v>
      </c>
      <c r="D164" s="168"/>
      <c r="E164" s="168"/>
      <c r="F164" s="168"/>
      <c r="G164" s="169"/>
      <c r="H164" s="59">
        <f t="shared" si="8"/>
        <v>0</v>
      </c>
      <c r="I164" s="168"/>
      <c r="J164" s="168"/>
      <c r="K164" s="168"/>
      <c r="L164" s="170"/>
    </row>
    <row r="165" spans="1:12" ht="24" x14ac:dyDescent="0.25">
      <c r="A165" s="58">
        <v>2500</v>
      </c>
      <c r="B165" s="141" t="s">
        <v>155</v>
      </c>
      <c r="C165" s="59">
        <f t="shared" si="7"/>
        <v>1280</v>
      </c>
      <c r="D165" s="65">
        <f>SUM(D166,D171)</f>
        <v>1280</v>
      </c>
      <c r="E165" s="65">
        <f t="shared" ref="E165:G165" si="13">SUM(E166,E171)</f>
        <v>0</v>
      </c>
      <c r="F165" s="65">
        <f t="shared" si="13"/>
        <v>0</v>
      </c>
      <c r="G165" s="65">
        <f t="shared" si="13"/>
        <v>0</v>
      </c>
      <c r="H165" s="59">
        <f t="shared" si="8"/>
        <v>1280</v>
      </c>
      <c r="I165" s="65">
        <f>SUM(I166,I171)</f>
        <v>1280</v>
      </c>
      <c r="J165" s="65">
        <f t="shared" ref="J165:L165" si="14">SUM(J166,J171)</f>
        <v>0</v>
      </c>
      <c r="K165" s="65">
        <f t="shared" si="14"/>
        <v>0</v>
      </c>
      <c r="L165" s="143">
        <f t="shared" si="14"/>
        <v>0</v>
      </c>
    </row>
    <row r="166" spans="1:12" ht="16.5" customHeight="1" x14ac:dyDescent="0.25">
      <c r="A166" s="161">
        <v>2510</v>
      </c>
      <c r="B166" s="67" t="s">
        <v>156</v>
      </c>
      <c r="C166" s="68">
        <f t="shared" si="7"/>
        <v>1280</v>
      </c>
      <c r="D166" s="162">
        <f>SUM(D167:D170)</f>
        <v>1280</v>
      </c>
      <c r="E166" s="162">
        <f t="shared" ref="E166:G166" si="15">SUM(E167:E170)</f>
        <v>0</v>
      </c>
      <c r="F166" s="162">
        <f t="shared" si="15"/>
        <v>0</v>
      </c>
      <c r="G166" s="162">
        <f t="shared" si="15"/>
        <v>0</v>
      </c>
      <c r="H166" s="68">
        <f t="shared" si="8"/>
        <v>1280</v>
      </c>
      <c r="I166" s="162">
        <f>SUM(I167:I170)</f>
        <v>1280</v>
      </c>
      <c r="J166" s="162">
        <f t="shared" ref="J166:L166" si="16">SUM(J167:J170)</f>
        <v>0</v>
      </c>
      <c r="K166" s="162">
        <f t="shared" si="16"/>
        <v>0</v>
      </c>
      <c r="L166" s="171">
        <f t="shared" si="16"/>
        <v>0</v>
      </c>
    </row>
    <row r="167" spans="1:12" ht="24" x14ac:dyDescent="0.25">
      <c r="A167" s="47">
        <v>2512</v>
      </c>
      <c r="B167" s="73" t="s">
        <v>157</v>
      </c>
      <c r="C167" s="74">
        <f t="shared" si="7"/>
        <v>0</v>
      </c>
      <c r="D167" s="76"/>
      <c r="E167" s="76"/>
      <c r="F167" s="76"/>
      <c r="G167" s="150"/>
      <c r="H167" s="74">
        <f t="shared" si="8"/>
        <v>0</v>
      </c>
      <c r="I167" s="76"/>
      <c r="J167" s="76"/>
      <c r="K167" s="76"/>
      <c r="L167" s="151"/>
    </row>
    <row r="168" spans="1:12" ht="36" x14ac:dyDescent="0.25">
      <c r="A168" s="47">
        <v>2513</v>
      </c>
      <c r="B168" s="73" t="s">
        <v>158</v>
      </c>
      <c r="C168" s="74">
        <f t="shared" si="7"/>
        <v>190</v>
      </c>
      <c r="D168" s="76">
        <v>190</v>
      </c>
      <c r="E168" s="76"/>
      <c r="F168" s="76"/>
      <c r="G168" s="150"/>
      <c r="H168" s="74">
        <f t="shared" si="8"/>
        <v>190</v>
      </c>
      <c r="I168" s="76">
        <v>190</v>
      </c>
      <c r="J168" s="76"/>
      <c r="K168" s="76"/>
      <c r="L168" s="151"/>
    </row>
    <row r="169" spans="1:12" ht="24" x14ac:dyDescent="0.25">
      <c r="A169" s="47">
        <v>2515</v>
      </c>
      <c r="B169" s="73" t="s">
        <v>159</v>
      </c>
      <c r="C169" s="74">
        <f t="shared" si="7"/>
        <v>0</v>
      </c>
      <c r="D169" s="76"/>
      <c r="E169" s="76"/>
      <c r="F169" s="76"/>
      <c r="G169" s="150"/>
      <c r="H169" s="74">
        <f t="shared" si="8"/>
        <v>0</v>
      </c>
      <c r="I169" s="76"/>
      <c r="J169" s="76"/>
      <c r="K169" s="76"/>
      <c r="L169" s="151"/>
    </row>
    <row r="170" spans="1:12" ht="24" x14ac:dyDescent="0.25">
      <c r="A170" s="47">
        <v>2519</v>
      </c>
      <c r="B170" s="73" t="s">
        <v>160</v>
      </c>
      <c r="C170" s="74">
        <f t="shared" si="7"/>
        <v>1090</v>
      </c>
      <c r="D170" s="76">
        <v>1090</v>
      </c>
      <c r="E170" s="76"/>
      <c r="F170" s="76"/>
      <c r="G170" s="150"/>
      <c r="H170" s="74">
        <f t="shared" si="8"/>
        <v>1090</v>
      </c>
      <c r="I170" s="76">
        <v>1090</v>
      </c>
      <c r="J170" s="76"/>
      <c r="K170" s="76"/>
      <c r="L170" s="151"/>
    </row>
    <row r="171" spans="1:12" ht="24" x14ac:dyDescent="0.25">
      <c r="A171" s="152">
        <v>2520</v>
      </c>
      <c r="B171" s="73" t="s">
        <v>161</v>
      </c>
      <c r="C171" s="74">
        <f t="shared" si="7"/>
        <v>0</v>
      </c>
      <c r="D171" s="76"/>
      <c r="E171" s="76"/>
      <c r="F171" s="76"/>
      <c r="G171" s="150"/>
      <c r="H171" s="74">
        <f t="shared" si="8"/>
        <v>0</v>
      </c>
      <c r="I171" s="76"/>
      <c r="J171" s="76"/>
      <c r="K171" s="76"/>
      <c r="L171" s="151"/>
    </row>
    <row r="172" spans="1:12" s="172" customFormat="1" ht="48" x14ac:dyDescent="0.25">
      <c r="A172" s="22">
        <v>2800</v>
      </c>
      <c r="B172" s="67" t="s">
        <v>162</v>
      </c>
      <c r="C172" s="68">
        <f t="shared" si="7"/>
        <v>0</v>
      </c>
      <c r="D172" s="43"/>
      <c r="E172" s="43"/>
      <c r="F172" s="43"/>
      <c r="G172" s="44"/>
      <c r="H172" s="68">
        <f t="shared" si="8"/>
        <v>0</v>
      </c>
      <c r="I172" s="43"/>
      <c r="J172" s="43"/>
      <c r="K172" s="43"/>
      <c r="L172" s="45"/>
    </row>
    <row r="173" spans="1:12" x14ac:dyDescent="0.25">
      <c r="A173" s="136">
        <v>3000</v>
      </c>
      <c r="B173" s="136" t="s">
        <v>163</v>
      </c>
      <c r="C173" s="137">
        <f t="shared" si="7"/>
        <v>0</v>
      </c>
      <c r="D173" s="138">
        <f>SUM(D174,D184)</f>
        <v>0</v>
      </c>
      <c r="E173" s="138">
        <f>SUM(E174,E184)</f>
        <v>0</v>
      </c>
      <c r="F173" s="138">
        <f>SUM(F174,F184)</f>
        <v>0</v>
      </c>
      <c r="G173" s="139">
        <f>SUM(G174,G184)</f>
        <v>0</v>
      </c>
      <c r="H173" s="137">
        <f t="shared" si="8"/>
        <v>0</v>
      </c>
      <c r="I173" s="138">
        <f>SUM(I174,I184)</f>
        <v>0</v>
      </c>
      <c r="J173" s="138">
        <f>SUM(J174,J184)</f>
        <v>0</v>
      </c>
      <c r="K173" s="138">
        <f>SUM(K174,K184)</f>
        <v>0</v>
      </c>
      <c r="L173" s="140">
        <f>SUM(L174,L184)</f>
        <v>0</v>
      </c>
    </row>
    <row r="174" spans="1:12" ht="24" x14ac:dyDescent="0.25">
      <c r="A174" s="58">
        <v>3200</v>
      </c>
      <c r="B174" s="173" t="s">
        <v>340</v>
      </c>
      <c r="C174" s="174">
        <f t="shared" si="7"/>
        <v>0</v>
      </c>
      <c r="D174" s="65">
        <f>SUM(D175,D179)</f>
        <v>0</v>
      </c>
      <c r="E174" s="65">
        <f t="shared" ref="E174:G174" si="17">SUM(E175,E179)</f>
        <v>0</v>
      </c>
      <c r="F174" s="65">
        <f t="shared" si="17"/>
        <v>0</v>
      </c>
      <c r="G174" s="65">
        <f t="shared" si="17"/>
        <v>0</v>
      </c>
      <c r="H174" s="59">
        <f t="shared" si="8"/>
        <v>0</v>
      </c>
      <c r="I174" s="65">
        <f>SUM(I175,I179)</f>
        <v>0</v>
      </c>
      <c r="J174" s="65">
        <f t="shared" ref="J174:L174" si="18">SUM(J175,J179)</f>
        <v>0</v>
      </c>
      <c r="K174" s="65">
        <f t="shared" si="18"/>
        <v>0</v>
      </c>
      <c r="L174" s="143">
        <f t="shared" si="18"/>
        <v>0</v>
      </c>
    </row>
    <row r="175" spans="1:12" ht="50.25" customHeight="1" x14ac:dyDescent="0.25">
      <c r="A175" s="161">
        <v>3260</v>
      </c>
      <c r="B175" s="67" t="s">
        <v>164</v>
      </c>
      <c r="C175" s="68">
        <f t="shared" si="7"/>
        <v>0</v>
      </c>
      <c r="D175" s="162">
        <f>SUM(D176:D178)</f>
        <v>0</v>
      </c>
      <c r="E175" s="162">
        <f>SUM(E176:E178)</f>
        <v>0</v>
      </c>
      <c r="F175" s="162">
        <f>SUM(F176:F178)</f>
        <v>0</v>
      </c>
      <c r="G175" s="163">
        <f>SUM(G176:G178)</f>
        <v>0</v>
      </c>
      <c r="H175" s="68">
        <f t="shared" si="8"/>
        <v>0</v>
      </c>
      <c r="I175" s="162">
        <f>SUM(I176:I178)</f>
        <v>0</v>
      </c>
      <c r="J175" s="162">
        <f>SUM(J176:J178)</f>
        <v>0</v>
      </c>
      <c r="K175" s="162">
        <f>SUM(K176:K178)</f>
        <v>0</v>
      </c>
      <c r="L175" s="164">
        <f>SUM(L176:L178)</f>
        <v>0</v>
      </c>
    </row>
    <row r="176" spans="1:12" ht="24" x14ac:dyDescent="0.25">
      <c r="A176" s="47">
        <v>3261</v>
      </c>
      <c r="B176" s="73" t="s">
        <v>165</v>
      </c>
      <c r="C176" s="74">
        <f>SUM(D176:G176)</f>
        <v>0</v>
      </c>
      <c r="D176" s="76"/>
      <c r="E176" s="76"/>
      <c r="F176" s="76"/>
      <c r="G176" s="150"/>
      <c r="H176" s="74">
        <f>SUM(I176:L176)</f>
        <v>0</v>
      </c>
      <c r="I176" s="76"/>
      <c r="J176" s="76"/>
      <c r="K176" s="76"/>
      <c r="L176" s="151"/>
    </row>
    <row r="177" spans="1:12" ht="36" x14ac:dyDescent="0.25">
      <c r="A177" s="47">
        <v>3262</v>
      </c>
      <c r="B177" s="73" t="s">
        <v>341</v>
      </c>
      <c r="C177" s="74">
        <f>SUM(D177:G177)</f>
        <v>0</v>
      </c>
      <c r="D177" s="76"/>
      <c r="E177" s="76"/>
      <c r="F177" s="76"/>
      <c r="G177" s="150"/>
      <c r="H177" s="74">
        <f>SUM(I177:L177)</f>
        <v>0</v>
      </c>
      <c r="I177" s="76"/>
      <c r="J177" s="76"/>
      <c r="K177" s="76"/>
      <c r="L177" s="151"/>
    </row>
    <row r="178" spans="1:12" ht="24" x14ac:dyDescent="0.25">
      <c r="A178" s="47">
        <v>3263</v>
      </c>
      <c r="B178" s="73" t="s">
        <v>166</v>
      </c>
      <c r="C178" s="74">
        <f>SUM(D178:G178)</f>
        <v>0</v>
      </c>
      <c r="D178" s="76"/>
      <c r="E178" s="76"/>
      <c r="F178" s="76"/>
      <c r="G178" s="150"/>
      <c r="H178" s="74">
        <f>SUM(I178:L178)</f>
        <v>0</v>
      </c>
      <c r="I178" s="76"/>
      <c r="J178" s="76"/>
      <c r="K178" s="76"/>
      <c r="L178" s="151"/>
    </row>
    <row r="179" spans="1:12" ht="84" x14ac:dyDescent="0.25">
      <c r="A179" s="161">
        <v>3290</v>
      </c>
      <c r="B179" s="67" t="s">
        <v>342</v>
      </c>
      <c r="C179" s="175">
        <f t="shared" ref="C179:C183" si="19">SUM(D179:G179)</f>
        <v>0</v>
      </c>
      <c r="D179" s="162">
        <f>SUM(D180:D183)</f>
        <v>0</v>
      </c>
      <c r="E179" s="162">
        <f t="shared" ref="E179:G179" si="20">SUM(E180:E183)</f>
        <v>0</v>
      </c>
      <c r="F179" s="162">
        <f t="shared" si="20"/>
        <v>0</v>
      </c>
      <c r="G179" s="162">
        <f t="shared" si="20"/>
        <v>0</v>
      </c>
      <c r="H179" s="175">
        <f t="shared" ref="H179:H183" si="21">SUM(I179:L179)</f>
        <v>0</v>
      </c>
      <c r="I179" s="162">
        <f>SUM(I180:I183)</f>
        <v>0</v>
      </c>
      <c r="J179" s="162">
        <f t="shared" ref="J179:L179" si="22">SUM(J180:J183)</f>
        <v>0</v>
      </c>
      <c r="K179" s="162">
        <f t="shared" si="22"/>
        <v>0</v>
      </c>
      <c r="L179" s="176">
        <f t="shared" si="22"/>
        <v>0</v>
      </c>
    </row>
    <row r="180" spans="1:12" ht="72" x14ac:dyDescent="0.25">
      <c r="A180" s="47">
        <v>3291</v>
      </c>
      <c r="B180" s="73" t="s">
        <v>167</v>
      </c>
      <c r="C180" s="74">
        <f t="shared" si="19"/>
        <v>0</v>
      </c>
      <c r="D180" s="76"/>
      <c r="E180" s="76"/>
      <c r="F180" s="76"/>
      <c r="G180" s="177"/>
      <c r="H180" s="74">
        <f t="shared" si="21"/>
        <v>0</v>
      </c>
      <c r="I180" s="76"/>
      <c r="J180" s="76"/>
      <c r="K180" s="76"/>
      <c r="L180" s="151"/>
    </row>
    <row r="181" spans="1:12" ht="82.5" customHeight="1" x14ac:dyDescent="0.25">
      <c r="A181" s="47">
        <v>3292</v>
      </c>
      <c r="B181" s="73" t="s">
        <v>343</v>
      </c>
      <c r="C181" s="74">
        <f t="shared" si="19"/>
        <v>0</v>
      </c>
      <c r="D181" s="76"/>
      <c r="E181" s="76"/>
      <c r="F181" s="76"/>
      <c r="G181" s="177"/>
      <c r="H181" s="74">
        <f t="shared" si="21"/>
        <v>0</v>
      </c>
      <c r="I181" s="76"/>
      <c r="J181" s="76"/>
      <c r="K181" s="76"/>
      <c r="L181" s="151"/>
    </row>
    <row r="182" spans="1:12" ht="72" x14ac:dyDescent="0.25">
      <c r="A182" s="47">
        <v>3293</v>
      </c>
      <c r="B182" s="73" t="s">
        <v>344</v>
      </c>
      <c r="C182" s="74">
        <f t="shared" si="19"/>
        <v>0</v>
      </c>
      <c r="D182" s="76"/>
      <c r="E182" s="76"/>
      <c r="F182" s="76"/>
      <c r="G182" s="177"/>
      <c r="H182" s="74">
        <f t="shared" si="21"/>
        <v>0</v>
      </c>
      <c r="I182" s="76"/>
      <c r="J182" s="76"/>
      <c r="K182" s="76"/>
      <c r="L182" s="151"/>
    </row>
    <row r="183" spans="1:12" ht="60" x14ac:dyDescent="0.25">
      <c r="A183" s="178">
        <v>3294</v>
      </c>
      <c r="B183" s="73" t="s">
        <v>168</v>
      </c>
      <c r="C183" s="175">
        <f t="shared" si="19"/>
        <v>0</v>
      </c>
      <c r="D183" s="179"/>
      <c r="E183" s="179"/>
      <c r="F183" s="179"/>
      <c r="G183" s="180"/>
      <c r="H183" s="175">
        <f t="shared" si="21"/>
        <v>0</v>
      </c>
      <c r="I183" s="179"/>
      <c r="J183" s="179"/>
      <c r="K183" s="179"/>
      <c r="L183" s="181"/>
    </row>
    <row r="184" spans="1:12" ht="48" x14ac:dyDescent="0.25">
      <c r="A184" s="88">
        <v>3300</v>
      </c>
      <c r="B184" s="173" t="s">
        <v>169</v>
      </c>
      <c r="C184" s="182">
        <f t="shared" si="7"/>
        <v>0</v>
      </c>
      <c r="D184" s="183">
        <f>SUM(D185:D186)</f>
        <v>0</v>
      </c>
      <c r="E184" s="183">
        <f t="shared" ref="E184:G184" si="23">SUM(E185:E186)</f>
        <v>0</v>
      </c>
      <c r="F184" s="183">
        <f t="shared" si="23"/>
        <v>0</v>
      </c>
      <c r="G184" s="183">
        <f t="shared" si="23"/>
        <v>0</v>
      </c>
      <c r="H184" s="182">
        <f t="shared" si="8"/>
        <v>0</v>
      </c>
      <c r="I184" s="183">
        <f>SUM(I185:I186)</f>
        <v>0</v>
      </c>
      <c r="J184" s="183">
        <f t="shared" ref="J184:L184" si="24">SUM(J185:J186)</f>
        <v>0</v>
      </c>
      <c r="K184" s="183">
        <f t="shared" si="24"/>
        <v>0</v>
      </c>
      <c r="L184" s="143">
        <f t="shared" si="24"/>
        <v>0</v>
      </c>
    </row>
    <row r="185" spans="1:12" ht="48" x14ac:dyDescent="0.25">
      <c r="A185" s="102">
        <v>3310</v>
      </c>
      <c r="B185" s="103" t="s">
        <v>170</v>
      </c>
      <c r="C185" s="184">
        <f t="shared" si="7"/>
        <v>0</v>
      </c>
      <c r="D185" s="156"/>
      <c r="E185" s="156"/>
      <c r="F185" s="156"/>
      <c r="G185" s="157"/>
      <c r="H185" s="184">
        <f t="shared" si="8"/>
        <v>0</v>
      </c>
      <c r="I185" s="156"/>
      <c r="J185" s="156"/>
      <c r="K185" s="156"/>
      <c r="L185" s="158"/>
    </row>
    <row r="186" spans="1:12" ht="58.5" customHeight="1" x14ac:dyDescent="0.25">
      <c r="A186" s="41">
        <v>3320</v>
      </c>
      <c r="B186" s="67" t="s">
        <v>171</v>
      </c>
      <c r="C186" s="68">
        <f t="shared" si="7"/>
        <v>0</v>
      </c>
      <c r="D186" s="70"/>
      <c r="E186" s="70"/>
      <c r="F186" s="70"/>
      <c r="G186" s="148"/>
      <c r="H186" s="68">
        <f t="shared" si="8"/>
        <v>0</v>
      </c>
      <c r="I186" s="70"/>
      <c r="J186" s="70"/>
      <c r="K186" s="70"/>
      <c r="L186" s="149"/>
    </row>
    <row r="187" spans="1:12" x14ac:dyDescent="0.25">
      <c r="A187" s="185">
        <v>4000</v>
      </c>
      <c r="B187" s="136" t="s">
        <v>172</v>
      </c>
      <c r="C187" s="137">
        <f t="shared" si="7"/>
        <v>0</v>
      </c>
      <c r="D187" s="138">
        <f>SUM(D188,D191)</f>
        <v>0</v>
      </c>
      <c r="E187" s="138">
        <f>SUM(E188,E191)</f>
        <v>0</v>
      </c>
      <c r="F187" s="138">
        <f>SUM(F188,F191)</f>
        <v>0</v>
      </c>
      <c r="G187" s="139">
        <f>SUM(G188,G191)</f>
        <v>0</v>
      </c>
      <c r="H187" s="137">
        <f t="shared" si="8"/>
        <v>0</v>
      </c>
      <c r="I187" s="138">
        <f>SUM(I188,I191)</f>
        <v>0</v>
      </c>
      <c r="J187" s="138">
        <f>SUM(J188,J191)</f>
        <v>0</v>
      </c>
      <c r="K187" s="138">
        <f>SUM(K188,K191)</f>
        <v>0</v>
      </c>
      <c r="L187" s="140">
        <f>SUM(L188,L191)</f>
        <v>0</v>
      </c>
    </row>
    <row r="188" spans="1:12" ht="24" x14ac:dyDescent="0.25">
      <c r="A188" s="186">
        <v>4200</v>
      </c>
      <c r="B188" s="141" t="s">
        <v>173</v>
      </c>
      <c r="C188" s="59">
        <f>SUM(D188:G188)</f>
        <v>0</v>
      </c>
      <c r="D188" s="65">
        <f>SUM(D189,D190)</f>
        <v>0</v>
      </c>
      <c r="E188" s="65">
        <f>SUM(E189,E190)</f>
        <v>0</v>
      </c>
      <c r="F188" s="65">
        <f>SUM(F189,F190)</f>
        <v>0</v>
      </c>
      <c r="G188" s="159">
        <f>SUM(G189,G190)</f>
        <v>0</v>
      </c>
      <c r="H188" s="59">
        <f t="shared" si="8"/>
        <v>0</v>
      </c>
      <c r="I188" s="65">
        <f>SUM(I189,I190)</f>
        <v>0</v>
      </c>
      <c r="J188" s="65">
        <f>SUM(J189,J190)</f>
        <v>0</v>
      </c>
      <c r="K188" s="65">
        <f>SUM(K189,K190)</f>
        <v>0</v>
      </c>
      <c r="L188" s="160">
        <f>SUM(L189,L190)</f>
        <v>0</v>
      </c>
    </row>
    <row r="189" spans="1:12" ht="36" x14ac:dyDescent="0.25">
      <c r="A189" s="161">
        <v>4240</v>
      </c>
      <c r="B189" s="67" t="s">
        <v>345</v>
      </c>
      <c r="C189" s="68">
        <f t="shared" ref="C189:C263" si="25">SUM(D189:G189)</f>
        <v>0</v>
      </c>
      <c r="D189" s="70"/>
      <c r="E189" s="70"/>
      <c r="F189" s="70"/>
      <c r="G189" s="148"/>
      <c r="H189" s="68">
        <f t="shared" ref="H189:H262" si="26">SUM(I189:L189)</f>
        <v>0</v>
      </c>
      <c r="I189" s="70"/>
      <c r="J189" s="70"/>
      <c r="K189" s="70"/>
      <c r="L189" s="149"/>
    </row>
    <row r="190" spans="1:12" ht="24" x14ac:dyDescent="0.25">
      <c r="A190" s="152">
        <v>4250</v>
      </c>
      <c r="B190" s="73" t="s">
        <v>174</v>
      </c>
      <c r="C190" s="74">
        <f t="shared" si="25"/>
        <v>0</v>
      </c>
      <c r="D190" s="76"/>
      <c r="E190" s="76"/>
      <c r="F190" s="76"/>
      <c r="G190" s="150"/>
      <c r="H190" s="74">
        <f t="shared" si="26"/>
        <v>0</v>
      </c>
      <c r="I190" s="76"/>
      <c r="J190" s="76"/>
      <c r="K190" s="76"/>
      <c r="L190" s="151"/>
    </row>
    <row r="191" spans="1:12" x14ac:dyDescent="0.25">
      <c r="A191" s="58">
        <v>4300</v>
      </c>
      <c r="B191" s="141" t="s">
        <v>175</v>
      </c>
      <c r="C191" s="59">
        <f t="shared" si="25"/>
        <v>0</v>
      </c>
      <c r="D191" s="65">
        <f>SUM(D192)</f>
        <v>0</v>
      </c>
      <c r="E191" s="65">
        <f>SUM(E192)</f>
        <v>0</v>
      </c>
      <c r="F191" s="65">
        <f>SUM(F192)</f>
        <v>0</v>
      </c>
      <c r="G191" s="159">
        <f>SUM(G192)</f>
        <v>0</v>
      </c>
      <c r="H191" s="59">
        <f t="shared" si="26"/>
        <v>0</v>
      </c>
      <c r="I191" s="65">
        <f>SUM(I192)</f>
        <v>0</v>
      </c>
      <c r="J191" s="65">
        <f>SUM(J192)</f>
        <v>0</v>
      </c>
      <c r="K191" s="65">
        <f>SUM(K192)</f>
        <v>0</v>
      </c>
      <c r="L191" s="160">
        <f>SUM(L192)</f>
        <v>0</v>
      </c>
    </row>
    <row r="192" spans="1:12" ht="24" x14ac:dyDescent="0.25">
      <c r="A192" s="161">
        <v>4310</v>
      </c>
      <c r="B192" s="67" t="s">
        <v>176</v>
      </c>
      <c r="C192" s="68">
        <f>SUM(D192:G192)</f>
        <v>0</v>
      </c>
      <c r="D192" s="162">
        <f>SUM(D193:D193)</f>
        <v>0</v>
      </c>
      <c r="E192" s="162">
        <f>SUM(E193:E193)</f>
        <v>0</v>
      </c>
      <c r="F192" s="162">
        <f>SUM(F193:F193)</f>
        <v>0</v>
      </c>
      <c r="G192" s="163">
        <f>SUM(G193:G193)</f>
        <v>0</v>
      </c>
      <c r="H192" s="68">
        <f t="shared" si="26"/>
        <v>0</v>
      </c>
      <c r="I192" s="162">
        <f>SUM(I193:I193)</f>
        <v>0</v>
      </c>
      <c r="J192" s="162">
        <f>SUM(J193:J193)</f>
        <v>0</v>
      </c>
      <c r="K192" s="162">
        <f>SUM(K193:K193)</f>
        <v>0</v>
      </c>
      <c r="L192" s="164">
        <f>SUM(L193:L193)</f>
        <v>0</v>
      </c>
    </row>
    <row r="193" spans="1:12" ht="36" x14ac:dyDescent="0.25">
      <c r="A193" s="47">
        <v>4311</v>
      </c>
      <c r="B193" s="73" t="s">
        <v>346</v>
      </c>
      <c r="C193" s="74">
        <f t="shared" si="25"/>
        <v>0</v>
      </c>
      <c r="D193" s="76"/>
      <c r="E193" s="76"/>
      <c r="F193" s="76"/>
      <c r="G193" s="150"/>
      <c r="H193" s="74">
        <f t="shared" si="26"/>
        <v>0</v>
      </c>
      <c r="I193" s="76"/>
      <c r="J193" s="76"/>
      <c r="K193" s="76"/>
      <c r="L193" s="151"/>
    </row>
    <row r="194" spans="1:12" s="27" customFormat="1" ht="24" x14ac:dyDescent="0.25">
      <c r="A194" s="187"/>
      <c r="B194" s="22" t="s">
        <v>177</v>
      </c>
      <c r="C194" s="132" t="e">
        <f t="shared" si="25"/>
        <v>#REF!</v>
      </c>
      <c r="D194" s="133" t="e">
        <f>SUM(D195,D230,D268,#REF!,#REF!)</f>
        <v>#REF!</v>
      </c>
      <c r="E194" s="133" t="e">
        <f>SUM(E195,E230,E268,#REF!,#REF!)</f>
        <v>#REF!</v>
      </c>
      <c r="F194" s="133" t="e">
        <f>SUM(F195,F230,F268,#REF!,#REF!)</f>
        <v>#REF!</v>
      </c>
      <c r="G194" s="133" t="e">
        <f>SUM(G195,G230,G268,#REF!,#REF!)</f>
        <v>#REF!</v>
      </c>
      <c r="H194" s="132">
        <f t="shared" si="26"/>
        <v>66460</v>
      </c>
      <c r="I194" s="133">
        <f>SUM(I195,I230,I268)</f>
        <v>32360</v>
      </c>
      <c r="J194" s="133">
        <f>SUM(J195,J230,J268)</f>
        <v>0</v>
      </c>
      <c r="K194" s="133">
        <f>SUM(K195,K230,K268)</f>
        <v>33270</v>
      </c>
      <c r="L194" s="188">
        <f>SUM(L195,L230,L268)</f>
        <v>830</v>
      </c>
    </row>
    <row r="195" spans="1:12" x14ac:dyDescent="0.25">
      <c r="A195" s="136">
        <v>5000</v>
      </c>
      <c r="B195" s="136" t="s">
        <v>178</v>
      </c>
      <c r="C195" s="137" t="e">
        <f t="shared" si="25"/>
        <v>#REF!</v>
      </c>
      <c r="D195" s="138" t="e">
        <f>D196+D204+#REF!</f>
        <v>#REF!</v>
      </c>
      <c r="E195" s="138" t="e">
        <f>E196+E204+#REF!</f>
        <v>#REF!</v>
      </c>
      <c r="F195" s="138" t="e">
        <f>F196+F204+#REF!</f>
        <v>#REF!</v>
      </c>
      <c r="G195" s="138" t="e">
        <f>G196+G204+#REF!</f>
        <v>#REF!</v>
      </c>
      <c r="H195" s="137">
        <f t="shared" si="26"/>
        <v>33190</v>
      </c>
      <c r="I195" s="138">
        <f>I196+I204</f>
        <v>32360</v>
      </c>
      <c r="J195" s="138">
        <f>J196+J204</f>
        <v>0</v>
      </c>
      <c r="K195" s="138">
        <f>K196+K204</f>
        <v>0</v>
      </c>
      <c r="L195" s="189">
        <f>L196+L204</f>
        <v>830</v>
      </c>
    </row>
    <row r="196" spans="1:12" x14ac:dyDescent="0.25">
      <c r="A196" s="58">
        <v>5100</v>
      </c>
      <c r="B196" s="141" t="s">
        <v>179</v>
      </c>
      <c r="C196" s="59">
        <f t="shared" si="25"/>
        <v>0</v>
      </c>
      <c r="D196" s="65">
        <f>D197+D198+D201+D202+D203</f>
        <v>0</v>
      </c>
      <c r="E196" s="65">
        <f>E197+E198+E201+E202+E203</f>
        <v>0</v>
      </c>
      <c r="F196" s="65">
        <f>F197+F198+F201+F202+F203</f>
        <v>0</v>
      </c>
      <c r="G196" s="159">
        <f>G197+G198+G201+G202+G203</f>
        <v>0</v>
      </c>
      <c r="H196" s="59">
        <f t="shared" si="26"/>
        <v>0</v>
      </c>
      <c r="I196" s="65">
        <f>I197+I198+I201+I202+I203</f>
        <v>0</v>
      </c>
      <c r="J196" s="65">
        <f>J197+J198+J201+J202+J203</f>
        <v>0</v>
      </c>
      <c r="K196" s="65">
        <f>K197+K198+K201+K202+K203</f>
        <v>0</v>
      </c>
      <c r="L196" s="160">
        <f>L197+L198+L201+L202+L203</f>
        <v>0</v>
      </c>
    </row>
    <row r="197" spans="1:12" x14ac:dyDescent="0.25">
      <c r="A197" s="161">
        <v>5110</v>
      </c>
      <c r="B197" s="67" t="s">
        <v>180</v>
      </c>
      <c r="C197" s="68">
        <f t="shared" si="25"/>
        <v>0</v>
      </c>
      <c r="D197" s="70"/>
      <c r="E197" s="70"/>
      <c r="F197" s="70"/>
      <c r="G197" s="148"/>
      <c r="H197" s="68">
        <f t="shared" si="26"/>
        <v>0</v>
      </c>
      <c r="I197" s="70"/>
      <c r="J197" s="70"/>
      <c r="K197" s="70"/>
      <c r="L197" s="149"/>
    </row>
    <row r="198" spans="1:12" ht="24" x14ac:dyDescent="0.25">
      <c r="A198" s="152">
        <v>5120</v>
      </c>
      <c r="B198" s="73" t="s">
        <v>181</v>
      </c>
      <c r="C198" s="74">
        <f t="shared" si="25"/>
        <v>0</v>
      </c>
      <c r="D198" s="153">
        <f>D199+D200</f>
        <v>0</v>
      </c>
      <c r="E198" s="153">
        <f>E199+E200</f>
        <v>0</v>
      </c>
      <c r="F198" s="153">
        <f>F199+F200</f>
        <v>0</v>
      </c>
      <c r="G198" s="154">
        <f>G199+G200</f>
        <v>0</v>
      </c>
      <c r="H198" s="74">
        <f t="shared" si="26"/>
        <v>0</v>
      </c>
      <c r="I198" s="153">
        <f>I199+I200</f>
        <v>0</v>
      </c>
      <c r="J198" s="153">
        <f>J199+J200</f>
        <v>0</v>
      </c>
      <c r="K198" s="153">
        <f>K199+K200</f>
        <v>0</v>
      </c>
      <c r="L198" s="155">
        <f>L199+L200</f>
        <v>0</v>
      </c>
    </row>
    <row r="199" spans="1:12" x14ac:dyDescent="0.25">
      <c r="A199" s="47">
        <v>5121</v>
      </c>
      <c r="B199" s="73" t="s">
        <v>182</v>
      </c>
      <c r="C199" s="74">
        <f t="shared" si="25"/>
        <v>0</v>
      </c>
      <c r="D199" s="76"/>
      <c r="E199" s="76"/>
      <c r="F199" s="76"/>
      <c r="G199" s="150"/>
      <c r="H199" s="74">
        <f t="shared" si="26"/>
        <v>0</v>
      </c>
      <c r="I199" s="76"/>
      <c r="J199" s="76"/>
      <c r="K199" s="76"/>
      <c r="L199" s="151"/>
    </row>
    <row r="200" spans="1:12" ht="35.25" customHeight="1" x14ac:dyDescent="0.25">
      <c r="A200" s="47">
        <v>5129</v>
      </c>
      <c r="B200" s="73" t="s">
        <v>183</v>
      </c>
      <c r="C200" s="74">
        <f t="shared" si="25"/>
        <v>0</v>
      </c>
      <c r="D200" s="76"/>
      <c r="E200" s="76"/>
      <c r="F200" s="76"/>
      <c r="G200" s="150"/>
      <c r="H200" s="74">
        <f t="shared" si="26"/>
        <v>0</v>
      </c>
      <c r="I200" s="76"/>
      <c r="J200" s="76"/>
      <c r="K200" s="76"/>
      <c r="L200" s="151"/>
    </row>
    <row r="201" spans="1:12" x14ac:dyDescent="0.25">
      <c r="A201" s="152">
        <v>5130</v>
      </c>
      <c r="B201" s="73" t="s">
        <v>184</v>
      </c>
      <c r="C201" s="74">
        <f t="shared" si="25"/>
        <v>0</v>
      </c>
      <c r="D201" s="76"/>
      <c r="E201" s="76"/>
      <c r="F201" s="76"/>
      <c r="G201" s="150"/>
      <c r="H201" s="74">
        <f t="shared" si="26"/>
        <v>0</v>
      </c>
      <c r="I201" s="76"/>
      <c r="J201" s="76"/>
      <c r="K201" s="76"/>
      <c r="L201" s="151"/>
    </row>
    <row r="202" spans="1:12" x14ac:dyDescent="0.25">
      <c r="A202" s="152">
        <v>5140</v>
      </c>
      <c r="B202" s="73" t="s">
        <v>185</v>
      </c>
      <c r="C202" s="74">
        <f t="shared" si="25"/>
        <v>0</v>
      </c>
      <c r="D202" s="76"/>
      <c r="E202" s="76"/>
      <c r="F202" s="76"/>
      <c r="G202" s="150"/>
      <c r="H202" s="74">
        <f t="shared" si="26"/>
        <v>0</v>
      </c>
      <c r="I202" s="76"/>
      <c r="J202" s="76"/>
      <c r="K202" s="76"/>
      <c r="L202" s="151"/>
    </row>
    <row r="203" spans="1:12" ht="24" x14ac:dyDescent="0.25">
      <c r="A203" s="152">
        <v>5170</v>
      </c>
      <c r="B203" s="73" t="s">
        <v>186</v>
      </c>
      <c r="C203" s="74">
        <f t="shared" si="25"/>
        <v>0</v>
      </c>
      <c r="D203" s="76"/>
      <c r="E203" s="76"/>
      <c r="F203" s="76"/>
      <c r="G203" s="150"/>
      <c r="H203" s="74">
        <f t="shared" si="26"/>
        <v>0</v>
      </c>
      <c r="I203" s="76"/>
      <c r="J203" s="76"/>
      <c r="K203" s="76"/>
      <c r="L203" s="151"/>
    </row>
    <row r="204" spans="1:12" x14ac:dyDescent="0.25">
      <c r="A204" s="58">
        <v>5200</v>
      </c>
      <c r="B204" s="141" t="s">
        <v>187</v>
      </c>
      <c r="C204" s="59">
        <f t="shared" si="25"/>
        <v>89390</v>
      </c>
      <c r="D204" s="65">
        <f>D205+D215+D216+D225+D226+D227+D229</f>
        <v>88560</v>
      </c>
      <c r="E204" s="65">
        <f>E205+E215+E216+E225+E226+E227+E229</f>
        <v>0</v>
      </c>
      <c r="F204" s="65">
        <f>F205+F215+F216+F225+F226+F227+F229</f>
        <v>0</v>
      </c>
      <c r="G204" s="159">
        <f>G205+G215+G216+G225+G226+G227+G229</f>
        <v>830</v>
      </c>
      <c r="H204" s="59">
        <f t="shared" si="26"/>
        <v>33190</v>
      </c>
      <c r="I204" s="65">
        <f>I205+I215+I216+I225+I226+I227+I229</f>
        <v>32360</v>
      </c>
      <c r="J204" s="65">
        <f>J205+J215+J216+J225+J226+J227+J229</f>
        <v>0</v>
      </c>
      <c r="K204" s="65">
        <f>K205+K215+K216+K225+K226+K227+K229</f>
        <v>0</v>
      </c>
      <c r="L204" s="160">
        <f>L205+L215+L216+L225+L226+L227+L229</f>
        <v>830</v>
      </c>
    </row>
    <row r="205" spans="1:12" x14ac:dyDescent="0.25">
      <c r="A205" s="144">
        <v>5210</v>
      </c>
      <c r="B205" s="103" t="s">
        <v>188</v>
      </c>
      <c r="C205" s="110">
        <f t="shared" si="25"/>
        <v>0</v>
      </c>
      <c r="D205" s="145">
        <f>SUM(D206:D214)</f>
        <v>0</v>
      </c>
      <c r="E205" s="145">
        <f>SUM(E206:E214)</f>
        <v>0</v>
      </c>
      <c r="F205" s="145">
        <f>SUM(F206:F214)</f>
        <v>0</v>
      </c>
      <c r="G205" s="146">
        <f>SUM(G206:G214)</f>
        <v>0</v>
      </c>
      <c r="H205" s="110">
        <f t="shared" si="26"/>
        <v>0</v>
      </c>
      <c r="I205" s="145">
        <f>SUM(I206:I214)</f>
        <v>0</v>
      </c>
      <c r="J205" s="145">
        <f>SUM(J206:J214)</f>
        <v>0</v>
      </c>
      <c r="K205" s="145">
        <f>SUM(K206:K214)</f>
        <v>0</v>
      </c>
      <c r="L205" s="147">
        <f>SUM(L206:L214)</f>
        <v>0</v>
      </c>
    </row>
    <row r="206" spans="1:12" x14ac:dyDescent="0.25">
      <c r="A206" s="41">
        <v>5211</v>
      </c>
      <c r="B206" s="67" t="s">
        <v>189</v>
      </c>
      <c r="C206" s="68">
        <f t="shared" si="25"/>
        <v>0</v>
      </c>
      <c r="D206" s="70"/>
      <c r="E206" s="70"/>
      <c r="F206" s="70"/>
      <c r="G206" s="148"/>
      <c r="H206" s="68">
        <f t="shared" si="26"/>
        <v>0</v>
      </c>
      <c r="I206" s="70"/>
      <c r="J206" s="70"/>
      <c r="K206" s="70"/>
      <c r="L206" s="149"/>
    </row>
    <row r="207" spans="1:12" x14ac:dyDescent="0.25">
      <c r="A207" s="47">
        <v>5212</v>
      </c>
      <c r="B207" s="73" t="s">
        <v>190</v>
      </c>
      <c r="C207" s="74">
        <f t="shared" si="25"/>
        <v>0</v>
      </c>
      <c r="D207" s="76"/>
      <c r="E207" s="76"/>
      <c r="F207" s="76"/>
      <c r="G207" s="150"/>
      <c r="H207" s="74">
        <f t="shared" si="26"/>
        <v>0</v>
      </c>
      <c r="I207" s="76"/>
      <c r="J207" s="76"/>
      <c r="K207" s="76"/>
      <c r="L207" s="151"/>
    </row>
    <row r="208" spans="1:12" x14ac:dyDescent="0.25">
      <c r="A208" s="47">
        <v>5213</v>
      </c>
      <c r="B208" s="73" t="s">
        <v>191</v>
      </c>
      <c r="C208" s="74">
        <f t="shared" si="25"/>
        <v>0</v>
      </c>
      <c r="D208" s="76"/>
      <c r="E208" s="76"/>
      <c r="F208" s="76"/>
      <c r="G208" s="150"/>
      <c r="H208" s="74">
        <f t="shared" si="26"/>
        <v>0</v>
      </c>
      <c r="I208" s="76"/>
      <c r="J208" s="76"/>
      <c r="K208" s="76"/>
      <c r="L208" s="151"/>
    </row>
    <row r="209" spans="1:12" x14ac:dyDescent="0.25">
      <c r="A209" s="47">
        <v>5214</v>
      </c>
      <c r="B209" s="73" t="s">
        <v>192</v>
      </c>
      <c r="C209" s="74">
        <f t="shared" si="25"/>
        <v>0</v>
      </c>
      <c r="D209" s="76"/>
      <c r="E209" s="76"/>
      <c r="F209" s="76"/>
      <c r="G209" s="150"/>
      <c r="H209" s="74">
        <f t="shared" si="26"/>
        <v>0</v>
      </c>
      <c r="I209" s="76"/>
      <c r="J209" s="76"/>
      <c r="K209" s="76"/>
      <c r="L209" s="151"/>
    </row>
    <row r="210" spans="1:12" x14ac:dyDescent="0.25">
      <c r="A210" s="47">
        <v>5215</v>
      </c>
      <c r="B210" s="73" t="s">
        <v>193</v>
      </c>
      <c r="C210" s="74">
        <f>SUM(D210:G210)</f>
        <v>0</v>
      </c>
      <c r="D210" s="76"/>
      <c r="E210" s="76"/>
      <c r="F210" s="76"/>
      <c r="G210" s="150"/>
      <c r="H210" s="74">
        <f>SUM(I210:L210)</f>
        <v>0</v>
      </c>
      <c r="I210" s="76"/>
      <c r="J210" s="76"/>
      <c r="K210" s="76"/>
      <c r="L210" s="151"/>
    </row>
    <row r="211" spans="1:12" ht="24" x14ac:dyDescent="0.25">
      <c r="A211" s="47">
        <v>5216</v>
      </c>
      <c r="B211" s="73" t="s">
        <v>194</v>
      </c>
      <c r="C211" s="74">
        <f t="shared" si="25"/>
        <v>0</v>
      </c>
      <c r="D211" s="76"/>
      <c r="E211" s="76"/>
      <c r="F211" s="76"/>
      <c r="G211" s="150"/>
      <c r="H211" s="74">
        <f t="shared" si="26"/>
        <v>0</v>
      </c>
      <c r="I211" s="76"/>
      <c r="J211" s="76"/>
      <c r="K211" s="76"/>
      <c r="L211" s="151"/>
    </row>
    <row r="212" spans="1:12" x14ac:dyDescent="0.25">
      <c r="A212" s="47">
        <v>5217</v>
      </c>
      <c r="B212" s="73" t="s">
        <v>195</v>
      </c>
      <c r="C212" s="74">
        <f t="shared" si="25"/>
        <v>0</v>
      </c>
      <c r="D212" s="76"/>
      <c r="E212" s="76"/>
      <c r="F212" s="76"/>
      <c r="G212" s="150"/>
      <c r="H212" s="74">
        <f t="shared" si="26"/>
        <v>0</v>
      </c>
      <c r="I212" s="76"/>
      <c r="J212" s="76"/>
      <c r="K212" s="76"/>
      <c r="L212" s="151"/>
    </row>
    <row r="213" spans="1:12" x14ac:dyDescent="0.25">
      <c r="A213" s="47">
        <v>5218</v>
      </c>
      <c r="B213" s="73" t="s">
        <v>196</v>
      </c>
      <c r="C213" s="74">
        <f t="shared" si="25"/>
        <v>0</v>
      </c>
      <c r="D213" s="76"/>
      <c r="E213" s="76"/>
      <c r="F213" s="76"/>
      <c r="G213" s="150"/>
      <c r="H213" s="74">
        <f t="shared" si="26"/>
        <v>0</v>
      </c>
      <c r="I213" s="76"/>
      <c r="J213" s="76"/>
      <c r="K213" s="76"/>
      <c r="L213" s="151"/>
    </row>
    <row r="214" spans="1:12" x14ac:dyDescent="0.25">
      <c r="A214" s="47">
        <v>5219</v>
      </c>
      <c r="B214" s="73" t="s">
        <v>197</v>
      </c>
      <c r="C214" s="74">
        <f t="shared" si="25"/>
        <v>0</v>
      </c>
      <c r="D214" s="76"/>
      <c r="E214" s="76"/>
      <c r="F214" s="76"/>
      <c r="G214" s="150"/>
      <c r="H214" s="74">
        <f t="shared" si="26"/>
        <v>0</v>
      </c>
      <c r="I214" s="76"/>
      <c r="J214" s="76"/>
      <c r="K214" s="76"/>
      <c r="L214" s="151"/>
    </row>
    <row r="215" spans="1:12" ht="13.5" customHeight="1" x14ac:dyDescent="0.25">
      <c r="A215" s="152">
        <v>5220</v>
      </c>
      <c r="B215" s="73" t="s">
        <v>198</v>
      </c>
      <c r="C215" s="74">
        <f t="shared" si="25"/>
        <v>0</v>
      </c>
      <c r="D215" s="76"/>
      <c r="E215" s="76"/>
      <c r="F215" s="76"/>
      <c r="G215" s="150"/>
      <c r="H215" s="74">
        <f t="shared" si="26"/>
        <v>0</v>
      </c>
      <c r="I215" s="76"/>
      <c r="J215" s="76"/>
      <c r="K215" s="76"/>
      <c r="L215" s="151"/>
    </row>
    <row r="216" spans="1:12" x14ac:dyDescent="0.25">
      <c r="A216" s="152">
        <v>5230</v>
      </c>
      <c r="B216" s="73" t="s">
        <v>199</v>
      </c>
      <c r="C216" s="74">
        <f t="shared" si="25"/>
        <v>89390</v>
      </c>
      <c r="D216" s="153">
        <f>SUM(D217:D224)</f>
        <v>88560</v>
      </c>
      <c r="E216" s="153">
        <f>SUM(E217:E224)</f>
        <v>0</v>
      </c>
      <c r="F216" s="153">
        <f>SUM(F217:F224)</f>
        <v>0</v>
      </c>
      <c r="G216" s="154">
        <f>SUM(G217:G224)</f>
        <v>830</v>
      </c>
      <c r="H216" s="74">
        <f t="shared" si="26"/>
        <v>33190</v>
      </c>
      <c r="I216" s="153">
        <f>SUM(I217:I224)</f>
        <v>32360</v>
      </c>
      <c r="J216" s="153">
        <f>SUM(J217:J224)</f>
        <v>0</v>
      </c>
      <c r="K216" s="153">
        <f>SUM(K217:K224)</f>
        <v>0</v>
      </c>
      <c r="L216" s="155">
        <f>SUM(L217:L224)</f>
        <v>830</v>
      </c>
    </row>
    <row r="217" spans="1:12" x14ac:dyDescent="0.25">
      <c r="A217" s="47">
        <v>5231</v>
      </c>
      <c r="B217" s="73" t="s">
        <v>200</v>
      </c>
      <c r="C217" s="74">
        <f t="shared" si="25"/>
        <v>13000</v>
      </c>
      <c r="D217" s="76">
        <v>13000</v>
      </c>
      <c r="E217" s="76"/>
      <c r="F217" s="76"/>
      <c r="G217" s="150"/>
      <c r="H217" s="74">
        <f t="shared" si="26"/>
        <v>0</v>
      </c>
      <c r="I217" s="76">
        <v>0</v>
      </c>
      <c r="J217" s="76"/>
      <c r="K217" s="76"/>
      <c r="L217" s="151"/>
    </row>
    <row r="218" spans="1:12" x14ac:dyDescent="0.25">
      <c r="A218" s="47">
        <v>5232</v>
      </c>
      <c r="B218" s="73" t="s">
        <v>201</v>
      </c>
      <c r="C218" s="74">
        <f t="shared" si="25"/>
        <v>0</v>
      </c>
      <c r="D218" s="76"/>
      <c r="E218" s="76"/>
      <c r="F218" s="76"/>
      <c r="G218" s="150"/>
      <c r="H218" s="74">
        <f t="shared" si="26"/>
        <v>0</v>
      </c>
      <c r="I218" s="76"/>
      <c r="J218" s="76"/>
      <c r="K218" s="76"/>
      <c r="L218" s="151"/>
    </row>
    <row r="219" spans="1:12" x14ac:dyDescent="0.25">
      <c r="A219" s="47">
        <v>5233</v>
      </c>
      <c r="B219" s="73" t="s">
        <v>202</v>
      </c>
      <c r="C219" s="190">
        <f t="shared" si="25"/>
        <v>0</v>
      </c>
      <c r="D219" s="76"/>
      <c r="E219" s="76"/>
      <c r="F219" s="76"/>
      <c r="G219" s="150"/>
      <c r="H219" s="74">
        <f t="shared" si="26"/>
        <v>0</v>
      </c>
      <c r="I219" s="76"/>
      <c r="J219" s="76"/>
      <c r="K219" s="76"/>
      <c r="L219" s="151"/>
    </row>
    <row r="220" spans="1:12" ht="24" x14ac:dyDescent="0.25">
      <c r="A220" s="47">
        <v>5234</v>
      </c>
      <c r="B220" s="73" t="s">
        <v>203</v>
      </c>
      <c r="C220" s="190">
        <f t="shared" si="25"/>
        <v>0</v>
      </c>
      <c r="D220" s="76"/>
      <c r="E220" s="76"/>
      <c r="F220" s="76"/>
      <c r="G220" s="150"/>
      <c r="H220" s="74">
        <f t="shared" si="26"/>
        <v>0</v>
      </c>
      <c r="I220" s="76"/>
      <c r="J220" s="76"/>
      <c r="K220" s="76"/>
      <c r="L220" s="151"/>
    </row>
    <row r="221" spans="1:12" ht="14.25" customHeight="1" x14ac:dyDescent="0.25">
      <c r="A221" s="47">
        <v>5236</v>
      </c>
      <c r="B221" s="73" t="s">
        <v>204</v>
      </c>
      <c r="C221" s="190">
        <f t="shared" si="25"/>
        <v>0</v>
      </c>
      <c r="D221" s="76"/>
      <c r="E221" s="76"/>
      <c r="F221" s="76"/>
      <c r="G221" s="150"/>
      <c r="H221" s="74">
        <f t="shared" si="26"/>
        <v>0</v>
      </c>
      <c r="I221" s="76"/>
      <c r="J221" s="76"/>
      <c r="K221" s="76"/>
      <c r="L221" s="151"/>
    </row>
    <row r="222" spans="1:12" ht="14.25" customHeight="1" x14ac:dyDescent="0.25">
      <c r="A222" s="47">
        <v>5237</v>
      </c>
      <c r="B222" s="73" t="s">
        <v>205</v>
      </c>
      <c r="C222" s="190">
        <f t="shared" si="25"/>
        <v>0</v>
      </c>
      <c r="D222" s="76"/>
      <c r="E222" s="76"/>
      <c r="F222" s="76"/>
      <c r="G222" s="150"/>
      <c r="H222" s="74">
        <f t="shared" si="26"/>
        <v>0</v>
      </c>
      <c r="I222" s="76"/>
      <c r="J222" s="76"/>
      <c r="K222" s="76"/>
      <c r="L222" s="151"/>
    </row>
    <row r="223" spans="1:12" ht="24" x14ac:dyDescent="0.25">
      <c r="A223" s="47">
        <v>5238</v>
      </c>
      <c r="B223" s="73" t="s">
        <v>206</v>
      </c>
      <c r="C223" s="190">
        <f t="shared" si="25"/>
        <v>5330</v>
      </c>
      <c r="D223" s="76">
        <v>4500</v>
      </c>
      <c r="E223" s="76"/>
      <c r="F223" s="76"/>
      <c r="G223" s="150">
        <v>830</v>
      </c>
      <c r="H223" s="74">
        <f t="shared" si="26"/>
        <v>8330</v>
      </c>
      <c r="I223" s="76">
        <v>7500</v>
      </c>
      <c r="J223" s="76"/>
      <c r="K223" s="76"/>
      <c r="L223" s="151">
        <v>830</v>
      </c>
    </row>
    <row r="224" spans="1:12" ht="24" x14ac:dyDescent="0.25">
      <c r="A224" s="47">
        <v>5239</v>
      </c>
      <c r="B224" s="73" t="s">
        <v>207</v>
      </c>
      <c r="C224" s="190">
        <f t="shared" si="25"/>
        <v>71060</v>
      </c>
      <c r="D224" s="76">
        <v>71060</v>
      </c>
      <c r="E224" s="76"/>
      <c r="F224" s="76"/>
      <c r="G224" s="150"/>
      <c r="H224" s="74">
        <f t="shared" si="26"/>
        <v>24860</v>
      </c>
      <c r="I224" s="76">
        <f>20360+4500</f>
        <v>24860</v>
      </c>
      <c r="J224" s="76"/>
      <c r="K224" s="76"/>
      <c r="L224" s="151"/>
    </row>
    <row r="225" spans="1:12" ht="24" x14ac:dyDescent="0.25">
      <c r="A225" s="152">
        <v>5240</v>
      </c>
      <c r="B225" s="73" t="s">
        <v>208</v>
      </c>
      <c r="C225" s="190">
        <f t="shared" si="25"/>
        <v>0</v>
      </c>
      <c r="D225" s="76"/>
      <c r="E225" s="76"/>
      <c r="F225" s="76"/>
      <c r="G225" s="150"/>
      <c r="H225" s="74">
        <f t="shared" si="26"/>
        <v>0</v>
      </c>
      <c r="I225" s="76"/>
      <c r="J225" s="76"/>
      <c r="K225" s="76"/>
      <c r="L225" s="151"/>
    </row>
    <row r="226" spans="1:12" x14ac:dyDescent="0.25">
      <c r="A226" s="152">
        <v>5250</v>
      </c>
      <c r="B226" s="73" t="s">
        <v>209</v>
      </c>
      <c r="C226" s="190">
        <f t="shared" si="25"/>
        <v>0</v>
      </c>
      <c r="D226" s="76"/>
      <c r="E226" s="76"/>
      <c r="F226" s="76"/>
      <c r="G226" s="150"/>
      <c r="H226" s="74">
        <f t="shared" si="26"/>
        <v>0</v>
      </c>
      <c r="I226" s="76"/>
      <c r="J226" s="76"/>
      <c r="K226" s="76"/>
      <c r="L226" s="151"/>
    </row>
    <row r="227" spans="1:12" x14ac:dyDescent="0.25">
      <c r="A227" s="152">
        <v>5260</v>
      </c>
      <c r="B227" s="73" t="s">
        <v>210</v>
      </c>
      <c r="C227" s="190">
        <f t="shared" si="25"/>
        <v>0</v>
      </c>
      <c r="D227" s="153">
        <f>SUM(D228)</f>
        <v>0</v>
      </c>
      <c r="E227" s="153">
        <f>SUM(E228)</f>
        <v>0</v>
      </c>
      <c r="F227" s="153">
        <f>SUM(F228)</f>
        <v>0</v>
      </c>
      <c r="G227" s="154">
        <f>SUM(G228)</f>
        <v>0</v>
      </c>
      <c r="H227" s="74">
        <f t="shared" si="26"/>
        <v>0</v>
      </c>
      <c r="I227" s="153">
        <f>SUM(I228)</f>
        <v>0</v>
      </c>
      <c r="J227" s="153">
        <f>SUM(J228)</f>
        <v>0</v>
      </c>
      <c r="K227" s="153">
        <f>SUM(K228)</f>
        <v>0</v>
      </c>
      <c r="L227" s="155">
        <f>SUM(L228)</f>
        <v>0</v>
      </c>
    </row>
    <row r="228" spans="1:12" ht="24" x14ac:dyDescent="0.25">
      <c r="A228" s="47">
        <v>5269</v>
      </c>
      <c r="B228" s="73" t="s">
        <v>211</v>
      </c>
      <c r="C228" s="190">
        <f t="shared" si="25"/>
        <v>0</v>
      </c>
      <c r="D228" s="76"/>
      <c r="E228" s="76"/>
      <c r="F228" s="76"/>
      <c r="G228" s="150"/>
      <c r="H228" s="74">
        <f t="shared" si="26"/>
        <v>0</v>
      </c>
      <c r="I228" s="76"/>
      <c r="J228" s="76"/>
      <c r="K228" s="76"/>
      <c r="L228" s="151"/>
    </row>
    <row r="229" spans="1:12" ht="24" x14ac:dyDescent="0.25">
      <c r="A229" s="144">
        <v>5270</v>
      </c>
      <c r="B229" s="103" t="s">
        <v>212</v>
      </c>
      <c r="C229" s="191">
        <f t="shared" si="25"/>
        <v>0</v>
      </c>
      <c r="D229" s="156"/>
      <c r="E229" s="156"/>
      <c r="F229" s="156"/>
      <c r="G229" s="157"/>
      <c r="H229" s="110">
        <f t="shared" si="26"/>
        <v>0</v>
      </c>
      <c r="I229" s="156"/>
      <c r="J229" s="156"/>
      <c r="K229" s="156"/>
      <c r="L229" s="158"/>
    </row>
    <row r="230" spans="1:12" x14ac:dyDescent="0.25">
      <c r="A230" s="136">
        <v>6000</v>
      </c>
      <c r="B230" s="136" t="s">
        <v>213</v>
      </c>
      <c r="C230" s="192">
        <f t="shared" si="25"/>
        <v>2000</v>
      </c>
      <c r="D230" s="138">
        <f>D231+D251+D258</f>
        <v>0</v>
      </c>
      <c r="E230" s="138">
        <f>E231+E251+E258</f>
        <v>0</v>
      </c>
      <c r="F230" s="138">
        <f>F231+F251+F258</f>
        <v>2000</v>
      </c>
      <c r="G230" s="139">
        <f>G231+G251+G258</f>
        <v>0</v>
      </c>
      <c r="H230" s="137">
        <f t="shared" si="26"/>
        <v>2000</v>
      </c>
      <c r="I230" s="138">
        <f>I231+I251+I258</f>
        <v>0</v>
      </c>
      <c r="J230" s="138">
        <f>J231+J251+J258</f>
        <v>0</v>
      </c>
      <c r="K230" s="138">
        <f>K231+K251+K258</f>
        <v>2000</v>
      </c>
      <c r="L230" s="140">
        <f>L231+L251+L258</f>
        <v>0</v>
      </c>
    </row>
    <row r="231" spans="1:12" ht="14.25" customHeight="1" x14ac:dyDescent="0.25">
      <c r="A231" s="88">
        <v>6200</v>
      </c>
      <c r="B231" s="173" t="s">
        <v>214</v>
      </c>
      <c r="C231" s="193">
        <f>SUM(D231:G231)</f>
        <v>0</v>
      </c>
      <c r="D231" s="183">
        <f>SUM(D232,D233,D235,D238,D244,D245,D246)</f>
        <v>0</v>
      </c>
      <c r="E231" s="183">
        <f t="shared" ref="E231:I231" si="27">SUM(E232,E233,E235,E238,E244,E245,E246)</f>
        <v>0</v>
      </c>
      <c r="F231" s="183">
        <f t="shared" si="27"/>
        <v>0</v>
      </c>
      <c r="G231" s="183">
        <f t="shared" si="27"/>
        <v>0</v>
      </c>
      <c r="H231" s="182">
        <f t="shared" si="26"/>
        <v>0</v>
      </c>
      <c r="I231" s="183">
        <f t="shared" si="27"/>
        <v>0</v>
      </c>
      <c r="J231" s="183">
        <f>SUM(J232,J233,J235,J238,J244,J245,J246)</f>
        <v>0</v>
      </c>
      <c r="K231" s="183">
        <f t="shared" ref="K231:L231" si="28">SUM(K232,K233,K235,K238,K244,K245,K246)</f>
        <v>0</v>
      </c>
      <c r="L231" s="143">
        <f t="shared" si="28"/>
        <v>0</v>
      </c>
    </row>
    <row r="232" spans="1:12" ht="24" x14ac:dyDescent="0.25">
      <c r="A232" s="161">
        <v>6220</v>
      </c>
      <c r="B232" s="67" t="s">
        <v>215</v>
      </c>
      <c r="C232" s="194">
        <f t="shared" si="25"/>
        <v>0</v>
      </c>
      <c r="D232" s="70"/>
      <c r="E232" s="70"/>
      <c r="F232" s="70"/>
      <c r="G232" s="195"/>
      <c r="H232" s="196">
        <f t="shared" si="26"/>
        <v>0</v>
      </c>
      <c r="I232" s="70"/>
      <c r="J232" s="70"/>
      <c r="K232" s="70"/>
      <c r="L232" s="149"/>
    </row>
    <row r="233" spans="1:12" x14ac:dyDescent="0.25">
      <c r="A233" s="152">
        <v>6230</v>
      </c>
      <c r="B233" s="73" t="s">
        <v>326</v>
      </c>
      <c r="C233" s="190">
        <f t="shared" si="25"/>
        <v>0</v>
      </c>
      <c r="D233" s="76">
        <f>SUM(D234)</f>
        <v>0</v>
      </c>
      <c r="E233" s="76">
        <f t="shared" ref="E233:I233" si="29">SUM(E234)</f>
        <v>0</v>
      </c>
      <c r="F233" s="76">
        <f t="shared" si="29"/>
        <v>0</v>
      </c>
      <c r="G233" s="150">
        <f t="shared" si="29"/>
        <v>0</v>
      </c>
      <c r="H233" s="197">
        <f t="shared" si="26"/>
        <v>0</v>
      </c>
      <c r="I233" s="76">
        <f t="shared" si="29"/>
        <v>0</v>
      </c>
      <c r="J233" s="76">
        <f t="shared" ref="J233" si="30">SUM(J234)</f>
        <v>0</v>
      </c>
      <c r="K233" s="76">
        <f t="shared" ref="K233:L233" si="31">SUM(K234)</f>
        <v>0</v>
      </c>
      <c r="L233" s="151">
        <f t="shared" si="31"/>
        <v>0</v>
      </c>
    </row>
    <row r="234" spans="1:12" ht="24" x14ac:dyDescent="0.25">
      <c r="A234" s="102">
        <v>6239</v>
      </c>
      <c r="B234" s="67" t="s">
        <v>327</v>
      </c>
      <c r="C234" s="190">
        <f t="shared" si="25"/>
        <v>0</v>
      </c>
      <c r="D234" s="70"/>
      <c r="E234" s="70"/>
      <c r="F234" s="70"/>
      <c r="G234" s="148"/>
      <c r="H234" s="197">
        <f t="shared" si="26"/>
        <v>0</v>
      </c>
      <c r="I234" s="70"/>
      <c r="J234" s="70"/>
      <c r="K234" s="70"/>
      <c r="L234" s="149"/>
    </row>
    <row r="235" spans="1:12" ht="24" x14ac:dyDescent="0.25">
      <c r="A235" s="152">
        <v>6240</v>
      </c>
      <c r="B235" s="73" t="s">
        <v>216</v>
      </c>
      <c r="C235" s="190">
        <f>SUM(D235:G235)</f>
        <v>0</v>
      </c>
      <c r="D235" s="153">
        <f>SUM(D236:D237)</f>
        <v>0</v>
      </c>
      <c r="E235" s="153">
        <f>SUM(E236:E237)</f>
        <v>0</v>
      </c>
      <c r="F235" s="153">
        <f>SUM(F236:F237)</f>
        <v>0</v>
      </c>
      <c r="G235" s="154">
        <f>SUM(G236:G237)</f>
        <v>0</v>
      </c>
      <c r="H235" s="197">
        <f t="shared" si="26"/>
        <v>0</v>
      </c>
      <c r="I235" s="153">
        <f>SUM(I236:I237)</f>
        <v>0</v>
      </c>
      <c r="J235" s="153">
        <f>SUM(J236:J237)</f>
        <v>0</v>
      </c>
      <c r="K235" s="153">
        <f>SUM(K236:K237)</f>
        <v>0</v>
      </c>
      <c r="L235" s="155">
        <f>SUM(L236:L237)</f>
        <v>0</v>
      </c>
    </row>
    <row r="236" spans="1:12" x14ac:dyDescent="0.25">
      <c r="A236" s="47">
        <v>6241</v>
      </c>
      <c r="B236" s="73" t="s">
        <v>217</v>
      </c>
      <c r="C236" s="190">
        <f>SUM(D236:G236)</f>
        <v>0</v>
      </c>
      <c r="D236" s="76"/>
      <c r="E236" s="76"/>
      <c r="F236" s="76"/>
      <c r="G236" s="150"/>
      <c r="H236" s="197">
        <f>SUM(I236:L236)</f>
        <v>0</v>
      </c>
      <c r="I236" s="76"/>
      <c r="J236" s="76"/>
      <c r="K236" s="76"/>
      <c r="L236" s="151"/>
    </row>
    <row r="237" spans="1:12" x14ac:dyDescent="0.25">
      <c r="A237" s="47">
        <v>6242</v>
      </c>
      <c r="B237" s="73" t="s">
        <v>218</v>
      </c>
      <c r="C237" s="190">
        <f>SUM(D237:G237)</f>
        <v>0</v>
      </c>
      <c r="D237" s="76"/>
      <c r="E237" s="76"/>
      <c r="F237" s="76"/>
      <c r="G237" s="150"/>
      <c r="H237" s="197">
        <f t="shared" si="26"/>
        <v>0</v>
      </c>
      <c r="I237" s="76"/>
      <c r="J237" s="76"/>
      <c r="K237" s="76"/>
      <c r="L237" s="151"/>
    </row>
    <row r="238" spans="1:12" ht="25.5" customHeight="1" x14ac:dyDescent="0.25">
      <c r="A238" s="152">
        <v>6250</v>
      </c>
      <c r="B238" s="73" t="s">
        <v>219</v>
      </c>
      <c r="C238" s="190">
        <f>SUM(D238:G238)</f>
        <v>0</v>
      </c>
      <c r="D238" s="153">
        <f>SUM(D239:D243)</f>
        <v>0</v>
      </c>
      <c r="E238" s="153">
        <f>SUM(E239:E243)</f>
        <v>0</v>
      </c>
      <c r="F238" s="153">
        <f>SUM(F239:F243)</f>
        <v>0</v>
      </c>
      <c r="G238" s="154">
        <f>SUM(G239:G243)</f>
        <v>0</v>
      </c>
      <c r="H238" s="197">
        <f t="shared" si="26"/>
        <v>0</v>
      </c>
      <c r="I238" s="153">
        <f>SUM(I239:I243)</f>
        <v>0</v>
      </c>
      <c r="J238" s="153">
        <f>SUM(J239:J243)</f>
        <v>0</v>
      </c>
      <c r="K238" s="153">
        <f>SUM(K239:K243)</f>
        <v>0</v>
      </c>
      <c r="L238" s="155">
        <f>SUM(L239:L243)</f>
        <v>0</v>
      </c>
    </row>
    <row r="239" spans="1:12" ht="14.25" customHeight="1" x14ac:dyDescent="0.25">
      <c r="A239" s="47">
        <v>6252</v>
      </c>
      <c r="B239" s="73" t="s">
        <v>220</v>
      </c>
      <c r="C239" s="190">
        <f>SUM(D239:G239)</f>
        <v>0</v>
      </c>
      <c r="D239" s="76"/>
      <c r="E239" s="76"/>
      <c r="F239" s="76"/>
      <c r="G239" s="150"/>
      <c r="H239" s="197">
        <f t="shared" si="26"/>
        <v>0</v>
      </c>
      <c r="I239" s="76"/>
      <c r="J239" s="76"/>
      <c r="K239" s="76"/>
      <c r="L239" s="151"/>
    </row>
    <row r="240" spans="1:12" ht="14.25" customHeight="1" x14ac:dyDescent="0.25">
      <c r="A240" s="47">
        <v>6253</v>
      </c>
      <c r="B240" s="73" t="s">
        <v>221</v>
      </c>
      <c r="C240" s="190">
        <f t="shared" si="25"/>
        <v>0</v>
      </c>
      <c r="D240" s="76"/>
      <c r="E240" s="76"/>
      <c r="F240" s="76"/>
      <c r="G240" s="150"/>
      <c r="H240" s="197">
        <f t="shared" si="26"/>
        <v>0</v>
      </c>
      <c r="I240" s="76"/>
      <c r="J240" s="76"/>
      <c r="K240" s="76"/>
      <c r="L240" s="151"/>
    </row>
    <row r="241" spans="1:12" ht="24" x14ac:dyDescent="0.25">
      <c r="A241" s="47">
        <v>6254</v>
      </c>
      <c r="B241" s="73" t="s">
        <v>222</v>
      </c>
      <c r="C241" s="190">
        <f t="shared" si="25"/>
        <v>0</v>
      </c>
      <c r="D241" s="76"/>
      <c r="E241" s="76"/>
      <c r="F241" s="76"/>
      <c r="G241" s="150"/>
      <c r="H241" s="197">
        <f t="shared" si="26"/>
        <v>0</v>
      </c>
      <c r="I241" s="76"/>
      <c r="J241" s="76"/>
      <c r="K241" s="76"/>
      <c r="L241" s="151"/>
    </row>
    <row r="242" spans="1:12" ht="24" x14ac:dyDescent="0.25">
      <c r="A242" s="47">
        <v>6255</v>
      </c>
      <c r="B242" s="73" t="s">
        <v>223</v>
      </c>
      <c r="C242" s="190">
        <f t="shared" si="25"/>
        <v>0</v>
      </c>
      <c r="D242" s="76"/>
      <c r="E242" s="76"/>
      <c r="F242" s="76"/>
      <c r="G242" s="150"/>
      <c r="H242" s="197">
        <f t="shared" si="26"/>
        <v>0</v>
      </c>
      <c r="I242" s="76"/>
      <c r="J242" s="76"/>
      <c r="K242" s="76"/>
      <c r="L242" s="151"/>
    </row>
    <row r="243" spans="1:12" x14ac:dyDescent="0.25">
      <c r="A243" s="47">
        <v>6259</v>
      </c>
      <c r="B243" s="73" t="s">
        <v>224</v>
      </c>
      <c r="C243" s="190">
        <f t="shared" si="25"/>
        <v>0</v>
      </c>
      <c r="D243" s="76"/>
      <c r="E243" s="76"/>
      <c r="F243" s="76"/>
      <c r="G243" s="150"/>
      <c r="H243" s="197">
        <f t="shared" si="26"/>
        <v>0</v>
      </c>
      <c r="I243" s="76"/>
      <c r="J243" s="76"/>
      <c r="K243" s="76"/>
      <c r="L243" s="151"/>
    </row>
    <row r="244" spans="1:12" ht="33" customHeight="1" x14ac:dyDescent="0.25">
      <c r="A244" s="152">
        <v>6260</v>
      </c>
      <c r="B244" s="73" t="s">
        <v>225</v>
      </c>
      <c r="C244" s="190">
        <f t="shared" si="25"/>
        <v>0</v>
      </c>
      <c r="D244" s="76"/>
      <c r="E244" s="76"/>
      <c r="F244" s="76"/>
      <c r="G244" s="150"/>
      <c r="H244" s="197">
        <f t="shared" si="26"/>
        <v>0</v>
      </c>
      <c r="I244" s="76"/>
      <c r="J244" s="76"/>
      <c r="K244" s="76"/>
      <c r="L244" s="151"/>
    </row>
    <row r="245" spans="1:12" x14ac:dyDescent="0.25">
      <c r="A245" s="152">
        <v>6270</v>
      </c>
      <c r="B245" s="73" t="s">
        <v>226</v>
      </c>
      <c r="C245" s="190">
        <f t="shared" si="25"/>
        <v>0</v>
      </c>
      <c r="D245" s="76"/>
      <c r="E245" s="76"/>
      <c r="F245" s="76"/>
      <c r="G245" s="150"/>
      <c r="H245" s="197">
        <f t="shared" si="26"/>
        <v>0</v>
      </c>
      <c r="I245" s="76"/>
      <c r="J245" s="76"/>
      <c r="K245" s="76"/>
      <c r="L245" s="151"/>
    </row>
    <row r="246" spans="1:12" ht="24.75" customHeight="1" x14ac:dyDescent="0.25">
      <c r="A246" s="161">
        <v>6290</v>
      </c>
      <c r="B246" s="67" t="s">
        <v>227</v>
      </c>
      <c r="C246" s="198">
        <f t="shared" si="25"/>
        <v>0</v>
      </c>
      <c r="D246" s="162">
        <f>SUM(D247:D250)</f>
        <v>0</v>
      </c>
      <c r="E246" s="162">
        <f t="shared" ref="E246:G246" si="32">SUM(E247:E250)</f>
        <v>0</v>
      </c>
      <c r="F246" s="162">
        <f t="shared" si="32"/>
        <v>0</v>
      </c>
      <c r="G246" s="199">
        <f t="shared" si="32"/>
        <v>0</v>
      </c>
      <c r="H246" s="198">
        <f t="shared" si="26"/>
        <v>0</v>
      </c>
      <c r="I246" s="162">
        <f>SUM(I247:I250)</f>
        <v>0</v>
      </c>
      <c r="J246" s="162">
        <f t="shared" ref="J246:L246" si="33">SUM(J247:J250)</f>
        <v>0</v>
      </c>
      <c r="K246" s="162">
        <f t="shared" si="33"/>
        <v>0</v>
      </c>
      <c r="L246" s="176">
        <f t="shared" si="33"/>
        <v>0</v>
      </c>
    </row>
    <row r="247" spans="1:12" x14ac:dyDescent="0.25">
      <c r="A247" s="47">
        <v>6291</v>
      </c>
      <c r="B247" s="73" t="s">
        <v>228</v>
      </c>
      <c r="C247" s="190">
        <f t="shared" si="25"/>
        <v>0</v>
      </c>
      <c r="D247" s="76"/>
      <c r="E247" s="76"/>
      <c r="F247" s="76"/>
      <c r="G247" s="200"/>
      <c r="H247" s="190">
        <f t="shared" si="26"/>
        <v>0</v>
      </c>
      <c r="I247" s="76"/>
      <c r="J247" s="76"/>
      <c r="K247" s="76"/>
      <c r="L247" s="151"/>
    </row>
    <row r="248" spans="1:12" x14ac:dyDescent="0.25">
      <c r="A248" s="47">
        <v>6292</v>
      </c>
      <c r="B248" s="73" t="s">
        <v>229</v>
      </c>
      <c r="C248" s="190">
        <f t="shared" si="25"/>
        <v>0</v>
      </c>
      <c r="D248" s="76"/>
      <c r="E248" s="76"/>
      <c r="F248" s="76"/>
      <c r="G248" s="200"/>
      <c r="H248" s="190">
        <f t="shared" si="26"/>
        <v>0</v>
      </c>
      <c r="I248" s="76"/>
      <c r="J248" s="76"/>
      <c r="K248" s="76"/>
      <c r="L248" s="151"/>
    </row>
    <row r="249" spans="1:12" ht="78.75" customHeight="1" x14ac:dyDescent="0.25">
      <c r="A249" s="47">
        <v>6296</v>
      </c>
      <c r="B249" s="73" t="s">
        <v>230</v>
      </c>
      <c r="C249" s="190">
        <f t="shared" si="25"/>
        <v>0</v>
      </c>
      <c r="D249" s="76"/>
      <c r="E249" s="76"/>
      <c r="F249" s="76"/>
      <c r="G249" s="200"/>
      <c r="H249" s="190">
        <f t="shared" si="26"/>
        <v>0</v>
      </c>
      <c r="I249" s="76"/>
      <c r="J249" s="76"/>
      <c r="K249" s="76"/>
      <c r="L249" s="151"/>
    </row>
    <row r="250" spans="1:12" ht="39.75" customHeight="1" x14ac:dyDescent="0.25">
      <c r="A250" s="47">
        <v>6299</v>
      </c>
      <c r="B250" s="73" t="s">
        <v>231</v>
      </c>
      <c r="C250" s="190">
        <f t="shared" si="25"/>
        <v>0</v>
      </c>
      <c r="D250" s="76"/>
      <c r="E250" s="76"/>
      <c r="F250" s="76"/>
      <c r="G250" s="200"/>
      <c r="H250" s="190">
        <f t="shared" si="26"/>
        <v>0</v>
      </c>
      <c r="I250" s="76"/>
      <c r="J250" s="76"/>
      <c r="K250" s="76"/>
      <c r="L250" s="151"/>
    </row>
    <row r="251" spans="1:12" x14ac:dyDescent="0.25">
      <c r="A251" s="58">
        <v>6300</v>
      </c>
      <c r="B251" s="141" t="s">
        <v>232</v>
      </c>
      <c r="C251" s="174">
        <f t="shared" si="25"/>
        <v>0</v>
      </c>
      <c r="D251" s="65">
        <f>SUM(D252,D256,D257)</f>
        <v>0</v>
      </c>
      <c r="E251" s="65">
        <f t="shared" ref="E251:G251" si="34">SUM(E252,E256,E257)</f>
        <v>0</v>
      </c>
      <c r="F251" s="65">
        <f t="shared" si="34"/>
        <v>0</v>
      </c>
      <c r="G251" s="65">
        <f t="shared" si="34"/>
        <v>0</v>
      </c>
      <c r="H251" s="59">
        <f t="shared" si="26"/>
        <v>0</v>
      </c>
      <c r="I251" s="65">
        <f>SUM(I252,I256,I257)</f>
        <v>0</v>
      </c>
      <c r="J251" s="65">
        <f t="shared" ref="J251:L251" si="35">SUM(J252,J256,J257)</f>
        <v>0</v>
      </c>
      <c r="K251" s="65">
        <f t="shared" si="35"/>
        <v>0</v>
      </c>
      <c r="L251" s="165">
        <f t="shared" si="35"/>
        <v>0</v>
      </c>
    </row>
    <row r="252" spans="1:12" ht="24" x14ac:dyDescent="0.25">
      <c r="A252" s="161">
        <v>6320</v>
      </c>
      <c r="B252" s="67" t="s">
        <v>233</v>
      </c>
      <c r="C252" s="198">
        <f t="shared" si="25"/>
        <v>0</v>
      </c>
      <c r="D252" s="162">
        <f>SUM(D253:D255)</f>
        <v>0</v>
      </c>
      <c r="E252" s="162">
        <f t="shared" ref="E252:G252" si="36">SUM(E253:E255)</f>
        <v>0</v>
      </c>
      <c r="F252" s="162">
        <f t="shared" si="36"/>
        <v>0</v>
      </c>
      <c r="G252" s="201">
        <f t="shared" si="36"/>
        <v>0</v>
      </c>
      <c r="H252" s="198">
        <f t="shared" si="26"/>
        <v>0</v>
      </c>
      <c r="I252" s="162">
        <f>SUM(I253:I255)</f>
        <v>0</v>
      </c>
      <c r="J252" s="162">
        <f t="shared" ref="J252:L252" si="37">SUM(J253:J255)</f>
        <v>0</v>
      </c>
      <c r="K252" s="162">
        <f t="shared" si="37"/>
        <v>0</v>
      </c>
      <c r="L252" s="202">
        <f t="shared" si="37"/>
        <v>0</v>
      </c>
    </row>
    <row r="253" spans="1:12" x14ac:dyDescent="0.25">
      <c r="A253" s="47">
        <v>6322</v>
      </c>
      <c r="B253" s="73" t="s">
        <v>234</v>
      </c>
      <c r="C253" s="190">
        <f t="shared" si="25"/>
        <v>0</v>
      </c>
      <c r="D253" s="76"/>
      <c r="E253" s="76"/>
      <c r="F253" s="76"/>
      <c r="G253" s="200"/>
      <c r="H253" s="190">
        <f t="shared" si="26"/>
        <v>0</v>
      </c>
      <c r="I253" s="76"/>
      <c r="J253" s="76"/>
      <c r="K253" s="76"/>
      <c r="L253" s="151"/>
    </row>
    <row r="254" spans="1:12" ht="24" x14ac:dyDescent="0.25">
      <c r="A254" s="47">
        <v>6323</v>
      </c>
      <c r="B254" s="73" t="s">
        <v>235</v>
      </c>
      <c r="C254" s="190">
        <f t="shared" si="25"/>
        <v>0</v>
      </c>
      <c r="D254" s="76"/>
      <c r="E254" s="76"/>
      <c r="F254" s="76"/>
      <c r="G254" s="200"/>
      <c r="H254" s="190">
        <f t="shared" si="26"/>
        <v>0</v>
      </c>
      <c r="I254" s="76"/>
      <c r="J254" s="76"/>
      <c r="K254" s="76"/>
      <c r="L254" s="151"/>
    </row>
    <row r="255" spans="1:12" x14ac:dyDescent="0.25">
      <c r="A255" s="41">
        <v>6329</v>
      </c>
      <c r="B255" s="67" t="s">
        <v>236</v>
      </c>
      <c r="C255" s="194">
        <f t="shared" si="25"/>
        <v>0</v>
      </c>
      <c r="D255" s="70"/>
      <c r="E255" s="70"/>
      <c r="F255" s="70"/>
      <c r="G255" s="203"/>
      <c r="H255" s="194">
        <f t="shared" si="26"/>
        <v>0</v>
      </c>
      <c r="I255" s="70"/>
      <c r="J255" s="70"/>
      <c r="K255" s="70"/>
      <c r="L255" s="149"/>
    </row>
    <row r="256" spans="1:12" ht="24" x14ac:dyDescent="0.25">
      <c r="A256" s="204">
        <v>6330</v>
      </c>
      <c r="B256" s="205" t="s">
        <v>237</v>
      </c>
      <c r="C256" s="198">
        <f>SUM(D256:G256)</f>
        <v>0</v>
      </c>
      <c r="D256" s="179"/>
      <c r="E256" s="179"/>
      <c r="F256" s="179"/>
      <c r="G256" s="200"/>
      <c r="H256" s="198">
        <f>SUM(I256:L256)</f>
        <v>0</v>
      </c>
      <c r="I256" s="179"/>
      <c r="J256" s="179"/>
      <c r="K256" s="179"/>
      <c r="L256" s="181"/>
    </row>
    <row r="257" spans="1:13" x14ac:dyDescent="0.25">
      <c r="A257" s="152">
        <v>6360</v>
      </c>
      <c r="B257" s="73" t="s">
        <v>238</v>
      </c>
      <c r="C257" s="190">
        <f t="shared" si="25"/>
        <v>0</v>
      </c>
      <c r="D257" s="76"/>
      <c r="E257" s="76"/>
      <c r="F257" s="76"/>
      <c r="G257" s="150"/>
      <c r="H257" s="197">
        <f t="shared" si="26"/>
        <v>0</v>
      </c>
      <c r="I257" s="76"/>
      <c r="J257" s="76"/>
      <c r="K257" s="76"/>
      <c r="L257" s="151"/>
    </row>
    <row r="258" spans="1:13" ht="36" x14ac:dyDescent="0.25">
      <c r="A258" s="58">
        <v>6400</v>
      </c>
      <c r="B258" s="141" t="s">
        <v>239</v>
      </c>
      <c r="C258" s="174">
        <f>SUM(D258:G258)</f>
        <v>2000</v>
      </c>
      <c r="D258" s="65">
        <f>SUM(D259,D263)</f>
        <v>0</v>
      </c>
      <c r="E258" s="65">
        <f t="shared" ref="E258:G258" si="38">SUM(E259,E263)</f>
        <v>0</v>
      </c>
      <c r="F258" s="65">
        <f t="shared" si="38"/>
        <v>2000</v>
      </c>
      <c r="G258" s="65">
        <f t="shared" si="38"/>
        <v>0</v>
      </c>
      <c r="H258" s="59">
        <f>SUM(I258:L258)</f>
        <v>2000</v>
      </c>
      <c r="I258" s="65">
        <f>SUM(I259,I263)</f>
        <v>0</v>
      </c>
      <c r="J258" s="65">
        <f t="shared" ref="J258:L258" si="39">SUM(J259,J263)</f>
        <v>0</v>
      </c>
      <c r="K258" s="65">
        <f t="shared" si="39"/>
        <v>2000</v>
      </c>
      <c r="L258" s="165">
        <f t="shared" si="39"/>
        <v>0</v>
      </c>
    </row>
    <row r="259" spans="1:13" ht="24" x14ac:dyDescent="0.25">
      <c r="A259" s="161">
        <v>6410</v>
      </c>
      <c r="B259" s="67" t="s">
        <v>240</v>
      </c>
      <c r="C259" s="194">
        <f t="shared" si="25"/>
        <v>0</v>
      </c>
      <c r="D259" s="162">
        <f>SUM(D260:D262)</f>
        <v>0</v>
      </c>
      <c r="E259" s="162">
        <f t="shared" ref="E259:G259" si="40">SUM(E260:E262)</f>
        <v>0</v>
      </c>
      <c r="F259" s="162">
        <f t="shared" si="40"/>
        <v>0</v>
      </c>
      <c r="G259" s="206">
        <f t="shared" si="40"/>
        <v>0</v>
      </c>
      <c r="H259" s="194">
        <f t="shared" si="26"/>
        <v>0</v>
      </c>
      <c r="I259" s="162">
        <f>SUM(I260:I262)</f>
        <v>0</v>
      </c>
      <c r="J259" s="162">
        <f t="shared" ref="J259:L259" si="41">SUM(J260:J262)</f>
        <v>0</v>
      </c>
      <c r="K259" s="162">
        <f t="shared" si="41"/>
        <v>0</v>
      </c>
      <c r="L259" s="171">
        <f t="shared" si="41"/>
        <v>0</v>
      </c>
    </row>
    <row r="260" spans="1:13" x14ac:dyDescent="0.25">
      <c r="A260" s="47">
        <v>6411</v>
      </c>
      <c r="B260" s="207" t="s">
        <v>241</v>
      </c>
      <c r="C260" s="190">
        <f t="shared" si="25"/>
        <v>0</v>
      </c>
      <c r="D260" s="76"/>
      <c r="E260" s="76"/>
      <c r="F260" s="76"/>
      <c r="G260" s="150"/>
      <c r="H260" s="197">
        <f t="shared" si="26"/>
        <v>0</v>
      </c>
      <c r="I260" s="76"/>
      <c r="J260" s="76"/>
      <c r="K260" s="76"/>
      <c r="L260" s="151"/>
    </row>
    <row r="261" spans="1:13" ht="46.5" customHeight="1" x14ac:dyDescent="0.25">
      <c r="A261" s="47">
        <v>6412</v>
      </c>
      <c r="B261" s="73" t="s">
        <v>242</v>
      </c>
      <c r="C261" s="190">
        <f t="shared" si="25"/>
        <v>0</v>
      </c>
      <c r="D261" s="76"/>
      <c r="E261" s="76"/>
      <c r="F261" s="76"/>
      <c r="G261" s="150"/>
      <c r="H261" s="197">
        <f t="shared" si="26"/>
        <v>0</v>
      </c>
      <c r="I261" s="76"/>
      <c r="J261" s="76"/>
      <c r="K261" s="76"/>
      <c r="L261" s="151"/>
    </row>
    <row r="262" spans="1:13" ht="36" x14ac:dyDescent="0.25">
      <c r="A262" s="47">
        <v>6419</v>
      </c>
      <c r="B262" s="73" t="s">
        <v>243</v>
      </c>
      <c r="C262" s="190">
        <f t="shared" si="25"/>
        <v>0</v>
      </c>
      <c r="D262" s="76"/>
      <c r="E262" s="76"/>
      <c r="F262" s="76"/>
      <c r="G262" s="150"/>
      <c r="H262" s="197">
        <f t="shared" si="26"/>
        <v>0</v>
      </c>
      <c r="I262" s="76"/>
      <c r="J262" s="76"/>
      <c r="K262" s="76"/>
      <c r="L262" s="151"/>
    </row>
    <row r="263" spans="1:13" ht="36" x14ac:dyDescent="0.25">
      <c r="A263" s="152">
        <v>6420</v>
      </c>
      <c r="B263" s="73" t="s">
        <v>244</v>
      </c>
      <c r="C263" s="190">
        <f t="shared" si="25"/>
        <v>2000</v>
      </c>
      <c r="D263" s="153">
        <f>SUM(D264:D267)</f>
        <v>0</v>
      </c>
      <c r="E263" s="153">
        <f>SUM(E264:E267)</f>
        <v>0</v>
      </c>
      <c r="F263" s="153">
        <f>SUM(F264:F267)</f>
        <v>2000</v>
      </c>
      <c r="G263" s="208">
        <f>SUM(G264:G267)</f>
        <v>0</v>
      </c>
      <c r="H263" s="190">
        <f>SUM(I263:L263)</f>
        <v>2000</v>
      </c>
      <c r="I263" s="153">
        <f>SUM(I264:I267)</f>
        <v>0</v>
      </c>
      <c r="J263" s="153">
        <f>SUM(J264:J267)</f>
        <v>0</v>
      </c>
      <c r="K263" s="153">
        <f>SUM(K264:K267)</f>
        <v>2000</v>
      </c>
      <c r="L263" s="167">
        <f>SUM(L264:L267)</f>
        <v>0</v>
      </c>
    </row>
    <row r="264" spans="1:13" x14ac:dyDescent="0.25">
      <c r="A264" s="47">
        <v>6421</v>
      </c>
      <c r="B264" s="73" t="s">
        <v>245</v>
      </c>
      <c r="C264" s="190">
        <f t="shared" ref="C264:C282" si="42">SUM(D264:G264)</f>
        <v>0</v>
      </c>
      <c r="D264" s="76"/>
      <c r="E264" s="76"/>
      <c r="F264" s="76"/>
      <c r="G264" s="150"/>
      <c r="H264" s="197">
        <f t="shared" ref="H264:H282" si="43">SUM(I264:L264)</f>
        <v>0</v>
      </c>
      <c r="I264" s="76"/>
      <c r="J264" s="76"/>
      <c r="K264" s="76"/>
      <c r="L264" s="151"/>
    </row>
    <row r="265" spans="1:13" x14ac:dyDescent="0.25">
      <c r="A265" s="47">
        <v>6422</v>
      </c>
      <c r="B265" s="73" t="s">
        <v>246</v>
      </c>
      <c r="C265" s="190">
        <f t="shared" si="42"/>
        <v>0</v>
      </c>
      <c r="D265" s="76"/>
      <c r="E265" s="76"/>
      <c r="F265" s="76"/>
      <c r="G265" s="150"/>
      <c r="H265" s="197">
        <f t="shared" si="43"/>
        <v>0</v>
      </c>
      <c r="I265" s="76"/>
      <c r="J265" s="76"/>
      <c r="K265" s="76"/>
      <c r="L265" s="151"/>
    </row>
    <row r="266" spans="1:13" ht="24" x14ac:dyDescent="0.25">
      <c r="A266" s="47">
        <v>6423</v>
      </c>
      <c r="B266" s="73" t="s">
        <v>247</v>
      </c>
      <c r="C266" s="190">
        <f>SUM(D266:G266)</f>
        <v>0</v>
      </c>
      <c r="D266" s="76"/>
      <c r="E266" s="76"/>
      <c r="F266" s="76"/>
      <c r="G266" s="150"/>
      <c r="H266" s="197">
        <f>SUM(I266:L266)</f>
        <v>0</v>
      </c>
      <c r="I266" s="76"/>
      <c r="J266" s="76"/>
      <c r="K266" s="76"/>
      <c r="L266" s="151"/>
    </row>
    <row r="267" spans="1:13" ht="36" x14ac:dyDescent="0.25">
      <c r="A267" s="47">
        <v>6424</v>
      </c>
      <c r="B267" s="73" t="s">
        <v>248</v>
      </c>
      <c r="C267" s="190">
        <f>SUM(D267:G267)</f>
        <v>2000</v>
      </c>
      <c r="D267" s="76"/>
      <c r="E267" s="76"/>
      <c r="F267" s="76">
        <v>2000</v>
      </c>
      <c r="G267" s="150"/>
      <c r="H267" s="197">
        <f>SUM(I267:L267)</f>
        <v>2000</v>
      </c>
      <c r="I267" s="76"/>
      <c r="J267" s="76"/>
      <c r="K267" s="76">
        <v>2000</v>
      </c>
      <c r="L267" s="151"/>
      <c r="M267" s="209"/>
    </row>
    <row r="268" spans="1:13" ht="48.75" customHeight="1" x14ac:dyDescent="0.25">
      <c r="A268" s="210">
        <v>7000</v>
      </c>
      <c r="B268" s="210" t="s">
        <v>249</v>
      </c>
      <c r="C268" s="211" t="e">
        <f t="shared" si="42"/>
        <v>#REF!</v>
      </c>
      <c r="D268" s="212" t="e">
        <f>SUM(D269,#REF!)</f>
        <v>#REF!</v>
      </c>
      <c r="E268" s="212" t="e">
        <f>SUM(E269,#REF!)</f>
        <v>#REF!</v>
      </c>
      <c r="F268" s="212" t="e">
        <f>SUM(F269,#REF!)</f>
        <v>#REF!</v>
      </c>
      <c r="G268" s="212" t="e">
        <f>SUM(G269,#REF!)</f>
        <v>#REF!</v>
      </c>
      <c r="H268" s="213">
        <f t="shared" si="43"/>
        <v>31270</v>
      </c>
      <c r="I268" s="212">
        <f>SUM(I269)</f>
        <v>0</v>
      </c>
      <c r="J268" s="212">
        <f>SUM(J269)</f>
        <v>0</v>
      </c>
      <c r="K268" s="212">
        <f>SUM(K269)</f>
        <v>31270</v>
      </c>
      <c r="L268" s="214">
        <f>SUM(L269)</f>
        <v>0</v>
      </c>
    </row>
    <row r="269" spans="1:13" ht="24" x14ac:dyDescent="0.25">
      <c r="A269" s="58">
        <v>7200</v>
      </c>
      <c r="B269" s="141" t="s">
        <v>250</v>
      </c>
      <c r="C269" s="174">
        <f t="shared" si="42"/>
        <v>31270</v>
      </c>
      <c r="D269" s="65">
        <f>SUM(D270,D271,D275,D276,D279)</f>
        <v>0</v>
      </c>
      <c r="E269" s="65">
        <f t="shared" ref="E269:G269" si="44">SUM(E270,E271,E275,E276,E279)</f>
        <v>0</v>
      </c>
      <c r="F269" s="65">
        <f t="shared" si="44"/>
        <v>31270</v>
      </c>
      <c r="G269" s="65">
        <f t="shared" si="44"/>
        <v>0</v>
      </c>
      <c r="H269" s="59">
        <f t="shared" si="43"/>
        <v>31270</v>
      </c>
      <c r="I269" s="65">
        <f>SUM(I270,I271,I275,I276,I279)</f>
        <v>0</v>
      </c>
      <c r="J269" s="65">
        <f t="shared" ref="J269:L269" si="45">SUM(J270,J271,J275,J276,J279)</f>
        <v>0</v>
      </c>
      <c r="K269" s="65">
        <f t="shared" si="45"/>
        <v>31270</v>
      </c>
      <c r="L269" s="143">
        <f t="shared" si="45"/>
        <v>0</v>
      </c>
    </row>
    <row r="270" spans="1:13" ht="24" x14ac:dyDescent="0.25">
      <c r="A270" s="532">
        <v>7210</v>
      </c>
      <c r="B270" s="67" t="s">
        <v>251</v>
      </c>
      <c r="C270" s="194">
        <f t="shared" si="42"/>
        <v>0</v>
      </c>
      <c r="D270" s="70"/>
      <c r="E270" s="70"/>
      <c r="F270" s="70"/>
      <c r="G270" s="148"/>
      <c r="H270" s="68">
        <f t="shared" si="43"/>
        <v>0</v>
      </c>
      <c r="I270" s="70"/>
      <c r="J270" s="70"/>
      <c r="K270" s="70"/>
      <c r="L270" s="149"/>
    </row>
    <row r="271" spans="1:13" s="209" customFormat="1" ht="36" x14ac:dyDescent="0.25">
      <c r="A271" s="152">
        <v>7220</v>
      </c>
      <c r="B271" s="73" t="s">
        <v>252</v>
      </c>
      <c r="C271" s="190">
        <f>SUM(D271:G271)</f>
        <v>31270</v>
      </c>
      <c r="D271" s="153">
        <f>SUM(D272:D274)</f>
        <v>0</v>
      </c>
      <c r="E271" s="153">
        <f>SUM(E272:E274)</f>
        <v>0</v>
      </c>
      <c r="F271" s="153">
        <f>SUM(F272:F274)</f>
        <v>31270</v>
      </c>
      <c r="G271" s="153">
        <f>SUM(G272:G274)</f>
        <v>0</v>
      </c>
      <c r="H271" s="74">
        <f>SUM(I271:L271)</f>
        <v>31270</v>
      </c>
      <c r="I271" s="153">
        <f>SUM(I272:I274)</f>
        <v>0</v>
      </c>
      <c r="J271" s="153">
        <f>SUM(J272:J274)</f>
        <v>0</v>
      </c>
      <c r="K271" s="153">
        <f>SUM(K272:K274)</f>
        <v>31270</v>
      </c>
      <c r="L271" s="155">
        <f>SUM(L272:L274)</f>
        <v>0</v>
      </c>
    </row>
    <row r="272" spans="1:13" s="209" customFormat="1" ht="36" x14ac:dyDescent="0.25">
      <c r="A272" s="47">
        <v>7221</v>
      </c>
      <c r="B272" s="73" t="s">
        <v>253</v>
      </c>
      <c r="C272" s="190">
        <f t="shared" si="42"/>
        <v>0</v>
      </c>
      <c r="D272" s="76"/>
      <c r="E272" s="76"/>
      <c r="F272" s="76"/>
      <c r="G272" s="150"/>
      <c r="H272" s="74">
        <f t="shared" si="43"/>
        <v>0</v>
      </c>
      <c r="I272" s="76"/>
      <c r="J272" s="76"/>
      <c r="K272" s="76"/>
      <c r="L272" s="151"/>
    </row>
    <row r="273" spans="1:12" s="209" customFormat="1" ht="36" x14ac:dyDescent="0.25">
      <c r="A273" s="47">
        <v>7222</v>
      </c>
      <c r="B273" s="73" t="s">
        <v>254</v>
      </c>
      <c r="C273" s="190">
        <f t="shared" si="42"/>
        <v>0</v>
      </c>
      <c r="D273" s="76"/>
      <c r="E273" s="76"/>
      <c r="F273" s="76"/>
      <c r="G273" s="150"/>
      <c r="H273" s="74">
        <f t="shared" si="43"/>
        <v>0</v>
      </c>
      <c r="I273" s="76"/>
      <c r="J273" s="76"/>
      <c r="K273" s="76"/>
      <c r="L273" s="151"/>
    </row>
    <row r="274" spans="1:12" s="209" customFormat="1" ht="36" x14ac:dyDescent="0.25">
      <c r="A274" s="41">
        <v>7223</v>
      </c>
      <c r="B274" s="67" t="s">
        <v>255</v>
      </c>
      <c r="C274" s="194">
        <f t="shared" si="42"/>
        <v>31270</v>
      </c>
      <c r="D274" s="70"/>
      <c r="E274" s="70"/>
      <c r="F274" s="70">
        <v>31270</v>
      </c>
      <c r="G274" s="148"/>
      <c r="H274" s="68">
        <f t="shared" si="43"/>
        <v>31270</v>
      </c>
      <c r="I274" s="70"/>
      <c r="J274" s="70"/>
      <c r="K274" s="70">
        <v>31270</v>
      </c>
      <c r="L274" s="149"/>
    </row>
    <row r="275" spans="1:12" ht="24" x14ac:dyDescent="0.25">
      <c r="A275" s="152">
        <v>7230</v>
      </c>
      <c r="B275" s="73" t="s">
        <v>256</v>
      </c>
      <c r="C275" s="190">
        <f t="shared" si="42"/>
        <v>0</v>
      </c>
      <c r="D275" s="76"/>
      <c r="E275" s="76"/>
      <c r="F275" s="76"/>
      <c r="G275" s="150"/>
      <c r="H275" s="74">
        <f t="shared" si="43"/>
        <v>0</v>
      </c>
      <c r="I275" s="76"/>
      <c r="J275" s="76"/>
      <c r="K275" s="76"/>
      <c r="L275" s="151"/>
    </row>
    <row r="276" spans="1:12" ht="24" x14ac:dyDescent="0.25">
      <c r="A276" s="152">
        <v>7240</v>
      </c>
      <c r="B276" s="73" t="s">
        <v>257</v>
      </c>
      <c r="C276" s="190">
        <f t="shared" si="42"/>
        <v>0</v>
      </c>
      <c r="D276" s="153">
        <f>SUM(D277:D278)</f>
        <v>0</v>
      </c>
      <c r="E276" s="153">
        <f>SUM(E277:E278)</f>
        <v>0</v>
      </c>
      <c r="F276" s="153">
        <f>SUM(F277:F278)</f>
        <v>0</v>
      </c>
      <c r="G276" s="154">
        <f>SUM(G277:G278)</f>
        <v>0</v>
      </c>
      <c r="H276" s="74">
        <f t="shared" si="43"/>
        <v>0</v>
      </c>
      <c r="I276" s="153">
        <f>SUM(I277:I278)</f>
        <v>0</v>
      </c>
      <c r="J276" s="153">
        <f>SUM(J277:J278)</f>
        <v>0</v>
      </c>
      <c r="K276" s="153">
        <f>SUM(K277:K278)</f>
        <v>0</v>
      </c>
      <c r="L276" s="155">
        <f>SUM(L277:L278)</f>
        <v>0</v>
      </c>
    </row>
    <row r="277" spans="1:12" ht="48" x14ac:dyDescent="0.25">
      <c r="A277" s="47">
        <v>7245</v>
      </c>
      <c r="B277" s="73" t="s">
        <v>258</v>
      </c>
      <c r="C277" s="190">
        <f t="shared" si="42"/>
        <v>0</v>
      </c>
      <c r="D277" s="76"/>
      <c r="E277" s="76"/>
      <c r="F277" s="76"/>
      <c r="G277" s="150"/>
      <c r="H277" s="74">
        <f t="shared" si="43"/>
        <v>0</v>
      </c>
      <c r="I277" s="76"/>
      <c r="J277" s="76"/>
      <c r="K277" s="76"/>
      <c r="L277" s="151"/>
    </row>
    <row r="278" spans="1:12" ht="94.5" customHeight="1" x14ac:dyDescent="0.25">
      <c r="A278" s="47">
        <v>7246</v>
      </c>
      <c r="B278" s="73" t="s">
        <v>259</v>
      </c>
      <c r="C278" s="190">
        <f t="shared" si="42"/>
        <v>0</v>
      </c>
      <c r="D278" s="76"/>
      <c r="E278" s="76"/>
      <c r="F278" s="76"/>
      <c r="G278" s="150"/>
      <c r="H278" s="74">
        <f t="shared" si="43"/>
        <v>0</v>
      </c>
      <c r="I278" s="76"/>
      <c r="J278" s="76"/>
      <c r="K278" s="76"/>
      <c r="L278" s="151"/>
    </row>
    <row r="279" spans="1:12" ht="24" x14ac:dyDescent="0.25">
      <c r="A279" s="204">
        <v>7260</v>
      </c>
      <c r="B279" s="67" t="s">
        <v>260</v>
      </c>
      <c r="C279" s="194">
        <f t="shared" si="42"/>
        <v>0</v>
      </c>
      <c r="D279" s="70"/>
      <c r="E279" s="70"/>
      <c r="F279" s="70"/>
      <c r="G279" s="148"/>
      <c r="H279" s="68">
        <f t="shared" si="43"/>
        <v>0</v>
      </c>
      <c r="I279" s="70"/>
      <c r="J279" s="70"/>
      <c r="K279" s="70"/>
      <c r="L279" s="149"/>
    </row>
    <row r="280" spans="1:12" x14ac:dyDescent="0.25">
      <c r="A280" s="207"/>
      <c r="B280" s="73" t="s">
        <v>261</v>
      </c>
      <c r="C280" s="190">
        <f t="shared" si="42"/>
        <v>0</v>
      </c>
      <c r="D280" s="153">
        <f>SUM(D281:D282)</f>
        <v>0</v>
      </c>
      <c r="E280" s="153">
        <f>SUM(E281:E282)</f>
        <v>0</v>
      </c>
      <c r="F280" s="153">
        <f>SUM(F281:F282)</f>
        <v>0</v>
      </c>
      <c r="G280" s="154">
        <f>SUM(G281:G282)</f>
        <v>0</v>
      </c>
      <c r="H280" s="74">
        <f t="shared" si="43"/>
        <v>0</v>
      </c>
      <c r="I280" s="153">
        <f>SUM(I281:I282)</f>
        <v>0</v>
      </c>
      <c r="J280" s="153">
        <f>SUM(J281:J282)</f>
        <v>0</v>
      </c>
      <c r="K280" s="153">
        <f>SUM(K281:K282)</f>
        <v>0</v>
      </c>
      <c r="L280" s="155">
        <f>SUM(L281:L282)</f>
        <v>0</v>
      </c>
    </row>
    <row r="281" spans="1:12" x14ac:dyDescent="0.25">
      <c r="A281" s="207" t="s">
        <v>262</v>
      </c>
      <c r="B281" s="47" t="s">
        <v>263</v>
      </c>
      <c r="C281" s="190">
        <f t="shared" si="42"/>
        <v>0</v>
      </c>
      <c r="D281" s="76"/>
      <c r="E281" s="76"/>
      <c r="F281" s="76"/>
      <c r="G281" s="150"/>
      <c r="H281" s="74">
        <f t="shared" si="43"/>
        <v>0</v>
      </c>
      <c r="I281" s="76"/>
      <c r="J281" s="76"/>
      <c r="K281" s="76"/>
      <c r="L281" s="151"/>
    </row>
    <row r="282" spans="1:12" ht="24" x14ac:dyDescent="0.25">
      <c r="A282" s="207" t="s">
        <v>264</v>
      </c>
      <c r="B282" s="216" t="s">
        <v>265</v>
      </c>
      <c r="C282" s="194">
        <f t="shared" si="42"/>
        <v>0</v>
      </c>
      <c r="D282" s="70"/>
      <c r="E282" s="70"/>
      <c r="F282" s="70"/>
      <c r="G282" s="148"/>
      <c r="H282" s="68">
        <f t="shared" si="43"/>
        <v>0</v>
      </c>
      <c r="I282" s="70"/>
      <c r="J282" s="70"/>
      <c r="K282" s="70"/>
      <c r="L282" s="149"/>
    </row>
    <row r="283" spans="1:12" x14ac:dyDescent="0.25">
      <c r="A283" s="217"/>
      <c r="B283" s="218" t="s">
        <v>266</v>
      </c>
      <c r="C283" s="219" t="e">
        <f>SUM(C280,#REF!,#REF!,C268,C230,C195,C187,C173,C75,C53)</f>
        <v>#REF!</v>
      </c>
      <c r="D283" s="219" t="e">
        <f>SUM(D280,#REF!,#REF!,D268,D230,D195,D187,D173,D75,D53)</f>
        <v>#REF!</v>
      </c>
      <c r="E283" s="219" t="e">
        <f>SUM(E280,#REF!,#REF!,E268,E230,E195,E187,E173,E75,E53)</f>
        <v>#REF!</v>
      </c>
      <c r="F283" s="219" t="e">
        <f>SUM(F280,#REF!,#REF!,F268,F230,F195,F187,F173,F75,F53)</f>
        <v>#REF!</v>
      </c>
      <c r="G283" s="220" t="e">
        <f>SUM(G280,#REF!,#REF!,G268,G230,G195,G187,G173,G75,G53)</f>
        <v>#REF!</v>
      </c>
      <c r="H283" s="221">
        <f>SUM(H280,H268,H230,H195,H187,H173,H75,H53)</f>
        <v>1608126</v>
      </c>
      <c r="I283" s="219">
        <f>SUM(I280,I268,I230,I195,I187,I173,I75,I53)</f>
        <v>1557242</v>
      </c>
      <c r="J283" s="219">
        <f>SUM(J280,J268,J230,J195,J187,J173,J75,J53)</f>
        <v>0</v>
      </c>
      <c r="K283" s="219">
        <f>SUM(K280,K268,K230,K195,K187,K173,K75,K53)</f>
        <v>50054</v>
      </c>
      <c r="L283" s="143">
        <f>SUM(L280,L268,L230,L195,L187,L173,L75,L53)</f>
        <v>830</v>
      </c>
    </row>
    <row r="284" spans="1:12" ht="3" customHeight="1" x14ac:dyDescent="0.25">
      <c r="A284" s="217"/>
      <c r="B284" s="217"/>
      <c r="C284" s="182"/>
      <c r="D284" s="183"/>
      <c r="E284" s="183"/>
      <c r="F284" s="183"/>
      <c r="G284" s="222"/>
      <c r="H284" s="182"/>
      <c r="I284" s="183"/>
      <c r="J284" s="183"/>
      <c r="K284" s="183"/>
      <c r="L284" s="223"/>
    </row>
    <row r="285" spans="1:12" s="27" customFormat="1" x14ac:dyDescent="0.25">
      <c r="A285" s="540" t="s">
        <v>267</v>
      </c>
      <c r="B285" s="541"/>
      <c r="C285" s="224" t="e">
        <f>SUM(D285:G285)</f>
        <v>#REF!</v>
      </c>
      <c r="D285" s="225" t="e">
        <f>SUM(D25,D26,D42)-D51</f>
        <v>#REF!</v>
      </c>
      <c r="E285" s="225" t="e">
        <f>SUM(E25,E26,E42)-E51</f>
        <v>#REF!</v>
      </c>
      <c r="F285" s="225" t="e">
        <f>(F27+F43)-F51</f>
        <v>#REF!</v>
      </c>
      <c r="G285" s="226" t="e">
        <f>(G25+G45)-G51</f>
        <v>#REF!</v>
      </c>
      <c r="H285" s="224">
        <f>SUM(I285:L285)</f>
        <v>-818</v>
      </c>
      <c r="I285" s="225">
        <f>SUM(I25,I26,I42)-I51</f>
        <v>0</v>
      </c>
      <c r="J285" s="225">
        <f>SUM(J25,J26,J42)-J51</f>
        <v>0</v>
      </c>
      <c r="K285" s="225">
        <f>(K27+K43)-K51</f>
        <v>-818</v>
      </c>
      <c r="L285" s="227">
        <f>(L25+L45)-L51</f>
        <v>0</v>
      </c>
    </row>
    <row r="286" spans="1:12" ht="3" customHeight="1" x14ac:dyDescent="0.25">
      <c r="A286" s="228"/>
      <c r="B286" s="228"/>
      <c r="C286" s="182"/>
      <c r="D286" s="183"/>
      <c r="E286" s="183"/>
      <c r="F286" s="183"/>
      <c r="G286" s="222"/>
      <c r="H286" s="182"/>
      <c r="I286" s="183"/>
      <c r="J286" s="183"/>
      <c r="K286" s="183"/>
      <c r="L286" s="223"/>
    </row>
    <row r="287" spans="1:12" s="27" customFormat="1" x14ac:dyDescent="0.25">
      <c r="A287" s="540" t="s">
        <v>268</v>
      </c>
      <c r="B287" s="541"/>
      <c r="C287" s="224">
        <f t="shared" ref="C287:L287" si="46">SUM(C288,C290)-C298+C300</f>
        <v>818</v>
      </c>
      <c r="D287" s="225">
        <f t="shared" si="46"/>
        <v>0</v>
      </c>
      <c r="E287" s="225">
        <f t="shared" si="46"/>
        <v>0</v>
      </c>
      <c r="F287" s="225">
        <f t="shared" si="46"/>
        <v>818</v>
      </c>
      <c r="G287" s="226">
        <f t="shared" si="46"/>
        <v>0</v>
      </c>
      <c r="H287" s="229">
        <f t="shared" si="46"/>
        <v>818</v>
      </c>
      <c r="I287" s="225">
        <f t="shared" si="46"/>
        <v>0</v>
      </c>
      <c r="J287" s="225">
        <f t="shared" si="46"/>
        <v>0</v>
      </c>
      <c r="K287" s="225">
        <f t="shared" si="46"/>
        <v>818</v>
      </c>
      <c r="L287" s="230">
        <f t="shared" si="46"/>
        <v>0</v>
      </c>
    </row>
    <row r="288" spans="1:12" s="27" customFormat="1" x14ac:dyDescent="0.25">
      <c r="A288" s="231" t="s">
        <v>269</v>
      </c>
      <c r="B288" s="231" t="s">
        <v>270</v>
      </c>
      <c r="C288" s="224">
        <f t="shared" ref="C288:L288" si="47">C22-C280</f>
        <v>818</v>
      </c>
      <c r="D288" s="225">
        <f t="shared" si="47"/>
        <v>0</v>
      </c>
      <c r="E288" s="225">
        <f t="shared" si="47"/>
        <v>0</v>
      </c>
      <c r="F288" s="225">
        <f t="shared" si="47"/>
        <v>818</v>
      </c>
      <c r="G288" s="232">
        <f t="shared" si="47"/>
        <v>0</v>
      </c>
      <c r="H288" s="229">
        <f t="shared" si="47"/>
        <v>818</v>
      </c>
      <c r="I288" s="225">
        <f t="shared" si="47"/>
        <v>0</v>
      </c>
      <c r="J288" s="225">
        <f t="shared" si="47"/>
        <v>0</v>
      </c>
      <c r="K288" s="225">
        <f t="shared" si="47"/>
        <v>818</v>
      </c>
      <c r="L288" s="230">
        <f t="shared" si="47"/>
        <v>0</v>
      </c>
    </row>
    <row r="289" spans="1:12" ht="3" customHeight="1" x14ac:dyDescent="0.25">
      <c r="A289" s="217"/>
      <c r="B289" s="217"/>
      <c r="C289" s="182"/>
      <c r="D289" s="183"/>
      <c r="E289" s="183"/>
      <c r="F289" s="183"/>
      <c r="G289" s="222"/>
      <c r="H289" s="182"/>
      <c r="I289" s="183"/>
      <c r="J289" s="183"/>
      <c r="K289" s="183"/>
      <c r="L289" s="223"/>
    </row>
    <row r="290" spans="1:12" s="27" customFormat="1" x14ac:dyDescent="0.25">
      <c r="A290" s="233" t="s">
        <v>271</v>
      </c>
      <c r="B290" s="233" t="s">
        <v>272</v>
      </c>
      <c r="C290" s="224">
        <f t="shared" ref="C290:L290" si="48">SUM(C291,C293,C295)-SUM(C292,C294,C296)</f>
        <v>0</v>
      </c>
      <c r="D290" s="225">
        <f t="shared" si="48"/>
        <v>0</v>
      </c>
      <c r="E290" s="225">
        <f t="shared" si="48"/>
        <v>0</v>
      </c>
      <c r="F290" s="225">
        <f t="shared" si="48"/>
        <v>0</v>
      </c>
      <c r="G290" s="232">
        <f t="shared" si="48"/>
        <v>0</v>
      </c>
      <c r="H290" s="229">
        <f t="shared" si="48"/>
        <v>0</v>
      </c>
      <c r="I290" s="225">
        <f t="shared" si="48"/>
        <v>0</v>
      </c>
      <c r="J290" s="225">
        <f t="shared" si="48"/>
        <v>0</v>
      </c>
      <c r="K290" s="225">
        <f t="shared" si="48"/>
        <v>0</v>
      </c>
      <c r="L290" s="230">
        <f t="shared" si="48"/>
        <v>0</v>
      </c>
    </row>
    <row r="291" spans="1:12" x14ac:dyDescent="0.25">
      <c r="A291" s="234" t="s">
        <v>273</v>
      </c>
      <c r="B291" s="109" t="s">
        <v>274</v>
      </c>
      <c r="C291" s="81">
        <f t="shared" ref="C291:C296" si="49">SUM(D291:G291)</f>
        <v>0</v>
      </c>
      <c r="D291" s="83"/>
      <c r="E291" s="83"/>
      <c r="F291" s="83"/>
      <c r="G291" s="235"/>
      <c r="H291" s="81">
        <f t="shared" ref="H291:H296" si="50">SUM(I291:L291)</f>
        <v>0</v>
      </c>
      <c r="I291" s="83"/>
      <c r="J291" s="83"/>
      <c r="K291" s="83"/>
      <c r="L291" s="236"/>
    </row>
    <row r="292" spans="1:12" ht="24" x14ac:dyDescent="0.25">
      <c r="A292" s="207" t="s">
        <v>275</v>
      </c>
      <c r="B292" s="46" t="s">
        <v>276</v>
      </c>
      <c r="C292" s="74">
        <f t="shared" si="49"/>
        <v>0</v>
      </c>
      <c r="D292" s="76"/>
      <c r="E292" s="76"/>
      <c r="F292" s="76"/>
      <c r="G292" s="150"/>
      <c r="H292" s="74">
        <f t="shared" si="50"/>
        <v>0</v>
      </c>
      <c r="I292" s="76"/>
      <c r="J292" s="76"/>
      <c r="K292" s="76"/>
      <c r="L292" s="151"/>
    </row>
    <row r="293" spans="1:12" x14ac:dyDescent="0.25">
      <c r="A293" s="207" t="s">
        <v>277</v>
      </c>
      <c r="B293" s="46" t="s">
        <v>278</v>
      </c>
      <c r="C293" s="74">
        <f t="shared" si="49"/>
        <v>0</v>
      </c>
      <c r="D293" s="76"/>
      <c r="E293" s="76"/>
      <c r="F293" s="76"/>
      <c r="G293" s="150"/>
      <c r="H293" s="74">
        <f t="shared" si="50"/>
        <v>0</v>
      </c>
      <c r="I293" s="76"/>
      <c r="J293" s="76"/>
      <c r="K293" s="76"/>
      <c r="L293" s="151"/>
    </row>
    <row r="294" spans="1:12" ht="24" x14ac:dyDescent="0.25">
      <c r="A294" s="207" t="s">
        <v>279</v>
      </c>
      <c r="B294" s="46" t="s">
        <v>280</v>
      </c>
      <c r="C294" s="74">
        <f t="shared" si="49"/>
        <v>0</v>
      </c>
      <c r="D294" s="76"/>
      <c r="E294" s="76"/>
      <c r="F294" s="76"/>
      <c r="G294" s="150"/>
      <c r="H294" s="74">
        <f t="shared" si="50"/>
        <v>0</v>
      </c>
      <c r="I294" s="76"/>
      <c r="J294" s="76"/>
      <c r="K294" s="76"/>
      <c r="L294" s="151"/>
    </row>
    <row r="295" spans="1:12" x14ac:dyDescent="0.25">
      <c r="A295" s="207" t="s">
        <v>281</v>
      </c>
      <c r="B295" s="46" t="s">
        <v>282</v>
      </c>
      <c r="C295" s="74">
        <f t="shared" si="49"/>
        <v>0</v>
      </c>
      <c r="D295" s="76"/>
      <c r="E295" s="76"/>
      <c r="F295" s="76"/>
      <c r="G295" s="150"/>
      <c r="H295" s="74">
        <f t="shared" si="50"/>
        <v>0</v>
      </c>
      <c r="I295" s="76"/>
      <c r="J295" s="76"/>
      <c r="K295" s="76"/>
      <c r="L295" s="151"/>
    </row>
    <row r="296" spans="1:12" ht="24" x14ac:dyDescent="0.25">
      <c r="A296" s="237" t="s">
        <v>283</v>
      </c>
      <c r="B296" s="238" t="s">
        <v>284</v>
      </c>
      <c r="C296" s="175">
        <f t="shared" si="49"/>
        <v>0</v>
      </c>
      <c r="D296" s="179"/>
      <c r="E296" s="179"/>
      <c r="F296" s="179"/>
      <c r="G296" s="215"/>
      <c r="H296" s="175">
        <f t="shared" si="50"/>
        <v>0</v>
      </c>
      <c r="I296" s="179"/>
      <c r="J296" s="179"/>
      <c r="K296" s="179"/>
      <c r="L296" s="181"/>
    </row>
    <row r="297" spans="1:12" ht="3" customHeight="1" x14ac:dyDescent="0.25">
      <c r="A297" s="217"/>
      <c r="B297" s="217"/>
      <c r="C297" s="182"/>
      <c r="D297" s="183"/>
      <c r="E297" s="183"/>
      <c r="F297" s="183"/>
      <c r="G297" s="222"/>
      <c r="H297" s="182"/>
      <c r="I297" s="183"/>
      <c r="J297" s="183"/>
      <c r="K297" s="183"/>
      <c r="L297" s="223"/>
    </row>
    <row r="298" spans="1:12" s="27" customFormat="1" x14ac:dyDescent="0.25">
      <c r="A298" s="233" t="s">
        <v>285</v>
      </c>
      <c r="B298" s="233" t="s">
        <v>286</v>
      </c>
      <c r="C298" s="239">
        <f>SUM(D298:G298)</f>
        <v>0</v>
      </c>
      <c r="D298" s="240"/>
      <c r="E298" s="240"/>
      <c r="F298" s="240"/>
      <c r="G298" s="241"/>
      <c r="H298" s="239">
        <f>SUM(I298:L298)</f>
        <v>0</v>
      </c>
      <c r="I298" s="240"/>
      <c r="J298" s="240"/>
      <c r="K298" s="240"/>
      <c r="L298" s="242"/>
    </row>
    <row r="299" spans="1:12" s="27" customFormat="1" ht="3" customHeight="1" x14ac:dyDescent="0.25">
      <c r="A299" s="233"/>
      <c r="B299" s="243"/>
      <c r="C299" s="244"/>
      <c r="D299" s="245"/>
      <c r="E299" s="245"/>
      <c r="F299" s="245"/>
      <c r="G299" s="246"/>
      <c r="H299" s="244"/>
      <c r="I299" s="245"/>
      <c r="J299" s="133"/>
      <c r="K299" s="133"/>
      <c r="L299" s="135"/>
    </row>
    <row r="300" spans="1:12" s="27" customFormat="1" ht="48" x14ac:dyDescent="0.25">
      <c r="A300" s="233" t="s">
        <v>287</v>
      </c>
      <c r="B300" s="247" t="s">
        <v>288</v>
      </c>
      <c r="C300" s="248">
        <f>SUM(D300:G300)</f>
        <v>0</v>
      </c>
      <c r="D300" s="168"/>
      <c r="E300" s="168"/>
      <c r="F300" s="168"/>
      <c r="G300" s="169"/>
      <c r="H300" s="248">
        <f>SUM(I300:L300)</f>
        <v>0</v>
      </c>
      <c r="I300" s="168"/>
      <c r="J300" s="249"/>
      <c r="K300" s="249"/>
      <c r="L300" s="250"/>
    </row>
    <row r="301" spans="1:12" hidden="1" x14ac:dyDescent="0.25">
      <c r="A301" s="251"/>
      <c r="B301" s="252"/>
      <c r="C301" s="252"/>
      <c r="D301" s="252"/>
      <c r="E301" s="252"/>
      <c r="F301" s="252"/>
      <c r="G301" s="252"/>
      <c r="H301" s="252"/>
      <c r="I301" s="252"/>
      <c r="J301" s="252"/>
      <c r="K301" s="252"/>
      <c r="L301" s="253"/>
    </row>
    <row r="302" spans="1:12" hidden="1" x14ac:dyDescent="0.25">
      <c r="A302" s="254"/>
      <c r="B302" s="255"/>
      <c r="C302" s="255"/>
      <c r="D302" s="255"/>
      <c r="E302" s="255"/>
      <c r="F302" s="255"/>
      <c r="G302" s="255"/>
      <c r="H302" s="255"/>
      <c r="I302" s="255"/>
      <c r="J302" s="255"/>
      <c r="K302" s="255"/>
      <c r="L302" s="256"/>
    </row>
    <row r="303" spans="1:12" ht="12.75" hidden="1" customHeight="1" x14ac:dyDescent="0.25">
      <c r="A303" s="255" t="s">
        <v>310</v>
      </c>
      <c r="B303" s="257"/>
      <c r="C303" s="255" t="s">
        <v>311</v>
      </c>
      <c r="D303" s="255"/>
      <c r="E303" s="255" t="s">
        <v>312</v>
      </c>
      <c r="F303" s="255"/>
      <c r="G303" s="255"/>
      <c r="H303" s="255" t="s">
        <v>313</v>
      </c>
      <c r="I303" s="255" t="s">
        <v>314</v>
      </c>
      <c r="J303" s="255"/>
      <c r="K303" s="255"/>
      <c r="L303" s="256"/>
    </row>
    <row r="304" spans="1:12" hidden="1" x14ac:dyDescent="0.25">
      <c r="A304" s="254"/>
      <c r="B304" s="255"/>
      <c r="C304" s="255"/>
      <c r="D304" s="255"/>
      <c r="E304" s="255"/>
      <c r="F304" s="255"/>
      <c r="G304" s="255"/>
      <c r="H304" s="255"/>
      <c r="I304" s="255"/>
      <c r="J304" s="255"/>
      <c r="K304" s="255"/>
      <c r="L304" s="256"/>
    </row>
    <row r="305" spans="1:12" hidden="1" x14ac:dyDescent="0.25">
      <c r="A305" s="255" t="s">
        <v>315</v>
      </c>
      <c r="B305" s="257"/>
      <c r="C305" s="255" t="s">
        <v>311</v>
      </c>
      <c r="D305" s="255"/>
      <c r="E305" s="255" t="s">
        <v>312</v>
      </c>
      <c r="F305" s="255"/>
      <c r="G305" s="255"/>
      <c r="H305" s="255" t="s">
        <v>313</v>
      </c>
      <c r="I305" s="255" t="s">
        <v>316</v>
      </c>
      <c r="J305" s="255"/>
      <c r="K305" s="255"/>
      <c r="L305" s="256"/>
    </row>
    <row r="306" spans="1:12" hidden="1" x14ac:dyDescent="0.25">
      <c r="A306" s="254"/>
      <c r="B306" s="255"/>
      <c r="C306" s="255"/>
      <c r="D306" s="255"/>
      <c r="E306" s="255"/>
      <c r="F306" s="255"/>
      <c r="G306" s="255"/>
      <c r="H306" s="255"/>
      <c r="I306" s="255"/>
      <c r="J306" s="255"/>
      <c r="K306" s="255"/>
      <c r="L306" s="256"/>
    </row>
    <row r="307" spans="1:12" ht="12.75" hidden="1" thickBot="1" x14ac:dyDescent="0.3">
      <c r="A307" s="258"/>
      <c r="B307" s="259"/>
      <c r="C307" s="259"/>
      <c r="D307" s="259"/>
      <c r="E307" s="259"/>
      <c r="F307" s="259"/>
      <c r="G307" s="259"/>
      <c r="H307" s="259"/>
      <c r="I307" s="259"/>
      <c r="J307" s="259"/>
      <c r="K307" s="259"/>
      <c r="L307" s="260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</sheetData>
  <sheetProtection algorithmName="SHA-512" hashValue="No+l41lSYN8UWdNgJ1Z+/Pc0AjLgp5wnIhHekSMMuRufEm7RJYVSUMc9nCEQZfDOHNH64Ard5hn0S2NCJoBrNA==" saltValue="aIc/mZaxgQqMJWrivVPiFw==" spinCount="100000" sheet="1" objects="1" scenarios="1"/>
  <mergeCells count="28">
    <mergeCell ref="H14:L14"/>
    <mergeCell ref="H8:L8"/>
    <mergeCell ref="H10:L10"/>
    <mergeCell ref="H11:L11"/>
    <mergeCell ref="H12:L12"/>
    <mergeCell ref="H13:L13"/>
    <mergeCell ref="A287:B287"/>
    <mergeCell ref="H17:H18"/>
    <mergeCell ref="I17:I18"/>
    <mergeCell ref="J17:J18"/>
    <mergeCell ref="K17:K18"/>
    <mergeCell ref="L17:L18"/>
    <mergeCell ref="A285:B285"/>
    <mergeCell ref="A16:A18"/>
    <mergeCell ref="B16:B18"/>
    <mergeCell ref="C16:G16"/>
    <mergeCell ref="H16:L16"/>
    <mergeCell ref="C17:C18"/>
    <mergeCell ref="D17:D18"/>
    <mergeCell ref="E17:E18"/>
    <mergeCell ref="F17:F18"/>
    <mergeCell ref="G17:G18"/>
    <mergeCell ref="H7:L7"/>
    <mergeCell ref="A1:L1"/>
    <mergeCell ref="A2:L2"/>
    <mergeCell ref="H4:L4"/>
    <mergeCell ref="H5:L5"/>
    <mergeCell ref="H6:L6"/>
  </mergeCells>
  <printOptions gridLines="1"/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&amp;R&amp;"Times New Roman,Regular"&amp;10  Tāme Nr.03.3.1.     &amp;"Arial,Regular"     </oddHeader>
    <oddFooter xml:space="preserve">&amp;L&amp;10&amp;D&amp;T&amp;R&amp;"Times New Roman,Regular"&amp;10&amp;P (&amp;N)&amp;8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26"/>
  <sheetViews>
    <sheetView zoomScale="90" zoomScaleNormal="90" workbookViewId="0">
      <selection activeCell="M7" sqref="M7"/>
    </sheetView>
  </sheetViews>
  <sheetFormatPr defaultRowHeight="12" x14ac:dyDescent="0.25"/>
  <cols>
    <col min="1" max="1" width="10.85546875" style="261" customWidth="1"/>
    <col min="2" max="2" width="28" style="261" customWidth="1"/>
    <col min="3" max="3" width="9.7109375" style="261" hidden="1" customWidth="1"/>
    <col min="4" max="4" width="9.5703125" style="261" hidden="1" customWidth="1"/>
    <col min="5" max="6" width="8.7109375" style="261" hidden="1" customWidth="1"/>
    <col min="7" max="7" width="8.28515625" style="261" hidden="1" customWidth="1"/>
    <col min="8" max="11" width="8.7109375" style="261" customWidth="1"/>
    <col min="12" max="12" width="7.5703125" style="261" customWidth="1"/>
    <col min="13" max="16384" width="9.140625" style="1"/>
  </cols>
  <sheetData>
    <row r="1" spans="1:12" x14ac:dyDescent="0.25">
      <c r="A1" s="564"/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</row>
    <row r="2" spans="1:12" ht="18" customHeight="1" x14ac:dyDescent="0.25">
      <c r="A2" s="566" t="s">
        <v>0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8"/>
    </row>
    <row r="3" spans="1:12" x14ac:dyDescent="0.25">
      <c r="A3" s="2"/>
      <c r="B3" s="3"/>
      <c r="C3" s="4"/>
      <c r="D3" s="3"/>
      <c r="E3" s="3"/>
      <c r="F3" s="3"/>
      <c r="G3" s="3"/>
      <c r="H3" s="4"/>
      <c r="I3" s="3"/>
      <c r="J3" s="3"/>
      <c r="K3" s="3"/>
      <c r="L3" s="5"/>
    </row>
    <row r="4" spans="1:12" ht="12.75" customHeight="1" x14ac:dyDescent="0.25">
      <c r="A4" s="6" t="s">
        <v>1</v>
      </c>
      <c r="B4" s="7"/>
      <c r="D4" s="522"/>
      <c r="E4" s="522"/>
      <c r="F4" s="522"/>
      <c r="G4" s="522"/>
      <c r="H4" s="534" t="s">
        <v>2</v>
      </c>
      <c r="I4" s="535"/>
      <c r="J4" s="535"/>
      <c r="K4" s="535"/>
      <c r="L4" s="536"/>
    </row>
    <row r="5" spans="1:12" ht="12.75" customHeight="1" x14ac:dyDescent="0.25">
      <c r="A5" s="6" t="s">
        <v>3</v>
      </c>
      <c r="B5" s="7"/>
      <c r="D5" s="522"/>
      <c r="E5" s="522"/>
      <c r="F5" s="522"/>
      <c r="G5" s="522"/>
      <c r="H5" s="534" t="s">
        <v>4</v>
      </c>
      <c r="I5" s="535"/>
      <c r="J5" s="535"/>
      <c r="K5" s="535"/>
      <c r="L5" s="536"/>
    </row>
    <row r="6" spans="1:12" ht="12.75" customHeight="1" x14ac:dyDescent="0.25">
      <c r="A6" s="2" t="s">
        <v>5</v>
      </c>
      <c r="B6" s="3"/>
      <c r="D6" s="525"/>
      <c r="E6" s="525"/>
      <c r="F6" s="525"/>
      <c r="G6" s="525"/>
      <c r="H6" s="537" t="s">
        <v>6</v>
      </c>
      <c r="I6" s="538"/>
      <c r="J6" s="538"/>
      <c r="K6" s="538"/>
      <c r="L6" s="539"/>
    </row>
    <row r="7" spans="1:12" ht="12.75" customHeight="1" x14ac:dyDescent="0.25">
      <c r="A7" s="2" t="s">
        <v>7</v>
      </c>
      <c r="B7" s="3"/>
      <c r="D7" s="525"/>
      <c r="E7" s="525"/>
      <c r="F7" s="525"/>
      <c r="G7" s="525"/>
      <c r="H7" s="537" t="s">
        <v>299</v>
      </c>
      <c r="I7" s="538"/>
      <c r="J7" s="538"/>
      <c r="K7" s="538"/>
      <c r="L7" s="539"/>
    </row>
    <row r="8" spans="1:12" ht="24" customHeight="1" x14ac:dyDescent="0.25">
      <c r="A8" s="2" t="s">
        <v>9</v>
      </c>
      <c r="B8" s="3"/>
      <c r="D8" s="530"/>
      <c r="E8" s="530"/>
      <c r="F8" s="530"/>
      <c r="G8" s="530"/>
      <c r="H8" s="534" t="s">
        <v>300</v>
      </c>
      <c r="I8" s="535"/>
      <c r="J8" s="535"/>
      <c r="K8" s="535"/>
      <c r="L8" s="536"/>
    </row>
    <row r="9" spans="1:12" ht="12.75" customHeight="1" x14ac:dyDescent="0.25">
      <c r="A9" s="8" t="s">
        <v>11</v>
      </c>
      <c r="B9" s="3"/>
      <c r="C9" s="524"/>
      <c r="D9" s="525"/>
      <c r="E9" s="525"/>
      <c r="F9" s="525"/>
      <c r="G9" s="525"/>
      <c r="H9" s="525"/>
      <c r="I9" s="525"/>
      <c r="J9" s="525"/>
      <c r="K9" s="525"/>
      <c r="L9" s="526"/>
    </row>
    <row r="10" spans="1:12" ht="12.75" customHeight="1" x14ac:dyDescent="0.25">
      <c r="A10" s="2"/>
      <c r="B10" s="3" t="s">
        <v>12</v>
      </c>
      <c r="D10" s="525"/>
      <c r="E10" s="525"/>
      <c r="F10" s="525"/>
      <c r="G10" s="525"/>
      <c r="H10" s="537" t="s">
        <v>301</v>
      </c>
      <c r="I10" s="538"/>
      <c r="J10" s="538"/>
      <c r="K10" s="538"/>
      <c r="L10" s="539"/>
    </row>
    <row r="11" spans="1:12" ht="12.75" customHeight="1" x14ac:dyDescent="0.25">
      <c r="A11" s="2"/>
      <c r="B11" s="3" t="s">
        <v>14</v>
      </c>
      <c r="D11" s="525"/>
      <c r="E11" s="525"/>
      <c r="F11" s="525"/>
      <c r="G11" s="525"/>
      <c r="H11" s="537"/>
      <c r="I11" s="538"/>
      <c r="J11" s="538"/>
      <c r="K11" s="538"/>
      <c r="L11" s="539"/>
    </row>
    <row r="12" spans="1:12" ht="12.75" customHeight="1" x14ac:dyDescent="0.25">
      <c r="A12" s="2"/>
      <c r="B12" s="3" t="s">
        <v>15</v>
      </c>
      <c r="D12" s="525"/>
      <c r="E12" s="525"/>
      <c r="F12" s="525"/>
      <c r="G12" s="525"/>
      <c r="H12" s="537"/>
      <c r="I12" s="538"/>
      <c r="J12" s="538"/>
      <c r="K12" s="538"/>
      <c r="L12" s="539"/>
    </row>
    <row r="13" spans="1:12" ht="12.75" customHeight="1" x14ac:dyDescent="0.25">
      <c r="A13" s="2"/>
      <c r="B13" s="3" t="s">
        <v>16</v>
      </c>
      <c r="D13" s="525"/>
      <c r="E13" s="525"/>
      <c r="F13" s="525"/>
      <c r="G13" s="525"/>
      <c r="H13" s="537"/>
      <c r="I13" s="538"/>
      <c r="J13" s="538"/>
      <c r="K13" s="538"/>
      <c r="L13" s="539"/>
    </row>
    <row r="14" spans="1:12" ht="12.75" customHeight="1" x14ac:dyDescent="0.25">
      <c r="A14" s="2"/>
      <c r="B14" s="3" t="s">
        <v>17</v>
      </c>
      <c r="D14" s="525"/>
      <c r="E14" s="525"/>
      <c r="F14" s="525"/>
      <c r="G14" s="525"/>
      <c r="H14" s="537"/>
      <c r="I14" s="538"/>
      <c r="J14" s="538"/>
      <c r="K14" s="538"/>
      <c r="L14" s="539"/>
    </row>
    <row r="15" spans="1:12" ht="12.75" customHeight="1" x14ac:dyDescent="0.25">
      <c r="A15" s="9"/>
      <c r="B15" s="10"/>
      <c r="C15" s="11"/>
      <c r="D15" s="12"/>
      <c r="E15" s="12"/>
      <c r="F15" s="12"/>
      <c r="G15" s="12"/>
      <c r="H15" s="12"/>
      <c r="I15" s="12"/>
      <c r="J15" s="12"/>
      <c r="K15" s="12"/>
      <c r="L15" s="13"/>
    </row>
    <row r="16" spans="1:12" s="14" customFormat="1" ht="12.75" customHeight="1" x14ac:dyDescent="0.25">
      <c r="A16" s="552" t="s">
        <v>18</v>
      </c>
      <c r="B16" s="555" t="s">
        <v>19</v>
      </c>
      <c r="C16" s="557" t="s">
        <v>20</v>
      </c>
      <c r="D16" s="558"/>
      <c r="E16" s="558"/>
      <c r="F16" s="558"/>
      <c r="G16" s="559"/>
      <c r="H16" s="557" t="s">
        <v>21</v>
      </c>
      <c r="I16" s="558"/>
      <c r="J16" s="558"/>
      <c r="K16" s="558"/>
      <c r="L16" s="560"/>
    </row>
    <row r="17" spans="1:12" s="14" customFormat="1" ht="12.75" customHeight="1" x14ac:dyDescent="0.25">
      <c r="A17" s="553"/>
      <c r="B17" s="556"/>
      <c r="C17" s="542" t="s">
        <v>22</v>
      </c>
      <c r="D17" s="544" t="s">
        <v>23</v>
      </c>
      <c r="E17" s="546" t="s">
        <v>24</v>
      </c>
      <c r="F17" s="548" t="s">
        <v>25</v>
      </c>
      <c r="G17" s="563" t="s">
        <v>26</v>
      </c>
      <c r="H17" s="542" t="s">
        <v>22</v>
      </c>
      <c r="I17" s="544" t="s">
        <v>23</v>
      </c>
      <c r="J17" s="546" t="s">
        <v>24</v>
      </c>
      <c r="K17" s="548" t="s">
        <v>25</v>
      </c>
      <c r="L17" s="550" t="s">
        <v>26</v>
      </c>
    </row>
    <row r="18" spans="1:12" s="15" customFormat="1" ht="61.5" customHeight="1" thickBot="1" x14ac:dyDescent="0.3">
      <c r="A18" s="554"/>
      <c r="B18" s="556"/>
      <c r="C18" s="542"/>
      <c r="D18" s="561"/>
      <c r="E18" s="562"/>
      <c r="F18" s="549"/>
      <c r="G18" s="563"/>
      <c r="H18" s="543"/>
      <c r="I18" s="545"/>
      <c r="J18" s="547"/>
      <c r="K18" s="549"/>
      <c r="L18" s="551"/>
    </row>
    <row r="19" spans="1:12" s="15" customFormat="1" ht="9.75" customHeight="1" thickTop="1" x14ac:dyDescent="0.25">
      <c r="A19" s="16" t="s">
        <v>27</v>
      </c>
      <c r="B19" s="16">
        <v>2</v>
      </c>
      <c r="C19" s="17">
        <v>3</v>
      </c>
      <c r="D19" s="18">
        <v>4</v>
      </c>
      <c r="E19" s="18">
        <v>5</v>
      </c>
      <c r="F19" s="18">
        <v>6</v>
      </c>
      <c r="G19" s="19">
        <v>7</v>
      </c>
      <c r="H19" s="17">
        <v>8</v>
      </c>
      <c r="I19" s="18">
        <v>9</v>
      </c>
      <c r="J19" s="18">
        <v>10</v>
      </c>
      <c r="K19" s="18">
        <v>11</v>
      </c>
      <c r="L19" s="20">
        <v>12</v>
      </c>
    </row>
    <row r="20" spans="1:12" s="27" customFormat="1" x14ac:dyDescent="0.25">
      <c r="A20" s="21"/>
      <c r="B20" s="22" t="s">
        <v>28</v>
      </c>
      <c r="C20" s="23"/>
      <c r="D20" s="24"/>
      <c r="E20" s="24"/>
      <c r="F20" s="24"/>
      <c r="G20" s="25"/>
      <c r="H20" s="23"/>
      <c r="I20" s="24"/>
      <c r="J20" s="24"/>
      <c r="K20" s="24"/>
      <c r="L20" s="26"/>
    </row>
    <row r="21" spans="1:12" s="27" customFormat="1" ht="12.75" thickBot="1" x14ac:dyDescent="0.3">
      <c r="A21" s="28"/>
      <c r="B21" s="29" t="s">
        <v>29</v>
      </c>
      <c r="C21" s="30" t="e">
        <f t="shared" ref="C21:C47" si="0">SUM(D21:G21)</f>
        <v>#REF!</v>
      </c>
      <c r="D21" s="31" t="e">
        <f>SUM(D22,D25,D26,D42,D43)</f>
        <v>#REF!</v>
      </c>
      <c r="E21" s="31">
        <f>SUM(E22,E25,E43)</f>
        <v>0</v>
      </c>
      <c r="F21" s="31">
        <f>SUM(F22,F27,F43)</f>
        <v>0</v>
      </c>
      <c r="G21" s="32">
        <f>SUM(G22,G45)</f>
        <v>0</v>
      </c>
      <c r="H21" s="30">
        <f>SUM(I21:L21)</f>
        <v>30000</v>
      </c>
      <c r="I21" s="31">
        <f>SUM(I22,I25,I26,I42,I43)</f>
        <v>30000</v>
      </c>
      <c r="J21" s="31">
        <f>SUM(J22,J25,J43)</f>
        <v>0</v>
      </c>
      <c r="K21" s="31">
        <f>SUM(K22,K27,K43)</f>
        <v>0</v>
      </c>
      <c r="L21" s="33">
        <f>SUM(L22,L45)</f>
        <v>0</v>
      </c>
    </row>
    <row r="22" spans="1:12" ht="12.75" thickTop="1" x14ac:dyDescent="0.25">
      <c r="A22" s="34"/>
      <c r="B22" s="35" t="s">
        <v>30</v>
      </c>
      <c r="C22" s="36">
        <f t="shared" si="0"/>
        <v>0</v>
      </c>
      <c r="D22" s="37">
        <f>SUM(D23:D24)</f>
        <v>0</v>
      </c>
      <c r="E22" s="37">
        <f>SUM(E23:E24)</f>
        <v>0</v>
      </c>
      <c r="F22" s="37">
        <f>SUM(F23:F24)</f>
        <v>0</v>
      </c>
      <c r="G22" s="38">
        <f>SUM(G23:G24)</f>
        <v>0</v>
      </c>
      <c r="H22" s="36">
        <f t="shared" ref="H22:H47" si="1">SUM(I22:L22)</f>
        <v>0</v>
      </c>
      <c r="I22" s="37">
        <f>SUM(I23:I24)</f>
        <v>0</v>
      </c>
      <c r="J22" s="37">
        <f>SUM(J23:J24)</f>
        <v>0</v>
      </c>
      <c r="K22" s="37">
        <f>SUM(K23:K24)</f>
        <v>0</v>
      </c>
      <c r="L22" s="39">
        <f>SUM(L23:L24)</f>
        <v>0</v>
      </c>
    </row>
    <row r="23" spans="1:12" x14ac:dyDescent="0.25">
      <c r="A23" s="40"/>
      <c r="B23" s="41" t="s">
        <v>31</v>
      </c>
      <c r="C23" s="42">
        <f t="shared" si="0"/>
        <v>0</v>
      </c>
      <c r="D23" s="43"/>
      <c r="E23" s="43"/>
      <c r="F23" s="43"/>
      <c r="G23" s="44"/>
      <c r="H23" s="42">
        <f t="shared" si="1"/>
        <v>0</v>
      </c>
      <c r="I23" s="43"/>
      <c r="J23" s="43"/>
      <c r="K23" s="43"/>
      <c r="L23" s="45"/>
    </row>
    <row r="24" spans="1:12" x14ac:dyDescent="0.25">
      <c r="A24" s="46"/>
      <c r="B24" s="47" t="s">
        <v>32</v>
      </c>
      <c r="C24" s="48">
        <f t="shared" si="0"/>
        <v>0</v>
      </c>
      <c r="D24" s="49"/>
      <c r="E24" s="49"/>
      <c r="F24" s="49"/>
      <c r="G24" s="50"/>
      <c r="H24" s="48">
        <f t="shared" si="1"/>
        <v>0</v>
      </c>
      <c r="I24" s="49"/>
      <c r="J24" s="49"/>
      <c r="K24" s="49"/>
      <c r="L24" s="51"/>
    </row>
    <row r="25" spans="1:12" s="27" customFormat="1" ht="24.75" thickBot="1" x14ac:dyDescent="0.3">
      <c r="A25" s="52">
        <v>19300</v>
      </c>
      <c r="B25" s="52" t="s">
        <v>33</v>
      </c>
      <c r="C25" s="53" t="e">
        <f t="shared" si="0"/>
        <v>#REF!</v>
      </c>
      <c r="D25" s="54" t="e">
        <f>D51</f>
        <v>#REF!</v>
      </c>
      <c r="E25" s="54"/>
      <c r="F25" s="55" t="s">
        <v>34</v>
      </c>
      <c r="G25" s="56" t="s">
        <v>34</v>
      </c>
      <c r="H25" s="53">
        <f t="shared" si="1"/>
        <v>30000</v>
      </c>
      <c r="I25" s="54">
        <f>I51</f>
        <v>30000</v>
      </c>
      <c r="J25" s="54"/>
      <c r="K25" s="55" t="s">
        <v>34</v>
      </c>
      <c r="L25" s="57" t="s">
        <v>34</v>
      </c>
    </row>
    <row r="26" spans="1:12" s="27" customFormat="1" ht="36.75" customHeight="1" thickTop="1" x14ac:dyDescent="0.25">
      <c r="A26" s="58"/>
      <c r="B26" s="58" t="s">
        <v>35</v>
      </c>
      <c r="C26" s="59">
        <f t="shared" si="0"/>
        <v>0</v>
      </c>
      <c r="D26" s="60"/>
      <c r="E26" s="61" t="s">
        <v>34</v>
      </c>
      <c r="F26" s="61" t="s">
        <v>34</v>
      </c>
      <c r="G26" s="62" t="s">
        <v>34</v>
      </c>
      <c r="H26" s="59">
        <f t="shared" si="1"/>
        <v>0</v>
      </c>
      <c r="I26" s="63"/>
      <c r="J26" s="61" t="s">
        <v>34</v>
      </c>
      <c r="K26" s="61" t="s">
        <v>34</v>
      </c>
      <c r="L26" s="64" t="s">
        <v>34</v>
      </c>
    </row>
    <row r="27" spans="1:12" s="27" customFormat="1" ht="36" x14ac:dyDescent="0.25">
      <c r="A27" s="58">
        <v>21300</v>
      </c>
      <c r="B27" s="58" t="s">
        <v>36</v>
      </c>
      <c r="C27" s="59">
        <f t="shared" si="0"/>
        <v>0</v>
      </c>
      <c r="D27" s="61" t="s">
        <v>34</v>
      </c>
      <c r="E27" s="61" t="s">
        <v>34</v>
      </c>
      <c r="F27" s="65">
        <f>SUM(F28,F32,F34,F37)</f>
        <v>0</v>
      </c>
      <c r="G27" s="62" t="s">
        <v>34</v>
      </c>
      <c r="H27" s="59">
        <f t="shared" si="1"/>
        <v>0</v>
      </c>
      <c r="I27" s="61" t="s">
        <v>34</v>
      </c>
      <c r="J27" s="61" t="s">
        <v>34</v>
      </c>
      <c r="K27" s="65">
        <f>SUM(K28,K32,K34,K37)</f>
        <v>0</v>
      </c>
      <c r="L27" s="64" t="s">
        <v>34</v>
      </c>
    </row>
    <row r="28" spans="1:12" s="27" customFormat="1" ht="24" x14ac:dyDescent="0.25">
      <c r="A28" s="66">
        <v>21350</v>
      </c>
      <c r="B28" s="58" t="s">
        <v>37</v>
      </c>
      <c r="C28" s="59">
        <f t="shared" si="0"/>
        <v>0</v>
      </c>
      <c r="D28" s="61" t="s">
        <v>34</v>
      </c>
      <c r="E28" s="61" t="s">
        <v>34</v>
      </c>
      <c r="F28" s="65">
        <f>SUM(F29:F31)</f>
        <v>0</v>
      </c>
      <c r="G28" s="62" t="s">
        <v>34</v>
      </c>
      <c r="H28" s="59">
        <f t="shared" si="1"/>
        <v>0</v>
      </c>
      <c r="I28" s="61" t="s">
        <v>34</v>
      </c>
      <c r="J28" s="61" t="s">
        <v>34</v>
      </c>
      <c r="K28" s="65">
        <f>SUM(K29:K31)</f>
        <v>0</v>
      </c>
      <c r="L28" s="64" t="s">
        <v>34</v>
      </c>
    </row>
    <row r="29" spans="1:12" x14ac:dyDescent="0.25">
      <c r="A29" s="40">
        <v>21351</v>
      </c>
      <c r="B29" s="67" t="s">
        <v>38</v>
      </c>
      <c r="C29" s="68">
        <f t="shared" si="0"/>
        <v>0</v>
      </c>
      <c r="D29" s="69" t="s">
        <v>34</v>
      </c>
      <c r="E29" s="69" t="s">
        <v>34</v>
      </c>
      <c r="F29" s="70"/>
      <c r="G29" s="71" t="s">
        <v>34</v>
      </c>
      <c r="H29" s="68">
        <f t="shared" si="1"/>
        <v>0</v>
      </c>
      <c r="I29" s="69" t="s">
        <v>34</v>
      </c>
      <c r="J29" s="69" t="s">
        <v>34</v>
      </c>
      <c r="K29" s="70"/>
      <c r="L29" s="72" t="s">
        <v>34</v>
      </c>
    </row>
    <row r="30" spans="1:12" x14ac:dyDescent="0.25">
      <c r="A30" s="46">
        <v>21352</v>
      </c>
      <c r="B30" s="73" t="s">
        <v>39</v>
      </c>
      <c r="C30" s="74">
        <f t="shared" si="0"/>
        <v>0</v>
      </c>
      <c r="D30" s="75" t="s">
        <v>34</v>
      </c>
      <c r="E30" s="75" t="s">
        <v>34</v>
      </c>
      <c r="F30" s="76"/>
      <c r="G30" s="77" t="s">
        <v>34</v>
      </c>
      <c r="H30" s="74">
        <f t="shared" si="1"/>
        <v>0</v>
      </c>
      <c r="I30" s="75" t="s">
        <v>34</v>
      </c>
      <c r="J30" s="75" t="s">
        <v>34</v>
      </c>
      <c r="K30" s="76"/>
      <c r="L30" s="78" t="s">
        <v>34</v>
      </c>
    </row>
    <row r="31" spans="1:12" ht="24" x14ac:dyDescent="0.25">
      <c r="A31" s="46">
        <v>21359</v>
      </c>
      <c r="B31" s="73" t="s">
        <v>40</v>
      </c>
      <c r="C31" s="74">
        <f t="shared" si="0"/>
        <v>0</v>
      </c>
      <c r="D31" s="75" t="s">
        <v>34</v>
      </c>
      <c r="E31" s="75" t="s">
        <v>34</v>
      </c>
      <c r="F31" s="76"/>
      <c r="G31" s="77" t="s">
        <v>34</v>
      </c>
      <c r="H31" s="74">
        <f t="shared" si="1"/>
        <v>0</v>
      </c>
      <c r="I31" s="75" t="s">
        <v>34</v>
      </c>
      <c r="J31" s="75" t="s">
        <v>34</v>
      </c>
      <c r="K31" s="76"/>
      <c r="L31" s="78" t="s">
        <v>34</v>
      </c>
    </row>
    <row r="32" spans="1:12" s="27" customFormat="1" ht="36" x14ac:dyDescent="0.25">
      <c r="A32" s="66">
        <v>21370</v>
      </c>
      <c r="B32" s="58" t="s">
        <v>41</v>
      </c>
      <c r="C32" s="59">
        <f t="shared" si="0"/>
        <v>0</v>
      </c>
      <c r="D32" s="61" t="s">
        <v>34</v>
      </c>
      <c r="E32" s="61" t="s">
        <v>34</v>
      </c>
      <c r="F32" s="65">
        <f>SUM(F33)</f>
        <v>0</v>
      </c>
      <c r="G32" s="62" t="s">
        <v>34</v>
      </c>
      <c r="H32" s="59">
        <f t="shared" si="1"/>
        <v>0</v>
      </c>
      <c r="I32" s="61" t="s">
        <v>34</v>
      </c>
      <c r="J32" s="61" t="s">
        <v>34</v>
      </c>
      <c r="K32" s="65">
        <f>SUM(K33)</f>
        <v>0</v>
      </c>
      <c r="L32" s="64" t="s">
        <v>34</v>
      </c>
    </row>
    <row r="33" spans="1:12" ht="36" x14ac:dyDescent="0.25">
      <c r="A33" s="79">
        <v>21379</v>
      </c>
      <c r="B33" s="80" t="s">
        <v>42</v>
      </c>
      <c r="C33" s="81">
        <f t="shared" si="0"/>
        <v>0</v>
      </c>
      <c r="D33" s="82" t="s">
        <v>34</v>
      </c>
      <c r="E33" s="82" t="s">
        <v>34</v>
      </c>
      <c r="F33" s="83"/>
      <c r="G33" s="84" t="s">
        <v>34</v>
      </c>
      <c r="H33" s="81">
        <f t="shared" si="1"/>
        <v>0</v>
      </c>
      <c r="I33" s="82" t="s">
        <v>34</v>
      </c>
      <c r="J33" s="82" t="s">
        <v>34</v>
      </c>
      <c r="K33" s="83"/>
      <c r="L33" s="85" t="s">
        <v>34</v>
      </c>
    </row>
    <row r="34" spans="1:12" s="27" customFormat="1" x14ac:dyDescent="0.25">
      <c r="A34" s="66">
        <v>21380</v>
      </c>
      <c r="B34" s="58" t="s">
        <v>43</v>
      </c>
      <c r="C34" s="59">
        <f t="shared" si="0"/>
        <v>0</v>
      </c>
      <c r="D34" s="61" t="s">
        <v>34</v>
      </c>
      <c r="E34" s="61" t="s">
        <v>34</v>
      </c>
      <c r="F34" s="65">
        <f>SUM(F35:F36)</f>
        <v>0</v>
      </c>
      <c r="G34" s="62" t="s">
        <v>34</v>
      </c>
      <c r="H34" s="59">
        <f t="shared" si="1"/>
        <v>0</v>
      </c>
      <c r="I34" s="61" t="s">
        <v>34</v>
      </c>
      <c r="J34" s="61" t="s">
        <v>34</v>
      </c>
      <c r="K34" s="65">
        <f>SUM(K35:K36)</f>
        <v>0</v>
      </c>
      <c r="L34" s="64" t="s">
        <v>34</v>
      </c>
    </row>
    <row r="35" spans="1:12" x14ac:dyDescent="0.25">
      <c r="A35" s="41">
        <v>21381</v>
      </c>
      <c r="B35" s="67" t="s">
        <v>44</v>
      </c>
      <c r="C35" s="68">
        <f t="shared" si="0"/>
        <v>0</v>
      </c>
      <c r="D35" s="69" t="s">
        <v>34</v>
      </c>
      <c r="E35" s="69" t="s">
        <v>34</v>
      </c>
      <c r="F35" s="70"/>
      <c r="G35" s="71" t="s">
        <v>34</v>
      </c>
      <c r="H35" s="68">
        <f t="shared" si="1"/>
        <v>0</v>
      </c>
      <c r="I35" s="69" t="s">
        <v>34</v>
      </c>
      <c r="J35" s="69" t="s">
        <v>34</v>
      </c>
      <c r="K35" s="70"/>
      <c r="L35" s="72" t="s">
        <v>34</v>
      </c>
    </row>
    <row r="36" spans="1:12" ht="24" x14ac:dyDescent="0.25">
      <c r="A36" s="47">
        <v>21383</v>
      </c>
      <c r="B36" s="73" t="s">
        <v>45</v>
      </c>
      <c r="C36" s="74">
        <f t="shared" si="0"/>
        <v>0</v>
      </c>
      <c r="D36" s="75" t="s">
        <v>34</v>
      </c>
      <c r="E36" s="75" t="s">
        <v>34</v>
      </c>
      <c r="F36" s="76"/>
      <c r="G36" s="77" t="s">
        <v>34</v>
      </c>
      <c r="H36" s="74">
        <f t="shared" si="1"/>
        <v>0</v>
      </c>
      <c r="I36" s="75" t="s">
        <v>34</v>
      </c>
      <c r="J36" s="75" t="s">
        <v>34</v>
      </c>
      <c r="K36" s="76"/>
      <c r="L36" s="78" t="s">
        <v>34</v>
      </c>
    </row>
    <row r="37" spans="1:12" s="27" customFormat="1" ht="24" x14ac:dyDescent="0.25">
      <c r="A37" s="66">
        <v>21390</v>
      </c>
      <c r="B37" s="58" t="s">
        <v>46</v>
      </c>
      <c r="C37" s="59">
        <f t="shared" si="0"/>
        <v>0</v>
      </c>
      <c r="D37" s="61" t="s">
        <v>34</v>
      </c>
      <c r="E37" s="61" t="s">
        <v>34</v>
      </c>
      <c r="F37" s="65">
        <f>SUM(F38:F41)</f>
        <v>0</v>
      </c>
      <c r="G37" s="62" t="s">
        <v>34</v>
      </c>
      <c r="H37" s="59">
        <f t="shared" si="1"/>
        <v>0</v>
      </c>
      <c r="I37" s="61" t="s">
        <v>34</v>
      </c>
      <c r="J37" s="61" t="s">
        <v>34</v>
      </c>
      <c r="K37" s="65">
        <f>SUM(K38:K41)</f>
        <v>0</v>
      </c>
      <c r="L37" s="64" t="s">
        <v>34</v>
      </c>
    </row>
    <row r="38" spans="1:12" ht="24" x14ac:dyDescent="0.25">
      <c r="A38" s="41">
        <v>21391</v>
      </c>
      <c r="B38" s="67" t="s">
        <v>47</v>
      </c>
      <c r="C38" s="68">
        <f t="shared" si="0"/>
        <v>0</v>
      </c>
      <c r="D38" s="69" t="s">
        <v>34</v>
      </c>
      <c r="E38" s="69" t="s">
        <v>34</v>
      </c>
      <c r="F38" s="70"/>
      <c r="G38" s="71" t="s">
        <v>34</v>
      </c>
      <c r="H38" s="68">
        <f t="shared" si="1"/>
        <v>0</v>
      </c>
      <c r="I38" s="69" t="s">
        <v>34</v>
      </c>
      <c r="J38" s="69" t="s">
        <v>34</v>
      </c>
      <c r="K38" s="70"/>
      <c r="L38" s="72" t="s">
        <v>34</v>
      </c>
    </row>
    <row r="39" spans="1:12" x14ac:dyDescent="0.25">
      <c r="A39" s="47">
        <v>21393</v>
      </c>
      <c r="B39" s="73" t="s">
        <v>48</v>
      </c>
      <c r="C39" s="74">
        <f t="shared" si="0"/>
        <v>0</v>
      </c>
      <c r="D39" s="75" t="s">
        <v>34</v>
      </c>
      <c r="E39" s="75" t="s">
        <v>34</v>
      </c>
      <c r="F39" s="76"/>
      <c r="G39" s="77" t="s">
        <v>34</v>
      </c>
      <c r="H39" s="74">
        <f t="shared" si="1"/>
        <v>0</v>
      </c>
      <c r="I39" s="75" t="s">
        <v>34</v>
      </c>
      <c r="J39" s="75" t="s">
        <v>34</v>
      </c>
      <c r="K39" s="76"/>
      <c r="L39" s="78" t="s">
        <v>34</v>
      </c>
    </row>
    <row r="40" spans="1:12" x14ac:dyDescent="0.25">
      <c r="A40" s="47">
        <v>21395</v>
      </c>
      <c r="B40" s="73" t="s">
        <v>49</v>
      </c>
      <c r="C40" s="74">
        <f t="shared" si="0"/>
        <v>0</v>
      </c>
      <c r="D40" s="75" t="s">
        <v>34</v>
      </c>
      <c r="E40" s="75" t="s">
        <v>34</v>
      </c>
      <c r="F40" s="76"/>
      <c r="G40" s="77" t="s">
        <v>34</v>
      </c>
      <c r="H40" s="74">
        <f t="shared" si="1"/>
        <v>0</v>
      </c>
      <c r="I40" s="75" t="s">
        <v>34</v>
      </c>
      <c r="J40" s="75" t="s">
        <v>34</v>
      </c>
      <c r="K40" s="76"/>
      <c r="L40" s="78" t="s">
        <v>34</v>
      </c>
    </row>
    <row r="41" spans="1:12" ht="24" x14ac:dyDescent="0.25">
      <c r="A41" s="47">
        <v>21399</v>
      </c>
      <c r="B41" s="73" t="s">
        <v>50</v>
      </c>
      <c r="C41" s="74">
        <f t="shared" si="0"/>
        <v>0</v>
      </c>
      <c r="D41" s="75" t="s">
        <v>34</v>
      </c>
      <c r="E41" s="75" t="s">
        <v>34</v>
      </c>
      <c r="F41" s="76"/>
      <c r="G41" s="77" t="s">
        <v>34</v>
      </c>
      <c r="H41" s="74">
        <f t="shared" si="1"/>
        <v>0</v>
      </c>
      <c r="I41" s="75" t="s">
        <v>34</v>
      </c>
      <c r="J41" s="75" t="s">
        <v>34</v>
      </c>
      <c r="K41" s="76"/>
      <c r="L41" s="78" t="s">
        <v>34</v>
      </c>
    </row>
    <row r="42" spans="1:12" s="27" customFormat="1" ht="36.75" customHeight="1" x14ac:dyDescent="0.25">
      <c r="A42" s="66">
        <v>21420</v>
      </c>
      <c r="B42" s="58" t="s">
        <v>51</v>
      </c>
      <c r="C42" s="59">
        <f t="shared" si="0"/>
        <v>0</v>
      </c>
      <c r="D42" s="60"/>
      <c r="E42" s="61" t="s">
        <v>34</v>
      </c>
      <c r="F42" s="61" t="s">
        <v>34</v>
      </c>
      <c r="G42" s="62" t="s">
        <v>34</v>
      </c>
      <c r="H42" s="86">
        <f>SUM(I42:L42)</f>
        <v>0</v>
      </c>
      <c r="I42" s="60"/>
      <c r="J42" s="61" t="s">
        <v>34</v>
      </c>
      <c r="K42" s="61" t="s">
        <v>34</v>
      </c>
      <c r="L42" s="64" t="s">
        <v>34</v>
      </c>
    </row>
    <row r="43" spans="1:12" s="27" customFormat="1" ht="24" x14ac:dyDescent="0.25">
      <c r="A43" s="87">
        <v>21490</v>
      </c>
      <c r="B43" s="88" t="s">
        <v>52</v>
      </c>
      <c r="C43" s="59">
        <f t="shared" si="0"/>
        <v>0</v>
      </c>
      <c r="D43" s="89">
        <f>D44</f>
        <v>0</v>
      </c>
      <c r="E43" s="89">
        <f t="shared" ref="E43:F43" si="2">E44</f>
        <v>0</v>
      </c>
      <c r="F43" s="89">
        <f t="shared" si="2"/>
        <v>0</v>
      </c>
      <c r="G43" s="62" t="s">
        <v>34</v>
      </c>
      <c r="H43" s="86">
        <f t="shared" ref="H43:H44" si="3">SUM(I43:L43)</f>
        <v>0</v>
      </c>
      <c r="I43" s="89">
        <f>I44</f>
        <v>0</v>
      </c>
      <c r="J43" s="89">
        <f t="shared" ref="J43:K43" si="4">J44</f>
        <v>0</v>
      </c>
      <c r="K43" s="89">
        <f t="shared" si="4"/>
        <v>0</v>
      </c>
      <c r="L43" s="64" t="s">
        <v>34</v>
      </c>
    </row>
    <row r="44" spans="1:12" s="27" customFormat="1" ht="24" x14ac:dyDescent="0.25">
      <c r="A44" s="47">
        <v>21499</v>
      </c>
      <c r="B44" s="73" t="s">
        <v>53</v>
      </c>
      <c r="C44" s="81">
        <f t="shared" si="0"/>
        <v>0</v>
      </c>
      <c r="D44" s="90"/>
      <c r="E44" s="91"/>
      <c r="F44" s="91"/>
      <c r="G44" s="92" t="s">
        <v>34</v>
      </c>
      <c r="H44" s="93">
        <f t="shared" si="3"/>
        <v>0</v>
      </c>
      <c r="I44" s="43"/>
      <c r="J44" s="94"/>
      <c r="K44" s="94"/>
      <c r="L44" s="95" t="s">
        <v>34</v>
      </c>
    </row>
    <row r="45" spans="1:12" ht="24" x14ac:dyDescent="0.25">
      <c r="A45" s="96">
        <v>23000</v>
      </c>
      <c r="B45" s="97" t="s">
        <v>54</v>
      </c>
      <c r="C45" s="98">
        <f t="shared" si="0"/>
        <v>0</v>
      </c>
      <c r="D45" s="61" t="s">
        <v>34</v>
      </c>
      <c r="E45" s="61" t="s">
        <v>34</v>
      </c>
      <c r="F45" s="61" t="s">
        <v>34</v>
      </c>
      <c r="G45" s="99">
        <f>SUM(G46:G47)</f>
        <v>0</v>
      </c>
      <c r="H45" s="98">
        <f t="shared" si="1"/>
        <v>0</v>
      </c>
      <c r="I45" s="100" t="s">
        <v>34</v>
      </c>
      <c r="J45" s="100" t="s">
        <v>34</v>
      </c>
      <c r="K45" s="100" t="s">
        <v>34</v>
      </c>
      <c r="L45" s="101">
        <f>SUM(L46:L47)</f>
        <v>0</v>
      </c>
    </row>
    <row r="46" spans="1:12" ht="24" x14ac:dyDescent="0.25">
      <c r="A46" s="102">
        <v>23410</v>
      </c>
      <c r="B46" s="103" t="s">
        <v>55</v>
      </c>
      <c r="C46" s="104">
        <f t="shared" si="0"/>
        <v>0</v>
      </c>
      <c r="D46" s="105" t="s">
        <v>34</v>
      </c>
      <c r="E46" s="105" t="s">
        <v>34</v>
      </c>
      <c r="F46" s="105" t="s">
        <v>34</v>
      </c>
      <c r="G46" s="106"/>
      <c r="H46" s="104">
        <f t="shared" si="1"/>
        <v>0</v>
      </c>
      <c r="I46" s="105" t="s">
        <v>34</v>
      </c>
      <c r="J46" s="105" t="s">
        <v>34</v>
      </c>
      <c r="K46" s="105" t="s">
        <v>34</v>
      </c>
      <c r="L46" s="107"/>
    </row>
    <row r="47" spans="1:12" ht="24" x14ac:dyDescent="0.25">
      <c r="A47" s="102">
        <v>23510</v>
      </c>
      <c r="B47" s="103" t="s">
        <v>56</v>
      </c>
      <c r="C47" s="108">
        <f t="shared" si="0"/>
        <v>0</v>
      </c>
      <c r="D47" s="105" t="s">
        <v>34</v>
      </c>
      <c r="E47" s="105" t="s">
        <v>34</v>
      </c>
      <c r="F47" s="105" t="s">
        <v>34</v>
      </c>
      <c r="G47" s="106"/>
      <c r="H47" s="108">
        <f t="shared" si="1"/>
        <v>0</v>
      </c>
      <c r="I47" s="105" t="s">
        <v>34</v>
      </c>
      <c r="J47" s="105" t="s">
        <v>34</v>
      </c>
      <c r="K47" s="105" t="s">
        <v>34</v>
      </c>
      <c r="L47" s="107"/>
    </row>
    <row r="48" spans="1:12" x14ac:dyDescent="0.25">
      <c r="A48" s="109"/>
      <c r="B48" s="103"/>
      <c r="C48" s="110"/>
      <c r="D48" s="111"/>
      <c r="E48" s="111"/>
      <c r="F48" s="112"/>
      <c r="G48" s="106"/>
      <c r="H48" s="113"/>
      <c r="I48" s="111"/>
      <c r="J48" s="111"/>
      <c r="K48" s="112"/>
      <c r="L48" s="107"/>
    </row>
    <row r="49" spans="1:12" s="27" customFormat="1" x14ac:dyDescent="0.25">
      <c r="A49" s="114"/>
      <c r="B49" s="115" t="s">
        <v>57</v>
      </c>
      <c r="C49" s="116"/>
      <c r="D49" s="117"/>
      <c r="E49" s="117"/>
      <c r="F49" s="117"/>
      <c r="G49" s="118"/>
      <c r="H49" s="116"/>
      <c r="I49" s="117"/>
      <c r="J49" s="117"/>
      <c r="K49" s="117"/>
      <c r="L49" s="119"/>
    </row>
    <row r="50" spans="1:12" s="27" customFormat="1" ht="12.75" thickBot="1" x14ac:dyDescent="0.3">
      <c r="A50" s="120"/>
      <c r="B50" s="28" t="s">
        <v>58</v>
      </c>
      <c r="C50" s="121" t="e">
        <f t="shared" ref="C50:C113" si="5">SUM(D50:G50)</f>
        <v>#REF!</v>
      </c>
      <c r="D50" s="122" t="e">
        <f>SUM(D51,D280)</f>
        <v>#REF!</v>
      </c>
      <c r="E50" s="122" t="e">
        <f>SUM(E51,E280)</f>
        <v>#REF!</v>
      </c>
      <c r="F50" s="122" t="e">
        <f>SUM(F51,F280)</f>
        <v>#REF!</v>
      </c>
      <c r="G50" s="123" t="e">
        <f>SUM(G51,G280)</f>
        <v>#REF!</v>
      </c>
      <c r="H50" s="121">
        <f t="shared" ref="H50:H113" si="6">SUM(I50:L50)</f>
        <v>30000</v>
      </c>
      <c r="I50" s="122">
        <f>SUM(I51,I280)</f>
        <v>30000</v>
      </c>
      <c r="J50" s="122">
        <f>SUM(J51,J280)</f>
        <v>0</v>
      </c>
      <c r="K50" s="122">
        <f>SUM(K51,K280)</f>
        <v>0</v>
      </c>
      <c r="L50" s="124">
        <f>SUM(L51,L280)</f>
        <v>0</v>
      </c>
    </row>
    <row r="51" spans="1:12" s="27" customFormat="1" ht="36.75" thickTop="1" x14ac:dyDescent="0.25">
      <c r="A51" s="125"/>
      <c r="B51" s="126" t="s">
        <v>59</v>
      </c>
      <c r="C51" s="127" t="e">
        <f t="shared" si="5"/>
        <v>#REF!</v>
      </c>
      <c r="D51" s="128" t="e">
        <f>SUM(D52,D194)</f>
        <v>#REF!</v>
      </c>
      <c r="E51" s="128" t="e">
        <f>SUM(E52,E194)</f>
        <v>#REF!</v>
      </c>
      <c r="F51" s="128" t="e">
        <f>SUM(F52,F194)</f>
        <v>#REF!</v>
      </c>
      <c r="G51" s="129" t="e">
        <f>SUM(G52,G194)</f>
        <v>#REF!</v>
      </c>
      <c r="H51" s="127">
        <f t="shared" si="6"/>
        <v>30000</v>
      </c>
      <c r="I51" s="128">
        <f>SUM(I52,I194)</f>
        <v>30000</v>
      </c>
      <c r="J51" s="128">
        <f>SUM(J52,J194)</f>
        <v>0</v>
      </c>
      <c r="K51" s="128">
        <f>SUM(K52,K194)</f>
        <v>0</v>
      </c>
      <c r="L51" s="130">
        <f>SUM(L52,L194)</f>
        <v>0</v>
      </c>
    </row>
    <row r="52" spans="1:12" s="27" customFormat="1" ht="24" x14ac:dyDescent="0.25">
      <c r="A52" s="131"/>
      <c r="B52" s="21" t="s">
        <v>60</v>
      </c>
      <c r="C52" s="132">
        <f t="shared" si="5"/>
        <v>45000</v>
      </c>
      <c r="D52" s="133">
        <f>SUM(D53,D75,D173,D187)</f>
        <v>45000</v>
      </c>
      <c r="E52" s="133">
        <f>SUM(E53,E75,E173,E187)</f>
        <v>0</v>
      </c>
      <c r="F52" s="133">
        <f>SUM(F53,F75,F173,F187)</f>
        <v>0</v>
      </c>
      <c r="G52" s="134">
        <f>SUM(G53,G75,G173,G187)</f>
        <v>0</v>
      </c>
      <c r="H52" s="132">
        <f t="shared" si="6"/>
        <v>30000</v>
      </c>
      <c r="I52" s="133">
        <f>SUM(I53,I75,I173,I187)</f>
        <v>30000</v>
      </c>
      <c r="J52" s="133">
        <f>SUM(J53,J75,J173,J187)</f>
        <v>0</v>
      </c>
      <c r="K52" s="133">
        <f>SUM(K53,K75,K173,K187)</f>
        <v>0</v>
      </c>
      <c r="L52" s="135">
        <f>SUM(L53,L75,L173,L187)</f>
        <v>0</v>
      </c>
    </row>
    <row r="53" spans="1:12" s="27" customFormat="1" x14ac:dyDescent="0.25">
      <c r="A53" s="136">
        <v>1000</v>
      </c>
      <c r="B53" s="136" t="s">
        <v>61</v>
      </c>
      <c r="C53" s="137">
        <f t="shared" si="5"/>
        <v>0</v>
      </c>
      <c r="D53" s="138">
        <f>SUM(D54,D67)</f>
        <v>0</v>
      </c>
      <c r="E53" s="138">
        <f>SUM(E54,E67)</f>
        <v>0</v>
      </c>
      <c r="F53" s="138">
        <f>SUM(F54,F67)</f>
        <v>0</v>
      </c>
      <c r="G53" s="139">
        <f>SUM(G54,G67)</f>
        <v>0</v>
      </c>
      <c r="H53" s="137">
        <f t="shared" si="6"/>
        <v>0</v>
      </c>
      <c r="I53" s="138">
        <f>SUM(I54,I67)</f>
        <v>0</v>
      </c>
      <c r="J53" s="138">
        <f>SUM(J54,J67)</f>
        <v>0</v>
      </c>
      <c r="K53" s="138">
        <f>SUM(K54,K67)</f>
        <v>0</v>
      </c>
      <c r="L53" s="140">
        <f>SUM(L54,L67)</f>
        <v>0</v>
      </c>
    </row>
    <row r="54" spans="1:12" x14ac:dyDescent="0.25">
      <c r="A54" s="58">
        <v>1100</v>
      </c>
      <c r="B54" s="141" t="s">
        <v>62</v>
      </c>
      <c r="C54" s="59">
        <f t="shared" si="5"/>
        <v>0</v>
      </c>
      <c r="D54" s="65">
        <f>SUM(D55,D58,D66)</f>
        <v>0</v>
      </c>
      <c r="E54" s="65">
        <f>SUM(E55,E58,E66)</f>
        <v>0</v>
      </c>
      <c r="F54" s="65">
        <f>SUM(F55,F58,F66)</f>
        <v>0</v>
      </c>
      <c r="G54" s="142">
        <f>SUM(G55,G58,G66)</f>
        <v>0</v>
      </c>
      <c r="H54" s="59">
        <f t="shared" si="6"/>
        <v>0</v>
      </c>
      <c r="I54" s="65">
        <f>SUM(I55,I58,I66)</f>
        <v>0</v>
      </c>
      <c r="J54" s="65">
        <f>SUM(J55,J58,J66)</f>
        <v>0</v>
      </c>
      <c r="K54" s="65">
        <f>SUM(K55,K58,K66)</f>
        <v>0</v>
      </c>
      <c r="L54" s="143">
        <f>SUM(L55,L58,L66)</f>
        <v>0</v>
      </c>
    </row>
    <row r="55" spans="1:12" x14ac:dyDescent="0.25">
      <c r="A55" s="144">
        <v>1110</v>
      </c>
      <c r="B55" s="103" t="s">
        <v>63</v>
      </c>
      <c r="C55" s="110">
        <f t="shared" si="5"/>
        <v>0</v>
      </c>
      <c r="D55" s="145">
        <f>SUM(D56:D57)</f>
        <v>0</v>
      </c>
      <c r="E55" s="145">
        <f>SUM(E56:E57)</f>
        <v>0</v>
      </c>
      <c r="F55" s="145">
        <f>SUM(F56:F57)</f>
        <v>0</v>
      </c>
      <c r="G55" s="146">
        <f>SUM(G56:G57)</f>
        <v>0</v>
      </c>
      <c r="H55" s="110">
        <f t="shared" si="6"/>
        <v>0</v>
      </c>
      <c r="I55" s="145">
        <f>SUM(I56:I57)</f>
        <v>0</v>
      </c>
      <c r="J55" s="145">
        <f>SUM(J56:J57)</f>
        <v>0</v>
      </c>
      <c r="K55" s="145">
        <f>SUM(K56:K57)</f>
        <v>0</v>
      </c>
      <c r="L55" s="147">
        <f>SUM(L56:L57)</f>
        <v>0</v>
      </c>
    </row>
    <row r="56" spans="1:12" x14ac:dyDescent="0.25">
      <c r="A56" s="41">
        <v>1111</v>
      </c>
      <c r="B56" s="67" t="s">
        <v>64</v>
      </c>
      <c r="C56" s="68">
        <f t="shared" si="5"/>
        <v>0</v>
      </c>
      <c r="D56" s="70"/>
      <c r="E56" s="70"/>
      <c r="F56" s="70"/>
      <c r="G56" s="148"/>
      <c r="H56" s="68">
        <f t="shared" si="6"/>
        <v>0</v>
      </c>
      <c r="I56" s="70"/>
      <c r="J56" s="70"/>
      <c r="K56" s="70"/>
      <c r="L56" s="149"/>
    </row>
    <row r="57" spans="1:12" ht="24" customHeight="1" x14ac:dyDescent="0.25">
      <c r="A57" s="47">
        <v>1119</v>
      </c>
      <c r="B57" s="73" t="s">
        <v>65</v>
      </c>
      <c r="C57" s="74">
        <f t="shared" si="5"/>
        <v>0</v>
      </c>
      <c r="D57" s="76"/>
      <c r="E57" s="76"/>
      <c r="F57" s="76"/>
      <c r="G57" s="150"/>
      <c r="H57" s="74">
        <f t="shared" si="6"/>
        <v>0</v>
      </c>
      <c r="I57" s="76"/>
      <c r="J57" s="76"/>
      <c r="K57" s="76"/>
      <c r="L57" s="151"/>
    </row>
    <row r="58" spans="1:12" ht="23.25" customHeight="1" x14ac:dyDescent="0.25">
      <c r="A58" s="152">
        <v>1140</v>
      </c>
      <c r="B58" s="73" t="s">
        <v>66</v>
      </c>
      <c r="C58" s="74">
        <f t="shared" si="5"/>
        <v>0</v>
      </c>
      <c r="D58" s="153">
        <f>SUM(D59:D65)</f>
        <v>0</v>
      </c>
      <c r="E58" s="153">
        <f>SUM(E59:E65)</f>
        <v>0</v>
      </c>
      <c r="F58" s="153">
        <f>SUM(F59:F65)</f>
        <v>0</v>
      </c>
      <c r="G58" s="154">
        <f>SUM(G59:G65)</f>
        <v>0</v>
      </c>
      <c r="H58" s="74">
        <f t="shared" si="6"/>
        <v>0</v>
      </c>
      <c r="I58" s="153">
        <f>SUM(I59:I65)</f>
        <v>0</v>
      </c>
      <c r="J58" s="153">
        <f>SUM(J59:J65)</f>
        <v>0</v>
      </c>
      <c r="K58" s="153">
        <f>SUM(K59:K65)</f>
        <v>0</v>
      </c>
      <c r="L58" s="155">
        <f>SUM(L59:L65)</f>
        <v>0</v>
      </c>
    </row>
    <row r="59" spans="1:12" x14ac:dyDescent="0.25">
      <c r="A59" s="47">
        <v>1141</v>
      </c>
      <c r="B59" s="73" t="s">
        <v>67</v>
      </c>
      <c r="C59" s="74">
        <f t="shared" si="5"/>
        <v>0</v>
      </c>
      <c r="D59" s="76"/>
      <c r="E59" s="76"/>
      <c r="F59" s="76"/>
      <c r="G59" s="150"/>
      <c r="H59" s="74">
        <f t="shared" si="6"/>
        <v>0</v>
      </c>
      <c r="I59" s="76"/>
      <c r="J59" s="76"/>
      <c r="K59" s="76"/>
      <c r="L59" s="151"/>
    </row>
    <row r="60" spans="1:12" ht="24.75" customHeight="1" x14ac:dyDescent="0.25">
      <c r="A60" s="47">
        <v>1142</v>
      </c>
      <c r="B60" s="73" t="s">
        <v>68</v>
      </c>
      <c r="C60" s="74">
        <f t="shared" si="5"/>
        <v>0</v>
      </c>
      <c r="D60" s="76"/>
      <c r="E60" s="76"/>
      <c r="F60" s="76"/>
      <c r="G60" s="150"/>
      <c r="H60" s="74">
        <f t="shared" si="6"/>
        <v>0</v>
      </c>
      <c r="I60" s="76"/>
      <c r="J60" s="76"/>
      <c r="K60" s="76"/>
      <c r="L60" s="151"/>
    </row>
    <row r="61" spans="1:12" ht="24" x14ac:dyDescent="0.25">
      <c r="A61" s="47">
        <v>1145</v>
      </c>
      <c r="B61" s="73" t="s">
        <v>69</v>
      </c>
      <c r="C61" s="74">
        <f t="shared" si="5"/>
        <v>0</v>
      </c>
      <c r="D61" s="76"/>
      <c r="E61" s="76"/>
      <c r="F61" s="76"/>
      <c r="G61" s="150"/>
      <c r="H61" s="74">
        <f t="shared" si="6"/>
        <v>0</v>
      </c>
      <c r="I61" s="76"/>
      <c r="J61" s="76"/>
      <c r="K61" s="76"/>
      <c r="L61" s="151"/>
    </row>
    <row r="62" spans="1:12" ht="27.75" customHeight="1" x14ac:dyDescent="0.25">
      <c r="A62" s="47">
        <v>1146</v>
      </c>
      <c r="B62" s="73" t="s">
        <v>70</v>
      </c>
      <c r="C62" s="74">
        <f t="shared" si="5"/>
        <v>0</v>
      </c>
      <c r="D62" s="76"/>
      <c r="E62" s="76"/>
      <c r="F62" s="76"/>
      <c r="G62" s="150"/>
      <c r="H62" s="74">
        <f t="shared" si="6"/>
        <v>0</v>
      </c>
      <c r="I62" s="76"/>
      <c r="J62" s="76"/>
      <c r="K62" s="76"/>
      <c r="L62" s="151"/>
    </row>
    <row r="63" spans="1:12" x14ac:dyDescent="0.25">
      <c r="A63" s="47">
        <v>1147</v>
      </c>
      <c r="B63" s="73" t="s">
        <v>71</v>
      </c>
      <c r="C63" s="74">
        <f t="shared" si="5"/>
        <v>0</v>
      </c>
      <c r="D63" s="76"/>
      <c r="E63" s="76"/>
      <c r="F63" s="76"/>
      <c r="G63" s="150"/>
      <c r="H63" s="74">
        <f t="shared" si="6"/>
        <v>0</v>
      </c>
      <c r="I63" s="76"/>
      <c r="J63" s="76"/>
      <c r="K63" s="76"/>
      <c r="L63" s="151"/>
    </row>
    <row r="64" spans="1:12" x14ac:dyDescent="0.25">
      <c r="A64" s="47">
        <v>1148</v>
      </c>
      <c r="B64" s="73" t="s">
        <v>328</v>
      </c>
      <c r="C64" s="74">
        <f t="shared" si="5"/>
        <v>0</v>
      </c>
      <c r="D64" s="76"/>
      <c r="E64" s="76"/>
      <c r="F64" s="76"/>
      <c r="G64" s="150"/>
      <c r="H64" s="74">
        <f t="shared" si="6"/>
        <v>0</v>
      </c>
      <c r="I64" s="76"/>
      <c r="J64" s="76"/>
      <c r="K64" s="76"/>
      <c r="L64" s="151"/>
    </row>
    <row r="65" spans="1:12" ht="37.5" customHeight="1" x14ac:dyDescent="0.25">
      <c r="A65" s="47">
        <v>1149</v>
      </c>
      <c r="B65" s="73" t="s">
        <v>72</v>
      </c>
      <c r="C65" s="74">
        <f t="shared" si="5"/>
        <v>0</v>
      </c>
      <c r="D65" s="76"/>
      <c r="E65" s="76"/>
      <c r="F65" s="76"/>
      <c r="G65" s="150"/>
      <c r="H65" s="74">
        <f t="shared" si="6"/>
        <v>0</v>
      </c>
      <c r="I65" s="76"/>
      <c r="J65" s="76"/>
      <c r="K65" s="76"/>
      <c r="L65" s="151"/>
    </row>
    <row r="66" spans="1:12" ht="36" x14ac:dyDescent="0.25">
      <c r="A66" s="144">
        <v>1150</v>
      </c>
      <c r="B66" s="103" t="s">
        <v>73</v>
      </c>
      <c r="C66" s="110">
        <f t="shared" si="5"/>
        <v>0</v>
      </c>
      <c r="D66" s="156"/>
      <c r="E66" s="156"/>
      <c r="F66" s="156"/>
      <c r="G66" s="157"/>
      <c r="H66" s="110">
        <f t="shared" si="6"/>
        <v>0</v>
      </c>
      <c r="I66" s="156"/>
      <c r="J66" s="156"/>
      <c r="K66" s="156"/>
      <c r="L66" s="158"/>
    </row>
    <row r="67" spans="1:12" ht="36" x14ac:dyDescent="0.25">
      <c r="A67" s="58">
        <v>1200</v>
      </c>
      <c r="B67" s="141" t="s">
        <v>74</v>
      </c>
      <c r="C67" s="59">
        <f t="shared" si="5"/>
        <v>0</v>
      </c>
      <c r="D67" s="65">
        <f>SUM(D68:D69)</f>
        <v>0</v>
      </c>
      <c r="E67" s="65">
        <f>SUM(E68:E69)</f>
        <v>0</v>
      </c>
      <c r="F67" s="65">
        <f>SUM(F68:F69)</f>
        <v>0</v>
      </c>
      <c r="G67" s="159">
        <f>SUM(G68:G69)</f>
        <v>0</v>
      </c>
      <c r="H67" s="59">
        <f t="shared" si="6"/>
        <v>0</v>
      </c>
      <c r="I67" s="65">
        <f>SUM(I68:I69)</f>
        <v>0</v>
      </c>
      <c r="J67" s="65">
        <f>SUM(J68:J69)</f>
        <v>0</v>
      </c>
      <c r="K67" s="65">
        <f>SUM(K68:K69)</f>
        <v>0</v>
      </c>
      <c r="L67" s="160">
        <f>SUM(L68:L69)</f>
        <v>0</v>
      </c>
    </row>
    <row r="68" spans="1:12" ht="24" x14ac:dyDescent="0.25">
      <c r="A68" s="161">
        <v>1210</v>
      </c>
      <c r="B68" s="67" t="s">
        <v>75</v>
      </c>
      <c r="C68" s="68">
        <f t="shared" si="5"/>
        <v>0</v>
      </c>
      <c r="D68" s="70"/>
      <c r="E68" s="70"/>
      <c r="F68" s="70"/>
      <c r="G68" s="148"/>
      <c r="H68" s="68">
        <f t="shared" si="6"/>
        <v>0</v>
      </c>
      <c r="I68" s="70"/>
      <c r="J68" s="70"/>
      <c r="K68" s="70"/>
      <c r="L68" s="149"/>
    </row>
    <row r="69" spans="1:12" ht="24" x14ac:dyDescent="0.25">
      <c r="A69" s="152">
        <v>1220</v>
      </c>
      <c r="B69" s="73" t="s">
        <v>76</v>
      </c>
      <c r="C69" s="74">
        <f t="shared" si="5"/>
        <v>0</v>
      </c>
      <c r="D69" s="153">
        <f>SUM(D70:D74)</f>
        <v>0</v>
      </c>
      <c r="E69" s="153">
        <f>SUM(E70:E74)</f>
        <v>0</v>
      </c>
      <c r="F69" s="153">
        <f>SUM(F70:F74)</f>
        <v>0</v>
      </c>
      <c r="G69" s="154">
        <f>SUM(G70:G74)</f>
        <v>0</v>
      </c>
      <c r="H69" s="74">
        <f t="shared" si="6"/>
        <v>0</v>
      </c>
      <c r="I69" s="153">
        <f>SUM(I70:I74)</f>
        <v>0</v>
      </c>
      <c r="J69" s="153">
        <f>SUM(J70:J74)</f>
        <v>0</v>
      </c>
      <c r="K69" s="153">
        <f>SUM(K70:K74)</f>
        <v>0</v>
      </c>
      <c r="L69" s="155">
        <f>SUM(L70:L74)</f>
        <v>0</v>
      </c>
    </row>
    <row r="70" spans="1:12" ht="60" x14ac:dyDescent="0.25">
      <c r="A70" s="47">
        <v>1221</v>
      </c>
      <c r="B70" s="73" t="s">
        <v>347</v>
      </c>
      <c r="C70" s="74">
        <f t="shared" si="5"/>
        <v>0</v>
      </c>
      <c r="D70" s="76"/>
      <c r="E70" s="76"/>
      <c r="F70" s="76"/>
      <c r="G70" s="150"/>
      <c r="H70" s="74">
        <f t="shared" si="6"/>
        <v>0</v>
      </c>
      <c r="I70" s="76"/>
      <c r="J70" s="76"/>
      <c r="K70" s="76"/>
      <c r="L70" s="151"/>
    </row>
    <row r="71" spans="1:12" x14ac:dyDescent="0.25">
      <c r="A71" s="47">
        <v>1223</v>
      </c>
      <c r="B71" s="73" t="s">
        <v>77</v>
      </c>
      <c r="C71" s="74">
        <f t="shared" si="5"/>
        <v>0</v>
      </c>
      <c r="D71" s="76"/>
      <c r="E71" s="76"/>
      <c r="F71" s="76"/>
      <c r="G71" s="150"/>
      <c r="H71" s="74">
        <f t="shared" si="6"/>
        <v>0</v>
      </c>
      <c r="I71" s="76"/>
      <c r="J71" s="76"/>
      <c r="K71" s="76"/>
      <c r="L71" s="151"/>
    </row>
    <row r="72" spans="1:12" x14ac:dyDescent="0.25">
      <c r="A72" s="47">
        <v>1225</v>
      </c>
      <c r="B72" s="73" t="s">
        <v>324</v>
      </c>
      <c r="C72" s="74">
        <f t="shared" si="5"/>
        <v>0</v>
      </c>
      <c r="D72" s="76"/>
      <c r="E72" s="76"/>
      <c r="F72" s="76"/>
      <c r="G72" s="150"/>
      <c r="H72" s="74">
        <f t="shared" si="6"/>
        <v>0</v>
      </c>
      <c r="I72" s="76"/>
      <c r="J72" s="76"/>
      <c r="K72" s="76"/>
      <c r="L72" s="151"/>
    </row>
    <row r="73" spans="1:12" ht="36" x14ac:dyDescent="0.25">
      <c r="A73" s="47">
        <v>1227</v>
      </c>
      <c r="B73" s="73" t="s">
        <v>78</v>
      </c>
      <c r="C73" s="74">
        <f t="shared" si="5"/>
        <v>0</v>
      </c>
      <c r="D73" s="76"/>
      <c r="E73" s="76"/>
      <c r="F73" s="76"/>
      <c r="G73" s="150"/>
      <c r="H73" s="74">
        <f t="shared" si="6"/>
        <v>0</v>
      </c>
      <c r="I73" s="76"/>
      <c r="J73" s="76"/>
      <c r="K73" s="76"/>
      <c r="L73" s="151"/>
    </row>
    <row r="74" spans="1:12" ht="60" x14ac:dyDescent="0.25">
      <c r="A74" s="47">
        <v>1228</v>
      </c>
      <c r="B74" s="73" t="s">
        <v>348</v>
      </c>
      <c r="C74" s="74">
        <f t="shared" si="5"/>
        <v>0</v>
      </c>
      <c r="D74" s="76"/>
      <c r="E74" s="76"/>
      <c r="F74" s="76"/>
      <c r="G74" s="150"/>
      <c r="H74" s="74">
        <f t="shared" si="6"/>
        <v>0</v>
      </c>
      <c r="I74" s="76"/>
      <c r="J74" s="76"/>
      <c r="K74" s="76"/>
      <c r="L74" s="151"/>
    </row>
    <row r="75" spans="1:12" ht="15" customHeight="1" x14ac:dyDescent="0.25">
      <c r="A75" s="136">
        <v>2000</v>
      </c>
      <c r="B75" s="136" t="s">
        <v>79</v>
      </c>
      <c r="C75" s="137">
        <f t="shared" si="5"/>
        <v>45000</v>
      </c>
      <c r="D75" s="138">
        <f>SUM(D76,D83,D130,D164,D165,D172)</f>
        <v>45000</v>
      </c>
      <c r="E75" s="138">
        <f>SUM(E76,E83,E130,E164,E165,E172)</f>
        <v>0</v>
      </c>
      <c r="F75" s="138">
        <f>SUM(F76,F83,F130,F164,F165,F172)</f>
        <v>0</v>
      </c>
      <c r="G75" s="139">
        <f>SUM(G76,G83,G130,G164,G165,G172)</f>
        <v>0</v>
      </c>
      <c r="H75" s="137">
        <f t="shared" si="6"/>
        <v>30000</v>
      </c>
      <c r="I75" s="138">
        <f>SUM(I76,I83,I130,I164,I165,I172)</f>
        <v>30000</v>
      </c>
      <c r="J75" s="138">
        <f>SUM(J76,J83,J130,J164,J165,J172)</f>
        <v>0</v>
      </c>
      <c r="K75" s="138">
        <f>SUM(K76,K83,K130,K164,K165,K172)</f>
        <v>0</v>
      </c>
      <c r="L75" s="140">
        <f>SUM(L76,L83,L130,L164,L165,L172)</f>
        <v>0</v>
      </c>
    </row>
    <row r="76" spans="1:12" ht="24" x14ac:dyDescent="0.25">
      <c r="A76" s="58">
        <v>2100</v>
      </c>
      <c r="B76" s="141" t="s">
        <v>329</v>
      </c>
      <c r="C76" s="59">
        <f t="shared" si="5"/>
        <v>0</v>
      </c>
      <c r="D76" s="65">
        <f>SUM(D77,D80)</f>
        <v>0</v>
      </c>
      <c r="E76" s="65">
        <f>SUM(E77,E80)</f>
        <v>0</v>
      </c>
      <c r="F76" s="65">
        <f>SUM(F77,F80)</f>
        <v>0</v>
      </c>
      <c r="G76" s="159">
        <f>SUM(G77,G80)</f>
        <v>0</v>
      </c>
      <c r="H76" s="59">
        <f t="shared" si="6"/>
        <v>0</v>
      </c>
      <c r="I76" s="65">
        <f>SUM(I77,I80)</f>
        <v>0</v>
      </c>
      <c r="J76" s="65">
        <f>SUM(J77,J80)</f>
        <v>0</v>
      </c>
      <c r="K76" s="65">
        <f>SUM(K77,K80)</f>
        <v>0</v>
      </c>
      <c r="L76" s="160">
        <f>SUM(L77,L80)</f>
        <v>0</v>
      </c>
    </row>
    <row r="77" spans="1:12" ht="24" x14ac:dyDescent="0.25">
      <c r="A77" s="161">
        <v>2110</v>
      </c>
      <c r="B77" s="67" t="s">
        <v>330</v>
      </c>
      <c r="C77" s="68">
        <f t="shared" si="5"/>
        <v>0</v>
      </c>
      <c r="D77" s="162">
        <f>SUM(D78:D79)</f>
        <v>0</v>
      </c>
      <c r="E77" s="162">
        <f>SUM(E78:E79)</f>
        <v>0</v>
      </c>
      <c r="F77" s="162">
        <f>SUM(F78:F79)</f>
        <v>0</v>
      </c>
      <c r="G77" s="163">
        <f>SUM(G78:G79)</f>
        <v>0</v>
      </c>
      <c r="H77" s="68">
        <f t="shared" si="6"/>
        <v>0</v>
      </c>
      <c r="I77" s="162">
        <f>SUM(I78:I79)</f>
        <v>0</v>
      </c>
      <c r="J77" s="162">
        <f>SUM(J78:J79)</f>
        <v>0</v>
      </c>
      <c r="K77" s="162">
        <f>SUM(K78:K79)</f>
        <v>0</v>
      </c>
      <c r="L77" s="164">
        <f>SUM(L78:L79)</f>
        <v>0</v>
      </c>
    </row>
    <row r="78" spans="1:12" x14ac:dyDescent="0.25">
      <c r="A78" s="47">
        <v>2111</v>
      </c>
      <c r="B78" s="73" t="s">
        <v>80</v>
      </c>
      <c r="C78" s="74">
        <f t="shared" si="5"/>
        <v>0</v>
      </c>
      <c r="D78" s="76"/>
      <c r="E78" s="76"/>
      <c r="F78" s="76"/>
      <c r="G78" s="150"/>
      <c r="H78" s="74">
        <f t="shared" si="6"/>
        <v>0</v>
      </c>
      <c r="I78" s="76"/>
      <c r="J78" s="76"/>
      <c r="K78" s="76"/>
      <c r="L78" s="151"/>
    </row>
    <row r="79" spans="1:12" ht="24" x14ac:dyDescent="0.25">
      <c r="A79" s="47">
        <v>2112</v>
      </c>
      <c r="B79" s="73" t="s">
        <v>331</v>
      </c>
      <c r="C79" s="74">
        <f t="shared" si="5"/>
        <v>0</v>
      </c>
      <c r="D79" s="76"/>
      <c r="E79" s="76"/>
      <c r="F79" s="76"/>
      <c r="G79" s="150"/>
      <c r="H79" s="74">
        <f t="shared" si="6"/>
        <v>0</v>
      </c>
      <c r="I79" s="76"/>
      <c r="J79" s="76"/>
      <c r="K79" s="76"/>
      <c r="L79" s="151"/>
    </row>
    <row r="80" spans="1:12" ht="24" x14ac:dyDescent="0.25">
      <c r="A80" s="152">
        <v>2120</v>
      </c>
      <c r="B80" s="73" t="s">
        <v>332</v>
      </c>
      <c r="C80" s="74">
        <f t="shared" si="5"/>
        <v>0</v>
      </c>
      <c r="D80" s="153">
        <f>SUM(D81:D82)</f>
        <v>0</v>
      </c>
      <c r="E80" s="153">
        <f>SUM(E81:E82)</f>
        <v>0</v>
      </c>
      <c r="F80" s="153">
        <f>SUM(F81:F82)</f>
        <v>0</v>
      </c>
      <c r="G80" s="154">
        <f>SUM(G81:G82)</f>
        <v>0</v>
      </c>
      <c r="H80" s="74">
        <f t="shared" si="6"/>
        <v>0</v>
      </c>
      <c r="I80" s="153">
        <f>SUM(I81:I82)</f>
        <v>0</v>
      </c>
      <c r="J80" s="153">
        <f>SUM(J81:J82)</f>
        <v>0</v>
      </c>
      <c r="K80" s="153">
        <f>SUM(K81:K82)</f>
        <v>0</v>
      </c>
      <c r="L80" s="155">
        <f>SUM(L81:L82)</f>
        <v>0</v>
      </c>
    </row>
    <row r="81" spans="1:12" x14ac:dyDescent="0.25">
      <c r="A81" s="47">
        <v>2121</v>
      </c>
      <c r="B81" s="73" t="s">
        <v>80</v>
      </c>
      <c r="C81" s="74">
        <f t="shared" si="5"/>
        <v>0</v>
      </c>
      <c r="D81" s="76"/>
      <c r="E81" s="76"/>
      <c r="F81" s="76"/>
      <c r="G81" s="150"/>
      <c r="H81" s="74">
        <f t="shared" si="6"/>
        <v>0</v>
      </c>
      <c r="I81" s="76"/>
      <c r="J81" s="76"/>
      <c r="K81" s="76"/>
      <c r="L81" s="151"/>
    </row>
    <row r="82" spans="1:12" ht="24" x14ac:dyDescent="0.25">
      <c r="A82" s="47">
        <v>2122</v>
      </c>
      <c r="B82" s="73" t="s">
        <v>331</v>
      </c>
      <c r="C82" s="74">
        <f t="shared" si="5"/>
        <v>0</v>
      </c>
      <c r="D82" s="76"/>
      <c r="E82" s="76"/>
      <c r="F82" s="76"/>
      <c r="G82" s="150"/>
      <c r="H82" s="74">
        <f t="shared" si="6"/>
        <v>0</v>
      </c>
      <c r="I82" s="76"/>
      <c r="J82" s="76"/>
      <c r="K82" s="76"/>
      <c r="L82" s="151"/>
    </row>
    <row r="83" spans="1:12" x14ac:dyDescent="0.25">
      <c r="A83" s="58">
        <v>2200</v>
      </c>
      <c r="B83" s="141" t="s">
        <v>81</v>
      </c>
      <c r="C83" s="59">
        <f t="shared" si="5"/>
        <v>45000</v>
      </c>
      <c r="D83" s="65">
        <f>SUM(D84,D89,D95,D103,D112,D116,D122,D128)</f>
        <v>45000</v>
      </c>
      <c r="E83" s="65">
        <f>SUM(E84,E89,E95,E103,E112,E116,E122,E128)</f>
        <v>0</v>
      </c>
      <c r="F83" s="65">
        <f>SUM(F84,F89,F95,F103,F112,F116,F122,F128)</f>
        <v>0</v>
      </c>
      <c r="G83" s="159">
        <f>SUM(G84,G89,G95,G103,G112,G116,G122,G128)</f>
        <v>0</v>
      </c>
      <c r="H83" s="59">
        <f t="shared" si="6"/>
        <v>30000</v>
      </c>
      <c r="I83" s="65">
        <f>SUM(I84,I89,I95,I103,I112,I116,I122,I128)</f>
        <v>30000</v>
      </c>
      <c r="J83" s="65">
        <f>SUM(J84,J89,J95,J103,J112,J116,J122,J128)</f>
        <v>0</v>
      </c>
      <c r="K83" s="65">
        <f>SUM(K84,K89,K95,K103,K112,K116,K122,K128)</f>
        <v>0</v>
      </c>
      <c r="L83" s="165">
        <f>SUM(L84,L89,L95,L103,L112,L116,L122,L128)</f>
        <v>0</v>
      </c>
    </row>
    <row r="84" spans="1:12" ht="24" x14ac:dyDescent="0.25">
      <c r="A84" s="144">
        <v>2210</v>
      </c>
      <c r="B84" s="103" t="s">
        <v>82</v>
      </c>
      <c r="C84" s="110">
        <f t="shared" si="5"/>
        <v>0</v>
      </c>
      <c r="D84" s="145">
        <f>SUM(D85:D88)</f>
        <v>0</v>
      </c>
      <c r="E84" s="145">
        <f>SUM(E85:E88)</f>
        <v>0</v>
      </c>
      <c r="F84" s="145">
        <f>SUM(F85:F88)</f>
        <v>0</v>
      </c>
      <c r="G84" s="145">
        <f>SUM(G85:G88)</f>
        <v>0</v>
      </c>
      <c r="H84" s="110">
        <f t="shared" si="6"/>
        <v>0</v>
      </c>
      <c r="I84" s="145">
        <f>SUM(I85:I88)</f>
        <v>0</v>
      </c>
      <c r="J84" s="145">
        <f>SUM(J85:J88)</f>
        <v>0</v>
      </c>
      <c r="K84" s="145">
        <f>SUM(K85:K88)</f>
        <v>0</v>
      </c>
      <c r="L84" s="147">
        <f>SUM(L85:L88)</f>
        <v>0</v>
      </c>
    </row>
    <row r="85" spans="1:12" ht="24" x14ac:dyDescent="0.25">
      <c r="A85" s="41">
        <v>2211</v>
      </c>
      <c r="B85" s="67" t="s">
        <v>83</v>
      </c>
      <c r="C85" s="68">
        <f t="shared" si="5"/>
        <v>0</v>
      </c>
      <c r="D85" s="70"/>
      <c r="E85" s="70"/>
      <c r="F85" s="70"/>
      <c r="G85" s="148"/>
      <c r="H85" s="68">
        <f t="shared" si="6"/>
        <v>0</v>
      </c>
      <c r="I85" s="70"/>
      <c r="J85" s="70"/>
      <c r="K85" s="70"/>
      <c r="L85" s="149"/>
    </row>
    <row r="86" spans="1:12" ht="36" x14ac:dyDescent="0.25">
      <c r="A86" s="47">
        <v>2212</v>
      </c>
      <c r="B86" s="73" t="s">
        <v>84</v>
      </c>
      <c r="C86" s="74">
        <f t="shared" si="5"/>
        <v>0</v>
      </c>
      <c r="D86" s="76"/>
      <c r="E86" s="76"/>
      <c r="F86" s="76"/>
      <c r="G86" s="150"/>
      <c r="H86" s="74">
        <f t="shared" si="6"/>
        <v>0</v>
      </c>
      <c r="I86" s="76"/>
      <c r="J86" s="76"/>
      <c r="K86" s="76"/>
      <c r="L86" s="151"/>
    </row>
    <row r="87" spans="1:12" ht="24" x14ac:dyDescent="0.25">
      <c r="A87" s="47">
        <v>2214</v>
      </c>
      <c r="B87" s="73" t="s">
        <v>85</v>
      </c>
      <c r="C87" s="74">
        <f t="shared" si="5"/>
        <v>0</v>
      </c>
      <c r="D87" s="76"/>
      <c r="E87" s="76"/>
      <c r="F87" s="76"/>
      <c r="G87" s="150"/>
      <c r="H87" s="74">
        <f t="shared" si="6"/>
        <v>0</v>
      </c>
      <c r="I87" s="76"/>
      <c r="J87" s="76"/>
      <c r="K87" s="76"/>
      <c r="L87" s="151"/>
    </row>
    <row r="88" spans="1:12" x14ac:dyDescent="0.25">
      <c r="A88" s="47">
        <v>2219</v>
      </c>
      <c r="B88" s="73" t="s">
        <v>86</v>
      </c>
      <c r="C88" s="74">
        <f t="shared" si="5"/>
        <v>0</v>
      </c>
      <c r="D88" s="76"/>
      <c r="E88" s="76"/>
      <c r="F88" s="76"/>
      <c r="G88" s="150"/>
      <c r="H88" s="74">
        <f t="shared" si="6"/>
        <v>0</v>
      </c>
      <c r="I88" s="76"/>
      <c r="J88" s="76"/>
      <c r="K88" s="76"/>
      <c r="L88" s="151"/>
    </row>
    <row r="89" spans="1:12" ht="24" x14ac:dyDescent="0.25">
      <c r="A89" s="152">
        <v>2220</v>
      </c>
      <c r="B89" s="73" t="s">
        <v>87</v>
      </c>
      <c r="C89" s="74">
        <f t="shared" si="5"/>
        <v>0</v>
      </c>
      <c r="D89" s="153">
        <f>SUM(D90:D94)</f>
        <v>0</v>
      </c>
      <c r="E89" s="153">
        <f>SUM(E90:E94)</f>
        <v>0</v>
      </c>
      <c r="F89" s="153">
        <f>SUM(F90:F94)</f>
        <v>0</v>
      </c>
      <c r="G89" s="154">
        <f>SUM(G90:G94)</f>
        <v>0</v>
      </c>
      <c r="H89" s="74">
        <f t="shared" si="6"/>
        <v>0</v>
      </c>
      <c r="I89" s="153">
        <f>SUM(I90:I94)</f>
        <v>0</v>
      </c>
      <c r="J89" s="153">
        <f>SUM(J90:J94)</f>
        <v>0</v>
      </c>
      <c r="K89" s="153">
        <f>SUM(K90:K94)</f>
        <v>0</v>
      </c>
      <c r="L89" s="155">
        <f>SUM(L90:L94)</f>
        <v>0</v>
      </c>
    </row>
    <row r="90" spans="1:12" x14ac:dyDescent="0.25">
      <c r="A90" s="47">
        <v>2221</v>
      </c>
      <c r="B90" s="73" t="s">
        <v>88</v>
      </c>
      <c r="C90" s="74">
        <f t="shared" si="5"/>
        <v>0</v>
      </c>
      <c r="D90" s="76"/>
      <c r="E90" s="76"/>
      <c r="F90" s="76"/>
      <c r="G90" s="150"/>
      <c r="H90" s="74">
        <f t="shared" si="6"/>
        <v>0</v>
      </c>
      <c r="I90" s="76"/>
      <c r="J90" s="76"/>
      <c r="K90" s="76"/>
      <c r="L90" s="151"/>
    </row>
    <row r="91" spans="1:12" x14ac:dyDescent="0.25">
      <c r="A91" s="47">
        <v>2222</v>
      </c>
      <c r="B91" s="73" t="s">
        <v>89</v>
      </c>
      <c r="C91" s="74">
        <f t="shared" si="5"/>
        <v>0</v>
      </c>
      <c r="D91" s="76"/>
      <c r="E91" s="76"/>
      <c r="F91" s="76"/>
      <c r="G91" s="150"/>
      <c r="H91" s="74">
        <f t="shared" si="6"/>
        <v>0</v>
      </c>
      <c r="I91" s="76"/>
      <c r="J91" s="76"/>
      <c r="K91" s="76"/>
      <c r="L91" s="151"/>
    </row>
    <row r="92" spans="1:12" x14ac:dyDescent="0.25">
      <c r="A92" s="47">
        <v>2223</v>
      </c>
      <c r="B92" s="73" t="s">
        <v>90</v>
      </c>
      <c r="C92" s="74">
        <f t="shared" si="5"/>
        <v>0</v>
      </c>
      <c r="D92" s="76"/>
      <c r="E92" s="76"/>
      <c r="F92" s="76"/>
      <c r="G92" s="150"/>
      <c r="H92" s="74">
        <f t="shared" si="6"/>
        <v>0</v>
      </c>
      <c r="I92" s="76"/>
      <c r="J92" s="76"/>
      <c r="K92" s="76"/>
      <c r="L92" s="151"/>
    </row>
    <row r="93" spans="1:12" ht="48" x14ac:dyDescent="0.25">
      <c r="A93" s="47">
        <v>2224</v>
      </c>
      <c r="B93" s="73" t="s">
        <v>333</v>
      </c>
      <c r="C93" s="74">
        <f t="shared" si="5"/>
        <v>0</v>
      </c>
      <c r="D93" s="76"/>
      <c r="E93" s="76"/>
      <c r="F93" s="76"/>
      <c r="G93" s="150"/>
      <c r="H93" s="74">
        <f t="shared" si="6"/>
        <v>0</v>
      </c>
      <c r="I93" s="76"/>
      <c r="J93" s="76"/>
      <c r="K93" s="76"/>
      <c r="L93" s="151"/>
    </row>
    <row r="94" spans="1:12" ht="24" x14ac:dyDescent="0.25">
      <c r="A94" s="47">
        <v>2229</v>
      </c>
      <c r="B94" s="73" t="s">
        <v>91</v>
      </c>
      <c r="C94" s="74">
        <f t="shared" si="5"/>
        <v>0</v>
      </c>
      <c r="D94" s="76"/>
      <c r="E94" s="76"/>
      <c r="F94" s="76"/>
      <c r="G94" s="150"/>
      <c r="H94" s="74">
        <f t="shared" si="6"/>
        <v>0</v>
      </c>
      <c r="I94" s="76"/>
      <c r="J94" s="76"/>
      <c r="K94" s="76"/>
      <c r="L94" s="151"/>
    </row>
    <row r="95" spans="1:12" ht="36" x14ac:dyDescent="0.25">
      <c r="A95" s="152">
        <v>2230</v>
      </c>
      <c r="B95" s="73" t="s">
        <v>92</v>
      </c>
      <c r="C95" s="74">
        <f t="shared" si="5"/>
        <v>0</v>
      </c>
      <c r="D95" s="153">
        <f>SUM(D96:D102)</f>
        <v>0</v>
      </c>
      <c r="E95" s="153">
        <f>SUM(E96:E102)</f>
        <v>0</v>
      </c>
      <c r="F95" s="153">
        <f>SUM(F96:F102)</f>
        <v>0</v>
      </c>
      <c r="G95" s="154">
        <f>SUM(G96:G102)</f>
        <v>0</v>
      </c>
      <c r="H95" s="74">
        <f t="shared" si="6"/>
        <v>0</v>
      </c>
      <c r="I95" s="153">
        <f>SUM(I96:I102)</f>
        <v>0</v>
      </c>
      <c r="J95" s="153">
        <f>SUM(J96:J102)</f>
        <v>0</v>
      </c>
      <c r="K95" s="153">
        <f>SUM(K96:K102)</f>
        <v>0</v>
      </c>
      <c r="L95" s="155">
        <f>SUM(L96:L102)</f>
        <v>0</v>
      </c>
    </row>
    <row r="96" spans="1:12" ht="24" x14ac:dyDescent="0.25">
      <c r="A96" s="47">
        <v>2231</v>
      </c>
      <c r="B96" s="73" t="s">
        <v>334</v>
      </c>
      <c r="C96" s="74">
        <f t="shared" si="5"/>
        <v>0</v>
      </c>
      <c r="D96" s="76"/>
      <c r="E96" s="76"/>
      <c r="F96" s="76"/>
      <c r="G96" s="150"/>
      <c r="H96" s="74">
        <f t="shared" si="6"/>
        <v>0</v>
      </c>
      <c r="I96" s="76"/>
      <c r="J96" s="76"/>
      <c r="K96" s="76"/>
      <c r="L96" s="151"/>
    </row>
    <row r="97" spans="1:12" ht="36" x14ac:dyDescent="0.25">
      <c r="A97" s="47">
        <v>2232</v>
      </c>
      <c r="B97" s="73" t="s">
        <v>93</v>
      </c>
      <c r="C97" s="74">
        <f t="shared" si="5"/>
        <v>0</v>
      </c>
      <c r="D97" s="76"/>
      <c r="E97" s="76"/>
      <c r="F97" s="76"/>
      <c r="G97" s="150"/>
      <c r="H97" s="74">
        <f t="shared" si="6"/>
        <v>0</v>
      </c>
      <c r="I97" s="76"/>
      <c r="J97" s="76"/>
      <c r="K97" s="76"/>
      <c r="L97" s="151"/>
    </row>
    <row r="98" spans="1:12" ht="24" x14ac:dyDescent="0.25">
      <c r="A98" s="41">
        <v>2233</v>
      </c>
      <c r="B98" s="67" t="s">
        <v>94</v>
      </c>
      <c r="C98" s="68">
        <f t="shared" si="5"/>
        <v>0</v>
      </c>
      <c r="D98" s="70"/>
      <c r="E98" s="70"/>
      <c r="F98" s="70"/>
      <c r="G98" s="148"/>
      <c r="H98" s="68">
        <f t="shared" si="6"/>
        <v>0</v>
      </c>
      <c r="I98" s="70"/>
      <c r="J98" s="70"/>
      <c r="K98" s="70"/>
      <c r="L98" s="149"/>
    </row>
    <row r="99" spans="1:12" ht="36" x14ac:dyDescent="0.25">
      <c r="A99" s="47">
        <v>2234</v>
      </c>
      <c r="B99" s="73" t="s">
        <v>95</v>
      </c>
      <c r="C99" s="74">
        <f t="shared" si="5"/>
        <v>0</v>
      </c>
      <c r="D99" s="76"/>
      <c r="E99" s="76"/>
      <c r="F99" s="76"/>
      <c r="G99" s="150"/>
      <c r="H99" s="74">
        <f t="shared" si="6"/>
        <v>0</v>
      </c>
      <c r="I99" s="76"/>
      <c r="J99" s="76"/>
      <c r="K99" s="76"/>
      <c r="L99" s="151"/>
    </row>
    <row r="100" spans="1:12" ht="24" x14ac:dyDescent="0.25">
      <c r="A100" s="47">
        <v>2235</v>
      </c>
      <c r="B100" s="73" t="s">
        <v>335</v>
      </c>
      <c r="C100" s="74">
        <f t="shared" si="5"/>
        <v>0</v>
      </c>
      <c r="D100" s="76"/>
      <c r="E100" s="76"/>
      <c r="F100" s="76"/>
      <c r="G100" s="150"/>
      <c r="H100" s="74">
        <f t="shared" si="6"/>
        <v>0</v>
      </c>
      <c r="I100" s="76"/>
      <c r="J100" s="76"/>
      <c r="K100" s="76"/>
      <c r="L100" s="151"/>
    </row>
    <row r="101" spans="1:12" x14ac:dyDescent="0.25">
      <c r="A101" s="47">
        <v>2236</v>
      </c>
      <c r="B101" s="73" t="s">
        <v>96</v>
      </c>
      <c r="C101" s="74">
        <f t="shared" si="5"/>
        <v>0</v>
      </c>
      <c r="D101" s="76"/>
      <c r="E101" s="76"/>
      <c r="F101" s="76"/>
      <c r="G101" s="150"/>
      <c r="H101" s="74">
        <f t="shared" si="6"/>
        <v>0</v>
      </c>
      <c r="I101" s="76"/>
      <c r="J101" s="76"/>
      <c r="K101" s="76"/>
      <c r="L101" s="151"/>
    </row>
    <row r="102" spans="1:12" ht="24" x14ac:dyDescent="0.25">
      <c r="A102" s="47">
        <v>2239</v>
      </c>
      <c r="B102" s="73" t="s">
        <v>97</v>
      </c>
      <c r="C102" s="74">
        <f t="shared" si="5"/>
        <v>0</v>
      </c>
      <c r="D102" s="76"/>
      <c r="E102" s="76"/>
      <c r="F102" s="76"/>
      <c r="G102" s="150"/>
      <c r="H102" s="74">
        <f t="shared" si="6"/>
        <v>0</v>
      </c>
      <c r="I102" s="76"/>
      <c r="J102" s="76"/>
      <c r="K102" s="76"/>
      <c r="L102" s="151"/>
    </row>
    <row r="103" spans="1:12" ht="36" x14ac:dyDescent="0.25">
      <c r="A103" s="152">
        <v>2240</v>
      </c>
      <c r="B103" s="73" t="s">
        <v>336</v>
      </c>
      <c r="C103" s="74">
        <f t="shared" si="5"/>
        <v>0</v>
      </c>
      <c r="D103" s="153">
        <f>SUM(D104:D111)</f>
        <v>0</v>
      </c>
      <c r="E103" s="153">
        <f>SUM(E104:E111)</f>
        <v>0</v>
      </c>
      <c r="F103" s="153">
        <f>SUM(F104:F111)</f>
        <v>0</v>
      </c>
      <c r="G103" s="154">
        <f>SUM(G104:G111)</f>
        <v>0</v>
      </c>
      <c r="H103" s="74">
        <f t="shared" si="6"/>
        <v>0</v>
      </c>
      <c r="I103" s="153">
        <f>SUM(I104:I111)</f>
        <v>0</v>
      </c>
      <c r="J103" s="153">
        <f>SUM(J104:J111)</f>
        <v>0</v>
      </c>
      <c r="K103" s="153">
        <f>SUM(K104:K111)</f>
        <v>0</v>
      </c>
      <c r="L103" s="155">
        <f>SUM(L104:L111)</f>
        <v>0</v>
      </c>
    </row>
    <row r="104" spans="1:12" x14ac:dyDescent="0.25">
      <c r="A104" s="47">
        <v>2241</v>
      </c>
      <c r="B104" s="73" t="s">
        <v>98</v>
      </c>
      <c r="C104" s="74">
        <f t="shared" si="5"/>
        <v>0</v>
      </c>
      <c r="D104" s="76"/>
      <c r="E104" s="76"/>
      <c r="F104" s="76"/>
      <c r="G104" s="150"/>
      <c r="H104" s="74">
        <f t="shared" si="6"/>
        <v>0</v>
      </c>
      <c r="I104" s="76"/>
      <c r="J104" s="76"/>
      <c r="K104" s="76"/>
      <c r="L104" s="151"/>
    </row>
    <row r="105" spans="1:12" ht="24" x14ac:dyDescent="0.25">
      <c r="A105" s="47">
        <v>2242</v>
      </c>
      <c r="B105" s="73" t="s">
        <v>99</v>
      </c>
      <c r="C105" s="74">
        <f t="shared" si="5"/>
        <v>0</v>
      </c>
      <c r="D105" s="76"/>
      <c r="E105" s="76"/>
      <c r="F105" s="76"/>
      <c r="G105" s="150"/>
      <c r="H105" s="74">
        <f t="shared" si="6"/>
        <v>0</v>
      </c>
      <c r="I105" s="76"/>
      <c r="J105" s="76"/>
      <c r="K105" s="76"/>
      <c r="L105" s="151"/>
    </row>
    <row r="106" spans="1:12" ht="24" x14ac:dyDescent="0.25">
      <c r="A106" s="47">
        <v>2243</v>
      </c>
      <c r="B106" s="73" t="s">
        <v>100</v>
      </c>
      <c r="C106" s="74">
        <f t="shared" si="5"/>
        <v>0</v>
      </c>
      <c r="D106" s="76"/>
      <c r="E106" s="76"/>
      <c r="F106" s="76"/>
      <c r="G106" s="150"/>
      <c r="H106" s="74">
        <f t="shared" si="6"/>
        <v>0</v>
      </c>
      <c r="I106" s="76"/>
      <c r="J106" s="76"/>
      <c r="K106" s="76"/>
      <c r="L106" s="151"/>
    </row>
    <row r="107" spans="1:12" x14ac:dyDescent="0.25">
      <c r="A107" s="47">
        <v>2244</v>
      </c>
      <c r="B107" s="73" t="s">
        <v>337</v>
      </c>
      <c r="C107" s="74">
        <f t="shared" si="5"/>
        <v>0</v>
      </c>
      <c r="D107" s="76"/>
      <c r="E107" s="76"/>
      <c r="F107" s="76"/>
      <c r="G107" s="150"/>
      <c r="H107" s="74">
        <f t="shared" si="6"/>
        <v>0</v>
      </c>
      <c r="I107" s="76"/>
      <c r="J107" s="76"/>
      <c r="K107" s="76"/>
      <c r="L107" s="151"/>
    </row>
    <row r="108" spans="1:12" ht="24" x14ac:dyDescent="0.25">
      <c r="A108" s="47">
        <v>2246</v>
      </c>
      <c r="B108" s="73" t="s">
        <v>101</v>
      </c>
      <c r="C108" s="74">
        <f t="shared" si="5"/>
        <v>0</v>
      </c>
      <c r="D108" s="76"/>
      <c r="E108" s="76"/>
      <c r="F108" s="76"/>
      <c r="G108" s="150"/>
      <c r="H108" s="74">
        <f t="shared" si="6"/>
        <v>0</v>
      </c>
      <c r="I108" s="76"/>
      <c r="J108" s="76"/>
      <c r="K108" s="76"/>
      <c r="L108" s="151"/>
    </row>
    <row r="109" spans="1:12" x14ac:dyDescent="0.25">
      <c r="A109" s="47">
        <v>2247</v>
      </c>
      <c r="B109" s="73" t="s">
        <v>102</v>
      </c>
      <c r="C109" s="74">
        <f t="shared" si="5"/>
        <v>0</v>
      </c>
      <c r="D109" s="76"/>
      <c r="E109" s="76"/>
      <c r="F109" s="76"/>
      <c r="G109" s="150"/>
      <c r="H109" s="74">
        <f t="shared" si="6"/>
        <v>0</v>
      </c>
      <c r="I109" s="76"/>
      <c r="J109" s="76"/>
      <c r="K109" s="76"/>
      <c r="L109" s="151"/>
    </row>
    <row r="110" spans="1:12" ht="24" x14ac:dyDescent="0.25">
      <c r="A110" s="47">
        <v>2248</v>
      </c>
      <c r="B110" s="73" t="s">
        <v>103</v>
      </c>
      <c r="C110" s="74">
        <f t="shared" si="5"/>
        <v>0</v>
      </c>
      <c r="D110" s="76"/>
      <c r="E110" s="76"/>
      <c r="F110" s="76"/>
      <c r="G110" s="150"/>
      <c r="H110" s="74">
        <f t="shared" si="6"/>
        <v>0</v>
      </c>
      <c r="I110" s="76"/>
      <c r="J110" s="76"/>
      <c r="K110" s="76"/>
      <c r="L110" s="151"/>
    </row>
    <row r="111" spans="1:12" ht="24" x14ac:dyDescent="0.25">
      <c r="A111" s="47">
        <v>2249</v>
      </c>
      <c r="B111" s="73" t="s">
        <v>104</v>
      </c>
      <c r="C111" s="74">
        <f t="shared" si="5"/>
        <v>0</v>
      </c>
      <c r="D111" s="76"/>
      <c r="E111" s="76"/>
      <c r="F111" s="76"/>
      <c r="G111" s="150"/>
      <c r="H111" s="74">
        <f t="shared" si="6"/>
        <v>0</v>
      </c>
      <c r="I111" s="76"/>
      <c r="J111" s="76"/>
      <c r="K111" s="76"/>
      <c r="L111" s="151"/>
    </row>
    <row r="112" spans="1:12" x14ac:dyDescent="0.25">
      <c r="A112" s="152">
        <v>2250</v>
      </c>
      <c r="B112" s="73" t="s">
        <v>105</v>
      </c>
      <c r="C112" s="74">
        <f t="shared" si="5"/>
        <v>0</v>
      </c>
      <c r="D112" s="153">
        <f>SUM(D113:D115)</f>
        <v>0</v>
      </c>
      <c r="E112" s="153">
        <f>SUM(E113:E115)</f>
        <v>0</v>
      </c>
      <c r="F112" s="153">
        <f>SUM(F113:F115)</f>
        <v>0</v>
      </c>
      <c r="G112" s="166">
        <f>SUM(G113:G115)</f>
        <v>0</v>
      </c>
      <c r="H112" s="74">
        <f t="shared" si="6"/>
        <v>0</v>
      </c>
      <c r="I112" s="153">
        <f>SUM(I113:I115)</f>
        <v>0</v>
      </c>
      <c r="J112" s="153">
        <f>SUM(J113:J115)</f>
        <v>0</v>
      </c>
      <c r="K112" s="153">
        <f>SUM(K113:K115)</f>
        <v>0</v>
      </c>
      <c r="L112" s="155">
        <f>SUM(L113:L115)</f>
        <v>0</v>
      </c>
    </row>
    <row r="113" spans="1:12" x14ac:dyDescent="0.25">
      <c r="A113" s="47">
        <v>2251</v>
      </c>
      <c r="B113" s="73" t="s">
        <v>106</v>
      </c>
      <c r="C113" s="74">
        <f t="shared" si="5"/>
        <v>0</v>
      </c>
      <c r="D113" s="76"/>
      <c r="E113" s="76"/>
      <c r="F113" s="76"/>
      <c r="G113" s="150"/>
      <c r="H113" s="74">
        <f t="shared" si="6"/>
        <v>0</v>
      </c>
      <c r="I113" s="76"/>
      <c r="J113" s="76"/>
      <c r="K113" s="76"/>
      <c r="L113" s="151"/>
    </row>
    <row r="114" spans="1:12" ht="24" x14ac:dyDescent="0.25">
      <c r="A114" s="47">
        <v>2252</v>
      </c>
      <c r="B114" s="73" t="s">
        <v>107</v>
      </c>
      <c r="C114" s="74">
        <f>SUM(D114:G114)</f>
        <v>0</v>
      </c>
      <c r="D114" s="76"/>
      <c r="E114" s="76"/>
      <c r="F114" s="76"/>
      <c r="G114" s="150"/>
      <c r="H114" s="74">
        <f>SUM(I114:L114)</f>
        <v>0</v>
      </c>
      <c r="I114" s="76"/>
      <c r="J114" s="76"/>
      <c r="K114" s="76"/>
      <c r="L114" s="151"/>
    </row>
    <row r="115" spans="1:12" ht="24" x14ac:dyDescent="0.25">
      <c r="A115" s="47">
        <v>2259</v>
      </c>
      <c r="B115" s="73" t="s">
        <v>108</v>
      </c>
      <c r="C115" s="74">
        <f>SUM(D115:G115)</f>
        <v>0</v>
      </c>
      <c r="D115" s="76"/>
      <c r="E115" s="76"/>
      <c r="F115" s="76"/>
      <c r="G115" s="150"/>
      <c r="H115" s="74">
        <f>SUM(I115:L115)</f>
        <v>0</v>
      </c>
      <c r="I115" s="76"/>
      <c r="J115" s="76"/>
      <c r="K115" s="76"/>
      <c r="L115" s="151"/>
    </row>
    <row r="116" spans="1:12" x14ac:dyDescent="0.25">
      <c r="A116" s="152">
        <v>2260</v>
      </c>
      <c r="B116" s="73" t="s">
        <v>109</v>
      </c>
      <c r="C116" s="74">
        <f t="shared" ref="C116:C187" si="7">SUM(D116:G116)</f>
        <v>0</v>
      </c>
      <c r="D116" s="153">
        <f>SUM(D117:D121)</f>
        <v>0</v>
      </c>
      <c r="E116" s="153">
        <f>SUM(E117:E121)</f>
        <v>0</v>
      </c>
      <c r="F116" s="153">
        <f>SUM(F117:F121)</f>
        <v>0</v>
      </c>
      <c r="G116" s="154">
        <f>SUM(G117:G121)</f>
        <v>0</v>
      </c>
      <c r="H116" s="74">
        <f t="shared" ref="H116:H188" si="8">SUM(I116:L116)</f>
        <v>0</v>
      </c>
      <c r="I116" s="153">
        <f>SUM(I117:I121)</f>
        <v>0</v>
      </c>
      <c r="J116" s="153">
        <f>SUM(J117:J121)</f>
        <v>0</v>
      </c>
      <c r="K116" s="153">
        <f>SUM(K117:K121)</f>
        <v>0</v>
      </c>
      <c r="L116" s="155">
        <f>SUM(L117:L121)</f>
        <v>0</v>
      </c>
    </row>
    <row r="117" spans="1:12" x14ac:dyDescent="0.25">
      <c r="A117" s="47">
        <v>2261</v>
      </c>
      <c r="B117" s="73" t="s">
        <v>110</v>
      </c>
      <c r="C117" s="74">
        <f t="shared" si="7"/>
        <v>0</v>
      </c>
      <c r="D117" s="76"/>
      <c r="E117" s="76"/>
      <c r="F117" s="76"/>
      <c r="G117" s="150"/>
      <c r="H117" s="74">
        <f t="shared" si="8"/>
        <v>0</v>
      </c>
      <c r="I117" s="76"/>
      <c r="J117" s="76"/>
      <c r="K117" s="76"/>
      <c r="L117" s="151"/>
    </row>
    <row r="118" spans="1:12" x14ac:dyDescent="0.25">
      <c r="A118" s="47">
        <v>2262</v>
      </c>
      <c r="B118" s="73" t="s">
        <v>111</v>
      </c>
      <c r="C118" s="74">
        <f t="shared" si="7"/>
        <v>0</v>
      </c>
      <c r="D118" s="76"/>
      <c r="E118" s="76"/>
      <c r="F118" s="76"/>
      <c r="G118" s="150"/>
      <c r="H118" s="74">
        <f t="shared" si="8"/>
        <v>0</v>
      </c>
      <c r="I118" s="76"/>
      <c r="J118" s="76"/>
      <c r="K118" s="76"/>
      <c r="L118" s="151"/>
    </row>
    <row r="119" spans="1:12" x14ac:dyDescent="0.25">
      <c r="A119" s="47">
        <v>2263</v>
      </c>
      <c r="B119" s="73" t="s">
        <v>112</v>
      </c>
      <c r="C119" s="74">
        <f t="shared" si="7"/>
        <v>0</v>
      </c>
      <c r="D119" s="76"/>
      <c r="E119" s="76"/>
      <c r="F119" s="76"/>
      <c r="G119" s="150"/>
      <c r="H119" s="74">
        <f t="shared" si="8"/>
        <v>0</v>
      </c>
      <c r="I119" s="76"/>
      <c r="J119" s="76"/>
      <c r="K119" s="76"/>
      <c r="L119" s="151"/>
    </row>
    <row r="120" spans="1:12" ht="24" x14ac:dyDescent="0.25">
      <c r="A120" s="47">
        <v>2264</v>
      </c>
      <c r="B120" s="73" t="s">
        <v>338</v>
      </c>
      <c r="C120" s="74">
        <f t="shared" si="7"/>
        <v>0</v>
      </c>
      <c r="D120" s="76"/>
      <c r="E120" s="76"/>
      <c r="F120" s="76"/>
      <c r="G120" s="150"/>
      <c r="H120" s="74">
        <f t="shared" si="8"/>
        <v>0</v>
      </c>
      <c r="I120" s="76"/>
      <c r="J120" s="76"/>
      <c r="K120" s="76"/>
      <c r="L120" s="151"/>
    </row>
    <row r="121" spans="1:12" x14ac:dyDescent="0.25">
      <c r="A121" s="47">
        <v>2269</v>
      </c>
      <c r="B121" s="73" t="s">
        <v>113</v>
      </c>
      <c r="C121" s="74">
        <f t="shared" si="7"/>
        <v>0</v>
      </c>
      <c r="D121" s="76"/>
      <c r="E121" s="76"/>
      <c r="F121" s="76"/>
      <c r="G121" s="150"/>
      <c r="H121" s="74">
        <f t="shared" si="8"/>
        <v>0</v>
      </c>
      <c r="I121" s="76"/>
      <c r="J121" s="76"/>
      <c r="K121" s="76"/>
      <c r="L121" s="151"/>
    </row>
    <row r="122" spans="1:12" x14ac:dyDescent="0.25">
      <c r="A122" s="152">
        <v>2270</v>
      </c>
      <c r="B122" s="73" t="s">
        <v>114</v>
      </c>
      <c r="C122" s="74">
        <f t="shared" si="7"/>
        <v>45000</v>
      </c>
      <c r="D122" s="153">
        <f>SUM(D123:D127)</f>
        <v>45000</v>
      </c>
      <c r="E122" s="153">
        <f>SUM(E123:E127)</f>
        <v>0</v>
      </c>
      <c r="F122" s="153">
        <f>SUM(F123:F127)</f>
        <v>0</v>
      </c>
      <c r="G122" s="154">
        <f>SUM(G123:G127)</f>
        <v>0</v>
      </c>
      <c r="H122" s="74">
        <f t="shared" si="8"/>
        <v>30000</v>
      </c>
      <c r="I122" s="153">
        <f>SUM(I123:I127)</f>
        <v>30000</v>
      </c>
      <c r="J122" s="153">
        <f>SUM(J123:J127)</f>
        <v>0</v>
      </c>
      <c r="K122" s="153">
        <f>SUM(K123:K127)</f>
        <v>0</v>
      </c>
      <c r="L122" s="155">
        <f>SUM(L123:L127)</f>
        <v>0</v>
      </c>
    </row>
    <row r="123" spans="1:12" x14ac:dyDescent="0.25">
      <c r="A123" s="47">
        <v>2272</v>
      </c>
      <c r="B123" s="1" t="s">
        <v>115</v>
      </c>
      <c r="C123" s="74">
        <f t="shared" si="7"/>
        <v>0</v>
      </c>
      <c r="D123" s="76"/>
      <c r="E123" s="76"/>
      <c r="F123" s="76"/>
      <c r="G123" s="150"/>
      <c r="H123" s="74">
        <f t="shared" si="8"/>
        <v>0</v>
      </c>
      <c r="I123" s="76"/>
      <c r="J123" s="76"/>
      <c r="K123" s="76"/>
      <c r="L123" s="151"/>
    </row>
    <row r="124" spans="1:12" ht="24" x14ac:dyDescent="0.25">
      <c r="A124" s="47">
        <v>2275</v>
      </c>
      <c r="B124" s="73" t="s">
        <v>116</v>
      </c>
      <c r="C124" s="74">
        <f t="shared" si="7"/>
        <v>0</v>
      </c>
      <c r="D124" s="76"/>
      <c r="E124" s="76"/>
      <c r="F124" s="76"/>
      <c r="G124" s="150"/>
      <c r="H124" s="74">
        <f t="shared" si="8"/>
        <v>0</v>
      </c>
      <c r="I124" s="76"/>
      <c r="J124" s="76"/>
      <c r="K124" s="76"/>
      <c r="L124" s="151"/>
    </row>
    <row r="125" spans="1:12" ht="36" x14ac:dyDescent="0.25">
      <c r="A125" s="47">
        <v>2276</v>
      </c>
      <c r="B125" s="73" t="s">
        <v>117</v>
      </c>
      <c r="C125" s="74">
        <f t="shared" si="7"/>
        <v>0</v>
      </c>
      <c r="D125" s="76"/>
      <c r="E125" s="76"/>
      <c r="F125" s="76"/>
      <c r="G125" s="150"/>
      <c r="H125" s="74">
        <f t="shared" si="8"/>
        <v>0</v>
      </c>
      <c r="I125" s="76"/>
      <c r="J125" s="76"/>
      <c r="K125" s="76"/>
      <c r="L125" s="151"/>
    </row>
    <row r="126" spans="1:12" ht="24" customHeight="1" x14ac:dyDescent="0.25">
      <c r="A126" s="47">
        <v>2278</v>
      </c>
      <c r="B126" s="73" t="s">
        <v>118</v>
      </c>
      <c r="C126" s="74">
        <f t="shared" si="7"/>
        <v>0</v>
      </c>
      <c r="D126" s="76"/>
      <c r="E126" s="76"/>
      <c r="F126" s="76"/>
      <c r="G126" s="150"/>
      <c r="H126" s="74">
        <f t="shared" si="8"/>
        <v>0</v>
      </c>
      <c r="I126" s="76"/>
      <c r="J126" s="76"/>
      <c r="K126" s="76"/>
      <c r="L126" s="151"/>
    </row>
    <row r="127" spans="1:12" ht="24" x14ac:dyDescent="0.25">
      <c r="A127" s="47">
        <v>2279</v>
      </c>
      <c r="B127" s="73" t="s">
        <v>119</v>
      </c>
      <c r="C127" s="74">
        <f t="shared" si="7"/>
        <v>45000</v>
      </c>
      <c r="D127" s="76">
        <v>45000</v>
      </c>
      <c r="E127" s="76"/>
      <c r="F127" s="76"/>
      <c r="G127" s="150"/>
      <c r="H127" s="74">
        <f t="shared" si="8"/>
        <v>30000</v>
      </c>
      <c r="I127" s="76">
        <v>30000</v>
      </c>
      <c r="J127" s="76"/>
      <c r="K127" s="76"/>
      <c r="L127" s="151"/>
    </row>
    <row r="128" spans="1:12" ht="24" x14ac:dyDescent="0.25">
      <c r="A128" s="161">
        <v>2280</v>
      </c>
      <c r="B128" s="67" t="s">
        <v>120</v>
      </c>
      <c r="C128" s="68">
        <f t="shared" ref="C128:L128" si="9">SUM(C129)</f>
        <v>0</v>
      </c>
      <c r="D128" s="162">
        <f t="shared" si="9"/>
        <v>0</v>
      </c>
      <c r="E128" s="162">
        <f t="shared" si="9"/>
        <v>0</v>
      </c>
      <c r="F128" s="162">
        <f t="shared" si="9"/>
        <v>0</v>
      </c>
      <c r="G128" s="162">
        <f t="shared" si="9"/>
        <v>0</v>
      </c>
      <c r="H128" s="68">
        <f t="shared" si="9"/>
        <v>0</v>
      </c>
      <c r="I128" s="162">
        <f t="shared" si="9"/>
        <v>0</v>
      </c>
      <c r="J128" s="162">
        <f t="shared" si="9"/>
        <v>0</v>
      </c>
      <c r="K128" s="162">
        <f t="shared" si="9"/>
        <v>0</v>
      </c>
      <c r="L128" s="167">
        <f t="shared" si="9"/>
        <v>0</v>
      </c>
    </row>
    <row r="129" spans="1:12" ht="24" x14ac:dyDescent="0.25">
      <c r="A129" s="47">
        <v>2283</v>
      </c>
      <c r="B129" s="73" t="s">
        <v>121</v>
      </c>
      <c r="C129" s="74">
        <f>SUM(D129:G129)</f>
        <v>0</v>
      </c>
      <c r="D129" s="76"/>
      <c r="E129" s="76"/>
      <c r="F129" s="76"/>
      <c r="G129" s="150"/>
      <c r="H129" s="74">
        <f>SUM(I129:L129)</f>
        <v>0</v>
      </c>
      <c r="I129" s="76"/>
      <c r="J129" s="76"/>
      <c r="K129" s="76"/>
      <c r="L129" s="151"/>
    </row>
    <row r="130" spans="1:12" ht="38.25" customHeight="1" x14ac:dyDescent="0.25">
      <c r="A130" s="58">
        <v>2300</v>
      </c>
      <c r="B130" s="141" t="s">
        <v>122</v>
      </c>
      <c r="C130" s="59">
        <f t="shared" si="7"/>
        <v>0</v>
      </c>
      <c r="D130" s="65">
        <f>SUM(D131,D136,D140,D141,D144,D151,D159,D160,D163)</f>
        <v>0</v>
      </c>
      <c r="E130" s="65">
        <f>SUM(E131,E136,E140,E141,E144,E151,E159,E160,E163)</f>
        <v>0</v>
      </c>
      <c r="F130" s="65">
        <f>SUM(F131,F136,F140,F141,F144,F151,F159,F160,F163)</f>
        <v>0</v>
      </c>
      <c r="G130" s="159">
        <f>SUM(G131,G136,G140,G141,G144,G151,G159,G160,G163)</f>
        <v>0</v>
      </c>
      <c r="H130" s="59">
        <f t="shared" si="8"/>
        <v>0</v>
      </c>
      <c r="I130" s="65">
        <f>SUM(I131,I136,I140,I141,I144,I151,I159,I160,I163)</f>
        <v>0</v>
      </c>
      <c r="J130" s="65">
        <f>SUM(J131,J136,J140,J141,J144,J151,J159,J160,J163)</f>
        <v>0</v>
      </c>
      <c r="K130" s="65">
        <f>SUM(K131,K136,K140,K141,K144,K151,K159,K160,K163)</f>
        <v>0</v>
      </c>
      <c r="L130" s="160">
        <f>SUM(L131,L136,L140,L141,L144,L151,L159,L160,L163)</f>
        <v>0</v>
      </c>
    </row>
    <row r="131" spans="1:12" ht="24" x14ac:dyDescent="0.25">
      <c r="A131" s="161">
        <v>2310</v>
      </c>
      <c r="B131" s="67" t="s">
        <v>339</v>
      </c>
      <c r="C131" s="68">
        <f t="shared" si="7"/>
        <v>0</v>
      </c>
      <c r="D131" s="162">
        <f>SUM(D132:D135)</f>
        <v>0</v>
      </c>
      <c r="E131" s="162">
        <f t="shared" ref="E131:I131" si="10">SUM(E132:E135)</f>
        <v>0</v>
      </c>
      <c r="F131" s="162">
        <f t="shared" si="10"/>
        <v>0</v>
      </c>
      <c r="G131" s="163">
        <f t="shared" si="10"/>
        <v>0</v>
      </c>
      <c r="H131" s="68">
        <f t="shared" si="8"/>
        <v>0</v>
      </c>
      <c r="I131" s="162">
        <f t="shared" si="10"/>
        <v>0</v>
      </c>
      <c r="J131" s="162">
        <f t="shared" ref="J131" si="11">SUM(J132:J135)</f>
        <v>0</v>
      </c>
      <c r="K131" s="162">
        <f t="shared" ref="K131" si="12">SUM(K132:K135)</f>
        <v>0</v>
      </c>
      <c r="L131" s="164">
        <f>SUM(L132:L135)</f>
        <v>0</v>
      </c>
    </row>
    <row r="132" spans="1:12" x14ac:dyDescent="0.25">
      <c r="A132" s="47">
        <v>2311</v>
      </c>
      <c r="B132" s="73" t="s">
        <v>123</v>
      </c>
      <c r="C132" s="74">
        <f t="shared" si="7"/>
        <v>0</v>
      </c>
      <c r="D132" s="76"/>
      <c r="E132" s="76"/>
      <c r="F132" s="76"/>
      <c r="G132" s="150"/>
      <c r="H132" s="74">
        <f t="shared" si="8"/>
        <v>0</v>
      </c>
      <c r="I132" s="76"/>
      <c r="J132" s="76"/>
      <c r="K132" s="76"/>
      <c r="L132" s="151"/>
    </row>
    <row r="133" spans="1:12" x14ac:dyDescent="0.25">
      <c r="A133" s="47">
        <v>2312</v>
      </c>
      <c r="B133" s="73" t="s">
        <v>124</v>
      </c>
      <c r="C133" s="74">
        <f t="shared" si="7"/>
        <v>0</v>
      </c>
      <c r="D133" s="76"/>
      <c r="E133" s="76"/>
      <c r="F133" s="76"/>
      <c r="G133" s="150"/>
      <c r="H133" s="74">
        <f t="shared" si="8"/>
        <v>0</v>
      </c>
      <c r="I133" s="76"/>
      <c r="J133" s="76"/>
      <c r="K133" s="76"/>
      <c r="L133" s="151"/>
    </row>
    <row r="134" spans="1:12" x14ac:dyDescent="0.25">
      <c r="A134" s="47">
        <v>2313</v>
      </c>
      <c r="B134" s="73" t="s">
        <v>125</v>
      </c>
      <c r="C134" s="74">
        <f t="shared" si="7"/>
        <v>0</v>
      </c>
      <c r="D134" s="76"/>
      <c r="E134" s="76"/>
      <c r="F134" s="76"/>
      <c r="G134" s="150"/>
      <c r="H134" s="74">
        <f t="shared" si="8"/>
        <v>0</v>
      </c>
      <c r="I134" s="76"/>
      <c r="J134" s="76"/>
      <c r="K134" s="76"/>
      <c r="L134" s="151"/>
    </row>
    <row r="135" spans="1:12" ht="36" x14ac:dyDescent="0.25">
      <c r="A135" s="47">
        <v>2314</v>
      </c>
      <c r="B135" s="73" t="s">
        <v>325</v>
      </c>
      <c r="C135" s="74">
        <f t="shared" si="7"/>
        <v>0</v>
      </c>
      <c r="D135" s="76"/>
      <c r="E135" s="76"/>
      <c r="F135" s="76"/>
      <c r="G135" s="150"/>
      <c r="H135" s="74">
        <f t="shared" si="8"/>
        <v>0</v>
      </c>
      <c r="I135" s="76"/>
      <c r="J135" s="76"/>
      <c r="K135" s="76"/>
      <c r="L135" s="151"/>
    </row>
    <row r="136" spans="1:12" x14ac:dyDescent="0.25">
      <c r="A136" s="152">
        <v>2320</v>
      </c>
      <c r="B136" s="73" t="s">
        <v>126</v>
      </c>
      <c r="C136" s="74">
        <f t="shared" si="7"/>
        <v>0</v>
      </c>
      <c r="D136" s="153">
        <f>SUM(D137:D139)</f>
        <v>0</v>
      </c>
      <c r="E136" s="153">
        <f>SUM(E137:E139)</f>
        <v>0</v>
      </c>
      <c r="F136" s="153">
        <f>SUM(F137:F139)</f>
        <v>0</v>
      </c>
      <c r="G136" s="154">
        <f>SUM(G137:G139)</f>
        <v>0</v>
      </c>
      <c r="H136" s="74">
        <f t="shared" si="8"/>
        <v>0</v>
      </c>
      <c r="I136" s="153">
        <f>SUM(I137:I139)</f>
        <v>0</v>
      </c>
      <c r="J136" s="153">
        <f>SUM(J137:J139)</f>
        <v>0</v>
      </c>
      <c r="K136" s="153">
        <f>SUM(K137:K139)</f>
        <v>0</v>
      </c>
      <c r="L136" s="155">
        <f>SUM(L137:L139)</f>
        <v>0</v>
      </c>
    </row>
    <row r="137" spans="1:12" x14ac:dyDescent="0.25">
      <c r="A137" s="47">
        <v>2321</v>
      </c>
      <c r="B137" s="73" t="s">
        <v>127</v>
      </c>
      <c r="C137" s="74">
        <f t="shared" si="7"/>
        <v>0</v>
      </c>
      <c r="D137" s="76"/>
      <c r="E137" s="76"/>
      <c r="F137" s="76"/>
      <c r="G137" s="150"/>
      <c r="H137" s="74">
        <f t="shared" si="8"/>
        <v>0</v>
      </c>
      <c r="I137" s="76"/>
      <c r="J137" s="76"/>
      <c r="K137" s="76"/>
      <c r="L137" s="151"/>
    </row>
    <row r="138" spans="1:12" x14ac:dyDescent="0.25">
      <c r="A138" s="47">
        <v>2322</v>
      </c>
      <c r="B138" s="73" t="s">
        <v>128</v>
      </c>
      <c r="C138" s="74">
        <f t="shared" si="7"/>
        <v>0</v>
      </c>
      <c r="D138" s="76"/>
      <c r="E138" s="76"/>
      <c r="F138" s="76"/>
      <c r="G138" s="150"/>
      <c r="H138" s="74">
        <f t="shared" si="8"/>
        <v>0</v>
      </c>
      <c r="I138" s="76"/>
      <c r="J138" s="76"/>
      <c r="K138" s="76"/>
      <c r="L138" s="151"/>
    </row>
    <row r="139" spans="1:12" ht="10.5" customHeight="1" x14ac:dyDescent="0.25">
      <c r="A139" s="47">
        <v>2329</v>
      </c>
      <c r="B139" s="73" t="s">
        <v>129</v>
      </c>
      <c r="C139" s="74">
        <f t="shared" si="7"/>
        <v>0</v>
      </c>
      <c r="D139" s="76"/>
      <c r="E139" s="76"/>
      <c r="F139" s="76"/>
      <c r="G139" s="150"/>
      <c r="H139" s="74">
        <f t="shared" si="8"/>
        <v>0</v>
      </c>
      <c r="I139" s="76"/>
      <c r="J139" s="76"/>
      <c r="K139" s="76"/>
      <c r="L139" s="151"/>
    </row>
    <row r="140" spans="1:12" x14ac:dyDescent="0.25">
      <c r="A140" s="152">
        <v>2330</v>
      </c>
      <c r="B140" s="73" t="s">
        <v>130</v>
      </c>
      <c r="C140" s="74">
        <f t="shared" si="7"/>
        <v>0</v>
      </c>
      <c r="D140" s="76"/>
      <c r="E140" s="76"/>
      <c r="F140" s="76"/>
      <c r="G140" s="150"/>
      <c r="H140" s="74">
        <f t="shared" si="8"/>
        <v>0</v>
      </c>
      <c r="I140" s="76"/>
      <c r="J140" s="76"/>
      <c r="K140" s="76"/>
      <c r="L140" s="151"/>
    </row>
    <row r="141" spans="1:12" ht="48" x14ac:dyDescent="0.25">
      <c r="A141" s="152">
        <v>2340</v>
      </c>
      <c r="B141" s="73" t="s">
        <v>131</v>
      </c>
      <c r="C141" s="74">
        <f t="shared" si="7"/>
        <v>0</v>
      </c>
      <c r="D141" s="153">
        <f>SUM(D142:D143)</f>
        <v>0</v>
      </c>
      <c r="E141" s="153">
        <f>SUM(E142:E143)</f>
        <v>0</v>
      </c>
      <c r="F141" s="153">
        <f>SUM(F142:F143)</f>
        <v>0</v>
      </c>
      <c r="G141" s="154">
        <f>SUM(G142:G143)</f>
        <v>0</v>
      </c>
      <c r="H141" s="74">
        <f t="shared" si="8"/>
        <v>0</v>
      </c>
      <c r="I141" s="153">
        <f>SUM(I142:I143)</f>
        <v>0</v>
      </c>
      <c r="J141" s="153">
        <f>SUM(J142:J143)</f>
        <v>0</v>
      </c>
      <c r="K141" s="153">
        <f>SUM(K142:K143)</f>
        <v>0</v>
      </c>
      <c r="L141" s="155">
        <f>SUM(L142:L143)</f>
        <v>0</v>
      </c>
    </row>
    <row r="142" spans="1:12" x14ac:dyDescent="0.25">
      <c r="A142" s="47">
        <v>2341</v>
      </c>
      <c r="B142" s="73" t="s">
        <v>132</v>
      </c>
      <c r="C142" s="74">
        <f t="shared" si="7"/>
        <v>0</v>
      </c>
      <c r="D142" s="76"/>
      <c r="E142" s="76"/>
      <c r="F142" s="76"/>
      <c r="G142" s="150"/>
      <c r="H142" s="74">
        <f t="shared" si="8"/>
        <v>0</v>
      </c>
      <c r="I142" s="76"/>
      <c r="J142" s="76"/>
      <c r="K142" s="76"/>
      <c r="L142" s="151"/>
    </row>
    <row r="143" spans="1:12" ht="24" x14ac:dyDescent="0.25">
      <c r="A143" s="47">
        <v>2344</v>
      </c>
      <c r="B143" s="73" t="s">
        <v>133</v>
      </c>
      <c r="C143" s="74">
        <f t="shared" si="7"/>
        <v>0</v>
      </c>
      <c r="D143" s="76"/>
      <c r="E143" s="76"/>
      <c r="F143" s="76"/>
      <c r="G143" s="150"/>
      <c r="H143" s="74">
        <f t="shared" si="8"/>
        <v>0</v>
      </c>
      <c r="I143" s="76"/>
      <c r="J143" s="76"/>
      <c r="K143" s="76"/>
      <c r="L143" s="151"/>
    </row>
    <row r="144" spans="1:12" ht="24" x14ac:dyDescent="0.25">
      <c r="A144" s="144">
        <v>2350</v>
      </c>
      <c r="B144" s="103" t="s">
        <v>134</v>
      </c>
      <c r="C144" s="110">
        <f t="shared" si="7"/>
        <v>0</v>
      </c>
      <c r="D144" s="145">
        <f>SUM(D145:D150)</f>
        <v>0</v>
      </c>
      <c r="E144" s="145">
        <f>SUM(E145:E150)</f>
        <v>0</v>
      </c>
      <c r="F144" s="145">
        <f>SUM(F145:F150)</f>
        <v>0</v>
      </c>
      <c r="G144" s="146">
        <f>SUM(G145:G150)</f>
        <v>0</v>
      </c>
      <c r="H144" s="110">
        <f t="shared" si="8"/>
        <v>0</v>
      </c>
      <c r="I144" s="145">
        <f>SUM(I145:I150)</f>
        <v>0</v>
      </c>
      <c r="J144" s="145">
        <f>SUM(J145:J150)</f>
        <v>0</v>
      </c>
      <c r="K144" s="145">
        <f>SUM(K145:K150)</f>
        <v>0</v>
      </c>
      <c r="L144" s="147">
        <f>SUM(L145:L150)</f>
        <v>0</v>
      </c>
    </row>
    <row r="145" spans="1:12" x14ac:dyDescent="0.25">
      <c r="A145" s="41">
        <v>2351</v>
      </c>
      <c r="B145" s="67" t="s">
        <v>135</v>
      </c>
      <c r="C145" s="68">
        <f t="shared" si="7"/>
        <v>0</v>
      </c>
      <c r="D145" s="70"/>
      <c r="E145" s="70"/>
      <c r="F145" s="70"/>
      <c r="G145" s="148"/>
      <c r="H145" s="68">
        <f t="shared" si="8"/>
        <v>0</v>
      </c>
      <c r="I145" s="70"/>
      <c r="J145" s="70"/>
      <c r="K145" s="70"/>
      <c r="L145" s="149"/>
    </row>
    <row r="146" spans="1:12" x14ac:dyDescent="0.25">
      <c r="A146" s="47">
        <v>2352</v>
      </c>
      <c r="B146" s="73" t="s">
        <v>136</v>
      </c>
      <c r="C146" s="74">
        <f t="shared" si="7"/>
        <v>0</v>
      </c>
      <c r="D146" s="76"/>
      <c r="E146" s="76"/>
      <c r="F146" s="76"/>
      <c r="G146" s="150"/>
      <c r="H146" s="74">
        <f t="shared" si="8"/>
        <v>0</v>
      </c>
      <c r="I146" s="76"/>
      <c r="J146" s="76"/>
      <c r="K146" s="76"/>
      <c r="L146" s="151"/>
    </row>
    <row r="147" spans="1:12" ht="24" x14ac:dyDescent="0.25">
      <c r="A147" s="47">
        <v>2353</v>
      </c>
      <c r="B147" s="73" t="s">
        <v>137</v>
      </c>
      <c r="C147" s="74">
        <f t="shared" si="7"/>
        <v>0</v>
      </c>
      <c r="D147" s="76"/>
      <c r="E147" s="76"/>
      <c r="F147" s="76"/>
      <c r="G147" s="150"/>
      <c r="H147" s="74">
        <f t="shared" si="8"/>
        <v>0</v>
      </c>
      <c r="I147" s="76"/>
      <c r="J147" s="76"/>
      <c r="K147" s="76"/>
      <c r="L147" s="151"/>
    </row>
    <row r="148" spans="1:12" ht="24" x14ac:dyDescent="0.25">
      <c r="A148" s="47">
        <v>2354</v>
      </c>
      <c r="B148" s="73" t="s">
        <v>138</v>
      </c>
      <c r="C148" s="74">
        <f t="shared" si="7"/>
        <v>0</v>
      </c>
      <c r="D148" s="76"/>
      <c r="E148" s="76"/>
      <c r="F148" s="76"/>
      <c r="G148" s="150"/>
      <c r="H148" s="74">
        <f t="shared" si="8"/>
        <v>0</v>
      </c>
      <c r="I148" s="76"/>
      <c r="J148" s="76"/>
      <c r="K148" s="76"/>
      <c r="L148" s="151"/>
    </row>
    <row r="149" spans="1:12" ht="24" x14ac:dyDescent="0.25">
      <c r="A149" s="47">
        <v>2355</v>
      </c>
      <c r="B149" s="73" t="s">
        <v>139</v>
      </c>
      <c r="C149" s="74">
        <f t="shared" si="7"/>
        <v>0</v>
      </c>
      <c r="D149" s="76"/>
      <c r="E149" s="76"/>
      <c r="F149" s="76"/>
      <c r="G149" s="150"/>
      <c r="H149" s="74">
        <f t="shared" si="8"/>
        <v>0</v>
      </c>
      <c r="I149" s="76"/>
      <c r="J149" s="76"/>
      <c r="K149" s="76"/>
      <c r="L149" s="151"/>
    </row>
    <row r="150" spans="1:12" ht="24" x14ac:dyDescent="0.25">
      <c r="A150" s="47">
        <v>2359</v>
      </c>
      <c r="B150" s="73" t="s">
        <v>140</v>
      </c>
      <c r="C150" s="74">
        <f t="shared" si="7"/>
        <v>0</v>
      </c>
      <c r="D150" s="76"/>
      <c r="E150" s="76"/>
      <c r="F150" s="76"/>
      <c r="G150" s="150"/>
      <c r="H150" s="74">
        <f t="shared" si="8"/>
        <v>0</v>
      </c>
      <c r="I150" s="76"/>
      <c r="J150" s="76"/>
      <c r="K150" s="76"/>
      <c r="L150" s="151"/>
    </row>
    <row r="151" spans="1:12" ht="24.75" customHeight="1" x14ac:dyDescent="0.25">
      <c r="A151" s="152">
        <v>2360</v>
      </c>
      <c r="B151" s="73" t="s">
        <v>141</v>
      </c>
      <c r="C151" s="74">
        <f t="shared" si="7"/>
        <v>0</v>
      </c>
      <c r="D151" s="153">
        <f>SUM(D152:D158)</f>
        <v>0</v>
      </c>
      <c r="E151" s="153">
        <f>SUM(E152:E158)</f>
        <v>0</v>
      </c>
      <c r="F151" s="153">
        <f>SUM(F152:F158)</f>
        <v>0</v>
      </c>
      <c r="G151" s="154">
        <f>SUM(G152:G158)</f>
        <v>0</v>
      </c>
      <c r="H151" s="74">
        <f t="shared" si="8"/>
        <v>0</v>
      </c>
      <c r="I151" s="153">
        <f>SUM(I152:I158)</f>
        <v>0</v>
      </c>
      <c r="J151" s="153">
        <f>SUM(J152:J158)</f>
        <v>0</v>
      </c>
      <c r="K151" s="153">
        <f>SUM(K152:K158)</f>
        <v>0</v>
      </c>
      <c r="L151" s="155">
        <f>SUM(L152:L158)</f>
        <v>0</v>
      </c>
    </row>
    <row r="152" spans="1:12" x14ac:dyDescent="0.25">
      <c r="A152" s="46">
        <v>2361</v>
      </c>
      <c r="B152" s="73" t="s">
        <v>142</v>
      </c>
      <c r="C152" s="74">
        <f t="shared" si="7"/>
        <v>0</v>
      </c>
      <c r="D152" s="76"/>
      <c r="E152" s="76"/>
      <c r="F152" s="76"/>
      <c r="G152" s="150"/>
      <c r="H152" s="74">
        <f t="shared" si="8"/>
        <v>0</v>
      </c>
      <c r="I152" s="76"/>
      <c r="J152" s="76"/>
      <c r="K152" s="76"/>
      <c r="L152" s="151"/>
    </row>
    <row r="153" spans="1:12" ht="24" x14ac:dyDescent="0.25">
      <c r="A153" s="46">
        <v>2362</v>
      </c>
      <c r="B153" s="73" t="s">
        <v>143</v>
      </c>
      <c r="C153" s="74">
        <f t="shared" si="7"/>
        <v>0</v>
      </c>
      <c r="D153" s="76"/>
      <c r="E153" s="76"/>
      <c r="F153" s="76"/>
      <c r="G153" s="150"/>
      <c r="H153" s="74">
        <f t="shared" si="8"/>
        <v>0</v>
      </c>
      <c r="I153" s="76"/>
      <c r="J153" s="76"/>
      <c r="K153" s="76"/>
      <c r="L153" s="151"/>
    </row>
    <row r="154" spans="1:12" x14ac:dyDescent="0.25">
      <c r="A154" s="46">
        <v>2363</v>
      </c>
      <c r="B154" s="73" t="s">
        <v>144</v>
      </c>
      <c r="C154" s="74">
        <f t="shared" si="7"/>
        <v>0</v>
      </c>
      <c r="D154" s="76"/>
      <c r="E154" s="76"/>
      <c r="F154" s="76"/>
      <c r="G154" s="150"/>
      <c r="H154" s="74">
        <f t="shared" si="8"/>
        <v>0</v>
      </c>
      <c r="I154" s="76"/>
      <c r="J154" s="76"/>
      <c r="K154" s="76"/>
      <c r="L154" s="151"/>
    </row>
    <row r="155" spans="1:12" x14ac:dyDescent="0.25">
      <c r="A155" s="46">
        <v>2364</v>
      </c>
      <c r="B155" s="73" t="s">
        <v>145</v>
      </c>
      <c r="C155" s="74">
        <f t="shared" si="7"/>
        <v>0</v>
      </c>
      <c r="D155" s="76"/>
      <c r="E155" s="76"/>
      <c r="F155" s="76"/>
      <c r="G155" s="150"/>
      <c r="H155" s="74">
        <f t="shared" si="8"/>
        <v>0</v>
      </c>
      <c r="I155" s="76"/>
      <c r="J155" s="76"/>
      <c r="K155" s="76"/>
      <c r="L155" s="151"/>
    </row>
    <row r="156" spans="1:12" ht="12.75" customHeight="1" x14ac:dyDescent="0.25">
      <c r="A156" s="46">
        <v>2365</v>
      </c>
      <c r="B156" s="73" t="s">
        <v>146</v>
      </c>
      <c r="C156" s="74">
        <f t="shared" si="7"/>
        <v>0</v>
      </c>
      <c r="D156" s="76"/>
      <c r="E156" s="76"/>
      <c r="F156" s="76"/>
      <c r="G156" s="150"/>
      <c r="H156" s="74">
        <f t="shared" si="8"/>
        <v>0</v>
      </c>
      <c r="I156" s="76"/>
      <c r="J156" s="76"/>
      <c r="K156" s="76"/>
      <c r="L156" s="151"/>
    </row>
    <row r="157" spans="1:12" ht="36" x14ac:dyDescent="0.25">
      <c r="A157" s="46">
        <v>2366</v>
      </c>
      <c r="B157" s="73" t="s">
        <v>147</v>
      </c>
      <c r="C157" s="74">
        <f t="shared" si="7"/>
        <v>0</v>
      </c>
      <c r="D157" s="76"/>
      <c r="E157" s="76"/>
      <c r="F157" s="76"/>
      <c r="G157" s="150"/>
      <c r="H157" s="74">
        <f t="shared" si="8"/>
        <v>0</v>
      </c>
      <c r="I157" s="76"/>
      <c r="J157" s="76"/>
      <c r="K157" s="76"/>
      <c r="L157" s="151"/>
    </row>
    <row r="158" spans="1:12" ht="48" x14ac:dyDescent="0.25">
      <c r="A158" s="46">
        <v>2369</v>
      </c>
      <c r="B158" s="73" t="s">
        <v>148</v>
      </c>
      <c r="C158" s="74">
        <f t="shared" si="7"/>
        <v>0</v>
      </c>
      <c r="D158" s="76"/>
      <c r="E158" s="76"/>
      <c r="F158" s="76"/>
      <c r="G158" s="150"/>
      <c r="H158" s="74">
        <f t="shared" si="8"/>
        <v>0</v>
      </c>
      <c r="I158" s="76"/>
      <c r="J158" s="76"/>
      <c r="K158" s="76"/>
      <c r="L158" s="151"/>
    </row>
    <row r="159" spans="1:12" x14ac:dyDescent="0.25">
      <c r="A159" s="144">
        <v>2370</v>
      </c>
      <c r="B159" s="103" t="s">
        <v>149</v>
      </c>
      <c r="C159" s="110">
        <f t="shared" si="7"/>
        <v>0</v>
      </c>
      <c r="D159" s="156"/>
      <c r="E159" s="156"/>
      <c r="F159" s="156"/>
      <c r="G159" s="157"/>
      <c r="H159" s="110">
        <f t="shared" si="8"/>
        <v>0</v>
      </c>
      <c r="I159" s="156"/>
      <c r="J159" s="156"/>
      <c r="K159" s="156"/>
      <c r="L159" s="158"/>
    </row>
    <row r="160" spans="1:12" x14ac:dyDescent="0.25">
      <c r="A160" s="144">
        <v>2380</v>
      </c>
      <c r="B160" s="103" t="s">
        <v>150</v>
      </c>
      <c r="C160" s="110">
        <f t="shared" si="7"/>
        <v>0</v>
      </c>
      <c r="D160" s="145">
        <f>SUM(D161:D162)</f>
        <v>0</v>
      </c>
      <c r="E160" s="145">
        <f>SUM(E161:E162)</f>
        <v>0</v>
      </c>
      <c r="F160" s="145">
        <f>SUM(F161:F162)</f>
        <v>0</v>
      </c>
      <c r="G160" s="146">
        <f>SUM(G161:G162)</f>
        <v>0</v>
      </c>
      <c r="H160" s="110">
        <f t="shared" si="8"/>
        <v>0</v>
      </c>
      <c r="I160" s="145">
        <f>SUM(I161:I162)</f>
        <v>0</v>
      </c>
      <c r="J160" s="145">
        <f>SUM(J161:J162)</f>
        <v>0</v>
      </c>
      <c r="K160" s="145">
        <f>SUM(K161:K162)</f>
        <v>0</v>
      </c>
      <c r="L160" s="147">
        <f>SUM(L161:L162)</f>
        <v>0</v>
      </c>
    </row>
    <row r="161" spans="1:12" x14ac:dyDescent="0.25">
      <c r="A161" s="40">
        <v>2381</v>
      </c>
      <c r="B161" s="67" t="s">
        <v>151</v>
      </c>
      <c r="C161" s="68">
        <f t="shared" si="7"/>
        <v>0</v>
      </c>
      <c r="D161" s="70"/>
      <c r="E161" s="70"/>
      <c r="F161" s="70"/>
      <c r="G161" s="148"/>
      <c r="H161" s="68">
        <f t="shared" si="8"/>
        <v>0</v>
      </c>
      <c r="I161" s="70"/>
      <c r="J161" s="70"/>
      <c r="K161" s="70"/>
      <c r="L161" s="149"/>
    </row>
    <row r="162" spans="1:12" ht="24" x14ac:dyDescent="0.25">
      <c r="A162" s="46">
        <v>2389</v>
      </c>
      <c r="B162" s="73" t="s">
        <v>152</v>
      </c>
      <c r="C162" s="74">
        <f t="shared" si="7"/>
        <v>0</v>
      </c>
      <c r="D162" s="76"/>
      <c r="E162" s="76"/>
      <c r="F162" s="76"/>
      <c r="G162" s="150"/>
      <c r="H162" s="74">
        <f t="shared" si="8"/>
        <v>0</v>
      </c>
      <c r="I162" s="76"/>
      <c r="J162" s="76"/>
      <c r="K162" s="76"/>
      <c r="L162" s="151"/>
    </row>
    <row r="163" spans="1:12" x14ac:dyDescent="0.25">
      <c r="A163" s="144">
        <v>2390</v>
      </c>
      <c r="B163" s="103" t="s">
        <v>153</v>
      </c>
      <c r="C163" s="110">
        <f t="shared" si="7"/>
        <v>0</v>
      </c>
      <c r="D163" s="156"/>
      <c r="E163" s="156"/>
      <c r="F163" s="156"/>
      <c r="G163" s="157"/>
      <c r="H163" s="110">
        <f t="shared" si="8"/>
        <v>0</v>
      </c>
      <c r="I163" s="156"/>
      <c r="J163" s="156"/>
      <c r="K163" s="156"/>
      <c r="L163" s="158"/>
    </row>
    <row r="164" spans="1:12" x14ac:dyDescent="0.25">
      <c r="A164" s="58">
        <v>2400</v>
      </c>
      <c r="B164" s="141" t="s">
        <v>154</v>
      </c>
      <c r="C164" s="59">
        <f t="shared" si="7"/>
        <v>0</v>
      </c>
      <c r="D164" s="168"/>
      <c r="E164" s="168"/>
      <c r="F164" s="168"/>
      <c r="G164" s="169"/>
      <c r="H164" s="59">
        <f t="shared" si="8"/>
        <v>0</v>
      </c>
      <c r="I164" s="168"/>
      <c r="J164" s="168"/>
      <c r="K164" s="168"/>
      <c r="L164" s="170"/>
    </row>
    <row r="165" spans="1:12" ht="24" x14ac:dyDescent="0.25">
      <c r="A165" s="58">
        <v>2500</v>
      </c>
      <c r="B165" s="141" t="s">
        <v>155</v>
      </c>
      <c r="C165" s="59">
        <f t="shared" si="7"/>
        <v>0</v>
      </c>
      <c r="D165" s="65">
        <f>SUM(D166,D171)</f>
        <v>0</v>
      </c>
      <c r="E165" s="65">
        <f t="shared" ref="E165:G165" si="13">SUM(E166,E171)</f>
        <v>0</v>
      </c>
      <c r="F165" s="65">
        <f t="shared" si="13"/>
        <v>0</v>
      </c>
      <c r="G165" s="65">
        <f t="shared" si="13"/>
        <v>0</v>
      </c>
      <c r="H165" s="59">
        <f t="shared" si="8"/>
        <v>0</v>
      </c>
      <c r="I165" s="65">
        <f>SUM(I166,I171)</f>
        <v>0</v>
      </c>
      <c r="J165" s="65">
        <f t="shared" ref="J165:L165" si="14">SUM(J166,J171)</f>
        <v>0</v>
      </c>
      <c r="K165" s="65">
        <f t="shared" si="14"/>
        <v>0</v>
      </c>
      <c r="L165" s="143">
        <f t="shared" si="14"/>
        <v>0</v>
      </c>
    </row>
    <row r="166" spans="1:12" ht="16.5" customHeight="1" x14ac:dyDescent="0.25">
      <c r="A166" s="161">
        <v>2510</v>
      </c>
      <c r="B166" s="67" t="s">
        <v>156</v>
      </c>
      <c r="C166" s="68">
        <f t="shared" si="7"/>
        <v>0</v>
      </c>
      <c r="D166" s="162">
        <f>SUM(D167:D170)</f>
        <v>0</v>
      </c>
      <c r="E166" s="162">
        <f t="shared" ref="E166:G166" si="15">SUM(E167:E170)</f>
        <v>0</v>
      </c>
      <c r="F166" s="162">
        <f t="shared" si="15"/>
        <v>0</v>
      </c>
      <c r="G166" s="162">
        <f t="shared" si="15"/>
        <v>0</v>
      </c>
      <c r="H166" s="68">
        <f t="shared" si="8"/>
        <v>0</v>
      </c>
      <c r="I166" s="162">
        <f>SUM(I167:I170)</f>
        <v>0</v>
      </c>
      <c r="J166" s="162">
        <f t="shared" ref="J166:L166" si="16">SUM(J167:J170)</f>
        <v>0</v>
      </c>
      <c r="K166" s="162">
        <f t="shared" si="16"/>
        <v>0</v>
      </c>
      <c r="L166" s="171">
        <f t="shared" si="16"/>
        <v>0</v>
      </c>
    </row>
    <row r="167" spans="1:12" ht="24" x14ac:dyDescent="0.25">
      <c r="A167" s="47">
        <v>2512</v>
      </c>
      <c r="B167" s="73" t="s">
        <v>157</v>
      </c>
      <c r="C167" s="74">
        <f t="shared" si="7"/>
        <v>0</v>
      </c>
      <c r="D167" s="76"/>
      <c r="E167" s="76"/>
      <c r="F167" s="76"/>
      <c r="G167" s="150"/>
      <c r="H167" s="74">
        <f t="shared" si="8"/>
        <v>0</v>
      </c>
      <c r="I167" s="76"/>
      <c r="J167" s="76"/>
      <c r="K167" s="76"/>
      <c r="L167" s="151"/>
    </row>
    <row r="168" spans="1:12" ht="36" x14ac:dyDescent="0.25">
      <c r="A168" s="47">
        <v>2513</v>
      </c>
      <c r="B168" s="73" t="s">
        <v>158</v>
      </c>
      <c r="C168" s="74">
        <f t="shared" si="7"/>
        <v>0</v>
      </c>
      <c r="D168" s="76"/>
      <c r="E168" s="76"/>
      <c r="F168" s="76"/>
      <c r="G168" s="150"/>
      <c r="H168" s="74">
        <f t="shared" si="8"/>
        <v>0</v>
      </c>
      <c r="I168" s="76"/>
      <c r="J168" s="76"/>
      <c r="K168" s="76"/>
      <c r="L168" s="151"/>
    </row>
    <row r="169" spans="1:12" ht="24" x14ac:dyDescent="0.25">
      <c r="A169" s="47">
        <v>2515</v>
      </c>
      <c r="B169" s="73" t="s">
        <v>159</v>
      </c>
      <c r="C169" s="74">
        <f t="shared" si="7"/>
        <v>0</v>
      </c>
      <c r="D169" s="76"/>
      <c r="E169" s="76"/>
      <c r="F169" s="76"/>
      <c r="G169" s="150"/>
      <c r="H169" s="74">
        <f t="shared" si="8"/>
        <v>0</v>
      </c>
      <c r="I169" s="76"/>
      <c r="J169" s="76"/>
      <c r="K169" s="76"/>
      <c r="L169" s="151"/>
    </row>
    <row r="170" spans="1:12" ht="24" x14ac:dyDescent="0.25">
      <c r="A170" s="47">
        <v>2519</v>
      </c>
      <c r="B170" s="73" t="s">
        <v>160</v>
      </c>
      <c r="C170" s="74">
        <f t="shared" si="7"/>
        <v>0</v>
      </c>
      <c r="D170" s="76"/>
      <c r="E170" s="76"/>
      <c r="F170" s="76"/>
      <c r="G170" s="150"/>
      <c r="H170" s="74">
        <f t="shared" si="8"/>
        <v>0</v>
      </c>
      <c r="I170" s="76"/>
      <c r="J170" s="76"/>
      <c r="K170" s="76"/>
      <c r="L170" s="151"/>
    </row>
    <row r="171" spans="1:12" ht="24" x14ac:dyDescent="0.25">
      <c r="A171" s="152">
        <v>2520</v>
      </c>
      <c r="B171" s="73" t="s">
        <v>161</v>
      </c>
      <c r="C171" s="74">
        <f t="shared" si="7"/>
        <v>0</v>
      </c>
      <c r="D171" s="76"/>
      <c r="E171" s="76"/>
      <c r="F171" s="76"/>
      <c r="G171" s="150"/>
      <c r="H171" s="74">
        <f t="shared" si="8"/>
        <v>0</v>
      </c>
      <c r="I171" s="76"/>
      <c r="J171" s="76"/>
      <c r="K171" s="76"/>
      <c r="L171" s="151"/>
    </row>
    <row r="172" spans="1:12" s="172" customFormat="1" ht="48" x14ac:dyDescent="0.25">
      <c r="A172" s="22">
        <v>2800</v>
      </c>
      <c r="B172" s="67" t="s">
        <v>162</v>
      </c>
      <c r="C172" s="68">
        <f t="shared" si="7"/>
        <v>0</v>
      </c>
      <c r="D172" s="43"/>
      <c r="E172" s="43"/>
      <c r="F172" s="43"/>
      <c r="G172" s="44"/>
      <c r="H172" s="68">
        <f t="shared" si="8"/>
        <v>0</v>
      </c>
      <c r="I172" s="43"/>
      <c r="J172" s="43"/>
      <c r="K172" s="43"/>
      <c r="L172" s="45"/>
    </row>
    <row r="173" spans="1:12" x14ac:dyDescent="0.25">
      <c r="A173" s="136">
        <v>3000</v>
      </c>
      <c r="B173" s="136" t="s">
        <v>163</v>
      </c>
      <c r="C173" s="137">
        <f t="shared" si="7"/>
        <v>0</v>
      </c>
      <c r="D173" s="138">
        <f>SUM(D174,D184)</f>
        <v>0</v>
      </c>
      <c r="E173" s="138">
        <f>SUM(E174,E184)</f>
        <v>0</v>
      </c>
      <c r="F173" s="138">
        <f>SUM(F174,F184)</f>
        <v>0</v>
      </c>
      <c r="G173" s="139">
        <f>SUM(G174,G184)</f>
        <v>0</v>
      </c>
      <c r="H173" s="137">
        <f t="shared" si="8"/>
        <v>0</v>
      </c>
      <c r="I173" s="138">
        <f>SUM(I174,I184)</f>
        <v>0</v>
      </c>
      <c r="J173" s="138">
        <f>SUM(J174,J184)</f>
        <v>0</v>
      </c>
      <c r="K173" s="138">
        <f>SUM(K174,K184)</f>
        <v>0</v>
      </c>
      <c r="L173" s="140">
        <f>SUM(L174,L184)</f>
        <v>0</v>
      </c>
    </row>
    <row r="174" spans="1:12" ht="24" x14ac:dyDescent="0.25">
      <c r="A174" s="58">
        <v>3200</v>
      </c>
      <c r="B174" s="173" t="s">
        <v>340</v>
      </c>
      <c r="C174" s="174">
        <f t="shared" si="7"/>
        <v>0</v>
      </c>
      <c r="D174" s="65">
        <f>SUM(D175,D179)</f>
        <v>0</v>
      </c>
      <c r="E174" s="65">
        <f t="shared" ref="E174:G174" si="17">SUM(E175,E179)</f>
        <v>0</v>
      </c>
      <c r="F174" s="65">
        <f t="shared" si="17"/>
        <v>0</v>
      </c>
      <c r="G174" s="65">
        <f t="shared" si="17"/>
        <v>0</v>
      </c>
      <c r="H174" s="59">
        <f t="shared" si="8"/>
        <v>0</v>
      </c>
      <c r="I174" s="65">
        <f>SUM(I175,I179)</f>
        <v>0</v>
      </c>
      <c r="J174" s="65">
        <f t="shared" ref="J174:L174" si="18">SUM(J175,J179)</f>
        <v>0</v>
      </c>
      <c r="K174" s="65">
        <f t="shared" si="18"/>
        <v>0</v>
      </c>
      <c r="L174" s="143">
        <f t="shared" si="18"/>
        <v>0</v>
      </c>
    </row>
    <row r="175" spans="1:12" ht="50.25" customHeight="1" x14ac:dyDescent="0.25">
      <c r="A175" s="161">
        <v>3260</v>
      </c>
      <c r="B175" s="67" t="s">
        <v>164</v>
      </c>
      <c r="C175" s="68">
        <f t="shared" si="7"/>
        <v>0</v>
      </c>
      <c r="D175" s="162">
        <f>SUM(D176:D178)</f>
        <v>0</v>
      </c>
      <c r="E175" s="162">
        <f>SUM(E176:E178)</f>
        <v>0</v>
      </c>
      <c r="F175" s="162">
        <f>SUM(F176:F178)</f>
        <v>0</v>
      </c>
      <c r="G175" s="163">
        <f>SUM(G176:G178)</f>
        <v>0</v>
      </c>
      <c r="H175" s="68">
        <f t="shared" si="8"/>
        <v>0</v>
      </c>
      <c r="I175" s="162">
        <f>SUM(I176:I178)</f>
        <v>0</v>
      </c>
      <c r="J175" s="162">
        <f>SUM(J176:J178)</f>
        <v>0</v>
      </c>
      <c r="K175" s="162">
        <f>SUM(K176:K178)</f>
        <v>0</v>
      </c>
      <c r="L175" s="164">
        <f>SUM(L176:L178)</f>
        <v>0</v>
      </c>
    </row>
    <row r="176" spans="1:12" ht="24" x14ac:dyDescent="0.25">
      <c r="A176" s="47">
        <v>3261</v>
      </c>
      <c r="B176" s="73" t="s">
        <v>165</v>
      </c>
      <c r="C176" s="74">
        <f>SUM(D176:G176)</f>
        <v>0</v>
      </c>
      <c r="D176" s="76"/>
      <c r="E176" s="76"/>
      <c r="F176" s="76"/>
      <c r="G176" s="150"/>
      <c r="H176" s="74">
        <f>SUM(I176:L176)</f>
        <v>0</v>
      </c>
      <c r="I176" s="76"/>
      <c r="J176" s="76"/>
      <c r="K176" s="76"/>
      <c r="L176" s="151"/>
    </row>
    <row r="177" spans="1:12" ht="36" x14ac:dyDescent="0.25">
      <c r="A177" s="47">
        <v>3262</v>
      </c>
      <c r="B177" s="73" t="s">
        <v>341</v>
      </c>
      <c r="C177" s="74">
        <f>SUM(D177:G177)</f>
        <v>0</v>
      </c>
      <c r="D177" s="76"/>
      <c r="E177" s="76"/>
      <c r="F177" s="76"/>
      <c r="G177" s="150"/>
      <c r="H177" s="74">
        <f>SUM(I177:L177)</f>
        <v>0</v>
      </c>
      <c r="I177" s="76"/>
      <c r="J177" s="76"/>
      <c r="K177" s="76"/>
      <c r="L177" s="151"/>
    </row>
    <row r="178" spans="1:12" ht="24" x14ac:dyDescent="0.25">
      <c r="A178" s="47">
        <v>3263</v>
      </c>
      <c r="B178" s="73" t="s">
        <v>166</v>
      </c>
      <c r="C178" s="74">
        <f>SUM(D178:G178)</f>
        <v>0</v>
      </c>
      <c r="D178" s="76"/>
      <c r="E178" s="76"/>
      <c r="F178" s="76"/>
      <c r="G178" s="150"/>
      <c r="H178" s="74">
        <f>SUM(I178:L178)</f>
        <v>0</v>
      </c>
      <c r="I178" s="76"/>
      <c r="J178" s="76"/>
      <c r="K178" s="76"/>
      <c r="L178" s="151"/>
    </row>
    <row r="179" spans="1:12" ht="84" x14ac:dyDescent="0.25">
      <c r="A179" s="161">
        <v>3290</v>
      </c>
      <c r="B179" s="67" t="s">
        <v>342</v>
      </c>
      <c r="C179" s="175">
        <f t="shared" ref="C179:C183" si="19">SUM(D179:G179)</f>
        <v>0</v>
      </c>
      <c r="D179" s="162">
        <f>SUM(D180:D183)</f>
        <v>0</v>
      </c>
      <c r="E179" s="162">
        <f t="shared" ref="E179:G179" si="20">SUM(E180:E183)</f>
        <v>0</v>
      </c>
      <c r="F179" s="162">
        <f t="shared" si="20"/>
        <v>0</v>
      </c>
      <c r="G179" s="162">
        <f t="shared" si="20"/>
        <v>0</v>
      </c>
      <c r="H179" s="175">
        <f t="shared" ref="H179:H183" si="21">SUM(I179:L179)</f>
        <v>0</v>
      </c>
      <c r="I179" s="162">
        <f>SUM(I180:I183)</f>
        <v>0</v>
      </c>
      <c r="J179" s="162">
        <f t="shared" ref="J179:L179" si="22">SUM(J180:J183)</f>
        <v>0</v>
      </c>
      <c r="K179" s="162">
        <f t="shared" si="22"/>
        <v>0</v>
      </c>
      <c r="L179" s="176">
        <f t="shared" si="22"/>
        <v>0</v>
      </c>
    </row>
    <row r="180" spans="1:12" ht="72" x14ac:dyDescent="0.25">
      <c r="A180" s="47">
        <v>3291</v>
      </c>
      <c r="B180" s="73" t="s">
        <v>167</v>
      </c>
      <c r="C180" s="74">
        <f t="shared" si="19"/>
        <v>0</v>
      </c>
      <c r="D180" s="76"/>
      <c r="E180" s="76"/>
      <c r="F180" s="76"/>
      <c r="G180" s="177"/>
      <c r="H180" s="74">
        <f t="shared" si="21"/>
        <v>0</v>
      </c>
      <c r="I180" s="76"/>
      <c r="J180" s="76"/>
      <c r="K180" s="76"/>
      <c r="L180" s="151"/>
    </row>
    <row r="181" spans="1:12" ht="82.5" customHeight="1" x14ac:dyDescent="0.25">
      <c r="A181" s="47">
        <v>3292</v>
      </c>
      <c r="B181" s="73" t="s">
        <v>343</v>
      </c>
      <c r="C181" s="74">
        <f t="shared" si="19"/>
        <v>0</v>
      </c>
      <c r="D181" s="76"/>
      <c r="E181" s="76"/>
      <c r="F181" s="76"/>
      <c r="G181" s="177"/>
      <c r="H181" s="74">
        <f t="shared" si="21"/>
        <v>0</v>
      </c>
      <c r="I181" s="76"/>
      <c r="J181" s="76"/>
      <c r="K181" s="76"/>
      <c r="L181" s="151"/>
    </row>
    <row r="182" spans="1:12" ht="72" x14ac:dyDescent="0.25">
      <c r="A182" s="47">
        <v>3293</v>
      </c>
      <c r="B182" s="73" t="s">
        <v>344</v>
      </c>
      <c r="C182" s="74">
        <f t="shared" si="19"/>
        <v>0</v>
      </c>
      <c r="D182" s="76"/>
      <c r="E182" s="76"/>
      <c r="F182" s="76"/>
      <c r="G182" s="177"/>
      <c r="H182" s="74">
        <f t="shared" si="21"/>
        <v>0</v>
      </c>
      <c r="I182" s="76"/>
      <c r="J182" s="76"/>
      <c r="K182" s="76"/>
      <c r="L182" s="151"/>
    </row>
    <row r="183" spans="1:12" ht="60" x14ac:dyDescent="0.25">
      <c r="A183" s="178">
        <v>3294</v>
      </c>
      <c r="B183" s="73" t="s">
        <v>168</v>
      </c>
      <c r="C183" s="175">
        <f t="shared" si="19"/>
        <v>0</v>
      </c>
      <c r="D183" s="179"/>
      <c r="E183" s="179"/>
      <c r="F183" s="179"/>
      <c r="G183" s="180"/>
      <c r="H183" s="175">
        <f t="shared" si="21"/>
        <v>0</v>
      </c>
      <c r="I183" s="179"/>
      <c r="J183" s="179"/>
      <c r="K183" s="179"/>
      <c r="L183" s="181"/>
    </row>
    <row r="184" spans="1:12" ht="48" x14ac:dyDescent="0.25">
      <c r="A184" s="88">
        <v>3300</v>
      </c>
      <c r="B184" s="173" t="s">
        <v>169</v>
      </c>
      <c r="C184" s="182">
        <f t="shared" si="7"/>
        <v>0</v>
      </c>
      <c r="D184" s="183">
        <f>SUM(D185:D186)</f>
        <v>0</v>
      </c>
      <c r="E184" s="183">
        <f t="shared" ref="E184:G184" si="23">SUM(E185:E186)</f>
        <v>0</v>
      </c>
      <c r="F184" s="183">
        <f t="shared" si="23"/>
        <v>0</v>
      </c>
      <c r="G184" s="183">
        <f t="shared" si="23"/>
        <v>0</v>
      </c>
      <c r="H184" s="182">
        <f t="shared" si="8"/>
        <v>0</v>
      </c>
      <c r="I184" s="183">
        <f>SUM(I185:I186)</f>
        <v>0</v>
      </c>
      <c r="J184" s="183">
        <f t="shared" ref="J184:L184" si="24">SUM(J185:J186)</f>
        <v>0</v>
      </c>
      <c r="K184" s="183">
        <f t="shared" si="24"/>
        <v>0</v>
      </c>
      <c r="L184" s="143">
        <f t="shared" si="24"/>
        <v>0</v>
      </c>
    </row>
    <row r="185" spans="1:12" ht="48" x14ac:dyDescent="0.25">
      <c r="A185" s="102">
        <v>3310</v>
      </c>
      <c r="B185" s="103" t="s">
        <v>170</v>
      </c>
      <c r="C185" s="184">
        <f t="shared" si="7"/>
        <v>0</v>
      </c>
      <c r="D185" s="156"/>
      <c r="E185" s="156"/>
      <c r="F185" s="156"/>
      <c r="G185" s="157"/>
      <c r="H185" s="184">
        <f t="shared" si="8"/>
        <v>0</v>
      </c>
      <c r="I185" s="156"/>
      <c r="J185" s="156"/>
      <c r="K185" s="156"/>
      <c r="L185" s="158"/>
    </row>
    <row r="186" spans="1:12" ht="58.5" customHeight="1" x14ac:dyDescent="0.25">
      <c r="A186" s="41">
        <v>3320</v>
      </c>
      <c r="B186" s="67" t="s">
        <v>171</v>
      </c>
      <c r="C186" s="68">
        <f t="shared" si="7"/>
        <v>0</v>
      </c>
      <c r="D186" s="70"/>
      <c r="E186" s="70"/>
      <c r="F186" s="70"/>
      <c r="G186" s="148"/>
      <c r="H186" s="68">
        <f t="shared" si="8"/>
        <v>0</v>
      </c>
      <c r="I186" s="70"/>
      <c r="J186" s="70"/>
      <c r="K186" s="70"/>
      <c r="L186" s="149"/>
    </row>
    <row r="187" spans="1:12" x14ac:dyDescent="0.25">
      <c r="A187" s="185">
        <v>4000</v>
      </c>
      <c r="B187" s="136" t="s">
        <v>172</v>
      </c>
      <c r="C187" s="137">
        <f t="shared" si="7"/>
        <v>0</v>
      </c>
      <c r="D187" s="138">
        <f>SUM(D188,D191)</f>
        <v>0</v>
      </c>
      <c r="E187" s="138">
        <f>SUM(E188,E191)</f>
        <v>0</v>
      </c>
      <c r="F187" s="138">
        <f>SUM(F188,F191)</f>
        <v>0</v>
      </c>
      <c r="G187" s="139">
        <f>SUM(G188,G191)</f>
        <v>0</v>
      </c>
      <c r="H187" s="137">
        <f t="shared" si="8"/>
        <v>0</v>
      </c>
      <c r="I187" s="138">
        <f>SUM(I188,I191)</f>
        <v>0</v>
      </c>
      <c r="J187" s="138">
        <f>SUM(J188,J191)</f>
        <v>0</v>
      </c>
      <c r="K187" s="138">
        <f>SUM(K188,K191)</f>
        <v>0</v>
      </c>
      <c r="L187" s="140">
        <f>SUM(L188,L191)</f>
        <v>0</v>
      </c>
    </row>
    <row r="188" spans="1:12" ht="24" x14ac:dyDescent="0.25">
      <c r="A188" s="186">
        <v>4200</v>
      </c>
      <c r="B188" s="141" t="s">
        <v>173</v>
      </c>
      <c r="C188" s="59">
        <f>SUM(D188:G188)</f>
        <v>0</v>
      </c>
      <c r="D188" s="65">
        <f>SUM(D189,D190)</f>
        <v>0</v>
      </c>
      <c r="E188" s="65">
        <f>SUM(E189,E190)</f>
        <v>0</v>
      </c>
      <c r="F188" s="65">
        <f>SUM(F189,F190)</f>
        <v>0</v>
      </c>
      <c r="G188" s="159">
        <f>SUM(G189,G190)</f>
        <v>0</v>
      </c>
      <c r="H188" s="59">
        <f t="shared" si="8"/>
        <v>0</v>
      </c>
      <c r="I188" s="65">
        <f>SUM(I189,I190)</f>
        <v>0</v>
      </c>
      <c r="J188" s="65">
        <f>SUM(J189,J190)</f>
        <v>0</v>
      </c>
      <c r="K188" s="65">
        <f>SUM(K189,K190)</f>
        <v>0</v>
      </c>
      <c r="L188" s="160">
        <f>SUM(L189,L190)</f>
        <v>0</v>
      </c>
    </row>
    <row r="189" spans="1:12" ht="36" x14ac:dyDescent="0.25">
      <c r="A189" s="161">
        <v>4240</v>
      </c>
      <c r="B189" s="67" t="s">
        <v>345</v>
      </c>
      <c r="C189" s="68">
        <f t="shared" ref="C189:C263" si="25">SUM(D189:G189)</f>
        <v>0</v>
      </c>
      <c r="D189" s="70"/>
      <c r="E189" s="70"/>
      <c r="F189" s="70"/>
      <c r="G189" s="148"/>
      <c r="H189" s="68">
        <f t="shared" ref="H189:H262" si="26">SUM(I189:L189)</f>
        <v>0</v>
      </c>
      <c r="I189" s="70"/>
      <c r="J189" s="70"/>
      <c r="K189" s="70"/>
      <c r="L189" s="149"/>
    </row>
    <row r="190" spans="1:12" ht="24" x14ac:dyDescent="0.25">
      <c r="A190" s="152">
        <v>4250</v>
      </c>
      <c r="B190" s="73" t="s">
        <v>174</v>
      </c>
      <c r="C190" s="74">
        <f t="shared" si="25"/>
        <v>0</v>
      </c>
      <c r="D190" s="76"/>
      <c r="E190" s="76"/>
      <c r="F190" s="76"/>
      <c r="G190" s="150"/>
      <c r="H190" s="74">
        <f t="shared" si="26"/>
        <v>0</v>
      </c>
      <c r="I190" s="76"/>
      <c r="J190" s="76"/>
      <c r="K190" s="76"/>
      <c r="L190" s="151"/>
    </row>
    <row r="191" spans="1:12" x14ac:dyDescent="0.25">
      <c r="A191" s="58">
        <v>4300</v>
      </c>
      <c r="B191" s="141" t="s">
        <v>175</v>
      </c>
      <c r="C191" s="59">
        <f t="shared" si="25"/>
        <v>0</v>
      </c>
      <c r="D191" s="65">
        <f>SUM(D192)</f>
        <v>0</v>
      </c>
      <c r="E191" s="65">
        <f>SUM(E192)</f>
        <v>0</v>
      </c>
      <c r="F191" s="65">
        <f>SUM(F192)</f>
        <v>0</v>
      </c>
      <c r="G191" s="159">
        <f>SUM(G192)</f>
        <v>0</v>
      </c>
      <c r="H191" s="59">
        <f t="shared" si="26"/>
        <v>0</v>
      </c>
      <c r="I191" s="65">
        <f>SUM(I192)</f>
        <v>0</v>
      </c>
      <c r="J191" s="65">
        <f>SUM(J192)</f>
        <v>0</v>
      </c>
      <c r="K191" s="65">
        <f>SUM(K192)</f>
        <v>0</v>
      </c>
      <c r="L191" s="160">
        <f>SUM(L192)</f>
        <v>0</v>
      </c>
    </row>
    <row r="192" spans="1:12" ht="24" x14ac:dyDescent="0.25">
      <c r="A192" s="161">
        <v>4310</v>
      </c>
      <c r="B192" s="67" t="s">
        <v>176</v>
      </c>
      <c r="C192" s="68">
        <f>SUM(D192:G192)</f>
        <v>0</v>
      </c>
      <c r="D192" s="162">
        <f>SUM(D193:D193)</f>
        <v>0</v>
      </c>
      <c r="E192" s="162">
        <f>SUM(E193:E193)</f>
        <v>0</v>
      </c>
      <c r="F192" s="162">
        <f>SUM(F193:F193)</f>
        <v>0</v>
      </c>
      <c r="G192" s="163">
        <f>SUM(G193:G193)</f>
        <v>0</v>
      </c>
      <c r="H192" s="68">
        <f t="shared" si="26"/>
        <v>0</v>
      </c>
      <c r="I192" s="162">
        <f>SUM(I193:I193)</f>
        <v>0</v>
      </c>
      <c r="J192" s="162">
        <f>SUM(J193:J193)</f>
        <v>0</v>
      </c>
      <c r="K192" s="162">
        <f>SUM(K193:K193)</f>
        <v>0</v>
      </c>
      <c r="L192" s="164">
        <f>SUM(L193:L193)</f>
        <v>0</v>
      </c>
    </row>
    <row r="193" spans="1:12" ht="36" x14ac:dyDescent="0.25">
      <c r="A193" s="47">
        <v>4311</v>
      </c>
      <c r="B193" s="73" t="s">
        <v>346</v>
      </c>
      <c r="C193" s="74">
        <f t="shared" si="25"/>
        <v>0</v>
      </c>
      <c r="D193" s="76"/>
      <c r="E193" s="76"/>
      <c r="F193" s="76"/>
      <c r="G193" s="150"/>
      <c r="H193" s="74">
        <f t="shared" si="26"/>
        <v>0</v>
      </c>
      <c r="I193" s="76"/>
      <c r="J193" s="76"/>
      <c r="K193" s="76"/>
      <c r="L193" s="151"/>
    </row>
    <row r="194" spans="1:12" s="27" customFormat="1" ht="24" x14ac:dyDescent="0.25">
      <c r="A194" s="187"/>
      <c r="B194" s="22" t="s">
        <v>177</v>
      </c>
      <c r="C194" s="132" t="e">
        <f t="shared" si="25"/>
        <v>#REF!</v>
      </c>
      <c r="D194" s="133" t="e">
        <f>SUM(D195,D230,D268,#REF!,#REF!)</f>
        <v>#REF!</v>
      </c>
      <c r="E194" s="133" t="e">
        <f>SUM(E195,E230,E268,#REF!,#REF!)</f>
        <v>#REF!</v>
      </c>
      <c r="F194" s="133" t="e">
        <f>SUM(F195,F230,F268,#REF!,#REF!)</f>
        <v>#REF!</v>
      </c>
      <c r="G194" s="133" t="e">
        <f>SUM(G195,G230,G268,#REF!,#REF!)</f>
        <v>#REF!</v>
      </c>
      <c r="H194" s="132">
        <f t="shared" si="26"/>
        <v>0</v>
      </c>
      <c r="I194" s="133">
        <f>SUM(I195,I230,I268)</f>
        <v>0</v>
      </c>
      <c r="J194" s="133">
        <f>SUM(J195,J230,J268)</f>
        <v>0</v>
      </c>
      <c r="K194" s="133">
        <f>SUM(K195,K230,K268)</f>
        <v>0</v>
      </c>
      <c r="L194" s="188">
        <f>SUM(L195,L230,L268)</f>
        <v>0</v>
      </c>
    </row>
    <row r="195" spans="1:12" x14ac:dyDescent="0.25">
      <c r="A195" s="136">
        <v>5000</v>
      </c>
      <c r="B195" s="136" t="s">
        <v>178</v>
      </c>
      <c r="C195" s="137" t="e">
        <f t="shared" si="25"/>
        <v>#REF!</v>
      </c>
      <c r="D195" s="138" t="e">
        <f>D196+D204+#REF!</f>
        <v>#REF!</v>
      </c>
      <c r="E195" s="138" t="e">
        <f>E196+E204+#REF!</f>
        <v>#REF!</v>
      </c>
      <c r="F195" s="138" t="e">
        <f>F196+F204+#REF!</f>
        <v>#REF!</v>
      </c>
      <c r="G195" s="138" t="e">
        <f>G196+G204+#REF!</f>
        <v>#REF!</v>
      </c>
      <c r="H195" s="137">
        <f t="shared" si="26"/>
        <v>0</v>
      </c>
      <c r="I195" s="138">
        <f>I196+I204</f>
        <v>0</v>
      </c>
      <c r="J195" s="138">
        <f>J196+J204</f>
        <v>0</v>
      </c>
      <c r="K195" s="138">
        <f>K196+K204</f>
        <v>0</v>
      </c>
      <c r="L195" s="189">
        <f>L196+L204</f>
        <v>0</v>
      </c>
    </row>
    <row r="196" spans="1:12" x14ac:dyDescent="0.25">
      <c r="A196" s="58">
        <v>5100</v>
      </c>
      <c r="B196" s="141" t="s">
        <v>179</v>
      </c>
      <c r="C196" s="59">
        <f t="shared" si="25"/>
        <v>0</v>
      </c>
      <c r="D196" s="65">
        <f>D197+D198+D201+D202+D203</f>
        <v>0</v>
      </c>
      <c r="E196" s="65">
        <f>E197+E198+E201+E202+E203</f>
        <v>0</v>
      </c>
      <c r="F196" s="65">
        <f>F197+F198+F201+F202+F203</f>
        <v>0</v>
      </c>
      <c r="G196" s="159">
        <f>G197+G198+G201+G202+G203</f>
        <v>0</v>
      </c>
      <c r="H196" s="59">
        <f t="shared" si="26"/>
        <v>0</v>
      </c>
      <c r="I196" s="65">
        <f>I197+I198+I201+I202+I203</f>
        <v>0</v>
      </c>
      <c r="J196" s="65">
        <f>J197+J198+J201+J202+J203</f>
        <v>0</v>
      </c>
      <c r="K196" s="65">
        <f>K197+K198+K201+K202+K203</f>
        <v>0</v>
      </c>
      <c r="L196" s="160">
        <f>L197+L198+L201+L202+L203</f>
        <v>0</v>
      </c>
    </row>
    <row r="197" spans="1:12" x14ac:dyDescent="0.25">
      <c r="A197" s="161">
        <v>5110</v>
      </c>
      <c r="B197" s="67" t="s">
        <v>180</v>
      </c>
      <c r="C197" s="68">
        <f t="shared" si="25"/>
        <v>0</v>
      </c>
      <c r="D197" s="70"/>
      <c r="E197" s="70"/>
      <c r="F197" s="70"/>
      <c r="G197" s="148"/>
      <c r="H197" s="68">
        <f t="shared" si="26"/>
        <v>0</v>
      </c>
      <c r="I197" s="70"/>
      <c r="J197" s="70"/>
      <c r="K197" s="70"/>
      <c r="L197" s="149"/>
    </row>
    <row r="198" spans="1:12" ht="24" x14ac:dyDescent="0.25">
      <c r="A198" s="152">
        <v>5120</v>
      </c>
      <c r="B198" s="73" t="s">
        <v>181</v>
      </c>
      <c r="C198" s="74">
        <f t="shared" si="25"/>
        <v>0</v>
      </c>
      <c r="D198" s="153">
        <f>D199+D200</f>
        <v>0</v>
      </c>
      <c r="E198" s="153">
        <f>E199+E200</f>
        <v>0</v>
      </c>
      <c r="F198" s="153">
        <f>F199+F200</f>
        <v>0</v>
      </c>
      <c r="G198" s="154">
        <f>G199+G200</f>
        <v>0</v>
      </c>
      <c r="H198" s="74">
        <f t="shared" si="26"/>
        <v>0</v>
      </c>
      <c r="I198" s="153">
        <f>I199+I200</f>
        <v>0</v>
      </c>
      <c r="J198" s="153">
        <f>J199+J200</f>
        <v>0</v>
      </c>
      <c r="K198" s="153">
        <f>K199+K200</f>
        <v>0</v>
      </c>
      <c r="L198" s="155">
        <f>L199+L200</f>
        <v>0</v>
      </c>
    </row>
    <row r="199" spans="1:12" x14ac:dyDescent="0.25">
      <c r="A199" s="47">
        <v>5121</v>
      </c>
      <c r="B199" s="73" t="s">
        <v>182</v>
      </c>
      <c r="C199" s="74">
        <f t="shared" si="25"/>
        <v>0</v>
      </c>
      <c r="D199" s="76"/>
      <c r="E199" s="76"/>
      <c r="F199" s="76"/>
      <c r="G199" s="150"/>
      <c r="H199" s="74">
        <f t="shared" si="26"/>
        <v>0</v>
      </c>
      <c r="I199" s="76"/>
      <c r="J199" s="76"/>
      <c r="K199" s="76"/>
      <c r="L199" s="151"/>
    </row>
    <row r="200" spans="1:12" ht="35.25" customHeight="1" x14ac:dyDescent="0.25">
      <c r="A200" s="47">
        <v>5129</v>
      </c>
      <c r="B200" s="73" t="s">
        <v>183</v>
      </c>
      <c r="C200" s="74">
        <f t="shared" si="25"/>
        <v>0</v>
      </c>
      <c r="D200" s="76"/>
      <c r="E200" s="76"/>
      <c r="F200" s="76"/>
      <c r="G200" s="150"/>
      <c r="H200" s="74">
        <f t="shared" si="26"/>
        <v>0</v>
      </c>
      <c r="I200" s="76"/>
      <c r="J200" s="76"/>
      <c r="K200" s="76"/>
      <c r="L200" s="151"/>
    </row>
    <row r="201" spans="1:12" x14ac:dyDescent="0.25">
      <c r="A201" s="152">
        <v>5130</v>
      </c>
      <c r="B201" s="73" t="s">
        <v>184</v>
      </c>
      <c r="C201" s="74">
        <f t="shared" si="25"/>
        <v>0</v>
      </c>
      <c r="D201" s="76"/>
      <c r="E201" s="76"/>
      <c r="F201" s="76"/>
      <c r="G201" s="150"/>
      <c r="H201" s="74">
        <f t="shared" si="26"/>
        <v>0</v>
      </c>
      <c r="I201" s="76"/>
      <c r="J201" s="76"/>
      <c r="K201" s="76"/>
      <c r="L201" s="151"/>
    </row>
    <row r="202" spans="1:12" x14ac:dyDescent="0.25">
      <c r="A202" s="152">
        <v>5140</v>
      </c>
      <c r="B202" s="73" t="s">
        <v>185</v>
      </c>
      <c r="C202" s="74">
        <f t="shared" si="25"/>
        <v>0</v>
      </c>
      <c r="D202" s="76"/>
      <c r="E202" s="76"/>
      <c r="F202" s="76"/>
      <c r="G202" s="150"/>
      <c r="H202" s="74">
        <f t="shared" si="26"/>
        <v>0</v>
      </c>
      <c r="I202" s="76"/>
      <c r="J202" s="76"/>
      <c r="K202" s="76"/>
      <c r="L202" s="151"/>
    </row>
    <row r="203" spans="1:12" ht="24" x14ac:dyDescent="0.25">
      <c r="A203" s="152">
        <v>5170</v>
      </c>
      <c r="B203" s="73" t="s">
        <v>186</v>
      </c>
      <c r="C203" s="74">
        <f t="shared" si="25"/>
        <v>0</v>
      </c>
      <c r="D203" s="76"/>
      <c r="E203" s="76"/>
      <c r="F203" s="76"/>
      <c r="G203" s="150"/>
      <c r="H203" s="74">
        <f t="shared" si="26"/>
        <v>0</v>
      </c>
      <c r="I203" s="76"/>
      <c r="J203" s="76"/>
      <c r="K203" s="76"/>
      <c r="L203" s="151"/>
    </row>
    <row r="204" spans="1:12" x14ac:dyDescent="0.25">
      <c r="A204" s="58">
        <v>5200</v>
      </c>
      <c r="B204" s="141" t="s">
        <v>187</v>
      </c>
      <c r="C204" s="59">
        <f t="shared" si="25"/>
        <v>0</v>
      </c>
      <c r="D204" s="65">
        <f>D205+D215+D216+D225+D226+D227+D229</f>
        <v>0</v>
      </c>
      <c r="E204" s="65">
        <f>E205+E215+E216+E225+E226+E227+E229</f>
        <v>0</v>
      </c>
      <c r="F204" s="65">
        <f>F205+F215+F216+F225+F226+F227+F229</f>
        <v>0</v>
      </c>
      <c r="G204" s="159">
        <f>G205+G215+G216+G225+G226+G227+G229</f>
        <v>0</v>
      </c>
      <c r="H204" s="59">
        <f t="shared" si="26"/>
        <v>0</v>
      </c>
      <c r="I204" s="65">
        <f>I205+I215+I216+I225+I226+I227+I229</f>
        <v>0</v>
      </c>
      <c r="J204" s="65">
        <f>J205+J215+J216+J225+J226+J227+J229</f>
        <v>0</v>
      </c>
      <c r="K204" s="65">
        <f>K205+K215+K216+K225+K226+K227+K229</f>
        <v>0</v>
      </c>
      <c r="L204" s="160">
        <f>L205+L215+L216+L225+L226+L227+L229</f>
        <v>0</v>
      </c>
    </row>
    <row r="205" spans="1:12" x14ac:dyDescent="0.25">
      <c r="A205" s="144">
        <v>5210</v>
      </c>
      <c r="B205" s="103" t="s">
        <v>188</v>
      </c>
      <c r="C205" s="110">
        <f t="shared" si="25"/>
        <v>0</v>
      </c>
      <c r="D205" s="145">
        <f>SUM(D206:D214)</f>
        <v>0</v>
      </c>
      <c r="E205" s="145">
        <f>SUM(E206:E214)</f>
        <v>0</v>
      </c>
      <c r="F205" s="145">
        <f>SUM(F206:F214)</f>
        <v>0</v>
      </c>
      <c r="G205" s="146">
        <f>SUM(G206:G214)</f>
        <v>0</v>
      </c>
      <c r="H205" s="110">
        <f t="shared" si="26"/>
        <v>0</v>
      </c>
      <c r="I205" s="145">
        <f>SUM(I206:I214)</f>
        <v>0</v>
      </c>
      <c r="J205" s="145">
        <f>SUM(J206:J214)</f>
        <v>0</v>
      </c>
      <c r="K205" s="145">
        <f>SUM(K206:K214)</f>
        <v>0</v>
      </c>
      <c r="L205" s="147">
        <f>SUM(L206:L214)</f>
        <v>0</v>
      </c>
    </row>
    <row r="206" spans="1:12" x14ac:dyDescent="0.25">
      <c r="A206" s="41">
        <v>5211</v>
      </c>
      <c r="B206" s="67" t="s">
        <v>189</v>
      </c>
      <c r="C206" s="68">
        <f t="shared" si="25"/>
        <v>0</v>
      </c>
      <c r="D206" s="70"/>
      <c r="E206" s="70"/>
      <c r="F206" s="70"/>
      <c r="G206" s="148"/>
      <c r="H206" s="68">
        <f t="shared" si="26"/>
        <v>0</v>
      </c>
      <c r="I206" s="70"/>
      <c r="J206" s="70"/>
      <c r="K206" s="70"/>
      <c r="L206" s="149"/>
    </row>
    <row r="207" spans="1:12" x14ac:dyDescent="0.25">
      <c r="A207" s="47">
        <v>5212</v>
      </c>
      <c r="B207" s="73" t="s">
        <v>190</v>
      </c>
      <c r="C207" s="74">
        <f t="shared" si="25"/>
        <v>0</v>
      </c>
      <c r="D207" s="76"/>
      <c r="E207" s="76"/>
      <c r="F207" s="76"/>
      <c r="G207" s="150"/>
      <c r="H207" s="74">
        <f t="shared" si="26"/>
        <v>0</v>
      </c>
      <c r="I207" s="76"/>
      <c r="J207" s="76"/>
      <c r="K207" s="76"/>
      <c r="L207" s="151"/>
    </row>
    <row r="208" spans="1:12" x14ac:dyDescent="0.25">
      <c r="A208" s="47">
        <v>5213</v>
      </c>
      <c r="B208" s="73" t="s">
        <v>191</v>
      </c>
      <c r="C208" s="74">
        <f t="shared" si="25"/>
        <v>0</v>
      </c>
      <c r="D208" s="76"/>
      <c r="E208" s="76"/>
      <c r="F208" s="76"/>
      <c r="G208" s="150"/>
      <c r="H208" s="74">
        <f t="shared" si="26"/>
        <v>0</v>
      </c>
      <c r="I208" s="76"/>
      <c r="J208" s="76"/>
      <c r="K208" s="76"/>
      <c r="L208" s="151"/>
    </row>
    <row r="209" spans="1:12" x14ac:dyDescent="0.25">
      <c r="A209" s="47">
        <v>5214</v>
      </c>
      <c r="B209" s="73" t="s">
        <v>192</v>
      </c>
      <c r="C209" s="74">
        <f t="shared" si="25"/>
        <v>0</v>
      </c>
      <c r="D209" s="76"/>
      <c r="E209" s="76"/>
      <c r="F209" s="76"/>
      <c r="G209" s="150"/>
      <c r="H209" s="74">
        <f t="shared" si="26"/>
        <v>0</v>
      </c>
      <c r="I209" s="76"/>
      <c r="J209" s="76"/>
      <c r="K209" s="76"/>
      <c r="L209" s="151"/>
    </row>
    <row r="210" spans="1:12" x14ac:dyDescent="0.25">
      <c r="A210" s="47">
        <v>5215</v>
      </c>
      <c r="B210" s="73" t="s">
        <v>193</v>
      </c>
      <c r="C210" s="74">
        <f>SUM(D210:G210)</f>
        <v>0</v>
      </c>
      <c r="D210" s="76"/>
      <c r="E210" s="76"/>
      <c r="F210" s="76"/>
      <c r="G210" s="150"/>
      <c r="H210" s="74">
        <f>SUM(I210:L210)</f>
        <v>0</v>
      </c>
      <c r="I210" s="76"/>
      <c r="J210" s="76"/>
      <c r="K210" s="76"/>
      <c r="L210" s="151"/>
    </row>
    <row r="211" spans="1:12" ht="24" x14ac:dyDescent="0.25">
      <c r="A211" s="47">
        <v>5216</v>
      </c>
      <c r="B211" s="73" t="s">
        <v>194</v>
      </c>
      <c r="C211" s="74">
        <f t="shared" si="25"/>
        <v>0</v>
      </c>
      <c r="D211" s="76"/>
      <c r="E211" s="76"/>
      <c r="F211" s="76"/>
      <c r="G211" s="150"/>
      <c r="H211" s="74">
        <f t="shared" si="26"/>
        <v>0</v>
      </c>
      <c r="I211" s="76"/>
      <c r="J211" s="76"/>
      <c r="K211" s="76"/>
      <c r="L211" s="151"/>
    </row>
    <row r="212" spans="1:12" x14ac:dyDescent="0.25">
      <c r="A212" s="47">
        <v>5217</v>
      </c>
      <c r="B212" s="73" t="s">
        <v>195</v>
      </c>
      <c r="C212" s="74">
        <f t="shared" si="25"/>
        <v>0</v>
      </c>
      <c r="D212" s="76"/>
      <c r="E212" s="76"/>
      <c r="F212" s="76"/>
      <c r="G212" s="150"/>
      <c r="H212" s="74">
        <f t="shared" si="26"/>
        <v>0</v>
      </c>
      <c r="I212" s="76"/>
      <c r="J212" s="76"/>
      <c r="K212" s="76"/>
      <c r="L212" s="151"/>
    </row>
    <row r="213" spans="1:12" x14ac:dyDescent="0.25">
      <c r="A213" s="47">
        <v>5218</v>
      </c>
      <c r="B213" s="73" t="s">
        <v>196</v>
      </c>
      <c r="C213" s="74">
        <f t="shared" si="25"/>
        <v>0</v>
      </c>
      <c r="D213" s="76"/>
      <c r="E213" s="76"/>
      <c r="F213" s="76"/>
      <c r="G213" s="150"/>
      <c r="H213" s="74">
        <f t="shared" si="26"/>
        <v>0</v>
      </c>
      <c r="I213" s="76"/>
      <c r="J213" s="76"/>
      <c r="K213" s="76"/>
      <c r="L213" s="151"/>
    </row>
    <row r="214" spans="1:12" x14ac:dyDescent="0.25">
      <c r="A214" s="47">
        <v>5219</v>
      </c>
      <c r="B214" s="73" t="s">
        <v>197</v>
      </c>
      <c r="C214" s="74">
        <f t="shared" si="25"/>
        <v>0</v>
      </c>
      <c r="D214" s="76"/>
      <c r="E214" s="76"/>
      <c r="F214" s="76"/>
      <c r="G214" s="150"/>
      <c r="H214" s="74">
        <f t="shared" si="26"/>
        <v>0</v>
      </c>
      <c r="I214" s="76"/>
      <c r="J214" s="76"/>
      <c r="K214" s="76"/>
      <c r="L214" s="151"/>
    </row>
    <row r="215" spans="1:12" ht="13.5" customHeight="1" x14ac:dyDescent="0.25">
      <c r="A215" s="152">
        <v>5220</v>
      </c>
      <c r="B215" s="73" t="s">
        <v>198</v>
      </c>
      <c r="C215" s="74">
        <f t="shared" si="25"/>
        <v>0</v>
      </c>
      <c r="D215" s="76"/>
      <c r="E215" s="76"/>
      <c r="F215" s="76"/>
      <c r="G215" s="150"/>
      <c r="H215" s="74">
        <f t="shared" si="26"/>
        <v>0</v>
      </c>
      <c r="I215" s="76"/>
      <c r="J215" s="76"/>
      <c r="K215" s="76"/>
      <c r="L215" s="151"/>
    </row>
    <row r="216" spans="1:12" x14ac:dyDescent="0.25">
      <c r="A216" s="152">
        <v>5230</v>
      </c>
      <c r="B216" s="73" t="s">
        <v>199</v>
      </c>
      <c r="C216" s="74">
        <f t="shared" si="25"/>
        <v>0</v>
      </c>
      <c r="D216" s="153">
        <f>SUM(D217:D224)</f>
        <v>0</v>
      </c>
      <c r="E216" s="153">
        <f>SUM(E217:E224)</f>
        <v>0</v>
      </c>
      <c r="F216" s="153">
        <f>SUM(F217:F224)</f>
        <v>0</v>
      </c>
      <c r="G216" s="154">
        <f>SUM(G217:G224)</f>
        <v>0</v>
      </c>
      <c r="H216" s="74">
        <f t="shared" si="26"/>
        <v>0</v>
      </c>
      <c r="I216" s="153">
        <f>SUM(I217:I224)</f>
        <v>0</v>
      </c>
      <c r="J216" s="153">
        <f>SUM(J217:J224)</f>
        <v>0</v>
      </c>
      <c r="K216" s="153">
        <f>SUM(K217:K224)</f>
        <v>0</v>
      </c>
      <c r="L216" s="155">
        <f>SUM(L217:L224)</f>
        <v>0</v>
      </c>
    </row>
    <row r="217" spans="1:12" x14ac:dyDescent="0.25">
      <c r="A217" s="47">
        <v>5231</v>
      </c>
      <c r="B217" s="73" t="s">
        <v>200</v>
      </c>
      <c r="C217" s="74">
        <f t="shared" si="25"/>
        <v>0</v>
      </c>
      <c r="D217" s="76"/>
      <c r="E217" s="76"/>
      <c r="F217" s="76"/>
      <c r="G217" s="150"/>
      <c r="H217" s="74">
        <f t="shared" si="26"/>
        <v>0</v>
      </c>
      <c r="I217" s="76"/>
      <c r="J217" s="76"/>
      <c r="K217" s="76"/>
      <c r="L217" s="151"/>
    </row>
    <row r="218" spans="1:12" x14ac:dyDescent="0.25">
      <c r="A218" s="47">
        <v>5232</v>
      </c>
      <c r="B218" s="73" t="s">
        <v>201</v>
      </c>
      <c r="C218" s="74">
        <f t="shared" si="25"/>
        <v>0</v>
      </c>
      <c r="D218" s="76"/>
      <c r="E218" s="76"/>
      <c r="F218" s="76"/>
      <c r="G218" s="150"/>
      <c r="H218" s="74">
        <f t="shared" si="26"/>
        <v>0</v>
      </c>
      <c r="I218" s="76"/>
      <c r="J218" s="76"/>
      <c r="K218" s="76"/>
      <c r="L218" s="151"/>
    </row>
    <row r="219" spans="1:12" x14ac:dyDescent="0.25">
      <c r="A219" s="47">
        <v>5233</v>
      </c>
      <c r="B219" s="73" t="s">
        <v>202</v>
      </c>
      <c r="C219" s="190">
        <f t="shared" si="25"/>
        <v>0</v>
      </c>
      <c r="D219" s="76"/>
      <c r="E219" s="76"/>
      <c r="F219" s="76"/>
      <c r="G219" s="150"/>
      <c r="H219" s="74">
        <f t="shared" si="26"/>
        <v>0</v>
      </c>
      <c r="I219" s="76"/>
      <c r="J219" s="76"/>
      <c r="K219" s="76"/>
      <c r="L219" s="151"/>
    </row>
    <row r="220" spans="1:12" ht="24" x14ac:dyDescent="0.25">
      <c r="A220" s="47">
        <v>5234</v>
      </c>
      <c r="B220" s="73" t="s">
        <v>203</v>
      </c>
      <c r="C220" s="190">
        <f t="shared" si="25"/>
        <v>0</v>
      </c>
      <c r="D220" s="76"/>
      <c r="E220" s="76"/>
      <c r="F220" s="76"/>
      <c r="G220" s="150"/>
      <c r="H220" s="74">
        <f t="shared" si="26"/>
        <v>0</v>
      </c>
      <c r="I220" s="76"/>
      <c r="J220" s="76"/>
      <c r="K220" s="76"/>
      <c r="L220" s="151"/>
    </row>
    <row r="221" spans="1:12" ht="14.25" customHeight="1" x14ac:dyDescent="0.25">
      <c r="A221" s="47">
        <v>5236</v>
      </c>
      <c r="B221" s="73" t="s">
        <v>204</v>
      </c>
      <c r="C221" s="190">
        <f t="shared" si="25"/>
        <v>0</v>
      </c>
      <c r="D221" s="76"/>
      <c r="E221" s="76"/>
      <c r="F221" s="76"/>
      <c r="G221" s="150"/>
      <c r="H221" s="74">
        <f t="shared" si="26"/>
        <v>0</v>
      </c>
      <c r="I221" s="76"/>
      <c r="J221" s="76"/>
      <c r="K221" s="76"/>
      <c r="L221" s="151"/>
    </row>
    <row r="222" spans="1:12" ht="14.25" customHeight="1" x14ac:dyDescent="0.25">
      <c r="A222" s="47">
        <v>5237</v>
      </c>
      <c r="B222" s="73" t="s">
        <v>205</v>
      </c>
      <c r="C222" s="190">
        <f t="shared" si="25"/>
        <v>0</v>
      </c>
      <c r="D222" s="76"/>
      <c r="E222" s="76"/>
      <c r="F222" s="76"/>
      <c r="G222" s="150"/>
      <c r="H222" s="74">
        <f t="shared" si="26"/>
        <v>0</v>
      </c>
      <c r="I222" s="76"/>
      <c r="J222" s="76"/>
      <c r="K222" s="76"/>
      <c r="L222" s="151"/>
    </row>
    <row r="223" spans="1:12" ht="24" x14ac:dyDescent="0.25">
      <c r="A223" s="47">
        <v>5238</v>
      </c>
      <c r="B223" s="73" t="s">
        <v>206</v>
      </c>
      <c r="C223" s="190">
        <f t="shared" si="25"/>
        <v>0</v>
      </c>
      <c r="D223" s="76"/>
      <c r="E223" s="76"/>
      <c r="F223" s="76"/>
      <c r="G223" s="150"/>
      <c r="H223" s="74">
        <f t="shared" si="26"/>
        <v>0</v>
      </c>
      <c r="I223" s="76"/>
      <c r="J223" s="76"/>
      <c r="K223" s="76"/>
      <c r="L223" s="151"/>
    </row>
    <row r="224" spans="1:12" ht="24" x14ac:dyDescent="0.25">
      <c r="A224" s="47">
        <v>5239</v>
      </c>
      <c r="B224" s="73" t="s">
        <v>207</v>
      </c>
      <c r="C224" s="190">
        <f t="shared" si="25"/>
        <v>0</v>
      </c>
      <c r="D224" s="76"/>
      <c r="E224" s="76"/>
      <c r="F224" s="76"/>
      <c r="G224" s="150"/>
      <c r="H224" s="74">
        <f t="shared" si="26"/>
        <v>0</v>
      </c>
      <c r="I224" s="76"/>
      <c r="J224" s="76"/>
      <c r="K224" s="76"/>
      <c r="L224" s="151"/>
    </row>
    <row r="225" spans="1:12" ht="24" x14ac:dyDescent="0.25">
      <c r="A225" s="152">
        <v>5240</v>
      </c>
      <c r="B225" s="73" t="s">
        <v>208</v>
      </c>
      <c r="C225" s="190">
        <f t="shared" si="25"/>
        <v>0</v>
      </c>
      <c r="D225" s="76"/>
      <c r="E225" s="76"/>
      <c r="F225" s="76"/>
      <c r="G225" s="150"/>
      <c r="H225" s="74">
        <f t="shared" si="26"/>
        <v>0</v>
      </c>
      <c r="I225" s="76"/>
      <c r="J225" s="76"/>
      <c r="K225" s="76"/>
      <c r="L225" s="151"/>
    </row>
    <row r="226" spans="1:12" x14ac:dyDescent="0.25">
      <c r="A226" s="152">
        <v>5250</v>
      </c>
      <c r="B226" s="73" t="s">
        <v>209</v>
      </c>
      <c r="C226" s="190">
        <f t="shared" si="25"/>
        <v>0</v>
      </c>
      <c r="D226" s="76"/>
      <c r="E226" s="76"/>
      <c r="F226" s="76"/>
      <c r="G226" s="150"/>
      <c r="H226" s="74">
        <f t="shared" si="26"/>
        <v>0</v>
      </c>
      <c r="I226" s="76"/>
      <c r="J226" s="76"/>
      <c r="K226" s="76"/>
      <c r="L226" s="151"/>
    </row>
    <row r="227" spans="1:12" x14ac:dyDescent="0.25">
      <c r="A227" s="152">
        <v>5260</v>
      </c>
      <c r="B227" s="73" t="s">
        <v>210</v>
      </c>
      <c r="C227" s="190">
        <f t="shared" si="25"/>
        <v>0</v>
      </c>
      <c r="D227" s="153">
        <f>SUM(D228)</f>
        <v>0</v>
      </c>
      <c r="E227" s="153">
        <f>SUM(E228)</f>
        <v>0</v>
      </c>
      <c r="F227" s="153">
        <f>SUM(F228)</f>
        <v>0</v>
      </c>
      <c r="G227" s="154">
        <f>SUM(G228)</f>
        <v>0</v>
      </c>
      <c r="H227" s="74">
        <f t="shared" si="26"/>
        <v>0</v>
      </c>
      <c r="I227" s="153">
        <f>SUM(I228)</f>
        <v>0</v>
      </c>
      <c r="J227" s="153">
        <f>SUM(J228)</f>
        <v>0</v>
      </c>
      <c r="K227" s="153">
        <f>SUM(K228)</f>
        <v>0</v>
      </c>
      <c r="L227" s="155">
        <f>SUM(L228)</f>
        <v>0</v>
      </c>
    </row>
    <row r="228" spans="1:12" ht="24" x14ac:dyDescent="0.25">
      <c r="A228" s="47">
        <v>5269</v>
      </c>
      <c r="B228" s="73" t="s">
        <v>211</v>
      </c>
      <c r="C228" s="190">
        <f t="shared" si="25"/>
        <v>0</v>
      </c>
      <c r="D228" s="76"/>
      <c r="E228" s="76"/>
      <c r="F228" s="76"/>
      <c r="G228" s="150"/>
      <c r="H228" s="74">
        <f t="shared" si="26"/>
        <v>0</v>
      </c>
      <c r="I228" s="76"/>
      <c r="J228" s="76"/>
      <c r="K228" s="76"/>
      <c r="L228" s="151"/>
    </row>
    <row r="229" spans="1:12" ht="24" x14ac:dyDescent="0.25">
      <c r="A229" s="144">
        <v>5270</v>
      </c>
      <c r="B229" s="103" t="s">
        <v>212</v>
      </c>
      <c r="C229" s="191">
        <f t="shared" si="25"/>
        <v>0</v>
      </c>
      <c r="D229" s="156"/>
      <c r="E229" s="156"/>
      <c r="F229" s="156"/>
      <c r="G229" s="157"/>
      <c r="H229" s="110">
        <f t="shared" si="26"/>
        <v>0</v>
      </c>
      <c r="I229" s="156"/>
      <c r="J229" s="156"/>
      <c r="K229" s="156"/>
      <c r="L229" s="158"/>
    </row>
    <row r="230" spans="1:12" x14ac:dyDescent="0.25">
      <c r="A230" s="136">
        <v>6000</v>
      </c>
      <c r="B230" s="136" t="s">
        <v>213</v>
      </c>
      <c r="C230" s="192">
        <f t="shared" si="25"/>
        <v>0</v>
      </c>
      <c r="D230" s="138">
        <f>D231+D251+D258</f>
        <v>0</v>
      </c>
      <c r="E230" s="138">
        <f>E231+E251+E258</f>
        <v>0</v>
      </c>
      <c r="F230" s="138">
        <f>F231+F251+F258</f>
        <v>0</v>
      </c>
      <c r="G230" s="139">
        <f>G231+G251+G258</f>
        <v>0</v>
      </c>
      <c r="H230" s="137">
        <f t="shared" si="26"/>
        <v>0</v>
      </c>
      <c r="I230" s="138">
        <f>I231+I251+I258</f>
        <v>0</v>
      </c>
      <c r="J230" s="138">
        <f>J231+J251+J258</f>
        <v>0</v>
      </c>
      <c r="K230" s="138">
        <f>K231+K251+K258</f>
        <v>0</v>
      </c>
      <c r="L230" s="140">
        <f>L231+L251+L258</f>
        <v>0</v>
      </c>
    </row>
    <row r="231" spans="1:12" ht="14.25" customHeight="1" x14ac:dyDescent="0.25">
      <c r="A231" s="88">
        <v>6200</v>
      </c>
      <c r="B231" s="173" t="s">
        <v>214</v>
      </c>
      <c r="C231" s="193">
        <f>SUM(D231:G231)</f>
        <v>0</v>
      </c>
      <c r="D231" s="183">
        <f>SUM(D232,D233,D235,D238,D244,D245,D246)</f>
        <v>0</v>
      </c>
      <c r="E231" s="183">
        <f t="shared" ref="E231:I231" si="27">SUM(E232,E233,E235,E238,E244,E245,E246)</f>
        <v>0</v>
      </c>
      <c r="F231" s="183">
        <f t="shared" si="27"/>
        <v>0</v>
      </c>
      <c r="G231" s="183">
        <f t="shared" si="27"/>
        <v>0</v>
      </c>
      <c r="H231" s="182">
        <f t="shared" si="26"/>
        <v>0</v>
      </c>
      <c r="I231" s="183">
        <f t="shared" si="27"/>
        <v>0</v>
      </c>
      <c r="J231" s="183">
        <f>SUM(J232,J233,J235,J238,J244,J245,J246)</f>
        <v>0</v>
      </c>
      <c r="K231" s="183">
        <f t="shared" ref="K231:L231" si="28">SUM(K232,K233,K235,K238,K244,K245,K246)</f>
        <v>0</v>
      </c>
      <c r="L231" s="143">
        <f t="shared" si="28"/>
        <v>0</v>
      </c>
    </row>
    <row r="232" spans="1:12" ht="24" x14ac:dyDescent="0.25">
      <c r="A232" s="161">
        <v>6220</v>
      </c>
      <c r="B232" s="67" t="s">
        <v>215</v>
      </c>
      <c r="C232" s="194">
        <f t="shared" si="25"/>
        <v>0</v>
      </c>
      <c r="D232" s="70"/>
      <c r="E232" s="70"/>
      <c r="F232" s="70"/>
      <c r="G232" s="195"/>
      <c r="H232" s="196">
        <f t="shared" si="26"/>
        <v>0</v>
      </c>
      <c r="I232" s="70"/>
      <c r="J232" s="70"/>
      <c r="K232" s="70"/>
      <c r="L232" s="149"/>
    </row>
    <row r="233" spans="1:12" x14ac:dyDescent="0.25">
      <c r="A233" s="152">
        <v>6230</v>
      </c>
      <c r="B233" s="73" t="s">
        <v>326</v>
      </c>
      <c r="C233" s="190">
        <f t="shared" si="25"/>
        <v>0</v>
      </c>
      <c r="D233" s="76">
        <f>SUM(D234)</f>
        <v>0</v>
      </c>
      <c r="E233" s="76">
        <f t="shared" ref="E233:I233" si="29">SUM(E234)</f>
        <v>0</v>
      </c>
      <c r="F233" s="76">
        <f t="shared" si="29"/>
        <v>0</v>
      </c>
      <c r="G233" s="150">
        <f t="shared" si="29"/>
        <v>0</v>
      </c>
      <c r="H233" s="197">
        <f t="shared" si="26"/>
        <v>0</v>
      </c>
      <c r="I233" s="76">
        <f t="shared" si="29"/>
        <v>0</v>
      </c>
      <c r="J233" s="76">
        <f t="shared" ref="J233" si="30">SUM(J234)</f>
        <v>0</v>
      </c>
      <c r="K233" s="76">
        <f t="shared" ref="K233:L233" si="31">SUM(K234)</f>
        <v>0</v>
      </c>
      <c r="L233" s="151">
        <f t="shared" si="31"/>
        <v>0</v>
      </c>
    </row>
    <row r="234" spans="1:12" ht="24" x14ac:dyDescent="0.25">
      <c r="A234" s="102">
        <v>6239</v>
      </c>
      <c r="B234" s="67" t="s">
        <v>327</v>
      </c>
      <c r="C234" s="190">
        <f t="shared" si="25"/>
        <v>0</v>
      </c>
      <c r="D234" s="70"/>
      <c r="E234" s="70"/>
      <c r="F234" s="70"/>
      <c r="G234" s="148"/>
      <c r="H234" s="197">
        <f t="shared" si="26"/>
        <v>0</v>
      </c>
      <c r="I234" s="70"/>
      <c r="J234" s="70"/>
      <c r="K234" s="70"/>
      <c r="L234" s="149"/>
    </row>
    <row r="235" spans="1:12" ht="24" x14ac:dyDescent="0.25">
      <c r="A235" s="152">
        <v>6240</v>
      </c>
      <c r="B235" s="73" t="s">
        <v>216</v>
      </c>
      <c r="C235" s="190">
        <f>SUM(D235:G235)</f>
        <v>0</v>
      </c>
      <c r="D235" s="153">
        <f>SUM(D236:D237)</f>
        <v>0</v>
      </c>
      <c r="E235" s="153">
        <f>SUM(E236:E237)</f>
        <v>0</v>
      </c>
      <c r="F235" s="153">
        <f>SUM(F236:F237)</f>
        <v>0</v>
      </c>
      <c r="G235" s="154">
        <f>SUM(G236:G237)</f>
        <v>0</v>
      </c>
      <c r="H235" s="197">
        <f t="shared" si="26"/>
        <v>0</v>
      </c>
      <c r="I235" s="153">
        <f>SUM(I236:I237)</f>
        <v>0</v>
      </c>
      <c r="J235" s="153">
        <f>SUM(J236:J237)</f>
        <v>0</v>
      </c>
      <c r="K235" s="153">
        <f>SUM(K236:K237)</f>
        <v>0</v>
      </c>
      <c r="L235" s="155">
        <f>SUM(L236:L237)</f>
        <v>0</v>
      </c>
    </row>
    <row r="236" spans="1:12" x14ac:dyDescent="0.25">
      <c r="A236" s="47">
        <v>6241</v>
      </c>
      <c r="B236" s="73" t="s">
        <v>217</v>
      </c>
      <c r="C236" s="190">
        <f>SUM(D236:G236)</f>
        <v>0</v>
      </c>
      <c r="D236" s="76"/>
      <c r="E236" s="76"/>
      <c r="F236" s="76"/>
      <c r="G236" s="150"/>
      <c r="H236" s="197">
        <f>SUM(I236:L236)</f>
        <v>0</v>
      </c>
      <c r="I236" s="76"/>
      <c r="J236" s="76"/>
      <c r="K236" s="76"/>
      <c r="L236" s="151"/>
    </row>
    <row r="237" spans="1:12" x14ac:dyDescent="0.25">
      <c r="A237" s="47">
        <v>6242</v>
      </c>
      <c r="B237" s="73" t="s">
        <v>218</v>
      </c>
      <c r="C237" s="190">
        <f>SUM(D237:G237)</f>
        <v>0</v>
      </c>
      <c r="D237" s="76"/>
      <c r="E237" s="76"/>
      <c r="F237" s="76"/>
      <c r="G237" s="150"/>
      <c r="H237" s="197">
        <f t="shared" si="26"/>
        <v>0</v>
      </c>
      <c r="I237" s="76"/>
      <c r="J237" s="76"/>
      <c r="K237" s="76"/>
      <c r="L237" s="151"/>
    </row>
    <row r="238" spans="1:12" ht="25.5" customHeight="1" x14ac:dyDescent="0.25">
      <c r="A238" s="152">
        <v>6250</v>
      </c>
      <c r="B238" s="73" t="s">
        <v>219</v>
      </c>
      <c r="C238" s="190">
        <f>SUM(D238:G238)</f>
        <v>0</v>
      </c>
      <c r="D238" s="153">
        <f>SUM(D239:D243)</f>
        <v>0</v>
      </c>
      <c r="E238" s="153">
        <f>SUM(E239:E243)</f>
        <v>0</v>
      </c>
      <c r="F238" s="153">
        <f>SUM(F239:F243)</f>
        <v>0</v>
      </c>
      <c r="G238" s="154">
        <f>SUM(G239:G243)</f>
        <v>0</v>
      </c>
      <c r="H238" s="197">
        <f t="shared" si="26"/>
        <v>0</v>
      </c>
      <c r="I238" s="153">
        <f>SUM(I239:I243)</f>
        <v>0</v>
      </c>
      <c r="J238" s="153">
        <f>SUM(J239:J243)</f>
        <v>0</v>
      </c>
      <c r="K238" s="153">
        <f>SUM(K239:K243)</f>
        <v>0</v>
      </c>
      <c r="L238" s="155">
        <f>SUM(L239:L243)</f>
        <v>0</v>
      </c>
    </row>
    <row r="239" spans="1:12" ht="14.25" customHeight="1" x14ac:dyDescent="0.25">
      <c r="A239" s="47">
        <v>6252</v>
      </c>
      <c r="B239" s="73" t="s">
        <v>220</v>
      </c>
      <c r="C239" s="190">
        <f>SUM(D239:G239)</f>
        <v>0</v>
      </c>
      <c r="D239" s="76"/>
      <c r="E239" s="76"/>
      <c r="F239" s="76"/>
      <c r="G239" s="150"/>
      <c r="H239" s="197">
        <f t="shared" si="26"/>
        <v>0</v>
      </c>
      <c r="I239" s="76"/>
      <c r="J239" s="76"/>
      <c r="K239" s="76"/>
      <c r="L239" s="151"/>
    </row>
    <row r="240" spans="1:12" ht="14.25" customHeight="1" x14ac:dyDescent="0.25">
      <c r="A240" s="47">
        <v>6253</v>
      </c>
      <c r="B240" s="73" t="s">
        <v>221</v>
      </c>
      <c r="C240" s="190">
        <f t="shared" si="25"/>
        <v>0</v>
      </c>
      <c r="D240" s="76"/>
      <c r="E240" s="76"/>
      <c r="F240" s="76"/>
      <c r="G240" s="150"/>
      <c r="H240" s="197">
        <f t="shared" si="26"/>
        <v>0</v>
      </c>
      <c r="I240" s="76"/>
      <c r="J240" s="76"/>
      <c r="K240" s="76"/>
      <c r="L240" s="151"/>
    </row>
    <row r="241" spans="1:12" ht="24" x14ac:dyDescent="0.25">
      <c r="A241" s="47">
        <v>6254</v>
      </c>
      <c r="B241" s="73" t="s">
        <v>222</v>
      </c>
      <c r="C241" s="190">
        <f t="shared" si="25"/>
        <v>0</v>
      </c>
      <c r="D241" s="76"/>
      <c r="E241" s="76"/>
      <c r="F241" s="76"/>
      <c r="G241" s="150"/>
      <c r="H241" s="197">
        <f t="shared" si="26"/>
        <v>0</v>
      </c>
      <c r="I241" s="76"/>
      <c r="J241" s="76"/>
      <c r="K241" s="76"/>
      <c r="L241" s="151"/>
    </row>
    <row r="242" spans="1:12" ht="24" x14ac:dyDescent="0.25">
      <c r="A242" s="47">
        <v>6255</v>
      </c>
      <c r="B242" s="73" t="s">
        <v>223</v>
      </c>
      <c r="C242" s="190">
        <f t="shared" si="25"/>
        <v>0</v>
      </c>
      <c r="D242" s="76"/>
      <c r="E242" s="76"/>
      <c r="F242" s="76"/>
      <c r="G242" s="150"/>
      <c r="H242" s="197">
        <f t="shared" si="26"/>
        <v>0</v>
      </c>
      <c r="I242" s="76"/>
      <c r="J242" s="76"/>
      <c r="K242" s="76"/>
      <c r="L242" s="151"/>
    </row>
    <row r="243" spans="1:12" x14ac:dyDescent="0.25">
      <c r="A243" s="47">
        <v>6259</v>
      </c>
      <c r="B243" s="73" t="s">
        <v>224</v>
      </c>
      <c r="C243" s="190">
        <f t="shared" si="25"/>
        <v>0</v>
      </c>
      <c r="D243" s="76"/>
      <c r="E243" s="76"/>
      <c r="F243" s="76"/>
      <c r="G243" s="150"/>
      <c r="H243" s="197">
        <f t="shared" si="26"/>
        <v>0</v>
      </c>
      <c r="I243" s="76"/>
      <c r="J243" s="76"/>
      <c r="K243" s="76"/>
      <c r="L243" s="151"/>
    </row>
    <row r="244" spans="1:12" ht="33" customHeight="1" x14ac:dyDescent="0.25">
      <c r="A244" s="152">
        <v>6260</v>
      </c>
      <c r="B244" s="73" t="s">
        <v>225</v>
      </c>
      <c r="C244" s="190">
        <f t="shared" si="25"/>
        <v>0</v>
      </c>
      <c r="D244" s="76"/>
      <c r="E244" s="76"/>
      <c r="F244" s="76"/>
      <c r="G244" s="150"/>
      <c r="H244" s="197">
        <f t="shared" si="26"/>
        <v>0</v>
      </c>
      <c r="I244" s="76"/>
      <c r="J244" s="76"/>
      <c r="K244" s="76"/>
      <c r="L244" s="151"/>
    </row>
    <row r="245" spans="1:12" x14ac:dyDescent="0.25">
      <c r="A245" s="152">
        <v>6270</v>
      </c>
      <c r="B245" s="73" t="s">
        <v>226</v>
      </c>
      <c r="C245" s="190">
        <f t="shared" si="25"/>
        <v>0</v>
      </c>
      <c r="D245" s="76"/>
      <c r="E245" s="76"/>
      <c r="F245" s="76"/>
      <c r="G245" s="150"/>
      <c r="H245" s="197">
        <f t="shared" si="26"/>
        <v>0</v>
      </c>
      <c r="I245" s="76"/>
      <c r="J245" s="76"/>
      <c r="K245" s="76"/>
      <c r="L245" s="151"/>
    </row>
    <row r="246" spans="1:12" ht="24.75" customHeight="1" x14ac:dyDescent="0.25">
      <c r="A246" s="161">
        <v>6290</v>
      </c>
      <c r="B246" s="67" t="s">
        <v>227</v>
      </c>
      <c r="C246" s="198">
        <f t="shared" si="25"/>
        <v>0</v>
      </c>
      <c r="D246" s="162">
        <f>SUM(D247:D250)</f>
        <v>0</v>
      </c>
      <c r="E246" s="162">
        <f t="shared" ref="E246:G246" si="32">SUM(E247:E250)</f>
        <v>0</v>
      </c>
      <c r="F246" s="162">
        <f t="shared" si="32"/>
        <v>0</v>
      </c>
      <c r="G246" s="199">
        <f t="shared" si="32"/>
        <v>0</v>
      </c>
      <c r="H246" s="198">
        <f t="shared" si="26"/>
        <v>0</v>
      </c>
      <c r="I246" s="162">
        <f>SUM(I247:I250)</f>
        <v>0</v>
      </c>
      <c r="J246" s="162">
        <f t="shared" ref="J246:L246" si="33">SUM(J247:J250)</f>
        <v>0</v>
      </c>
      <c r="K246" s="162">
        <f t="shared" si="33"/>
        <v>0</v>
      </c>
      <c r="L246" s="176">
        <f t="shared" si="33"/>
        <v>0</v>
      </c>
    </row>
    <row r="247" spans="1:12" x14ac:dyDescent="0.25">
      <c r="A247" s="47">
        <v>6291</v>
      </c>
      <c r="B247" s="73" t="s">
        <v>228</v>
      </c>
      <c r="C247" s="190">
        <f t="shared" si="25"/>
        <v>0</v>
      </c>
      <c r="D247" s="76"/>
      <c r="E247" s="76"/>
      <c r="F247" s="76"/>
      <c r="G247" s="200"/>
      <c r="H247" s="190">
        <f t="shared" si="26"/>
        <v>0</v>
      </c>
      <c r="I247" s="76"/>
      <c r="J247" s="76"/>
      <c r="K247" s="76"/>
      <c r="L247" s="151"/>
    </row>
    <row r="248" spans="1:12" x14ac:dyDescent="0.25">
      <c r="A248" s="47">
        <v>6292</v>
      </c>
      <c r="B248" s="73" t="s">
        <v>229</v>
      </c>
      <c r="C248" s="190">
        <f t="shared" si="25"/>
        <v>0</v>
      </c>
      <c r="D248" s="76"/>
      <c r="E248" s="76"/>
      <c r="F248" s="76"/>
      <c r="G248" s="200"/>
      <c r="H248" s="190">
        <f t="shared" si="26"/>
        <v>0</v>
      </c>
      <c r="I248" s="76"/>
      <c r="J248" s="76"/>
      <c r="K248" s="76"/>
      <c r="L248" s="151"/>
    </row>
    <row r="249" spans="1:12" ht="78.75" customHeight="1" x14ac:dyDescent="0.25">
      <c r="A249" s="47">
        <v>6296</v>
      </c>
      <c r="B249" s="73" t="s">
        <v>230</v>
      </c>
      <c r="C249" s="190">
        <f t="shared" si="25"/>
        <v>0</v>
      </c>
      <c r="D249" s="76"/>
      <c r="E249" s="76"/>
      <c r="F249" s="76"/>
      <c r="G249" s="200"/>
      <c r="H249" s="190">
        <f t="shared" si="26"/>
        <v>0</v>
      </c>
      <c r="I249" s="76"/>
      <c r="J249" s="76"/>
      <c r="K249" s="76"/>
      <c r="L249" s="151"/>
    </row>
    <row r="250" spans="1:12" ht="39.75" customHeight="1" x14ac:dyDescent="0.25">
      <c r="A250" s="47">
        <v>6299</v>
      </c>
      <c r="B250" s="73" t="s">
        <v>231</v>
      </c>
      <c r="C250" s="190">
        <f t="shared" si="25"/>
        <v>0</v>
      </c>
      <c r="D250" s="76"/>
      <c r="E250" s="76"/>
      <c r="F250" s="76"/>
      <c r="G250" s="200"/>
      <c r="H250" s="190">
        <f t="shared" si="26"/>
        <v>0</v>
      </c>
      <c r="I250" s="76"/>
      <c r="J250" s="76"/>
      <c r="K250" s="76"/>
      <c r="L250" s="151"/>
    </row>
    <row r="251" spans="1:12" x14ac:dyDescent="0.25">
      <c r="A251" s="58">
        <v>6300</v>
      </c>
      <c r="B251" s="141" t="s">
        <v>232</v>
      </c>
      <c r="C251" s="174">
        <f t="shared" si="25"/>
        <v>0</v>
      </c>
      <c r="D251" s="65">
        <f>SUM(D252,D256,D257)</f>
        <v>0</v>
      </c>
      <c r="E251" s="65">
        <f t="shared" ref="E251:G251" si="34">SUM(E252,E256,E257)</f>
        <v>0</v>
      </c>
      <c r="F251" s="65">
        <f t="shared" si="34"/>
        <v>0</v>
      </c>
      <c r="G251" s="65">
        <f t="shared" si="34"/>
        <v>0</v>
      </c>
      <c r="H251" s="59">
        <f t="shared" si="26"/>
        <v>0</v>
      </c>
      <c r="I251" s="65">
        <f>SUM(I252,I256,I257)</f>
        <v>0</v>
      </c>
      <c r="J251" s="65">
        <f t="shared" ref="J251:L251" si="35">SUM(J252,J256,J257)</f>
        <v>0</v>
      </c>
      <c r="K251" s="65">
        <f t="shared" si="35"/>
        <v>0</v>
      </c>
      <c r="L251" s="165">
        <f t="shared" si="35"/>
        <v>0</v>
      </c>
    </row>
    <row r="252" spans="1:12" ht="24" x14ac:dyDescent="0.25">
      <c r="A252" s="161">
        <v>6320</v>
      </c>
      <c r="B252" s="67" t="s">
        <v>233</v>
      </c>
      <c r="C252" s="198">
        <f t="shared" si="25"/>
        <v>0</v>
      </c>
      <c r="D252" s="162">
        <f>SUM(D253:D255)</f>
        <v>0</v>
      </c>
      <c r="E252" s="162">
        <f t="shared" ref="E252:G252" si="36">SUM(E253:E255)</f>
        <v>0</v>
      </c>
      <c r="F252" s="162">
        <f t="shared" si="36"/>
        <v>0</v>
      </c>
      <c r="G252" s="201">
        <f t="shared" si="36"/>
        <v>0</v>
      </c>
      <c r="H252" s="198">
        <f t="shared" si="26"/>
        <v>0</v>
      </c>
      <c r="I252" s="162">
        <f>SUM(I253:I255)</f>
        <v>0</v>
      </c>
      <c r="J252" s="162">
        <f t="shared" ref="J252:L252" si="37">SUM(J253:J255)</f>
        <v>0</v>
      </c>
      <c r="K252" s="162">
        <f t="shared" si="37"/>
        <v>0</v>
      </c>
      <c r="L252" s="202">
        <f t="shared" si="37"/>
        <v>0</v>
      </c>
    </row>
    <row r="253" spans="1:12" x14ac:dyDescent="0.25">
      <c r="A253" s="47">
        <v>6322</v>
      </c>
      <c r="B253" s="73" t="s">
        <v>234</v>
      </c>
      <c r="C253" s="190">
        <f t="shared" si="25"/>
        <v>0</v>
      </c>
      <c r="D253" s="76"/>
      <c r="E253" s="76"/>
      <c r="F253" s="76"/>
      <c r="G253" s="200"/>
      <c r="H253" s="190">
        <f t="shared" si="26"/>
        <v>0</v>
      </c>
      <c r="I253" s="76"/>
      <c r="J253" s="76"/>
      <c r="K253" s="76"/>
      <c r="L253" s="151"/>
    </row>
    <row r="254" spans="1:12" ht="24" x14ac:dyDescent="0.25">
      <c r="A254" s="47">
        <v>6323</v>
      </c>
      <c r="B254" s="73" t="s">
        <v>235</v>
      </c>
      <c r="C254" s="190">
        <f t="shared" si="25"/>
        <v>0</v>
      </c>
      <c r="D254" s="76"/>
      <c r="E254" s="76"/>
      <c r="F254" s="76"/>
      <c r="G254" s="200"/>
      <c r="H254" s="190">
        <f t="shared" si="26"/>
        <v>0</v>
      </c>
      <c r="I254" s="76"/>
      <c r="J254" s="76"/>
      <c r="K254" s="76"/>
      <c r="L254" s="151"/>
    </row>
    <row r="255" spans="1:12" x14ac:dyDescent="0.25">
      <c r="A255" s="41">
        <v>6329</v>
      </c>
      <c r="B255" s="67" t="s">
        <v>236</v>
      </c>
      <c r="C255" s="194">
        <f t="shared" si="25"/>
        <v>0</v>
      </c>
      <c r="D255" s="70"/>
      <c r="E255" s="70"/>
      <c r="F255" s="70"/>
      <c r="G255" s="203"/>
      <c r="H255" s="194">
        <f t="shared" si="26"/>
        <v>0</v>
      </c>
      <c r="I255" s="70"/>
      <c r="J255" s="70"/>
      <c r="K255" s="70"/>
      <c r="L255" s="149"/>
    </row>
    <row r="256" spans="1:12" ht="24" x14ac:dyDescent="0.25">
      <c r="A256" s="204">
        <v>6330</v>
      </c>
      <c r="B256" s="205" t="s">
        <v>237</v>
      </c>
      <c r="C256" s="198">
        <f>SUM(D256:G256)</f>
        <v>0</v>
      </c>
      <c r="D256" s="179"/>
      <c r="E256" s="179"/>
      <c r="F256" s="179"/>
      <c r="G256" s="200"/>
      <c r="H256" s="198">
        <f>SUM(I256:L256)</f>
        <v>0</v>
      </c>
      <c r="I256" s="179"/>
      <c r="J256" s="179"/>
      <c r="K256" s="179"/>
      <c r="L256" s="181"/>
    </row>
    <row r="257" spans="1:13" x14ac:dyDescent="0.25">
      <c r="A257" s="152">
        <v>6360</v>
      </c>
      <c r="B257" s="73" t="s">
        <v>238</v>
      </c>
      <c r="C257" s="190">
        <f t="shared" si="25"/>
        <v>0</v>
      </c>
      <c r="D257" s="76"/>
      <c r="E257" s="76"/>
      <c r="F257" s="76"/>
      <c r="G257" s="150"/>
      <c r="H257" s="197">
        <f t="shared" si="26"/>
        <v>0</v>
      </c>
      <c r="I257" s="76"/>
      <c r="J257" s="76"/>
      <c r="K257" s="76"/>
      <c r="L257" s="151"/>
    </row>
    <row r="258" spans="1:13" ht="36" x14ac:dyDescent="0.25">
      <c r="A258" s="58">
        <v>6400</v>
      </c>
      <c r="B258" s="141" t="s">
        <v>239</v>
      </c>
      <c r="C258" s="174">
        <f>SUM(D258:G258)</f>
        <v>0</v>
      </c>
      <c r="D258" s="65">
        <f>SUM(D259,D263)</f>
        <v>0</v>
      </c>
      <c r="E258" s="65">
        <f t="shared" ref="E258:G258" si="38">SUM(E259,E263)</f>
        <v>0</v>
      </c>
      <c r="F258" s="65">
        <f t="shared" si="38"/>
        <v>0</v>
      </c>
      <c r="G258" s="65">
        <f t="shared" si="38"/>
        <v>0</v>
      </c>
      <c r="H258" s="59">
        <f>SUM(I258:L258)</f>
        <v>0</v>
      </c>
      <c r="I258" s="65">
        <f>SUM(I259,I263)</f>
        <v>0</v>
      </c>
      <c r="J258" s="65">
        <f t="shared" ref="J258:L258" si="39">SUM(J259,J263)</f>
        <v>0</v>
      </c>
      <c r="K258" s="65">
        <f t="shared" si="39"/>
        <v>0</v>
      </c>
      <c r="L258" s="165">
        <f t="shared" si="39"/>
        <v>0</v>
      </c>
    </row>
    <row r="259" spans="1:13" ht="24" x14ac:dyDescent="0.25">
      <c r="A259" s="161">
        <v>6410</v>
      </c>
      <c r="B259" s="67" t="s">
        <v>240</v>
      </c>
      <c r="C259" s="194">
        <f t="shared" si="25"/>
        <v>0</v>
      </c>
      <c r="D259" s="162">
        <f>SUM(D260:D262)</f>
        <v>0</v>
      </c>
      <c r="E259" s="162">
        <f t="shared" ref="E259:G259" si="40">SUM(E260:E262)</f>
        <v>0</v>
      </c>
      <c r="F259" s="162">
        <f t="shared" si="40"/>
        <v>0</v>
      </c>
      <c r="G259" s="206">
        <f t="shared" si="40"/>
        <v>0</v>
      </c>
      <c r="H259" s="194">
        <f t="shared" si="26"/>
        <v>0</v>
      </c>
      <c r="I259" s="162">
        <f>SUM(I260:I262)</f>
        <v>0</v>
      </c>
      <c r="J259" s="162">
        <f t="shared" ref="J259:L259" si="41">SUM(J260:J262)</f>
        <v>0</v>
      </c>
      <c r="K259" s="162">
        <f t="shared" si="41"/>
        <v>0</v>
      </c>
      <c r="L259" s="171">
        <f t="shared" si="41"/>
        <v>0</v>
      </c>
    </row>
    <row r="260" spans="1:13" x14ac:dyDescent="0.25">
      <c r="A260" s="47">
        <v>6411</v>
      </c>
      <c r="B260" s="207" t="s">
        <v>241</v>
      </c>
      <c r="C260" s="190">
        <f t="shared" si="25"/>
        <v>0</v>
      </c>
      <c r="D260" s="76"/>
      <c r="E260" s="76"/>
      <c r="F260" s="76"/>
      <c r="G260" s="150"/>
      <c r="H260" s="197">
        <f t="shared" si="26"/>
        <v>0</v>
      </c>
      <c r="I260" s="76"/>
      <c r="J260" s="76"/>
      <c r="K260" s="76"/>
      <c r="L260" s="151"/>
    </row>
    <row r="261" spans="1:13" ht="46.5" customHeight="1" x14ac:dyDescent="0.25">
      <c r="A261" s="47">
        <v>6412</v>
      </c>
      <c r="B261" s="73" t="s">
        <v>242</v>
      </c>
      <c r="C261" s="190">
        <f t="shared" si="25"/>
        <v>0</v>
      </c>
      <c r="D261" s="76"/>
      <c r="E261" s="76"/>
      <c r="F261" s="76"/>
      <c r="G261" s="150"/>
      <c r="H261" s="197">
        <f t="shared" si="26"/>
        <v>0</v>
      </c>
      <c r="I261" s="76"/>
      <c r="J261" s="76"/>
      <c r="K261" s="76"/>
      <c r="L261" s="151"/>
    </row>
    <row r="262" spans="1:13" ht="36" x14ac:dyDescent="0.25">
      <c r="A262" s="47">
        <v>6419</v>
      </c>
      <c r="B262" s="73" t="s">
        <v>243</v>
      </c>
      <c r="C262" s="190">
        <f t="shared" si="25"/>
        <v>0</v>
      </c>
      <c r="D262" s="76"/>
      <c r="E262" s="76"/>
      <c r="F262" s="76"/>
      <c r="G262" s="150"/>
      <c r="H262" s="197">
        <f t="shared" si="26"/>
        <v>0</v>
      </c>
      <c r="I262" s="76"/>
      <c r="J262" s="76"/>
      <c r="K262" s="76"/>
      <c r="L262" s="151"/>
    </row>
    <row r="263" spans="1:13" ht="36" x14ac:dyDescent="0.25">
      <c r="A263" s="152">
        <v>6420</v>
      </c>
      <c r="B263" s="73" t="s">
        <v>244</v>
      </c>
      <c r="C263" s="190">
        <f t="shared" si="25"/>
        <v>0</v>
      </c>
      <c r="D263" s="153">
        <f>SUM(D264:D267)</f>
        <v>0</v>
      </c>
      <c r="E263" s="153">
        <f>SUM(E264:E267)</f>
        <v>0</v>
      </c>
      <c r="F263" s="153">
        <f>SUM(F264:F267)</f>
        <v>0</v>
      </c>
      <c r="G263" s="208">
        <f>SUM(G264:G267)</f>
        <v>0</v>
      </c>
      <c r="H263" s="190">
        <f>SUM(I263:L263)</f>
        <v>0</v>
      </c>
      <c r="I263" s="153">
        <f>SUM(I264:I267)</f>
        <v>0</v>
      </c>
      <c r="J263" s="153">
        <f>SUM(J264:J267)</f>
        <v>0</v>
      </c>
      <c r="K263" s="153">
        <f>SUM(K264:K267)</f>
        <v>0</v>
      </c>
      <c r="L263" s="167">
        <f>SUM(L264:L267)</f>
        <v>0</v>
      </c>
    </row>
    <row r="264" spans="1:13" x14ac:dyDescent="0.25">
      <c r="A264" s="47">
        <v>6421</v>
      </c>
      <c r="B264" s="73" t="s">
        <v>245</v>
      </c>
      <c r="C264" s="190">
        <f t="shared" ref="C264:C282" si="42">SUM(D264:G264)</f>
        <v>0</v>
      </c>
      <c r="D264" s="76"/>
      <c r="E264" s="76"/>
      <c r="F264" s="76"/>
      <c r="G264" s="150"/>
      <c r="H264" s="197">
        <f t="shared" ref="H264:H282" si="43">SUM(I264:L264)</f>
        <v>0</v>
      </c>
      <c r="I264" s="76"/>
      <c r="J264" s="76"/>
      <c r="K264" s="76"/>
      <c r="L264" s="151"/>
    </row>
    <row r="265" spans="1:13" x14ac:dyDescent="0.25">
      <c r="A265" s="47">
        <v>6422</v>
      </c>
      <c r="B265" s="73" t="s">
        <v>246</v>
      </c>
      <c r="C265" s="190">
        <f t="shared" si="42"/>
        <v>0</v>
      </c>
      <c r="D265" s="76"/>
      <c r="E265" s="76"/>
      <c r="F265" s="76"/>
      <c r="G265" s="150"/>
      <c r="H265" s="197">
        <f t="shared" si="43"/>
        <v>0</v>
      </c>
      <c r="I265" s="76"/>
      <c r="J265" s="76"/>
      <c r="K265" s="76"/>
      <c r="L265" s="151"/>
    </row>
    <row r="266" spans="1:13" ht="24" x14ac:dyDescent="0.25">
      <c r="A266" s="47">
        <v>6423</v>
      </c>
      <c r="B266" s="73" t="s">
        <v>247</v>
      </c>
      <c r="C266" s="190">
        <f>SUM(D266:G266)</f>
        <v>0</v>
      </c>
      <c r="D266" s="76"/>
      <c r="E266" s="76"/>
      <c r="F266" s="76"/>
      <c r="G266" s="150"/>
      <c r="H266" s="197">
        <f>SUM(I266:L266)</f>
        <v>0</v>
      </c>
      <c r="I266" s="76"/>
      <c r="J266" s="76"/>
      <c r="K266" s="76"/>
      <c r="L266" s="151"/>
    </row>
    <row r="267" spans="1:13" ht="36" x14ac:dyDescent="0.25">
      <c r="A267" s="47">
        <v>6424</v>
      </c>
      <c r="B267" s="73" t="s">
        <v>248</v>
      </c>
      <c r="C267" s="190">
        <f>SUM(D267:G267)</f>
        <v>0</v>
      </c>
      <c r="D267" s="76"/>
      <c r="E267" s="76"/>
      <c r="F267" s="76"/>
      <c r="G267" s="150"/>
      <c r="H267" s="197">
        <f>SUM(I267:L267)</f>
        <v>0</v>
      </c>
      <c r="I267" s="76"/>
      <c r="J267" s="76"/>
      <c r="K267" s="76"/>
      <c r="L267" s="151"/>
      <c r="M267" s="209"/>
    </row>
    <row r="268" spans="1:13" ht="48.75" customHeight="1" x14ac:dyDescent="0.25">
      <c r="A268" s="210">
        <v>7000</v>
      </c>
      <c r="B268" s="210" t="s">
        <v>249</v>
      </c>
      <c r="C268" s="211" t="e">
        <f t="shared" si="42"/>
        <v>#REF!</v>
      </c>
      <c r="D268" s="212" t="e">
        <f>SUM(D269,#REF!)</f>
        <v>#REF!</v>
      </c>
      <c r="E268" s="212" t="e">
        <f>SUM(E269,#REF!)</f>
        <v>#REF!</v>
      </c>
      <c r="F268" s="212" t="e">
        <f>SUM(F269,#REF!)</f>
        <v>#REF!</v>
      </c>
      <c r="G268" s="212" t="e">
        <f>SUM(G269,#REF!)</f>
        <v>#REF!</v>
      </c>
      <c r="H268" s="213">
        <f t="shared" si="43"/>
        <v>0</v>
      </c>
      <c r="I268" s="212">
        <f>SUM(I269)</f>
        <v>0</v>
      </c>
      <c r="J268" s="212">
        <f>SUM(J269)</f>
        <v>0</v>
      </c>
      <c r="K268" s="212">
        <f>SUM(K269)</f>
        <v>0</v>
      </c>
      <c r="L268" s="214">
        <f>SUM(L269)</f>
        <v>0</v>
      </c>
    </row>
    <row r="269" spans="1:13" ht="24" x14ac:dyDescent="0.25">
      <c r="A269" s="58">
        <v>7200</v>
      </c>
      <c r="B269" s="141" t="s">
        <v>250</v>
      </c>
      <c r="C269" s="174">
        <f t="shared" si="42"/>
        <v>0</v>
      </c>
      <c r="D269" s="65">
        <f>SUM(D270,D271,D275,D276,D279)</f>
        <v>0</v>
      </c>
      <c r="E269" s="65">
        <f t="shared" ref="E269:G269" si="44">SUM(E270,E271,E275,E276,E279)</f>
        <v>0</v>
      </c>
      <c r="F269" s="65">
        <f t="shared" si="44"/>
        <v>0</v>
      </c>
      <c r="G269" s="65">
        <f t="shared" si="44"/>
        <v>0</v>
      </c>
      <c r="H269" s="59">
        <f t="shared" si="43"/>
        <v>0</v>
      </c>
      <c r="I269" s="65">
        <f>SUM(I270,I271,I275,I276,I279)</f>
        <v>0</v>
      </c>
      <c r="J269" s="65">
        <f t="shared" ref="J269:L269" si="45">SUM(J270,J271,J275,J276,J279)</f>
        <v>0</v>
      </c>
      <c r="K269" s="65">
        <f t="shared" si="45"/>
        <v>0</v>
      </c>
      <c r="L269" s="143">
        <f t="shared" si="45"/>
        <v>0</v>
      </c>
    </row>
    <row r="270" spans="1:13" ht="24" x14ac:dyDescent="0.25">
      <c r="A270" s="532">
        <v>7210</v>
      </c>
      <c r="B270" s="67" t="s">
        <v>251</v>
      </c>
      <c r="C270" s="194">
        <f t="shared" si="42"/>
        <v>0</v>
      </c>
      <c r="D270" s="70"/>
      <c r="E270" s="70"/>
      <c r="F270" s="70"/>
      <c r="G270" s="148"/>
      <c r="H270" s="68">
        <f t="shared" si="43"/>
        <v>0</v>
      </c>
      <c r="I270" s="70"/>
      <c r="J270" s="70"/>
      <c r="K270" s="70"/>
      <c r="L270" s="149"/>
    </row>
    <row r="271" spans="1:13" s="209" customFormat="1" ht="36" x14ac:dyDescent="0.25">
      <c r="A271" s="152">
        <v>7220</v>
      </c>
      <c r="B271" s="73" t="s">
        <v>252</v>
      </c>
      <c r="C271" s="190">
        <f>SUM(D271:G271)</f>
        <v>0</v>
      </c>
      <c r="D271" s="153">
        <f>SUM(D272:D274)</f>
        <v>0</v>
      </c>
      <c r="E271" s="153">
        <f>SUM(E272:E274)</f>
        <v>0</v>
      </c>
      <c r="F271" s="153">
        <f>SUM(F272:F274)</f>
        <v>0</v>
      </c>
      <c r="G271" s="153">
        <f>SUM(G272:G274)</f>
        <v>0</v>
      </c>
      <c r="H271" s="74">
        <f>SUM(I271:L271)</f>
        <v>0</v>
      </c>
      <c r="I271" s="153">
        <f>SUM(I272:I274)</f>
        <v>0</v>
      </c>
      <c r="J271" s="153">
        <f>SUM(J272:J274)</f>
        <v>0</v>
      </c>
      <c r="K271" s="153">
        <f>SUM(K272:K274)</f>
        <v>0</v>
      </c>
      <c r="L271" s="155">
        <f>SUM(L272:L274)</f>
        <v>0</v>
      </c>
    </row>
    <row r="272" spans="1:13" s="209" customFormat="1" ht="36" x14ac:dyDescent="0.25">
      <c r="A272" s="47">
        <v>7221</v>
      </c>
      <c r="B272" s="73" t="s">
        <v>253</v>
      </c>
      <c r="C272" s="190">
        <f t="shared" si="42"/>
        <v>0</v>
      </c>
      <c r="D272" s="76"/>
      <c r="E272" s="76"/>
      <c r="F272" s="76"/>
      <c r="G272" s="150"/>
      <c r="H272" s="74">
        <f t="shared" si="43"/>
        <v>0</v>
      </c>
      <c r="I272" s="76"/>
      <c r="J272" s="76"/>
      <c r="K272" s="76"/>
      <c r="L272" s="151"/>
    </row>
    <row r="273" spans="1:12" s="209" customFormat="1" ht="36" x14ac:dyDescent="0.25">
      <c r="A273" s="47">
        <v>7222</v>
      </c>
      <c r="B273" s="73" t="s">
        <v>254</v>
      </c>
      <c r="C273" s="190">
        <f t="shared" si="42"/>
        <v>0</v>
      </c>
      <c r="D273" s="76"/>
      <c r="E273" s="76"/>
      <c r="F273" s="76"/>
      <c r="G273" s="150"/>
      <c r="H273" s="74">
        <f t="shared" si="43"/>
        <v>0</v>
      </c>
      <c r="I273" s="76"/>
      <c r="J273" s="76"/>
      <c r="K273" s="76"/>
      <c r="L273" s="151"/>
    </row>
    <row r="274" spans="1:12" s="209" customFormat="1" ht="36" x14ac:dyDescent="0.25">
      <c r="A274" s="41">
        <v>7223</v>
      </c>
      <c r="B274" s="67" t="s">
        <v>255</v>
      </c>
      <c r="C274" s="194">
        <f t="shared" si="42"/>
        <v>0</v>
      </c>
      <c r="D274" s="70"/>
      <c r="E274" s="70"/>
      <c r="F274" s="70"/>
      <c r="G274" s="148"/>
      <c r="H274" s="68">
        <f t="shared" si="43"/>
        <v>0</v>
      </c>
      <c r="I274" s="70"/>
      <c r="J274" s="70"/>
      <c r="K274" s="70"/>
      <c r="L274" s="149"/>
    </row>
    <row r="275" spans="1:12" ht="24" x14ac:dyDescent="0.25">
      <c r="A275" s="152">
        <v>7230</v>
      </c>
      <c r="B275" s="73" t="s">
        <v>256</v>
      </c>
      <c r="C275" s="190">
        <f t="shared" si="42"/>
        <v>0</v>
      </c>
      <c r="D275" s="76"/>
      <c r="E275" s="76"/>
      <c r="F275" s="76"/>
      <c r="G275" s="150"/>
      <c r="H275" s="74">
        <f t="shared" si="43"/>
        <v>0</v>
      </c>
      <c r="I275" s="76"/>
      <c r="J275" s="76"/>
      <c r="K275" s="76"/>
      <c r="L275" s="151"/>
    </row>
    <row r="276" spans="1:12" ht="24" x14ac:dyDescent="0.25">
      <c r="A276" s="152">
        <v>7240</v>
      </c>
      <c r="B276" s="73" t="s">
        <v>257</v>
      </c>
      <c r="C276" s="190">
        <f t="shared" si="42"/>
        <v>0</v>
      </c>
      <c r="D276" s="153">
        <f>SUM(D277:D278)</f>
        <v>0</v>
      </c>
      <c r="E276" s="153">
        <f>SUM(E277:E278)</f>
        <v>0</v>
      </c>
      <c r="F276" s="153">
        <f>SUM(F277:F278)</f>
        <v>0</v>
      </c>
      <c r="G276" s="154">
        <f>SUM(G277:G278)</f>
        <v>0</v>
      </c>
      <c r="H276" s="74">
        <f t="shared" si="43"/>
        <v>0</v>
      </c>
      <c r="I276" s="153">
        <f>SUM(I277:I278)</f>
        <v>0</v>
      </c>
      <c r="J276" s="153">
        <f>SUM(J277:J278)</f>
        <v>0</v>
      </c>
      <c r="K276" s="153">
        <f>SUM(K277:K278)</f>
        <v>0</v>
      </c>
      <c r="L276" s="155">
        <f>SUM(L277:L278)</f>
        <v>0</v>
      </c>
    </row>
    <row r="277" spans="1:12" ht="48" x14ac:dyDescent="0.25">
      <c r="A277" s="47">
        <v>7245</v>
      </c>
      <c r="B277" s="73" t="s">
        <v>258</v>
      </c>
      <c r="C277" s="190">
        <f t="shared" si="42"/>
        <v>0</v>
      </c>
      <c r="D277" s="76"/>
      <c r="E277" s="76"/>
      <c r="F277" s="76"/>
      <c r="G277" s="150"/>
      <c r="H277" s="74">
        <f t="shared" si="43"/>
        <v>0</v>
      </c>
      <c r="I277" s="76"/>
      <c r="J277" s="76"/>
      <c r="K277" s="76"/>
      <c r="L277" s="151"/>
    </row>
    <row r="278" spans="1:12" ht="94.5" customHeight="1" x14ac:dyDescent="0.25">
      <c r="A278" s="47">
        <v>7246</v>
      </c>
      <c r="B278" s="73" t="s">
        <v>259</v>
      </c>
      <c r="C278" s="190">
        <f t="shared" si="42"/>
        <v>0</v>
      </c>
      <c r="D278" s="76"/>
      <c r="E278" s="76"/>
      <c r="F278" s="76"/>
      <c r="G278" s="150"/>
      <c r="H278" s="74">
        <f t="shared" si="43"/>
        <v>0</v>
      </c>
      <c r="I278" s="76"/>
      <c r="J278" s="76"/>
      <c r="K278" s="76"/>
      <c r="L278" s="151"/>
    </row>
    <row r="279" spans="1:12" ht="24" x14ac:dyDescent="0.25">
      <c r="A279" s="204">
        <v>7260</v>
      </c>
      <c r="B279" s="67" t="s">
        <v>260</v>
      </c>
      <c r="C279" s="194">
        <f t="shared" si="42"/>
        <v>0</v>
      </c>
      <c r="D279" s="70"/>
      <c r="E279" s="70"/>
      <c r="F279" s="70"/>
      <c r="G279" s="148"/>
      <c r="H279" s="68">
        <f t="shared" si="43"/>
        <v>0</v>
      </c>
      <c r="I279" s="70"/>
      <c r="J279" s="70"/>
      <c r="K279" s="70"/>
      <c r="L279" s="149"/>
    </row>
    <row r="280" spans="1:12" x14ac:dyDescent="0.25">
      <c r="A280" s="207"/>
      <c r="B280" s="73" t="s">
        <v>261</v>
      </c>
      <c r="C280" s="190">
        <f t="shared" si="42"/>
        <v>0</v>
      </c>
      <c r="D280" s="153">
        <f>SUM(D281:D282)</f>
        <v>0</v>
      </c>
      <c r="E280" s="153">
        <f>SUM(E281:E282)</f>
        <v>0</v>
      </c>
      <c r="F280" s="153">
        <f>SUM(F281:F282)</f>
        <v>0</v>
      </c>
      <c r="G280" s="154">
        <f>SUM(G281:G282)</f>
        <v>0</v>
      </c>
      <c r="H280" s="74">
        <f t="shared" si="43"/>
        <v>0</v>
      </c>
      <c r="I280" s="153">
        <f>SUM(I281:I282)</f>
        <v>0</v>
      </c>
      <c r="J280" s="153">
        <f>SUM(J281:J282)</f>
        <v>0</v>
      </c>
      <c r="K280" s="153">
        <f>SUM(K281:K282)</f>
        <v>0</v>
      </c>
      <c r="L280" s="155">
        <f>SUM(L281:L282)</f>
        <v>0</v>
      </c>
    </row>
    <row r="281" spans="1:12" x14ac:dyDescent="0.25">
      <c r="A281" s="207" t="s">
        <v>262</v>
      </c>
      <c r="B281" s="47" t="s">
        <v>263</v>
      </c>
      <c r="C281" s="190">
        <f t="shared" si="42"/>
        <v>0</v>
      </c>
      <c r="D281" s="76"/>
      <c r="E281" s="76"/>
      <c r="F281" s="76"/>
      <c r="G281" s="150"/>
      <c r="H281" s="74">
        <f t="shared" si="43"/>
        <v>0</v>
      </c>
      <c r="I281" s="76"/>
      <c r="J281" s="76"/>
      <c r="K281" s="76"/>
      <c r="L281" s="151"/>
    </row>
    <row r="282" spans="1:12" ht="24" x14ac:dyDescent="0.25">
      <c r="A282" s="207" t="s">
        <v>264</v>
      </c>
      <c r="B282" s="216" t="s">
        <v>265</v>
      </c>
      <c r="C282" s="194">
        <f t="shared" si="42"/>
        <v>0</v>
      </c>
      <c r="D282" s="70"/>
      <c r="E282" s="70"/>
      <c r="F282" s="70"/>
      <c r="G282" s="148"/>
      <c r="H282" s="68">
        <f t="shared" si="43"/>
        <v>0</v>
      </c>
      <c r="I282" s="70"/>
      <c r="J282" s="70"/>
      <c r="K282" s="70"/>
      <c r="L282" s="149"/>
    </row>
    <row r="283" spans="1:12" x14ac:dyDescent="0.25">
      <c r="A283" s="217"/>
      <c r="B283" s="218" t="s">
        <v>266</v>
      </c>
      <c r="C283" s="219" t="e">
        <f>SUM(C280,#REF!,#REF!,C268,C230,C195,C187,C173,C75,C53)</f>
        <v>#REF!</v>
      </c>
      <c r="D283" s="219" t="e">
        <f>SUM(D280,#REF!,#REF!,D268,D230,D195,D187,D173,D75,D53)</f>
        <v>#REF!</v>
      </c>
      <c r="E283" s="219" t="e">
        <f>SUM(E280,#REF!,#REF!,E268,E230,E195,E187,E173,E75,E53)</f>
        <v>#REF!</v>
      </c>
      <c r="F283" s="219" t="e">
        <f>SUM(F280,#REF!,#REF!,F268,F230,F195,F187,F173,F75,F53)</f>
        <v>#REF!</v>
      </c>
      <c r="G283" s="220" t="e">
        <f>SUM(G280,#REF!,#REF!,G268,G230,G195,G187,G173,G75,G53)</f>
        <v>#REF!</v>
      </c>
      <c r="H283" s="221">
        <f>SUM(H280,H268,H230,H195,H187,H173,H75,H53)</f>
        <v>30000</v>
      </c>
      <c r="I283" s="219">
        <f>SUM(I280,I268,I230,I195,I187,I173,I75,I53)</f>
        <v>30000</v>
      </c>
      <c r="J283" s="219">
        <f>SUM(J280,J268,J230,J195,J187,J173,J75,J53)</f>
        <v>0</v>
      </c>
      <c r="K283" s="219">
        <f>SUM(K280,K268,K230,K195,K187,K173,K75,K53)</f>
        <v>0</v>
      </c>
      <c r="L283" s="143">
        <f>SUM(L280,L268,L230,L195,L187,L173,L75,L53)</f>
        <v>0</v>
      </c>
    </row>
    <row r="284" spans="1:12" ht="3" customHeight="1" x14ac:dyDescent="0.25">
      <c r="A284" s="217"/>
      <c r="B284" s="217"/>
      <c r="C284" s="182"/>
      <c r="D284" s="183"/>
      <c r="E284" s="183"/>
      <c r="F284" s="183"/>
      <c r="G284" s="222"/>
      <c r="H284" s="182"/>
      <c r="I284" s="183"/>
      <c r="J284" s="183"/>
      <c r="K284" s="183"/>
      <c r="L284" s="223"/>
    </row>
    <row r="285" spans="1:12" s="27" customFormat="1" x14ac:dyDescent="0.25">
      <c r="A285" s="540" t="s">
        <v>267</v>
      </c>
      <c r="B285" s="541"/>
      <c r="C285" s="224" t="e">
        <f>SUM(D285:G285)</f>
        <v>#REF!</v>
      </c>
      <c r="D285" s="225" t="e">
        <f>SUM(D25,D26,D42)-D51</f>
        <v>#REF!</v>
      </c>
      <c r="E285" s="225" t="e">
        <f>SUM(E25,E26,E42)-E51</f>
        <v>#REF!</v>
      </c>
      <c r="F285" s="225" t="e">
        <f>(F27+F43)-F51</f>
        <v>#REF!</v>
      </c>
      <c r="G285" s="226" t="e">
        <f>G45-G51</f>
        <v>#REF!</v>
      </c>
      <c r="H285" s="224">
        <f>SUM(I285:L285)</f>
        <v>0</v>
      </c>
      <c r="I285" s="225">
        <f>SUM(I25,I26,I42)-I51</f>
        <v>0</v>
      </c>
      <c r="J285" s="225">
        <f>SUM(J25,J26,J42)-J51</f>
        <v>0</v>
      </c>
      <c r="K285" s="225">
        <f>(K27+K43)-K51</f>
        <v>0</v>
      </c>
      <c r="L285" s="227">
        <f>L45-L51</f>
        <v>0</v>
      </c>
    </row>
    <row r="286" spans="1:12" ht="3" customHeight="1" x14ac:dyDescent="0.25">
      <c r="A286" s="228"/>
      <c r="B286" s="228"/>
      <c r="C286" s="182"/>
      <c r="D286" s="183"/>
      <c r="E286" s="183"/>
      <c r="F286" s="183"/>
      <c r="G286" s="222"/>
      <c r="H286" s="182"/>
      <c r="I286" s="183"/>
      <c r="J286" s="183"/>
      <c r="K286" s="183"/>
      <c r="L286" s="223"/>
    </row>
    <row r="287" spans="1:12" s="27" customFormat="1" x14ac:dyDescent="0.25">
      <c r="A287" s="540" t="s">
        <v>268</v>
      </c>
      <c r="B287" s="541"/>
      <c r="C287" s="224">
        <f t="shared" ref="C287:L287" si="46">SUM(C288,C290)-C298+C300</f>
        <v>0</v>
      </c>
      <c r="D287" s="225">
        <f t="shared" si="46"/>
        <v>0</v>
      </c>
      <c r="E287" s="225">
        <f t="shared" si="46"/>
        <v>0</v>
      </c>
      <c r="F287" s="225">
        <f t="shared" si="46"/>
        <v>0</v>
      </c>
      <c r="G287" s="226">
        <f t="shared" si="46"/>
        <v>0</v>
      </c>
      <c r="H287" s="229">
        <f t="shared" si="46"/>
        <v>0</v>
      </c>
      <c r="I287" s="225">
        <f t="shared" si="46"/>
        <v>0</v>
      </c>
      <c r="J287" s="225">
        <f t="shared" si="46"/>
        <v>0</v>
      </c>
      <c r="K287" s="225">
        <f t="shared" si="46"/>
        <v>0</v>
      </c>
      <c r="L287" s="230">
        <f t="shared" si="46"/>
        <v>0</v>
      </c>
    </row>
    <row r="288" spans="1:12" s="27" customFormat="1" x14ac:dyDescent="0.25">
      <c r="A288" s="231" t="s">
        <v>269</v>
      </c>
      <c r="B288" s="231" t="s">
        <v>270</v>
      </c>
      <c r="C288" s="224">
        <f t="shared" ref="C288:L288" si="47">C22-C280</f>
        <v>0</v>
      </c>
      <c r="D288" s="225">
        <f t="shared" si="47"/>
        <v>0</v>
      </c>
      <c r="E288" s="225">
        <f t="shared" si="47"/>
        <v>0</v>
      </c>
      <c r="F288" s="225">
        <f t="shared" si="47"/>
        <v>0</v>
      </c>
      <c r="G288" s="232">
        <f t="shared" si="47"/>
        <v>0</v>
      </c>
      <c r="H288" s="229">
        <f t="shared" si="47"/>
        <v>0</v>
      </c>
      <c r="I288" s="225">
        <f t="shared" si="47"/>
        <v>0</v>
      </c>
      <c r="J288" s="225">
        <f t="shared" si="47"/>
        <v>0</v>
      </c>
      <c r="K288" s="225">
        <f t="shared" si="47"/>
        <v>0</v>
      </c>
      <c r="L288" s="230">
        <f t="shared" si="47"/>
        <v>0</v>
      </c>
    </row>
    <row r="289" spans="1:12" ht="3" customHeight="1" x14ac:dyDescent="0.25">
      <c r="A289" s="217"/>
      <c r="B289" s="217"/>
      <c r="C289" s="182"/>
      <c r="D289" s="183"/>
      <c r="E289" s="183"/>
      <c r="F289" s="183"/>
      <c r="G289" s="222"/>
      <c r="H289" s="182"/>
      <c r="I289" s="183"/>
      <c r="J289" s="183"/>
      <c r="K289" s="183"/>
      <c r="L289" s="223"/>
    </row>
    <row r="290" spans="1:12" s="27" customFormat="1" x14ac:dyDescent="0.25">
      <c r="A290" s="233" t="s">
        <v>271</v>
      </c>
      <c r="B290" s="233" t="s">
        <v>272</v>
      </c>
      <c r="C290" s="224">
        <f t="shared" ref="C290:L290" si="48">SUM(C291,C293,C295)-SUM(C292,C294,C296)</f>
        <v>0</v>
      </c>
      <c r="D290" s="225">
        <f t="shared" si="48"/>
        <v>0</v>
      </c>
      <c r="E290" s="225">
        <f t="shared" si="48"/>
        <v>0</v>
      </c>
      <c r="F290" s="225">
        <f t="shared" si="48"/>
        <v>0</v>
      </c>
      <c r="G290" s="232">
        <f t="shared" si="48"/>
        <v>0</v>
      </c>
      <c r="H290" s="229">
        <f t="shared" si="48"/>
        <v>0</v>
      </c>
      <c r="I290" s="225">
        <f t="shared" si="48"/>
        <v>0</v>
      </c>
      <c r="J290" s="225">
        <f t="shared" si="48"/>
        <v>0</v>
      </c>
      <c r="K290" s="225">
        <f t="shared" si="48"/>
        <v>0</v>
      </c>
      <c r="L290" s="230">
        <f t="shared" si="48"/>
        <v>0</v>
      </c>
    </row>
    <row r="291" spans="1:12" x14ac:dyDescent="0.25">
      <c r="A291" s="234" t="s">
        <v>273</v>
      </c>
      <c r="B291" s="109" t="s">
        <v>274</v>
      </c>
      <c r="C291" s="81">
        <f t="shared" ref="C291:C296" si="49">SUM(D291:G291)</f>
        <v>0</v>
      </c>
      <c r="D291" s="83"/>
      <c r="E291" s="83"/>
      <c r="F291" s="83"/>
      <c r="G291" s="235"/>
      <c r="H291" s="81">
        <f t="shared" ref="H291:H296" si="50">SUM(I291:L291)</f>
        <v>0</v>
      </c>
      <c r="I291" s="83"/>
      <c r="J291" s="83"/>
      <c r="K291" s="83"/>
      <c r="L291" s="236"/>
    </row>
    <row r="292" spans="1:12" ht="24" x14ac:dyDescent="0.25">
      <c r="A292" s="207" t="s">
        <v>275</v>
      </c>
      <c r="B292" s="46" t="s">
        <v>276</v>
      </c>
      <c r="C292" s="74">
        <f t="shared" si="49"/>
        <v>0</v>
      </c>
      <c r="D292" s="76"/>
      <c r="E292" s="76"/>
      <c r="F292" s="76"/>
      <c r="G292" s="150"/>
      <c r="H292" s="74">
        <f t="shared" si="50"/>
        <v>0</v>
      </c>
      <c r="I292" s="76"/>
      <c r="J292" s="76"/>
      <c r="K292" s="76"/>
      <c r="L292" s="151"/>
    </row>
    <row r="293" spans="1:12" x14ac:dyDescent="0.25">
      <c r="A293" s="207" t="s">
        <v>277</v>
      </c>
      <c r="B293" s="46" t="s">
        <v>278</v>
      </c>
      <c r="C293" s="74">
        <f t="shared" si="49"/>
        <v>0</v>
      </c>
      <c r="D293" s="76"/>
      <c r="E293" s="76"/>
      <c r="F293" s="76"/>
      <c r="G293" s="150"/>
      <c r="H293" s="74">
        <f t="shared" si="50"/>
        <v>0</v>
      </c>
      <c r="I293" s="76"/>
      <c r="J293" s="76"/>
      <c r="K293" s="76"/>
      <c r="L293" s="151"/>
    </row>
    <row r="294" spans="1:12" ht="24" x14ac:dyDescent="0.25">
      <c r="A294" s="207" t="s">
        <v>279</v>
      </c>
      <c r="B294" s="46" t="s">
        <v>280</v>
      </c>
      <c r="C294" s="74">
        <f t="shared" si="49"/>
        <v>0</v>
      </c>
      <c r="D294" s="76"/>
      <c r="E294" s="76"/>
      <c r="F294" s="76"/>
      <c r="G294" s="150"/>
      <c r="H294" s="74">
        <f t="shared" si="50"/>
        <v>0</v>
      </c>
      <c r="I294" s="76"/>
      <c r="J294" s="76"/>
      <c r="K294" s="76"/>
      <c r="L294" s="151"/>
    </row>
    <row r="295" spans="1:12" x14ac:dyDescent="0.25">
      <c r="A295" s="207" t="s">
        <v>281</v>
      </c>
      <c r="B295" s="46" t="s">
        <v>282</v>
      </c>
      <c r="C295" s="74">
        <f t="shared" si="49"/>
        <v>0</v>
      </c>
      <c r="D295" s="76"/>
      <c r="E295" s="76"/>
      <c r="F295" s="76"/>
      <c r="G295" s="150"/>
      <c r="H295" s="74">
        <f t="shared" si="50"/>
        <v>0</v>
      </c>
      <c r="I295" s="76"/>
      <c r="J295" s="76"/>
      <c r="K295" s="76"/>
      <c r="L295" s="151"/>
    </row>
    <row r="296" spans="1:12" ht="24" x14ac:dyDescent="0.25">
      <c r="A296" s="237" t="s">
        <v>283</v>
      </c>
      <c r="B296" s="238" t="s">
        <v>284</v>
      </c>
      <c r="C296" s="175">
        <f t="shared" si="49"/>
        <v>0</v>
      </c>
      <c r="D296" s="179"/>
      <c r="E296" s="179"/>
      <c r="F296" s="179"/>
      <c r="G296" s="215"/>
      <c r="H296" s="175">
        <f t="shared" si="50"/>
        <v>0</v>
      </c>
      <c r="I296" s="179"/>
      <c r="J296" s="179"/>
      <c r="K296" s="179"/>
      <c r="L296" s="181"/>
    </row>
    <row r="297" spans="1:12" ht="3" customHeight="1" x14ac:dyDescent="0.25">
      <c r="A297" s="217"/>
      <c r="B297" s="217"/>
      <c r="C297" s="182"/>
      <c r="D297" s="183"/>
      <c r="E297" s="183"/>
      <c r="F297" s="183"/>
      <c r="G297" s="222"/>
      <c r="H297" s="182"/>
      <c r="I297" s="183"/>
      <c r="J297" s="183"/>
      <c r="K297" s="183"/>
      <c r="L297" s="223"/>
    </row>
    <row r="298" spans="1:12" s="27" customFormat="1" x14ac:dyDescent="0.25">
      <c r="A298" s="233" t="s">
        <v>285</v>
      </c>
      <c r="B298" s="233" t="s">
        <v>286</v>
      </c>
      <c r="C298" s="239">
        <f>SUM(D298:G298)</f>
        <v>0</v>
      </c>
      <c r="D298" s="240"/>
      <c r="E298" s="240"/>
      <c r="F298" s="240"/>
      <c r="G298" s="241"/>
      <c r="H298" s="239">
        <f>SUM(I298:L298)</f>
        <v>0</v>
      </c>
      <c r="I298" s="240"/>
      <c r="J298" s="240"/>
      <c r="K298" s="240"/>
      <c r="L298" s="242"/>
    </row>
    <row r="299" spans="1:12" s="27" customFormat="1" ht="3" customHeight="1" x14ac:dyDescent="0.25">
      <c r="A299" s="233"/>
      <c r="B299" s="243"/>
      <c r="C299" s="244"/>
      <c r="D299" s="245"/>
      <c r="E299" s="245"/>
      <c r="F299" s="245"/>
      <c r="G299" s="246"/>
      <c r="H299" s="244"/>
      <c r="I299" s="245"/>
      <c r="J299" s="133"/>
      <c r="K299" s="133"/>
      <c r="L299" s="135"/>
    </row>
    <row r="300" spans="1:12" s="27" customFormat="1" ht="48" x14ac:dyDescent="0.25">
      <c r="A300" s="233" t="s">
        <v>287</v>
      </c>
      <c r="B300" s="247" t="s">
        <v>288</v>
      </c>
      <c r="C300" s="248">
        <f>SUM(D300:G300)</f>
        <v>0</v>
      </c>
      <c r="D300" s="168"/>
      <c r="E300" s="168"/>
      <c r="F300" s="168"/>
      <c r="G300" s="169"/>
      <c r="H300" s="248">
        <f>SUM(I300:L300)</f>
        <v>0</v>
      </c>
      <c r="I300" s="168"/>
      <c r="J300" s="249"/>
      <c r="K300" s="249"/>
      <c r="L300" s="250"/>
    </row>
    <row r="301" spans="1:12" hidden="1" x14ac:dyDescent="0.25">
      <c r="A301" s="251"/>
      <c r="B301" s="252"/>
      <c r="C301" s="252"/>
      <c r="D301" s="252"/>
      <c r="E301" s="252"/>
      <c r="F301" s="252"/>
      <c r="G301" s="252"/>
      <c r="H301" s="252"/>
      <c r="I301" s="252"/>
      <c r="J301" s="252"/>
      <c r="K301" s="252"/>
      <c r="L301" s="253"/>
    </row>
    <row r="302" spans="1:12" hidden="1" x14ac:dyDescent="0.25">
      <c r="A302" s="254"/>
      <c r="B302" s="255"/>
      <c r="C302" s="255"/>
      <c r="D302" s="255"/>
      <c r="E302" s="255"/>
      <c r="F302" s="255"/>
      <c r="G302" s="255"/>
      <c r="H302" s="255"/>
      <c r="I302" s="255"/>
      <c r="J302" s="255"/>
      <c r="K302" s="255"/>
      <c r="L302" s="256"/>
    </row>
    <row r="303" spans="1:12" ht="12.75" hidden="1" customHeight="1" x14ac:dyDescent="0.25">
      <c r="A303" s="255" t="s">
        <v>289</v>
      </c>
      <c r="B303" s="257"/>
      <c r="C303" s="257"/>
      <c r="D303" s="255"/>
      <c r="E303" s="255"/>
      <c r="F303" s="255" t="s">
        <v>290</v>
      </c>
      <c r="G303" s="255"/>
      <c r="H303" s="255"/>
      <c r="I303" s="255"/>
      <c r="J303" s="255"/>
      <c r="K303" s="255"/>
      <c r="L303" s="256"/>
    </row>
    <row r="304" spans="1:12" hidden="1" x14ac:dyDescent="0.25">
      <c r="A304" s="254"/>
      <c r="B304" s="255"/>
      <c r="C304" s="255"/>
      <c r="D304" s="255"/>
      <c r="E304" s="255"/>
      <c r="F304" s="255"/>
      <c r="G304" s="255"/>
      <c r="H304" s="255"/>
      <c r="I304" s="255"/>
      <c r="J304" s="255"/>
      <c r="K304" s="255"/>
      <c r="L304" s="256"/>
    </row>
    <row r="305" spans="1:12" hidden="1" x14ac:dyDescent="0.25">
      <c r="A305" s="255" t="s">
        <v>291</v>
      </c>
      <c r="B305" s="257"/>
      <c r="C305" s="255"/>
      <c r="D305" s="255"/>
      <c r="E305" s="255"/>
      <c r="F305" s="255" t="s">
        <v>292</v>
      </c>
      <c r="G305" s="255"/>
      <c r="H305" s="255"/>
      <c r="I305" s="255"/>
      <c r="J305" s="255"/>
      <c r="K305" s="255"/>
      <c r="L305" s="256"/>
    </row>
    <row r="306" spans="1:12" hidden="1" x14ac:dyDescent="0.25">
      <c r="A306" s="254"/>
      <c r="B306" s="255"/>
      <c r="C306" s="255"/>
      <c r="D306" s="255"/>
      <c r="E306" s="255"/>
      <c r="F306" s="255"/>
      <c r="G306" s="255"/>
      <c r="H306" s="255"/>
      <c r="I306" s="255"/>
      <c r="J306" s="255"/>
      <c r="K306" s="255"/>
      <c r="L306" s="256"/>
    </row>
    <row r="307" spans="1:12" ht="12.75" hidden="1" thickBot="1" x14ac:dyDescent="0.3">
      <c r="A307" s="258"/>
      <c r="B307" s="259"/>
      <c r="C307" s="259"/>
      <c r="D307" s="259"/>
      <c r="E307" s="259"/>
      <c r="F307" s="259"/>
      <c r="G307" s="259"/>
      <c r="H307" s="259"/>
      <c r="I307" s="259"/>
      <c r="J307" s="259"/>
      <c r="K307" s="259"/>
      <c r="L307" s="260"/>
    </row>
    <row r="308" spans="1:12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</sheetData>
  <sheetProtection algorithmName="SHA-512" hashValue="XLdnB0dvkordXOWme8/7INa0s8WwZ7Gytzwtx85YYAqnbrdhQquptEbWF0vvwT93xvOZxxLWTPl+44BEKWIbIA==" saltValue="o+vx96jqT9YcCK4XPP+mNg==" spinCount="100000" sheet="1" objects="1" scenarios="1"/>
  <mergeCells count="28">
    <mergeCell ref="H7:L7"/>
    <mergeCell ref="A1:L1"/>
    <mergeCell ref="A2:L2"/>
    <mergeCell ref="H4:L4"/>
    <mergeCell ref="H5:L5"/>
    <mergeCell ref="H6:L6"/>
    <mergeCell ref="E17:E18"/>
    <mergeCell ref="F17:F18"/>
    <mergeCell ref="G17:G18"/>
    <mergeCell ref="H12:L12"/>
    <mergeCell ref="H13:L13"/>
    <mergeCell ref="H14:L14"/>
    <mergeCell ref="H8:L8"/>
    <mergeCell ref="H10:L10"/>
    <mergeCell ref="H11:L11"/>
    <mergeCell ref="A287:B287"/>
    <mergeCell ref="H17:H18"/>
    <mergeCell ref="I17:I18"/>
    <mergeCell ref="J17:J18"/>
    <mergeCell ref="K17:K18"/>
    <mergeCell ref="L17:L18"/>
    <mergeCell ref="A285:B285"/>
    <mergeCell ref="A16:A18"/>
    <mergeCell ref="B16:B18"/>
    <mergeCell ref="C16:G16"/>
    <mergeCell ref="H16:L16"/>
    <mergeCell ref="C17:C18"/>
    <mergeCell ref="D17:D18"/>
  </mergeCells>
  <printOptions gridLines="1"/>
  <pageMargins left="0.98425196850393704" right="0.39370078740157483" top="0.39370078740157483" bottom="0.39370078740157483" header="0.23622047244094491" footer="0.19685039370078741"/>
  <pageSetup paperSize="9" scale="70" orientation="portrait" r:id="rId1"/>
  <headerFooter>
    <oddHeader xml:space="preserve">&amp;C                               &amp;R&amp;"Times New Roman,Regular"&amp;10  Tāme Nr.03.4.1.     &amp;"Arial,Regular"     </oddHeader>
    <oddFooter xml:space="preserve">&amp;L&amp;10&amp;D&amp;T&amp;R&amp;"Times New Roman,Regular"&amp;10&amp;P (&amp;N)&amp;8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03.1.1.</vt:lpstr>
      <vt:lpstr>03.1.2.</vt:lpstr>
      <vt:lpstr>03.1.3.</vt:lpstr>
      <vt:lpstr>03.2.1.</vt:lpstr>
      <vt:lpstr>03.3.1.</vt:lpstr>
      <vt:lpstr>03.4.1.</vt:lpstr>
      <vt:lpstr>'03.1.1.'!Print_Titles</vt:lpstr>
      <vt:lpstr>'03.1.2.'!Print_Titles</vt:lpstr>
      <vt:lpstr>'03.1.3.'!Print_Titles</vt:lpstr>
      <vt:lpstr>'03.2.1.'!Print_Titles</vt:lpstr>
      <vt:lpstr>'03.3.1.'!Print_Titles</vt:lpstr>
      <vt:lpstr>'03.4.1.'!Print_Titles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Elina Markaine</dc:creator>
  <cp:lastModifiedBy>Linda Rimša</cp:lastModifiedBy>
  <cp:lastPrinted>2014-12-29T08:17:23Z</cp:lastPrinted>
  <dcterms:created xsi:type="dcterms:W3CDTF">2014-12-15T11:02:21Z</dcterms:created>
  <dcterms:modified xsi:type="dcterms:W3CDTF">2015-01-09T08:10:53Z</dcterms:modified>
</cp:coreProperties>
</file>