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200" windowHeight="10695"/>
  </bookViews>
  <sheets>
    <sheet name="EUR" sheetId="2" r:id="rId1"/>
  </sheets>
  <calcPr calcId="145621"/>
</workbook>
</file>

<file path=xl/calcChain.xml><?xml version="1.0" encoding="utf-8"?>
<calcChain xmlns="http://schemas.openxmlformats.org/spreadsheetml/2006/main">
  <c r="O28" i="2" l="1"/>
  <c r="N28" i="2"/>
  <c r="T26" i="2"/>
  <c r="T13" i="2"/>
  <c r="W13" i="2"/>
  <c r="W26" i="2"/>
  <c r="W20" i="2"/>
  <c r="W21" i="2"/>
  <c r="W22" i="2"/>
  <c r="W23" i="2"/>
  <c r="W24" i="2"/>
  <c r="W25" i="2"/>
  <c r="W19" i="2"/>
  <c r="H13" i="2"/>
  <c r="H28" i="2"/>
  <c r="C13" i="2"/>
  <c r="I13" i="2"/>
  <c r="O13" i="2"/>
  <c r="I19" i="2"/>
  <c r="C19" i="2"/>
  <c r="R26" i="2" l="1"/>
  <c r="R28" i="2" s="1"/>
  <c r="K13" i="2"/>
  <c r="J13" i="2"/>
  <c r="B25" i="2"/>
  <c r="B23" i="2"/>
  <c r="B21" i="2"/>
  <c r="G26" i="2"/>
  <c r="F26" i="2"/>
  <c r="D26" i="2"/>
  <c r="Q26" i="2"/>
  <c r="L26" i="2"/>
  <c r="V13" i="2"/>
  <c r="H20" i="2" l="1"/>
  <c r="K26" i="2"/>
  <c r="J26" i="2"/>
  <c r="Y20" i="2"/>
  <c r="U19" i="2"/>
  <c r="U13" i="2"/>
  <c r="Y19" i="2"/>
  <c r="N19" i="2"/>
  <c r="V20" i="2"/>
  <c r="Y22" i="2"/>
  <c r="H24" i="2"/>
  <c r="H25" i="2"/>
  <c r="Y25" i="2"/>
  <c r="U20" i="2"/>
  <c r="C26" i="2"/>
  <c r="H21" i="2"/>
  <c r="S26" i="2"/>
  <c r="H22" i="2"/>
  <c r="V19" i="2"/>
  <c r="B13" i="2"/>
  <c r="N20" i="2"/>
  <c r="H23" i="2"/>
  <c r="X19" i="2"/>
  <c r="B20" i="2"/>
  <c r="B22" i="2"/>
  <c r="N23" i="2"/>
  <c r="B24" i="2"/>
  <c r="P26" i="2"/>
  <c r="N24" i="2"/>
  <c r="I26" i="2"/>
  <c r="L27" i="2" s="1"/>
  <c r="N22" i="2"/>
  <c r="O26" i="2"/>
  <c r="Y23" i="2" l="1"/>
  <c r="T22" i="2"/>
  <c r="Y21" i="2"/>
  <c r="T24" i="2"/>
  <c r="Y24" i="2"/>
  <c r="T20" i="2"/>
  <c r="Y13" i="2"/>
  <c r="N25" i="2"/>
  <c r="T25" i="2" s="1"/>
  <c r="H19" i="2"/>
  <c r="T19" i="2" s="1"/>
  <c r="N13" i="2"/>
  <c r="N21" i="2"/>
  <c r="T21" i="2" s="1"/>
  <c r="M26" i="2"/>
  <c r="Y26" i="2" s="1"/>
  <c r="T23" i="2"/>
  <c r="U26" i="2"/>
  <c r="V26" i="2"/>
  <c r="E26" i="2"/>
  <c r="F27" i="2"/>
  <c r="B19" i="2"/>
  <c r="B26" i="2" s="1"/>
  <c r="H26" i="2" l="1"/>
  <c r="J27" i="2" s="1"/>
  <c r="N26" i="2"/>
  <c r="O27" i="2" s="1"/>
  <c r="D27" i="2"/>
  <c r="G27" i="2"/>
  <c r="B28" i="2"/>
  <c r="E27" i="2"/>
  <c r="C27" i="2"/>
  <c r="P27" i="2" l="1"/>
  <c r="R27" i="2"/>
  <c r="Q27" i="2"/>
  <c r="I27" i="2"/>
  <c r="K27" i="2"/>
  <c r="M27" i="2"/>
  <c r="S27" i="2"/>
  <c r="B27" i="2"/>
  <c r="N27" i="2" l="1"/>
  <c r="H27" i="2"/>
</calcChain>
</file>

<file path=xl/sharedStrings.xml><?xml version="1.0" encoding="utf-8"?>
<sst xmlns="http://schemas.openxmlformats.org/spreadsheetml/2006/main" count="93" uniqueCount="39">
  <si>
    <t>KOPĀ</t>
  </si>
  <si>
    <t>Neattiecināmās izmaksas</t>
  </si>
  <si>
    <t>KOPĀ:</t>
  </si>
  <si>
    <t>Apstiprinātais plāns</t>
  </si>
  <si>
    <t>Precizētais plāns</t>
  </si>
  <si>
    <t>IZMAKSU POZĪCIJAS (AKTIVITĀTES) NOSAUKUMS*</t>
  </si>
  <si>
    <t>IEŅĒMUMI</t>
  </si>
  <si>
    <t>Bilance</t>
  </si>
  <si>
    <t>Īpatsvars, %</t>
  </si>
  <si>
    <t>Izpilde</t>
  </si>
  <si>
    <t>Izpilde pret precizēto plānu (%)</t>
  </si>
  <si>
    <t>Neattiecināmo izmaksu segšanai</t>
  </si>
  <si>
    <t>Projekta</t>
  </si>
  <si>
    <t>JPD līdzfinansējums</t>
  </si>
  <si>
    <t>Partneru līdzfinansējums</t>
  </si>
  <si>
    <t>JPD finansējums</t>
  </si>
  <si>
    <t>X</t>
  </si>
  <si>
    <t>Partneru līdzfinansējums*</t>
  </si>
  <si>
    <t>Attiecināmās izmaksas*</t>
  </si>
  <si>
    <t>Valsts budžeta dotācija (5%)</t>
  </si>
  <si>
    <t>JPD finansējums (12%)</t>
  </si>
  <si>
    <t>Valsts budžeta dotācija (0%)</t>
  </si>
  <si>
    <t>JPD finansējums (17%)</t>
  </si>
  <si>
    <r>
      <rPr>
        <b/>
        <i/>
        <sz val="12"/>
        <color theme="1"/>
        <rFont val="Times New Roman"/>
        <family val="1"/>
        <charset val="186"/>
      </rPr>
      <t>"Jūrmalas jauniešu mēnesis 2014"</t>
    </r>
    <r>
      <rPr>
        <sz val="11"/>
        <color theme="1"/>
        <rFont val="Times New Roman"/>
        <family val="2"/>
        <charset val="186"/>
      </rPr>
      <t xml:space="preserve"> </t>
    </r>
  </si>
  <si>
    <t>IZM finansējums (100%)</t>
  </si>
  <si>
    <t>IZM finansējums</t>
  </si>
  <si>
    <t>Projekta īstenošanai nepieciešamo biroja preču izmaksas</t>
  </si>
  <si>
    <t>Projektā paredzēto pasākumu organizēšanas izmaksas (4 kafijas pauzes, skaņu aparatūras noma, balvas veloorientēšanās dalībniekiem)</t>
  </si>
  <si>
    <t>Projekta personāla izmaksas (atalgojums projekta koordinatoram  - 4 mēneši, un atalgojums koordinatora asistentam - 3 mēneši)</t>
  </si>
  <si>
    <t>Darba devēja valsts sociālās apdrošināšanas obligātās iemaksas (23.59%)</t>
  </si>
  <si>
    <t>Transporta izmaksas (degviela)</t>
  </si>
  <si>
    <t>Informācijas un publicitātes izmaksas (nozīmītes, T-krekli, skrejlapas, banneri, plakāti, bilžu druka, pildspalvas ar apruku)</t>
  </si>
  <si>
    <t>Konsultantu un ekspertu, projektā iesaistīto speciālistu izmaksas (4 konsultanti/eksperti)</t>
  </si>
  <si>
    <t>budžeta kopsavilkums (euro)</t>
  </si>
  <si>
    <t>2.pielikums Jūrmalas pilsētas domes</t>
  </si>
  <si>
    <t>Attiecināmo izmaksu segšanai</t>
  </si>
  <si>
    <t>Attiecināmās izmaksas</t>
  </si>
  <si>
    <t>2015.gada 26.marta lēmumam Nr.104</t>
  </si>
  <si>
    <t>(Protokols Nr.7, 7.punkts)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</si>
</sst>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Times New Roman"/>
      <family val="2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i/>
      <sz val="10"/>
      <color theme="1" tint="4.9989318521683403E-2"/>
      <name val="Times New Roman"/>
      <family val="1"/>
      <charset val="186"/>
    </font>
    <font>
      <b/>
      <i/>
      <sz val="11"/>
      <color theme="1" tint="4.9989318521683403E-2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color theme="1"/>
      <name val="Times New Roman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Alignment="1">
      <alignment horizontal="right"/>
    </xf>
    <xf numFmtId="0" fontId="7" fillId="0" borderId="8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9" fontId="5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0" fontId="0" fillId="0" borderId="5" xfId="0" applyBorder="1"/>
    <xf numFmtId="0" fontId="0" fillId="0" borderId="12" xfId="0" applyBorder="1"/>
    <xf numFmtId="4" fontId="5" fillId="0" borderId="2" xfId="0" applyNumberFormat="1" applyFont="1" applyBorder="1" applyAlignment="1">
      <alignment horizont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1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1" fontId="6" fillId="0" borderId="1" xfId="0" applyNumberFormat="1" applyFont="1" applyBorder="1" applyAlignment="1">
      <alignment horizontal="right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4" fontId="5" fillId="2" borderId="1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10" fontId="5" fillId="0" borderId="1" xfId="1" applyNumberFormat="1" applyFont="1" applyBorder="1" applyAlignment="1">
      <alignment horizontal="center" vertical="center" wrapText="1"/>
    </xf>
    <xf numFmtId="10" fontId="5" fillId="0" borderId="2" xfId="1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10" fontId="5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/>
    </xf>
    <xf numFmtId="4" fontId="10" fillId="2" borderId="3" xfId="0" applyNumberFormat="1" applyFont="1" applyFill="1" applyBorder="1" applyAlignment="1">
      <alignment horizontal="center"/>
    </xf>
    <xf numFmtId="4" fontId="10" fillId="2" borderId="4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1"/>
  <sheetViews>
    <sheetView tabSelected="1" workbookViewId="0">
      <selection activeCell="AA5" sqref="AA5"/>
    </sheetView>
  </sheetViews>
  <sheetFormatPr defaultRowHeight="15" x14ac:dyDescent="0.25"/>
  <cols>
    <col min="1" max="1" width="35.7109375" customWidth="1"/>
    <col min="2" max="2" width="10.140625" customWidth="1"/>
    <col min="3" max="3" width="16.140625" customWidth="1"/>
    <col min="4" max="4" width="12.85546875" hidden="1" customWidth="1"/>
    <col min="5" max="5" width="16.28515625" hidden="1" customWidth="1"/>
    <col min="6" max="6" width="14.7109375" hidden="1" customWidth="1"/>
    <col min="7" max="7" width="15.140625" hidden="1" customWidth="1"/>
    <col min="8" max="8" width="11.140625" customWidth="1"/>
    <col min="9" max="9" width="16.7109375" customWidth="1"/>
    <col min="10" max="10" width="15.5703125" hidden="1" customWidth="1"/>
    <col min="11" max="11" width="16.85546875" hidden="1" customWidth="1"/>
    <col min="12" max="12" width="14" hidden="1" customWidth="1"/>
    <col min="13" max="13" width="16.28515625" hidden="1" customWidth="1"/>
    <col min="14" max="14" width="10.140625" customWidth="1"/>
    <col min="15" max="15" width="16.140625" customWidth="1"/>
    <col min="16" max="17" width="16.28515625" hidden="1" customWidth="1"/>
    <col min="18" max="18" width="14.7109375" hidden="1" customWidth="1"/>
    <col min="19" max="19" width="16" hidden="1" customWidth="1"/>
    <col min="20" max="20" width="11.42578125" customWidth="1"/>
    <col min="21" max="22" width="16.140625" hidden="1" customWidth="1"/>
    <col min="23" max="23" width="16.140625" customWidth="1"/>
    <col min="24" max="25" width="16.140625" hidden="1" customWidth="1"/>
    <col min="26" max="27" width="16.140625" customWidth="1"/>
  </cols>
  <sheetData>
    <row r="1" spans="1:64" x14ac:dyDescent="0.25">
      <c r="A1" s="1"/>
      <c r="N1" s="1"/>
      <c r="O1" s="58" t="s">
        <v>34</v>
      </c>
      <c r="P1" s="58"/>
      <c r="Q1" s="58"/>
      <c r="R1" s="58"/>
      <c r="S1" s="58"/>
      <c r="T1" s="58"/>
      <c r="U1" s="58"/>
      <c r="V1" s="58"/>
      <c r="W1" s="58"/>
      <c r="X1" s="58"/>
      <c r="Y1" s="58"/>
    </row>
    <row r="2" spans="1:64" x14ac:dyDescent="0.25">
      <c r="A2" s="1"/>
      <c r="N2" s="1"/>
      <c r="O2" s="58" t="s">
        <v>37</v>
      </c>
      <c r="P2" s="58"/>
      <c r="Q2" s="58"/>
      <c r="R2" s="58"/>
      <c r="S2" s="58"/>
      <c r="T2" s="58"/>
      <c r="U2" s="58"/>
      <c r="V2" s="58"/>
      <c r="W2" s="58"/>
      <c r="X2" s="40"/>
      <c r="Y2" s="35"/>
    </row>
    <row r="3" spans="1:64" x14ac:dyDescent="0.25">
      <c r="A3" s="1"/>
      <c r="N3" s="1"/>
      <c r="O3" s="58" t="s">
        <v>38</v>
      </c>
      <c r="P3" s="58"/>
      <c r="Q3" s="58"/>
      <c r="R3" s="58"/>
      <c r="S3" s="58"/>
      <c r="T3" s="58"/>
      <c r="U3" s="58"/>
      <c r="V3" s="58"/>
      <c r="W3" s="58"/>
      <c r="X3" s="40"/>
      <c r="Y3" s="35"/>
    </row>
    <row r="4" spans="1:64" ht="15.75" x14ac:dyDescent="0.25">
      <c r="A4" s="2"/>
    </row>
    <row r="5" spans="1:64" ht="15.75" customHeight="1" x14ac:dyDescent="0.25">
      <c r="A5" s="59" t="s">
        <v>12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AA5" s="32"/>
      <c r="AB5" s="32"/>
    </row>
    <row r="6" spans="1:64" ht="15.75" customHeight="1" x14ac:dyDescent="0.25">
      <c r="A6" s="60" t="s">
        <v>23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AA6" s="32"/>
      <c r="AB6" s="32"/>
    </row>
    <row r="7" spans="1:64" ht="15.75" customHeight="1" x14ac:dyDescent="0.25">
      <c r="A7" s="59" t="s">
        <v>33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AA7" s="32"/>
      <c r="AB7" s="32"/>
    </row>
    <row r="8" spans="1:64" ht="15.75" x14ac:dyDescent="0.25">
      <c r="A8" s="7"/>
      <c r="AA8" s="32"/>
      <c r="AB8" s="32"/>
    </row>
    <row r="9" spans="1:64" x14ac:dyDescent="0.25">
      <c r="A9" s="3"/>
      <c r="B9" s="3"/>
      <c r="C9" s="3"/>
      <c r="D9" s="3"/>
      <c r="E9" s="3"/>
      <c r="F9" s="3"/>
      <c r="G9" s="3"/>
      <c r="H9" s="3"/>
      <c r="I9" s="3"/>
      <c r="J9" s="3"/>
      <c r="AA9" s="32"/>
      <c r="AB9" s="32"/>
    </row>
    <row r="10" spans="1:64" x14ac:dyDescent="0.25">
      <c r="A10" s="51" t="s">
        <v>6</v>
      </c>
      <c r="B10" s="45" t="s">
        <v>3</v>
      </c>
      <c r="C10" s="46"/>
      <c r="D10" s="46"/>
      <c r="E10" s="46"/>
      <c r="F10" s="46"/>
      <c r="G10" s="47"/>
      <c r="H10" s="42" t="s">
        <v>4</v>
      </c>
      <c r="I10" s="43"/>
      <c r="J10" s="43"/>
      <c r="K10" s="43"/>
      <c r="L10" s="43"/>
      <c r="M10" s="44"/>
      <c r="N10" s="42" t="s">
        <v>9</v>
      </c>
      <c r="O10" s="43"/>
      <c r="P10" s="43"/>
      <c r="Q10" s="43"/>
      <c r="R10" s="43"/>
      <c r="S10" s="44"/>
      <c r="T10" s="45" t="s">
        <v>10</v>
      </c>
      <c r="U10" s="46"/>
      <c r="V10" s="46"/>
      <c r="W10" s="46"/>
      <c r="X10" s="46"/>
      <c r="Y10" s="47"/>
      <c r="Z10" s="20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</row>
    <row r="11" spans="1:64" ht="44.25" customHeight="1" x14ac:dyDescent="0.25">
      <c r="A11" s="52"/>
      <c r="B11" s="41" t="s">
        <v>0</v>
      </c>
      <c r="C11" s="48" t="s">
        <v>35</v>
      </c>
      <c r="D11" s="48"/>
      <c r="E11" s="48"/>
      <c r="F11" s="49" t="s">
        <v>11</v>
      </c>
      <c r="G11" s="50"/>
      <c r="H11" s="41" t="s">
        <v>0</v>
      </c>
      <c r="I11" s="48" t="s">
        <v>35</v>
      </c>
      <c r="J11" s="48"/>
      <c r="K11" s="48"/>
      <c r="L11" s="49" t="s">
        <v>11</v>
      </c>
      <c r="M11" s="50"/>
      <c r="N11" s="41" t="s">
        <v>0</v>
      </c>
      <c r="O11" s="48" t="s">
        <v>35</v>
      </c>
      <c r="P11" s="48"/>
      <c r="Q11" s="48"/>
      <c r="R11" s="49" t="s">
        <v>11</v>
      </c>
      <c r="S11" s="50"/>
      <c r="T11" s="41" t="s">
        <v>0</v>
      </c>
      <c r="U11" s="48" t="s">
        <v>35</v>
      </c>
      <c r="V11" s="48"/>
      <c r="W11" s="48"/>
      <c r="X11" s="49" t="s">
        <v>11</v>
      </c>
      <c r="Y11" s="50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</row>
    <row r="12" spans="1:64" ht="25.5" x14ac:dyDescent="0.25">
      <c r="A12" s="53"/>
      <c r="B12" s="41"/>
      <c r="C12" s="34" t="s">
        <v>24</v>
      </c>
      <c r="D12" s="33" t="s">
        <v>21</v>
      </c>
      <c r="E12" s="33" t="s">
        <v>22</v>
      </c>
      <c r="F12" s="33" t="s">
        <v>17</v>
      </c>
      <c r="G12" s="33" t="s">
        <v>15</v>
      </c>
      <c r="H12" s="41"/>
      <c r="I12" s="34" t="s">
        <v>24</v>
      </c>
      <c r="J12" s="33" t="s">
        <v>19</v>
      </c>
      <c r="K12" s="33" t="s">
        <v>20</v>
      </c>
      <c r="L12" s="33" t="s">
        <v>14</v>
      </c>
      <c r="M12" s="33" t="s">
        <v>15</v>
      </c>
      <c r="N12" s="41"/>
      <c r="O12" s="34" t="s">
        <v>24</v>
      </c>
      <c r="P12" s="33" t="s">
        <v>19</v>
      </c>
      <c r="Q12" s="33" t="s">
        <v>20</v>
      </c>
      <c r="R12" s="33" t="s">
        <v>17</v>
      </c>
      <c r="S12" s="33" t="s">
        <v>15</v>
      </c>
      <c r="T12" s="41"/>
      <c r="U12" s="33" t="s">
        <v>13</v>
      </c>
      <c r="V12" s="33" t="s">
        <v>14</v>
      </c>
      <c r="W12" s="33" t="s">
        <v>25</v>
      </c>
      <c r="X12" s="33" t="s">
        <v>17</v>
      </c>
      <c r="Y12" s="33" t="s">
        <v>15</v>
      </c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</row>
    <row r="13" spans="1:64" x14ac:dyDescent="0.25">
      <c r="A13" s="13" t="s">
        <v>2</v>
      </c>
      <c r="B13" s="21">
        <f>SUM(C13:G13)</f>
        <v>4400</v>
      </c>
      <c r="C13" s="17">
        <f>C26</f>
        <v>4400</v>
      </c>
      <c r="D13" s="17">
        <v>0</v>
      </c>
      <c r="E13" s="17">
        <v>0</v>
      </c>
      <c r="F13" s="17">
        <v>0</v>
      </c>
      <c r="G13" s="17">
        <v>0</v>
      </c>
      <c r="H13" s="21">
        <f>H26</f>
        <v>4400</v>
      </c>
      <c r="I13" s="17">
        <f>I26</f>
        <v>4400</v>
      </c>
      <c r="J13" s="17">
        <f>ROUND((20200*0.05),2)</f>
        <v>1010</v>
      </c>
      <c r="K13" s="17">
        <f>ROUND((20200*0.12),2)</f>
        <v>2424</v>
      </c>
      <c r="L13" s="17">
        <v>0</v>
      </c>
      <c r="M13" s="17"/>
      <c r="N13" s="21">
        <f>SUM(O13:S13)</f>
        <v>4317</v>
      </c>
      <c r="O13" s="17">
        <f>O26</f>
        <v>4317</v>
      </c>
      <c r="P13" s="17"/>
      <c r="Q13" s="17"/>
      <c r="R13" s="17"/>
      <c r="S13" s="17"/>
      <c r="T13" s="37">
        <f>N13/H13</f>
        <v>0.98113636363636358</v>
      </c>
      <c r="U13" s="22">
        <f>O13*100/I13</f>
        <v>98.11363636363636</v>
      </c>
      <c r="V13" s="22">
        <f>P13*100/J13</f>
        <v>0</v>
      </c>
      <c r="W13" s="39">
        <f>O13/H13</f>
        <v>0.98113636363636358</v>
      </c>
      <c r="X13" s="29" t="s">
        <v>16</v>
      </c>
      <c r="Y13" s="29" t="e">
        <f>S13/M13</f>
        <v>#DIV/0!</v>
      </c>
      <c r="Z13" s="20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</row>
    <row r="14" spans="1:64" x14ac:dyDescent="0.25">
      <c r="A14" s="8"/>
      <c r="B14" s="9"/>
      <c r="C14" s="10"/>
      <c r="D14" s="10"/>
      <c r="E14" s="10"/>
      <c r="F14" s="10"/>
      <c r="G14" s="10"/>
      <c r="H14" s="9"/>
      <c r="I14" s="10"/>
      <c r="J14" s="10"/>
      <c r="K14" s="10"/>
      <c r="L14" s="10"/>
      <c r="M14" s="10"/>
      <c r="N14" s="9"/>
      <c r="O14" s="10"/>
      <c r="P14" s="10"/>
      <c r="Q14" s="10"/>
      <c r="R14" s="10"/>
      <c r="S14" s="10"/>
      <c r="T14" s="4"/>
      <c r="U14" s="4"/>
      <c r="V14" s="4"/>
      <c r="W14" s="4"/>
      <c r="X14" s="4"/>
      <c r="Y14" s="4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</row>
    <row r="15" spans="1:64" x14ac:dyDescent="0.25">
      <c r="A15" s="12"/>
      <c r="B15" s="3"/>
      <c r="C15" s="3"/>
      <c r="D15" s="3"/>
      <c r="E15" s="3"/>
      <c r="F15" s="3"/>
      <c r="G15" s="3"/>
      <c r="H15" s="3"/>
      <c r="I15" s="3"/>
      <c r="J15" s="3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</row>
    <row r="16" spans="1:64" ht="22.5" customHeight="1" x14ac:dyDescent="0.25">
      <c r="A16" s="41" t="s">
        <v>5</v>
      </c>
      <c r="B16" s="41" t="s">
        <v>3</v>
      </c>
      <c r="C16" s="41"/>
      <c r="D16" s="41"/>
      <c r="E16" s="41"/>
      <c r="F16" s="41"/>
      <c r="G16" s="41"/>
      <c r="H16" s="41" t="s">
        <v>4</v>
      </c>
      <c r="I16" s="41"/>
      <c r="J16" s="41"/>
      <c r="K16" s="41"/>
      <c r="L16" s="41"/>
      <c r="M16" s="41"/>
      <c r="N16" s="41" t="s">
        <v>9</v>
      </c>
      <c r="O16" s="41"/>
      <c r="P16" s="41"/>
      <c r="Q16" s="41"/>
      <c r="R16" s="41"/>
      <c r="S16" s="41"/>
      <c r="T16" s="41" t="s">
        <v>10</v>
      </c>
      <c r="U16" s="41"/>
      <c r="V16" s="41"/>
      <c r="W16" s="41"/>
      <c r="X16" s="41"/>
      <c r="Y16" s="41"/>
      <c r="Z16" s="20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</row>
    <row r="17" spans="1:64" ht="24.75" customHeight="1" x14ac:dyDescent="0.25">
      <c r="A17" s="41"/>
      <c r="B17" s="41" t="s">
        <v>0</v>
      </c>
      <c r="C17" s="48" t="s">
        <v>36</v>
      </c>
      <c r="D17" s="48"/>
      <c r="E17" s="48"/>
      <c r="F17" s="49" t="s">
        <v>1</v>
      </c>
      <c r="G17" s="50"/>
      <c r="H17" s="41" t="s">
        <v>0</v>
      </c>
      <c r="I17" s="48" t="s">
        <v>36</v>
      </c>
      <c r="J17" s="48"/>
      <c r="K17" s="48"/>
      <c r="L17" s="49" t="s">
        <v>1</v>
      </c>
      <c r="M17" s="50"/>
      <c r="N17" s="41" t="s">
        <v>0</v>
      </c>
      <c r="O17" s="48" t="s">
        <v>18</v>
      </c>
      <c r="P17" s="48"/>
      <c r="Q17" s="48"/>
      <c r="R17" s="49" t="s">
        <v>1</v>
      </c>
      <c r="S17" s="50"/>
      <c r="T17" s="41" t="s">
        <v>0</v>
      </c>
      <c r="U17" s="48" t="s">
        <v>36</v>
      </c>
      <c r="V17" s="48"/>
      <c r="W17" s="48"/>
      <c r="X17" s="49" t="s">
        <v>1</v>
      </c>
      <c r="Y17" s="50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</row>
    <row r="18" spans="1:64" ht="25.5" x14ac:dyDescent="0.25">
      <c r="A18" s="41"/>
      <c r="B18" s="41"/>
      <c r="C18" s="33" t="s">
        <v>24</v>
      </c>
      <c r="D18" s="33" t="s">
        <v>21</v>
      </c>
      <c r="E18" s="33" t="s">
        <v>22</v>
      </c>
      <c r="F18" s="33" t="s">
        <v>17</v>
      </c>
      <c r="G18" s="33" t="s">
        <v>15</v>
      </c>
      <c r="H18" s="41"/>
      <c r="I18" s="34" t="s">
        <v>24</v>
      </c>
      <c r="J18" s="33" t="s">
        <v>19</v>
      </c>
      <c r="K18" s="33" t="s">
        <v>20</v>
      </c>
      <c r="L18" s="33" t="s">
        <v>14</v>
      </c>
      <c r="M18" s="33" t="s">
        <v>15</v>
      </c>
      <c r="N18" s="41"/>
      <c r="O18" s="34" t="s">
        <v>24</v>
      </c>
      <c r="P18" s="33" t="s">
        <v>19</v>
      </c>
      <c r="Q18" s="33" t="s">
        <v>20</v>
      </c>
      <c r="R18" s="33" t="s">
        <v>17</v>
      </c>
      <c r="S18" s="33" t="s">
        <v>15</v>
      </c>
      <c r="T18" s="41"/>
      <c r="U18" s="33" t="s">
        <v>13</v>
      </c>
      <c r="V18" s="33" t="s">
        <v>14</v>
      </c>
      <c r="W18" s="34" t="s">
        <v>25</v>
      </c>
      <c r="X18" s="33" t="s">
        <v>17</v>
      </c>
      <c r="Y18" s="33" t="s">
        <v>15</v>
      </c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</row>
    <row r="19" spans="1:64" ht="51" x14ac:dyDescent="0.25">
      <c r="A19" s="5" t="s">
        <v>28</v>
      </c>
      <c r="B19" s="17">
        <f>SUM(C19:G19)</f>
        <v>768</v>
      </c>
      <c r="C19" s="25">
        <f>516+252</f>
        <v>768</v>
      </c>
      <c r="D19" s="25">
        <v>0</v>
      </c>
      <c r="E19" s="25"/>
      <c r="F19" s="25"/>
      <c r="G19" s="25">
        <v>0</v>
      </c>
      <c r="H19" s="17">
        <f>I19+J19+K19+M19</f>
        <v>768</v>
      </c>
      <c r="I19" s="25">
        <f>516+252</f>
        <v>768</v>
      </c>
      <c r="J19" s="25"/>
      <c r="K19" s="25"/>
      <c r="L19" s="25"/>
      <c r="M19" s="25"/>
      <c r="N19" s="17">
        <f>O19+P19+Q19+S19</f>
        <v>768</v>
      </c>
      <c r="O19" s="25">
        <v>768</v>
      </c>
      <c r="P19" s="25"/>
      <c r="Q19" s="25"/>
      <c r="R19" s="25"/>
      <c r="S19" s="25"/>
      <c r="T19" s="17">
        <f>N19*100/H19</f>
        <v>100</v>
      </c>
      <c r="U19" s="26">
        <f>O19*100/I19</f>
        <v>100</v>
      </c>
      <c r="V19" s="26" t="e">
        <f t="shared" ref="V19:V20" si="0">P19*100/J19</f>
        <v>#DIV/0!</v>
      </c>
      <c r="W19" s="26">
        <f>O19*100/C19</f>
        <v>100</v>
      </c>
      <c r="X19" s="26" t="e">
        <f t="shared" ref="X19" si="1">R19*100/L19</f>
        <v>#DIV/0!</v>
      </c>
      <c r="Y19" s="26" t="e">
        <f>S19*100/M19</f>
        <v>#DIV/0!</v>
      </c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</row>
    <row r="20" spans="1:64" ht="25.5" x14ac:dyDescent="0.25">
      <c r="A20" s="5" t="s">
        <v>32</v>
      </c>
      <c r="B20" s="17">
        <f t="shared" ref="B20:B25" si="2">SUM(C20:G20)</f>
        <v>300</v>
      </c>
      <c r="C20" s="25">
        <v>300</v>
      </c>
      <c r="D20" s="25">
        <v>0</v>
      </c>
      <c r="E20" s="25"/>
      <c r="F20" s="25"/>
      <c r="G20" s="25">
        <v>0</v>
      </c>
      <c r="H20" s="17">
        <f t="shared" ref="H20:H25" si="3">I20+J20+K20+M20</f>
        <v>300</v>
      </c>
      <c r="I20" s="25">
        <v>300</v>
      </c>
      <c r="J20" s="25"/>
      <c r="K20" s="25"/>
      <c r="L20" s="25"/>
      <c r="M20" s="25"/>
      <c r="N20" s="17">
        <f t="shared" ref="N20:N25" si="4">O20+P20+Q20+S20</f>
        <v>300.01</v>
      </c>
      <c r="O20" s="25">
        <v>300.01</v>
      </c>
      <c r="P20" s="25"/>
      <c r="Q20" s="25"/>
      <c r="R20" s="25"/>
      <c r="S20" s="25"/>
      <c r="T20" s="17">
        <f t="shared" ref="T20:U25" si="5">N20*100/H20</f>
        <v>100.00333333333333</v>
      </c>
      <c r="U20" s="26">
        <f t="shared" si="5"/>
        <v>100.00333333333333</v>
      </c>
      <c r="V20" s="26" t="e">
        <f t="shared" si="0"/>
        <v>#DIV/0!</v>
      </c>
      <c r="W20" s="26">
        <f t="shared" ref="W20:W25" si="6">O20*100/C20</f>
        <v>100.00333333333333</v>
      </c>
      <c r="X20" s="27">
        <v>0</v>
      </c>
      <c r="Y20" s="26" t="e">
        <f t="shared" ref="Y20:Y25" si="7">S20*100/M20</f>
        <v>#DIV/0!</v>
      </c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</row>
    <row r="21" spans="1:64" ht="25.5" x14ac:dyDescent="0.25">
      <c r="A21" s="5" t="s">
        <v>29</v>
      </c>
      <c r="B21" s="17">
        <f t="shared" si="2"/>
        <v>251.94</v>
      </c>
      <c r="C21" s="25">
        <v>251.94</v>
      </c>
      <c r="D21" s="25">
        <v>0</v>
      </c>
      <c r="E21" s="25"/>
      <c r="F21" s="25"/>
      <c r="G21" s="25">
        <v>0</v>
      </c>
      <c r="H21" s="17">
        <f t="shared" si="3"/>
        <v>251.94</v>
      </c>
      <c r="I21" s="25">
        <v>251.94</v>
      </c>
      <c r="J21" s="25"/>
      <c r="K21" s="25"/>
      <c r="L21" s="25"/>
      <c r="M21" s="25"/>
      <c r="N21" s="17">
        <f t="shared" si="4"/>
        <v>251.92</v>
      </c>
      <c r="O21" s="25">
        <v>251.92</v>
      </c>
      <c r="P21" s="25"/>
      <c r="Q21" s="25"/>
      <c r="R21" s="25"/>
      <c r="S21" s="25"/>
      <c r="T21" s="17">
        <f t="shared" si="5"/>
        <v>99.992061601968729</v>
      </c>
      <c r="U21" s="26"/>
      <c r="V21" s="26"/>
      <c r="W21" s="26">
        <f t="shared" si="6"/>
        <v>99.992061601968729</v>
      </c>
      <c r="X21" s="27"/>
      <c r="Y21" s="26" t="e">
        <f t="shared" si="7"/>
        <v>#DIV/0!</v>
      </c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</row>
    <row r="22" spans="1:64" x14ac:dyDescent="0.25">
      <c r="A22" s="5" t="s">
        <v>30</v>
      </c>
      <c r="B22" s="17">
        <f t="shared" si="2"/>
        <v>256</v>
      </c>
      <c r="C22" s="25">
        <v>256</v>
      </c>
      <c r="D22" s="25">
        <v>0</v>
      </c>
      <c r="E22" s="25"/>
      <c r="F22" s="25"/>
      <c r="G22" s="25">
        <v>0</v>
      </c>
      <c r="H22" s="17">
        <f t="shared" si="3"/>
        <v>256</v>
      </c>
      <c r="I22" s="25">
        <v>256</v>
      </c>
      <c r="J22" s="25"/>
      <c r="K22" s="25"/>
      <c r="L22" s="25"/>
      <c r="M22" s="25"/>
      <c r="N22" s="17">
        <f t="shared" si="4"/>
        <v>176.44</v>
      </c>
      <c r="O22" s="25">
        <v>176.44</v>
      </c>
      <c r="P22" s="25"/>
      <c r="Q22" s="25"/>
      <c r="R22" s="25"/>
      <c r="S22" s="25"/>
      <c r="T22" s="17">
        <f t="shared" si="5"/>
        <v>68.921875</v>
      </c>
      <c r="U22" s="26"/>
      <c r="V22" s="26"/>
      <c r="W22" s="26">
        <f t="shared" si="6"/>
        <v>68.921875</v>
      </c>
      <c r="X22" s="27"/>
      <c r="Y22" s="26" t="e">
        <f t="shared" si="7"/>
        <v>#DIV/0!</v>
      </c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</row>
    <row r="23" spans="1:64" ht="25.5" x14ac:dyDescent="0.25">
      <c r="A23" s="5" t="s">
        <v>26</v>
      </c>
      <c r="B23" s="17">
        <f t="shared" si="2"/>
        <v>490</v>
      </c>
      <c r="C23" s="25">
        <v>490</v>
      </c>
      <c r="D23" s="25">
        <v>0</v>
      </c>
      <c r="E23" s="25"/>
      <c r="F23" s="25"/>
      <c r="G23" s="25">
        <v>0</v>
      </c>
      <c r="H23" s="17">
        <f t="shared" si="3"/>
        <v>490</v>
      </c>
      <c r="I23" s="25">
        <v>490</v>
      </c>
      <c r="J23" s="25"/>
      <c r="K23" s="25"/>
      <c r="L23" s="25"/>
      <c r="M23" s="25"/>
      <c r="N23" s="17">
        <f t="shared" si="4"/>
        <v>487.79</v>
      </c>
      <c r="O23" s="25">
        <v>487.79</v>
      </c>
      <c r="P23" s="25"/>
      <c r="Q23" s="25"/>
      <c r="R23" s="25"/>
      <c r="S23" s="25"/>
      <c r="T23" s="17">
        <f t="shared" si="5"/>
        <v>99.548979591836741</v>
      </c>
      <c r="U23" s="26"/>
      <c r="V23" s="26"/>
      <c r="W23" s="26">
        <f t="shared" si="6"/>
        <v>99.548979591836741</v>
      </c>
      <c r="X23" s="27"/>
      <c r="Y23" s="26" t="e">
        <f t="shared" si="7"/>
        <v>#DIV/0!</v>
      </c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64" ht="38.25" x14ac:dyDescent="0.25">
      <c r="A24" s="5" t="s">
        <v>31</v>
      </c>
      <c r="B24" s="17">
        <f t="shared" si="2"/>
        <v>1510</v>
      </c>
      <c r="C24" s="25">
        <v>1510</v>
      </c>
      <c r="D24" s="25">
        <v>0</v>
      </c>
      <c r="E24" s="25"/>
      <c r="F24" s="25"/>
      <c r="G24" s="25">
        <v>0</v>
      </c>
      <c r="H24" s="17">
        <f t="shared" si="3"/>
        <v>1510</v>
      </c>
      <c r="I24" s="25">
        <v>1510</v>
      </c>
      <c r="J24" s="25"/>
      <c r="K24" s="25"/>
      <c r="L24" s="25"/>
      <c r="M24" s="25"/>
      <c r="N24" s="17">
        <f t="shared" si="4"/>
        <v>1510</v>
      </c>
      <c r="O24" s="25">
        <v>1510</v>
      </c>
      <c r="P24" s="25"/>
      <c r="Q24" s="25"/>
      <c r="R24" s="25"/>
      <c r="S24" s="25"/>
      <c r="T24" s="17">
        <f t="shared" si="5"/>
        <v>100</v>
      </c>
      <c r="U24" s="26"/>
      <c r="V24" s="26"/>
      <c r="W24" s="26">
        <f t="shared" si="6"/>
        <v>100</v>
      </c>
      <c r="X24" s="27"/>
      <c r="Y24" s="26" t="e">
        <f t="shared" si="7"/>
        <v>#DIV/0!</v>
      </c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</row>
    <row r="25" spans="1:64" ht="38.25" x14ac:dyDescent="0.25">
      <c r="A25" s="5" t="s">
        <v>27</v>
      </c>
      <c r="B25" s="17">
        <f t="shared" si="2"/>
        <v>824.06</v>
      </c>
      <c r="C25" s="25">
        <v>824.06</v>
      </c>
      <c r="D25" s="25">
        <v>0</v>
      </c>
      <c r="E25" s="25"/>
      <c r="F25" s="25"/>
      <c r="G25" s="25">
        <v>0</v>
      </c>
      <c r="H25" s="17">
        <f t="shared" si="3"/>
        <v>824.06</v>
      </c>
      <c r="I25" s="25">
        <v>824.06</v>
      </c>
      <c r="J25" s="25"/>
      <c r="K25" s="25"/>
      <c r="L25" s="25"/>
      <c r="M25" s="25"/>
      <c r="N25" s="17">
        <f t="shared" si="4"/>
        <v>822.84</v>
      </c>
      <c r="O25" s="25">
        <v>822.84</v>
      </c>
      <c r="P25" s="25"/>
      <c r="Q25" s="25"/>
      <c r="R25" s="25"/>
      <c r="S25" s="25"/>
      <c r="T25" s="17">
        <f t="shared" si="5"/>
        <v>99.851952527728571</v>
      </c>
      <c r="U25" s="26"/>
      <c r="V25" s="26"/>
      <c r="W25" s="26">
        <f t="shared" si="6"/>
        <v>99.851952527728571</v>
      </c>
      <c r="X25" s="27"/>
      <c r="Y25" s="26" t="e">
        <f t="shared" si="7"/>
        <v>#DIV/0!</v>
      </c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</row>
    <row r="26" spans="1:64" x14ac:dyDescent="0.25">
      <c r="A26" s="6" t="s">
        <v>2</v>
      </c>
      <c r="B26" s="17">
        <f>SUM(B19:B25)</f>
        <v>4400</v>
      </c>
      <c r="C26" s="17">
        <f>SUM(C19:C25)</f>
        <v>4400</v>
      </c>
      <c r="D26" s="17">
        <f>SUM(D19:D20)</f>
        <v>0</v>
      </c>
      <c r="E26" s="17">
        <f>SUM(E19:E25)</f>
        <v>0</v>
      </c>
      <c r="F26" s="17">
        <f>SUM(F19:F20)</f>
        <v>0</v>
      </c>
      <c r="G26" s="17">
        <f t="shared" ref="G26:Q26" si="8">SUM(G19:G25)</f>
        <v>0</v>
      </c>
      <c r="H26" s="17">
        <f t="shared" si="8"/>
        <v>4400</v>
      </c>
      <c r="I26" s="17">
        <f t="shared" si="8"/>
        <v>4400</v>
      </c>
      <c r="J26" s="17">
        <f t="shared" si="8"/>
        <v>0</v>
      </c>
      <c r="K26" s="17">
        <f t="shared" si="8"/>
        <v>0</v>
      </c>
      <c r="L26" s="17">
        <f t="shared" si="8"/>
        <v>0</v>
      </c>
      <c r="M26" s="17">
        <f t="shared" si="8"/>
        <v>0</v>
      </c>
      <c r="N26" s="17">
        <f t="shared" si="8"/>
        <v>4317</v>
      </c>
      <c r="O26" s="17">
        <f t="shared" si="8"/>
        <v>4317</v>
      </c>
      <c r="P26" s="17">
        <f t="shared" si="8"/>
        <v>0</v>
      </c>
      <c r="Q26" s="17">
        <f t="shared" si="8"/>
        <v>0</v>
      </c>
      <c r="R26" s="17">
        <f>SUM(R19:R20)</f>
        <v>0</v>
      </c>
      <c r="S26" s="17">
        <f>SUM(S19:S25)</f>
        <v>0</v>
      </c>
      <c r="T26" s="36">
        <f>N26/H26</f>
        <v>0.98113636363636358</v>
      </c>
      <c r="U26" s="17">
        <f>O26*100/I26</f>
        <v>98.11363636363636</v>
      </c>
      <c r="V26" s="17" t="e">
        <f>P26*100/J26</f>
        <v>#DIV/0!</v>
      </c>
      <c r="W26" s="38">
        <f>O26/H26</f>
        <v>0.98113636363636358</v>
      </c>
      <c r="X26" s="28" t="s">
        <v>16</v>
      </c>
      <c r="Y26" s="28" t="e">
        <f>S26/M26</f>
        <v>#DIV/0!</v>
      </c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</row>
    <row r="27" spans="1:64" x14ac:dyDescent="0.25">
      <c r="A27" s="14" t="s">
        <v>8</v>
      </c>
      <c r="B27" s="15">
        <f>E27+G27+C27+D27</f>
        <v>1</v>
      </c>
      <c r="C27" s="16">
        <f>C26/B26</f>
        <v>1</v>
      </c>
      <c r="D27" s="16">
        <f>D26/B26</f>
        <v>0</v>
      </c>
      <c r="E27" s="16">
        <f>E26/B26</f>
        <v>0</v>
      </c>
      <c r="F27" s="16">
        <f>F26/C26</f>
        <v>0</v>
      </c>
      <c r="G27" s="16">
        <f>G26/B26</f>
        <v>0</v>
      </c>
      <c r="H27" s="15">
        <f>K27+M27+J27+I27</f>
        <v>1</v>
      </c>
      <c r="I27" s="16">
        <f>I26/H26</f>
        <v>1</v>
      </c>
      <c r="J27" s="16">
        <f>J26/H26</f>
        <v>0</v>
      </c>
      <c r="K27" s="16">
        <f>K26/H26</f>
        <v>0</v>
      </c>
      <c r="L27" s="16">
        <f>L26/I26</f>
        <v>0</v>
      </c>
      <c r="M27" s="16">
        <f>M26/H26</f>
        <v>0</v>
      </c>
      <c r="N27" s="15">
        <f>SUM(O27:S27)</f>
        <v>1</v>
      </c>
      <c r="O27" s="16">
        <f>O26/N26</f>
        <v>1</v>
      </c>
      <c r="P27" s="16">
        <f>P26/N26</f>
        <v>0</v>
      </c>
      <c r="Q27" s="16">
        <f>Q26/N26</f>
        <v>0</v>
      </c>
      <c r="R27" s="16">
        <f>R26/N26</f>
        <v>0</v>
      </c>
      <c r="S27" s="16">
        <f>S26/N26</f>
        <v>0</v>
      </c>
      <c r="T27" s="19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</row>
    <row r="28" spans="1:64" ht="15.75" hidden="1" x14ac:dyDescent="0.25">
      <c r="A28" s="11" t="s">
        <v>7</v>
      </c>
      <c r="B28" s="23">
        <f>B13-B26</f>
        <v>0</v>
      </c>
      <c r="C28" s="24"/>
      <c r="D28" s="24"/>
      <c r="E28" s="24"/>
      <c r="F28" s="24"/>
      <c r="G28" s="24"/>
      <c r="H28" s="23">
        <f>H13-H26</f>
        <v>0</v>
      </c>
      <c r="I28" s="24"/>
      <c r="J28" s="24"/>
      <c r="K28" s="24"/>
      <c r="L28" s="24"/>
      <c r="M28" s="24"/>
      <c r="N28" s="31">
        <f>N13-N26</f>
        <v>0</v>
      </c>
      <c r="O28" s="54">
        <f>O26+P26+Q26</f>
        <v>4317</v>
      </c>
      <c r="P28" s="55"/>
      <c r="Q28" s="56"/>
      <c r="R28" s="54">
        <f>R26</f>
        <v>0</v>
      </c>
      <c r="S28" s="57"/>
      <c r="T28" s="20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64" x14ac:dyDescent="0.25">
      <c r="O29" s="18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</row>
    <row r="30" spans="1:64" x14ac:dyDescent="0.25">
      <c r="A30" s="30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</row>
    <row r="31" spans="1:64" x14ac:dyDescent="0.25"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</sheetData>
  <mergeCells count="42">
    <mergeCell ref="O1:Y1"/>
    <mergeCell ref="O2:W2"/>
    <mergeCell ref="O3:W3"/>
    <mergeCell ref="O17:Q17"/>
    <mergeCell ref="R17:S17"/>
    <mergeCell ref="T17:T18"/>
    <mergeCell ref="U17:W17"/>
    <mergeCell ref="X17:Y17"/>
    <mergeCell ref="R11:S11"/>
    <mergeCell ref="T11:T12"/>
    <mergeCell ref="U11:W11"/>
    <mergeCell ref="X11:Y11"/>
    <mergeCell ref="O11:Q11"/>
    <mergeCell ref="A5:Y5"/>
    <mergeCell ref="A6:Y6"/>
    <mergeCell ref="A7:Y7"/>
    <mergeCell ref="A10:A12"/>
    <mergeCell ref="B10:G10"/>
    <mergeCell ref="O28:Q28"/>
    <mergeCell ref="R28:S28"/>
    <mergeCell ref="C17:E17"/>
    <mergeCell ref="F17:G17"/>
    <mergeCell ref="H17:H18"/>
    <mergeCell ref="I17:K17"/>
    <mergeCell ref="L17:M17"/>
    <mergeCell ref="N17:N18"/>
    <mergeCell ref="A16:A18"/>
    <mergeCell ref="B16:G16"/>
    <mergeCell ref="H16:M16"/>
    <mergeCell ref="N16:S16"/>
    <mergeCell ref="T16:Y16"/>
    <mergeCell ref="B17:B18"/>
    <mergeCell ref="H10:M10"/>
    <mergeCell ref="N10:S10"/>
    <mergeCell ref="T10:Y10"/>
    <mergeCell ref="B11:B12"/>
    <mergeCell ref="C11:E11"/>
    <mergeCell ref="F11:G11"/>
    <mergeCell ref="H11:H12"/>
    <mergeCell ref="I11:K11"/>
    <mergeCell ref="L11:M11"/>
    <mergeCell ref="N11:N12"/>
  </mergeCells>
  <printOptions horizontalCentered="1" verticalCentered="1"/>
  <pageMargins left="0" right="0" top="0.15748031496062992" bottom="0.15748031496062992" header="0.31496062992125984" footer="0.15748031496062992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EUR</vt:lpstr>
    </vt:vector>
  </TitlesOfParts>
  <Company>Jurmalas Pilsetas 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Tisko</dc:creator>
  <cp:lastModifiedBy>Liene Zalkovska</cp:lastModifiedBy>
  <cp:lastPrinted>2015-03-14T11:47:35Z</cp:lastPrinted>
  <dcterms:created xsi:type="dcterms:W3CDTF">2014-01-23T10:43:45Z</dcterms:created>
  <dcterms:modified xsi:type="dcterms:W3CDTF">2015-03-27T10:04:30Z</dcterms:modified>
</cp:coreProperties>
</file>