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<sst xmlns="http://schemas.openxmlformats.org/spreadsheetml/2006/main" count="111" uniqueCount="45">
  <si>
    <t>2.pielikums Jūrmalas pilsētas domes</t>
  </si>
  <si>
    <t>KOPĀ</t>
  </si>
  <si>
    <t>Attiecināmās izmaksas</t>
  </si>
  <si>
    <t>Neattiecināmās izmaksas</t>
  </si>
  <si>
    <t>KOPĀ:</t>
  </si>
  <si>
    <t>Apstiprinātais plāns</t>
  </si>
  <si>
    <t>Precizētais plāns</t>
  </si>
  <si>
    <t>IZMAKSU POZĪCIJAS (AKTIVITĀTES) NOSAUKUMS*</t>
  </si>
  <si>
    <t>IEŅĒMUMI</t>
  </si>
  <si>
    <t>Bilance</t>
  </si>
  <si>
    <t>Īpatsvars, %</t>
  </si>
  <si>
    <t>Izpilde</t>
  </si>
  <si>
    <t>Izpilde pret precizēto plānu (%)</t>
  </si>
  <si>
    <t>Attiecināmo izmaksu segšanai</t>
  </si>
  <si>
    <t>Neattiecināmo izmaksu segšanai</t>
  </si>
  <si>
    <t>Projekta</t>
  </si>
  <si>
    <t>ERAF līdzfinansējums</t>
  </si>
  <si>
    <t>JPD līdzfinansējums</t>
  </si>
  <si>
    <t>Partneru līdzfinansējums</t>
  </si>
  <si>
    <t>JPD finansējums</t>
  </si>
  <si>
    <t>Stenda noformējums, līmplēves</t>
  </si>
  <si>
    <t>Degvielas izdevumi</t>
  </si>
  <si>
    <t>Dienas naudas</t>
  </si>
  <si>
    <t>Izdevumi par viesnīcu (naktsmītni)</t>
  </si>
  <si>
    <t>Ekonomiskās klases sabiedriskā transporta izdevumi</t>
  </si>
  <si>
    <t>Veselības apdrošināšanas izdevumi</t>
  </si>
  <si>
    <t>Autostāvvietas izmaksas</t>
  </si>
  <si>
    <t>Avio pakalpojumu rezervēšanas maksa</t>
  </si>
  <si>
    <t>Bankas komisijas</t>
  </si>
  <si>
    <t>Starptautiskās izstādes organizatora noteiktā reģistrācijas, dalības un stenda nomas maksa</t>
  </si>
  <si>
    <t>X</t>
  </si>
  <si>
    <t>Partneru līdzfinansējums*</t>
  </si>
  <si>
    <t xml:space="preserve">JPD līdzfinansējums </t>
  </si>
  <si>
    <t>Attiecināmo izmaksu īpatsvars (%):</t>
  </si>
  <si>
    <t xml:space="preserve">ERAF līdzfinansējums </t>
  </si>
  <si>
    <t xml:space="preserve">Partneru līdzfinansējums </t>
  </si>
  <si>
    <t>budžeta kopsavilkums (EUR)</t>
  </si>
  <si>
    <t>* partneru neattiecināmo izmaksu summa nav fiksēta.</t>
  </si>
  <si>
    <t>Partneru līdzfinansējum*</t>
  </si>
  <si>
    <r>
      <rPr>
        <b/>
        <i/>
        <sz val="12"/>
        <color indexed="8"/>
        <rFont val="Times New Roman"/>
        <family val="1"/>
      </rPr>
      <t>"Jūrmalas kūrortpilsētas dalība ārvalstu starptautiskajās tūrisma izstādēs, gadatirgos un konferencēs-2015"</t>
    </r>
    <r>
      <rPr>
        <sz val="11"/>
        <color theme="1"/>
        <rFont val="Times New Roman"/>
        <family val="2"/>
      </rPr>
      <t xml:space="preserve"> </t>
    </r>
  </si>
  <si>
    <t>(projekta līguma Nr.L-ĀTA-14-2485  un projekta Nr.ĀTA/2.3.1.1.1/14/67/044)</t>
  </si>
  <si>
    <t>Neattiecināms transports (taksometrs, prāmis mašīnai)</t>
  </si>
  <si>
    <t>** SIA "Sanare-KRC Jaunķemeri" atteikums piedalīties vienā izstādē</t>
  </si>
  <si>
    <t>2015.gada 15.oktobra lēmumam Nr.408</t>
  </si>
  <si>
    <t>(protokols Nr.19, 14.punkts)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</si>
</sst>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60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FF0000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theme="1" tint="0.04998999834060669"/>
      <name val="Times New Roman"/>
      <family val="1"/>
    </font>
    <font>
      <b/>
      <i/>
      <sz val="11"/>
      <color theme="1" tint="0.04998999834060669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hair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50" fillId="0" borderId="0" xfId="0" applyFont="1" applyBorder="1" applyAlignment="1">
      <alignment vertical="center" wrapText="1"/>
    </xf>
    <xf numFmtId="0" fontId="51" fillId="0" borderId="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right" vertical="center" wrapText="1"/>
    </xf>
    <xf numFmtId="0" fontId="54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right" vertical="center" wrapText="1"/>
    </xf>
    <xf numFmtId="0" fontId="51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vertical="center" wrapText="1"/>
    </xf>
    <xf numFmtId="0" fontId="53" fillId="0" borderId="0" xfId="0" applyFont="1" applyAlignment="1">
      <alignment horizontal="right"/>
    </xf>
    <xf numFmtId="0" fontId="50" fillId="0" borderId="11" xfId="0" applyFont="1" applyBorder="1" applyAlignment="1">
      <alignment vertical="center" wrapText="1"/>
    </xf>
    <xf numFmtId="0" fontId="56" fillId="0" borderId="10" xfId="0" applyFont="1" applyBorder="1" applyAlignment="1">
      <alignment horizontal="right" vertical="center" wrapText="1"/>
    </xf>
    <xf numFmtId="0" fontId="53" fillId="0" borderId="0" xfId="0" applyFont="1" applyAlignment="1">
      <alignment horizontal="right" vertical="center"/>
    </xf>
    <xf numFmtId="0" fontId="51" fillId="0" borderId="12" xfId="0" applyFont="1" applyFill="1" applyBorder="1" applyAlignment="1">
      <alignment horizontal="center" vertical="center" wrapText="1"/>
    </xf>
    <xf numFmtId="9" fontId="51" fillId="0" borderId="10" xfId="0" applyNumberFormat="1" applyFont="1" applyFill="1" applyBorder="1" applyAlignment="1">
      <alignment horizontal="center" vertical="center" wrapText="1"/>
    </xf>
    <xf numFmtId="9" fontId="53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1" fontId="51" fillId="0" borderId="13" xfId="0" applyNumberFormat="1" applyFont="1" applyBorder="1" applyAlignment="1">
      <alignment horizontal="center" vertical="center" wrapText="1"/>
    </xf>
    <xf numFmtId="1" fontId="52" fillId="0" borderId="10" xfId="0" applyNumberFormat="1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2" fillId="0" borderId="10" xfId="0" applyFont="1" applyFill="1" applyBorder="1" applyAlignment="1">
      <alignment horizontal="center" vertical="center" wrapText="1"/>
    </xf>
    <xf numFmtId="9" fontId="53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2" fillId="0" borderId="14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48" fillId="0" borderId="10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/>
    </xf>
    <xf numFmtId="9" fontId="58" fillId="0" borderId="0" xfId="0" applyNumberFormat="1" applyFont="1" applyFill="1" applyAlignment="1">
      <alignment/>
    </xf>
    <xf numFmtId="9" fontId="58" fillId="0" borderId="0" xfId="0" applyNumberFormat="1" applyFont="1" applyFill="1" applyAlignment="1">
      <alignment horizontal="left"/>
    </xf>
    <xf numFmtId="0" fontId="50" fillId="0" borderId="0" xfId="0" applyFont="1" applyFill="1" applyBorder="1" applyAlignment="1">
      <alignment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4" fontId="51" fillId="0" borderId="13" xfId="0" applyNumberFormat="1" applyFont="1" applyBorder="1" applyAlignment="1">
      <alignment horizontal="center" wrapText="1"/>
    </xf>
    <xf numFmtId="0" fontId="52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4" fontId="51" fillId="0" borderId="13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/>
    </xf>
    <xf numFmtId="4" fontId="51" fillId="0" borderId="16" xfId="0" applyNumberFormat="1" applyFont="1" applyFill="1" applyBorder="1" applyAlignment="1">
      <alignment horizontal="center" vertical="center" wrapText="1"/>
    </xf>
    <xf numFmtId="1" fontId="51" fillId="0" borderId="13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13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4" fontId="59" fillId="0" borderId="13" xfId="0" applyNumberFormat="1" applyFont="1" applyFill="1" applyBorder="1" applyAlignment="1">
      <alignment horizontal="center"/>
    </xf>
    <xf numFmtId="4" fontId="59" fillId="0" borderId="17" xfId="0" applyNumberFormat="1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90" zoomScaleNormal="90" zoomScalePageLayoutView="0" workbookViewId="0" topLeftCell="A1">
      <pane xSplit="1" topLeftCell="I1" activePane="topRight" state="frozen"/>
      <selection pane="topLeft" activeCell="A13" sqref="A13"/>
      <selection pane="topRight" activeCell="Y3" sqref="Y3"/>
    </sheetView>
  </sheetViews>
  <sheetFormatPr defaultColWidth="9.140625" defaultRowHeight="15"/>
  <cols>
    <col min="1" max="1" width="27.8515625" style="0" customWidth="1"/>
    <col min="2" max="2" width="10.140625" style="0" customWidth="1"/>
    <col min="3" max="3" width="13.421875" style="0" customWidth="1"/>
    <col min="4" max="4" width="12.8515625" style="0" customWidth="1"/>
    <col min="5" max="5" width="13.421875" style="0" customWidth="1"/>
    <col min="6" max="6" width="14.7109375" style="0" customWidth="1"/>
    <col min="7" max="7" width="12.7109375" style="32" customWidth="1"/>
    <col min="8" max="8" width="9.140625" style="0" customWidth="1"/>
    <col min="9" max="11" width="15.57421875" style="0" customWidth="1"/>
    <col min="12" max="12" width="14.00390625" style="0" customWidth="1"/>
    <col min="13" max="13" width="13.7109375" style="0" customWidth="1"/>
    <col min="14" max="14" width="9.140625" style="0" customWidth="1"/>
    <col min="15" max="15" width="13.140625" style="32" customWidth="1"/>
    <col min="16" max="17" width="16.28125" style="32" customWidth="1"/>
    <col min="18" max="18" width="14.7109375" style="32" customWidth="1"/>
    <col min="19" max="19" width="13.7109375" style="32" customWidth="1"/>
    <col min="20" max="20" width="11.421875" style="32" customWidth="1"/>
    <col min="21" max="27" width="16.140625" style="0" customWidth="1"/>
  </cols>
  <sheetData>
    <row r="1" spans="1:25" ht="15">
      <c r="A1" s="1"/>
      <c r="N1" s="1"/>
      <c r="Y1" s="1" t="s">
        <v>0</v>
      </c>
    </row>
    <row r="2" spans="1:25" ht="15">
      <c r="A2" s="1"/>
      <c r="N2" s="1"/>
      <c r="Y2" s="1" t="s">
        <v>43</v>
      </c>
    </row>
    <row r="3" spans="1:25" ht="15">
      <c r="A3" s="1"/>
      <c r="N3" s="1"/>
      <c r="Y3" s="1" t="s">
        <v>44</v>
      </c>
    </row>
    <row r="4" ht="15.75">
      <c r="A4" s="2"/>
    </row>
    <row r="5" spans="1:25" ht="15.75" customHeight="1">
      <c r="A5" s="69" t="s">
        <v>15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15.75" customHeight="1">
      <c r="A6" s="67" t="s">
        <v>39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</row>
    <row r="7" spans="1:25" ht="15.75" customHeight="1">
      <c r="A7" s="68" t="s">
        <v>40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spans="1:25" ht="15.75">
      <c r="A8" s="76" t="s">
        <v>36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</row>
    <row r="9" ht="15.75">
      <c r="A9" s="8"/>
    </row>
    <row r="10" spans="1:10" ht="15">
      <c r="A10" s="3"/>
      <c r="B10" s="3"/>
      <c r="C10" s="3"/>
      <c r="D10" s="3"/>
      <c r="E10" s="3"/>
      <c r="F10" s="3"/>
      <c r="G10" s="43"/>
      <c r="H10" s="3"/>
      <c r="I10" s="3"/>
      <c r="J10" s="3"/>
    </row>
    <row r="11" spans="1:25" ht="15">
      <c r="A11" s="77" t="s">
        <v>8</v>
      </c>
      <c r="B11" s="73" t="s">
        <v>5</v>
      </c>
      <c r="C11" s="74"/>
      <c r="D11" s="74"/>
      <c r="E11" s="74"/>
      <c r="F11" s="74"/>
      <c r="G11" s="75"/>
      <c r="H11" s="70" t="s">
        <v>6</v>
      </c>
      <c r="I11" s="71"/>
      <c r="J11" s="71"/>
      <c r="K11" s="71"/>
      <c r="L11" s="71"/>
      <c r="M11" s="72"/>
      <c r="N11" s="70" t="s">
        <v>11</v>
      </c>
      <c r="O11" s="71"/>
      <c r="P11" s="71"/>
      <c r="Q11" s="71"/>
      <c r="R11" s="71"/>
      <c r="S11" s="72"/>
      <c r="T11" s="73" t="s">
        <v>12</v>
      </c>
      <c r="U11" s="74"/>
      <c r="V11" s="74"/>
      <c r="W11" s="74"/>
      <c r="X11" s="74"/>
      <c r="Y11" s="75"/>
    </row>
    <row r="12" spans="1:25" ht="39" customHeight="1">
      <c r="A12" s="78"/>
      <c r="B12" s="55" t="s">
        <v>1</v>
      </c>
      <c r="C12" s="66" t="s">
        <v>13</v>
      </c>
      <c r="D12" s="66"/>
      <c r="E12" s="66"/>
      <c r="F12" s="59" t="s">
        <v>14</v>
      </c>
      <c r="G12" s="60"/>
      <c r="H12" s="55" t="s">
        <v>1</v>
      </c>
      <c r="I12" s="66" t="s">
        <v>13</v>
      </c>
      <c r="J12" s="66"/>
      <c r="K12" s="66"/>
      <c r="L12" s="59" t="s">
        <v>14</v>
      </c>
      <c r="M12" s="60"/>
      <c r="N12" s="55" t="s">
        <v>1</v>
      </c>
      <c r="O12" s="58" t="s">
        <v>13</v>
      </c>
      <c r="P12" s="58"/>
      <c r="Q12" s="58"/>
      <c r="R12" s="56" t="s">
        <v>14</v>
      </c>
      <c r="S12" s="57"/>
      <c r="T12" s="65" t="s">
        <v>1</v>
      </c>
      <c r="U12" s="66" t="s">
        <v>13</v>
      </c>
      <c r="V12" s="66"/>
      <c r="W12" s="66"/>
      <c r="X12" s="59" t="s">
        <v>14</v>
      </c>
      <c r="Y12" s="60"/>
    </row>
    <row r="13" spans="1:25" ht="38.25">
      <c r="A13" s="79"/>
      <c r="B13" s="55"/>
      <c r="C13" s="5" t="s">
        <v>17</v>
      </c>
      <c r="D13" s="30" t="s">
        <v>18</v>
      </c>
      <c r="E13" s="5" t="s">
        <v>16</v>
      </c>
      <c r="F13" s="22" t="s">
        <v>31</v>
      </c>
      <c r="G13" s="30" t="s">
        <v>19</v>
      </c>
      <c r="H13" s="55"/>
      <c r="I13" s="19" t="s">
        <v>17</v>
      </c>
      <c r="J13" s="19" t="s">
        <v>18</v>
      </c>
      <c r="K13" s="19" t="s">
        <v>16</v>
      </c>
      <c r="L13" s="24" t="s">
        <v>38</v>
      </c>
      <c r="M13" s="19" t="s">
        <v>19</v>
      </c>
      <c r="N13" s="70"/>
      <c r="O13" s="33" t="s">
        <v>17</v>
      </c>
      <c r="P13" s="33" t="s">
        <v>18</v>
      </c>
      <c r="Q13" s="46" t="s">
        <v>16</v>
      </c>
      <c r="R13" s="30" t="s">
        <v>31</v>
      </c>
      <c r="S13" s="30" t="s">
        <v>19</v>
      </c>
      <c r="T13" s="65"/>
      <c r="U13" s="24" t="s">
        <v>17</v>
      </c>
      <c r="V13" s="24" t="s">
        <v>18</v>
      </c>
      <c r="W13" s="24" t="s">
        <v>16</v>
      </c>
      <c r="X13" s="24" t="s">
        <v>31</v>
      </c>
      <c r="Y13" s="24" t="s">
        <v>19</v>
      </c>
    </row>
    <row r="14" spans="1:26" ht="15">
      <c r="A14" s="14" t="s">
        <v>1</v>
      </c>
      <c r="B14" s="45">
        <f>SUM(C14:G14)</f>
        <v>31615</v>
      </c>
      <c r="C14" s="21">
        <f>C31</f>
        <v>10550</v>
      </c>
      <c r="D14" s="21">
        <f>D31</f>
        <v>4100</v>
      </c>
      <c r="E14" s="21">
        <f>E31</f>
        <v>14650</v>
      </c>
      <c r="F14" s="21">
        <f>F31</f>
        <v>0</v>
      </c>
      <c r="G14" s="39">
        <f>G31</f>
        <v>2315</v>
      </c>
      <c r="H14" s="45">
        <f>SUM(I14:M14)</f>
        <v>31615</v>
      </c>
      <c r="I14" s="21">
        <f>I31</f>
        <v>10550</v>
      </c>
      <c r="J14" s="21">
        <f>J31</f>
        <v>4100</v>
      </c>
      <c r="K14" s="21">
        <f>K31</f>
        <v>14650</v>
      </c>
      <c r="L14" s="21">
        <v>0</v>
      </c>
      <c r="M14" s="21">
        <v>2315</v>
      </c>
      <c r="N14" s="45">
        <f>SUM(O14:S14)</f>
        <v>24782</v>
      </c>
      <c r="O14" s="48">
        <f>O31</f>
        <v>8200</v>
      </c>
      <c r="P14" s="49">
        <f>P31</f>
        <v>3300</v>
      </c>
      <c r="Q14" s="50">
        <f>Q31</f>
        <v>11500</v>
      </c>
      <c r="R14" s="39">
        <f>R31</f>
        <v>24</v>
      </c>
      <c r="S14" s="39">
        <f>S31</f>
        <v>1758</v>
      </c>
      <c r="T14" s="51">
        <f>N14*100/H14</f>
        <v>78.38684168907164</v>
      </c>
      <c r="U14" s="26">
        <f>O14*100/I14</f>
        <v>77.72511848341232</v>
      </c>
      <c r="V14" s="26">
        <f>P14*100/J14</f>
        <v>80.48780487804878</v>
      </c>
      <c r="W14" s="26">
        <f>Q14*100/K14</f>
        <v>78.49829351535836</v>
      </c>
      <c r="X14" s="26" t="s">
        <v>30</v>
      </c>
      <c r="Y14" s="26">
        <f>S14*100/M14</f>
        <v>75.93952483801296</v>
      </c>
      <c r="Z14" s="47"/>
    </row>
    <row r="15" spans="1:25" ht="15">
      <c r="A15" s="9"/>
      <c r="B15" s="10"/>
      <c r="C15" s="11"/>
      <c r="D15" s="11"/>
      <c r="E15" s="11"/>
      <c r="F15" s="11"/>
      <c r="G15" s="34"/>
      <c r="H15" s="10"/>
      <c r="I15" s="11"/>
      <c r="J15" s="11"/>
      <c r="K15" s="11"/>
      <c r="L15" s="11"/>
      <c r="M15" s="11"/>
      <c r="N15" s="10"/>
      <c r="O15" s="34"/>
      <c r="P15" s="34"/>
      <c r="Q15" s="34"/>
      <c r="R15" s="34"/>
      <c r="S15" s="34"/>
      <c r="T15" s="35"/>
      <c r="U15" s="4"/>
      <c r="V15" s="4"/>
      <c r="W15" s="4"/>
      <c r="X15" s="4"/>
      <c r="Y15" s="4"/>
    </row>
    <row r="16" spans="1:16" ht="15">
      <c r="A16" s="13"/>
      <c r="B16" s="3"/>
      <c r="C16" s="3"/>
      <c r="D16" s="3"/>
      <c r="E16" s="3"/>
      <c r="F16" s="3"/>
      <c r="G16" s="43"/>
      <c r="H16" s="3"/>
      <c r="I16" s="3"/>
      <c r="J16" s="13"/>
      <c r="O16" s="36"/>
      <c r="P16" s="36"/>
    </row>
    <row r="17" spans="1:25" ht="22.5" customHeight="1">
      <c r="A17" s="55" t="s">
        <v>7</v>
      </c>
      <c r="B17" s="55" t="s">
        <v>5</v>
      </c>
      <c r="C17" s="55"/>
      <c r="D17" s="55"/>
      <c r="E17" s="55"/>
      <c r="F17" s="55"/>
      <c r="G17" s="55"/>
      <c r="H17" s="55" t="s">
        <v>6</v>
      </c>
      <c r="I17" s="55"/>
      <c r="J17" s="55"/>
      <c r="K17" s="55"/>
      <c r="L17" s="55"/>
      <c r="M17" s="55"/>
      <c r="N17" s="55" t="s">
        <v>11</v>
      </c>
      <c r="O17" s="55"/>
      <c r="P17" s="55"/>
      <c r="Q17" s="55"/>
      <c r="R17" s="55"/>
      <c r="S17" s="55"/>
      <c r="T17" s="55" t="s">
        <v>12</v>
      </c>
      <c r="U17" s="55"/>
      <c r="V17" s="55"/>
      <c r="W17" s="55"/>
      <c r="X17" s="55"/>
      <c r="Y17" s="55"/>
    </row>
    <row r="18" spans="1:25" ht="24.75" customHeight="1">
      <c r="A18" s="55"/>
      <c r="B18" s="55" t="s">
        <v>1</v>
      </c>
      <c r="C18" s="66" t="s">
        <v>2</v>
      </c>
      <c r="D18" s="66"/>
      <c r="E18" s="66"/>
      <c r="F18" s="59" t="s">
        <v>3</v>
      </c>
      <c r="G18" s="60"/>
      <c r="H18" s="55" t="s">
        <v>1</v>
      </c>
      <c r="I18" s="58" t="s">
        <v>2</v>
      </c>
      <c r="J18" s="58"/>
      <c r="K18" s="58"/>
      <c r="L18" s="56" t="s">
        <v>3</v>
      </c>
      <c r="M18" s="57"/>
      <c r="N18" s="55" t="s">
        <v>1</v>
      </c>
      <c r="O18" s="58" t="s">
        <v>2</v>
      </c>
      <c r="P18" s="58"/>
      <c r="Q18" s="58"/>
      <c r="R18" s="56" t="s">
        <v>3</v>
      </c>
      <c r="S18" s="57"/>
      <c r="T18" s="65" t="s">
        <v>1</v>
      </c>
      <c r="U18" s="66" t="s">
        <v>2</v>
      </c>
      <c r="V18" s="66"/>
      <c r="W18" s="66"/>
      <c r="X18" s="59" t="s">
        <v>3</v>
      </c>
      <c r="Y18" s="60"/>
    </row>
    <row r="19" spans="1:25" ht="38.25">
      <c r="A19" s="55"/>
      <c r="B19" s="55"/>
      <c r="C19" s="20" t="s">
        <v>17</v>
      </c>
      <c r="D19" s="20" t="s">
        <v>18</v>
      </c>
      <c r="E19" s="20" t="s">
        <v>16</v>
      </c>
      <c r="F19" s="24" t="s">
        <v>31</v>
      </c>
      <c r="G19" s="30" t="s">
        <v>19</v>
      </c>
      <c r="H19" s="55"/>
      <c r="I19" s="30" t="s">
        <v>17</v>
      </c>
      <c r="J19" s="30" t="s">
        <v>18</v>
      </c>
      <c r="K19" s="30" t="s">
        <v>16</v>
      </c>
      <c r="L19" s="30" t="s">
        <v>31</v>
      </c>
      <c r="M19" s="30" t="s">
        <v>19</v>
      </c>
      <c r="N19" s="55"/>
      <c r="O19" s="30" t="s">
        <v>17</v>
      </c>
      <c r="P19" s="30" t="s">
        <v>18</v>
      </c>
      <c r="Q19" s="30" t="s">
        <v>16</v>
      </c>
      <c r="R19" s="30" t="s">
        <v>31</v>
      </c>
      <c r="S19" s="30" t="s">
        <v>19</v>
      </c>
      <c r="T19" s="65"/>
      <c r="U19" s="20" t="s">
        <v>17</v>
      </c>
      <c r="V19" s="20" t="s">
        <v>18</v>
      </c>
      <c r="W19" s="20" t="s">
        <v>16</v>
      </c>
      <c r="X19" s="24" t="s">
        <v>31</v>
      </c>
      <c r="Y19" s="20" t="s">
        <v>19</v>
      </c>
    </row>
    <row r="20" spans="1:25" ht="26.25" customHeight="1">
      <c r="A20" s="6" t="s">
        <v>22</v>
      </c>
      <c r="B20" s="21">
        <f aca="true" t="shared" si="0" ref="B20:B30">SUM(C20:G20)</f>
        <v>3050</v>
      </c>
      <c r="C20" s="44">
        <v>1525</v>
      </c>
      <c r="D20" s="44">
        <v>0</v>
      </c>
      <c r="E20" s="44">
        <v>1525</v>
      </c>
      <c r="F20" s="44">
        <v>0</v>
      </c>
      <c r="G20" s="37">
        <v>0</v>
      </c>
      <c r="H20" s="39">
        <f>SUM(I20:M20)</f>
        <v>3050</v>
      </c>
      <c r="I20" s="44">
        <v>1525</v>
      </c>
      <c r="J20" s="44">
        <v>0</v>
      </c>
      <c r="K20" s="44">
        <v>1525</v>
      </c>
      <c r="L20" s="44">
        <v>0</v>
      </c>
      <c r="M20" s="37">
        <v>0</v>
      </c>
      <c r="N20" s="21">
        <f>SUM(O20:S20)</f>
        <v>2594</v>
      </c>
      <c r="O20" s="37">
        <v>1297</v>
      </c>
      <c r="P20" s="37">
        <v>0</v>
      </c>
      <c r="Q20" s="37">
        <v>1297</v>
      </c>
      <c r="R20" s="37">
        <v>0</v>
      </c>
      <c r="S20" s="37">
        <v>0</v>
      </c>
      <c r="T20" s="39">
        <f>N20*100/H20</f>
        <v>85.04918032786885</v>
      </c>
      <c r="U20" s="27">
        <f>O20*100/I20</f>
        <v>85.04918032786885</v>
      </c>
      <c r="V20" s="27">
        <v>0</v>
      </c>
      <c r="W20" s="27">
        <f>Q20*100/K20</f>
        <v>85.04918032786885</v>
      </c>
      <c r="X20" s="27">
        <v>0</v>
      </c>
      <c r="Y20" s="27">
        <v>0</v>
      </c>
    </row>
    <row r="21" spans="1:25" ht="26.25" customHeight="1">
      <c r="A21" s="6" t="s">
        <v>23</v>
      </c>
      <c r="B21" s="21">
        <f t="shared" si="0"/>
        <v>6640</v>
      </c>
      <c r="C21" s="44">
        <v>3310</v>
      </c>
      <c r="D21" s="44">
        <v>0</v>
      </c>
      <c r="E21" s="44">
        <v>3310</v>
      </c>
      <c r="F21" s="44">
        <v>0</v>
      </c>
      <c r="G21" s="37">
        <v>20</v>
      </c>
      <c r="H21" s="39">
        <f>SUM(I21:M21)</f>
        <v>6636</v>
      </c>
      <c r="I21" s="44">
        <v>3310</v>
      </c>
      <c r="J21" s="44">
        <v>0</v>
      </c>
      <c r="K21" s="44">
        <v>3310</v>
      </c>
      <c r="L21" s="44">
        <v>0</v>
      </c>
      <c r="M21" s="54">
        <v>16</v>
      </c>
      <c r="N21" s="21">
        <f aca="true" t="shared" si="1" ref="N21:N30">SUM(O21:S21)</f>
        <v>4924</v>
      </c>
      <c r="O21" s="37">
        <v>2431</v>
      </c>
      <c r="P21" s="37">
        <v>0</v>
      </c>
      <c r="Q21" s="37">
        <v>2431</v>
      </c>
      <c r="R21" s="37">
        <v>0</v>
      </c>
      <c r="S21" s="37">
        <v>62</v>
      </c>
      <c r="T21" s="39">
        <f aca="true" t="shared" si="2" ref="T21:T31">N21*100/H21</f>
        <v>74.20132610006027</v>
      </c>
      <c r="U21" s="27">
        <f>O21*100/I21</f>
        <v>73.4441087613293</v>
      </c>
      <c r="V21" s="27">
        <v>0</v>
      </c>
      <c r="W21" s="27">
        <f>Q21*100/K21</f>
        <v>73.4441087613293</v>
      </c>
      <c r="X21" s="27">
        <v>0</v>
      </c>
      <c r="Y21" s="27">
        <v>0</v>
      </c>
    </row>
    <row r="22" spans="1:25" ht="26.25" customHeight="1">
      <c r="A22" s="6" t="s">
        <v>24</v>
      </c>
      <c r="B22" s="21">
        <f t="shared" si="0"/>
        <v>4130</v>
      </c>
      <c r="C22" s="44">
        <v>2065</v>
      </c>
      <c r="D22" s="44">
        <v>0</v>
      </c>
      <c r="E22" s="44">
        <v>2065</v>
      </c>
      <c r="F22" s="44">
        <v>0</v>
      </c>
      <c r="G22" s="37">
        <v>0</v>
      </c>
      <c r="H22" s="39">
        <f aca="true" t="shared" si="3" ref="H22:H30">SUM(I22:M22)</f>
        <v>4134</v>
      </c>
      <c r="I22" s="44">
        <v>2065</v>
      </c>
      <c r="J22" s="44">
        <v>0</v>
      </c>
      <c r="K22" s="44">
        <v>2065</v>
      </c>
      <c r="L22" s="44">
        <v>0</v>
      </c>
      <c r="M22" s="54">
        <v>4</v>
      </c>
      <c r="N22" s="21">
        <f>SUM(O22:S22)</f>
        <v>3070</v>
      </c>
      <c r="O22" s="37">
        <v>1528</v>
      </c>
      <c r="P22" s="37">
        <v>0</v>
      </c>
      <c r="Q22" s="37">
        <v>1528</v>
      </c>
      <c r="R22" s="37">
        <v>0</v>
      </c>
      <c r="S22" s="37">
        <v>14</v>
      </c>
      <c r="T22" s="39">
        <f t="shared" si="2"/>
        <v>74.26221577164974</v>
      </c>
      <c r="U22" s="27">
        <f>O22*100/I22</f>
        <v>73.99515738498789</v>
      </c>
      <c r="V22" s="27">
        <v>0</v>
      </c>
      <c r="W22" s="27">
        <f>Q22*100/K22</f>
        <v>73.99515738498789</v>
      </c>
      <c r="X22" s="27">
        <v>0</v>
      </c>
      <c r="Y22" s="27">
        <v>0</v>
      </c>
    </row>
    <row r="23" spans="1:25" ht="45.75" customHeight="1">
      <c r="A23" s="6" t="s">
        <v>29</v>
      </c>
      <c r="B23" s="21">
        <f t="shared" si="0"/>
        <v>15530</v>
      </c>
      <c r="C23" s="44">
        <v>3650</v>
      </c>
      <c r="D23" s="44">
        <v>4100</v>
      </c>
      <c r="E23" s="44">
        <v>7750</v>
      </c>
      <c r="F23" s="37">
        <v>0</v>
      </c>
      <c r="G23" s="37">
        <v>30</v>
      </c>
      <c r="H23" s="53">
        <f t="shared" si="3"/>
        <v>15530</v>
      </c>
      <c r="I23" s="44">
        <v>3650</v>
      </c>
      <c r="J23" s="44">
        <v>4100</v>
      </c>
      <c r="K23" s="44">
        <v>7750</v>
      </c>
      <c r="L23" s="37">
        <v>0</v>
      </c>
      <c r="M23" s="54">
        <v>30</v>
      </c>
      <c r="N23" s="21">
        <f t="shared" si="1"/>
        <v>12520</v>
      </c>
      <c r="O23" s="37">
        <v>2944</v>
      </c>
      <c r="P23" s="37">
        <v>3300</v>
      </c>
      <c r="Q23" s="37">
        <v>6244</v>
      </c>
      <c r="R23" s="37">
        <v>24</v>
      </c>
      <c r="S23" s="37">
        <v>8</v>
      </c>
      <c r="T23" s="39">
        <f t="shared" si="2"/>
        <v>80.61815840309079</v>
      </c>
      <c r="U23" s="27">
        <f>O23*100/I23</f>
        <v>80.65753424657534</v>
      </c>
      <c r="V23" s="27">
        <f>P23*100/J23</f>
        <v>80.48780487804878</v>
      </c>
      <c r="W23" s="27">
        <f>Q23*100/K23</f>
        <v>80.56774193548387</v>
      </c>
      <c r="X23" s="27">
        <v>0</v>
      </c>
      <c r="Y23" s="27">
        <v>0</v>
      </c>
    </row>
    <row r="24" spans="1:25" ht="26.25" customHeight="1">
      <c r="A24" s="6" t="s">
        <v>25</v>
      </c>
      <c r="B24" s="21">
        <f t="shared" si="0"/>
        <v>65</v>
      </c>
      <c r="C24" s="44">
        <v>0</v>
      </c>
      <c r="D24" s="44">
        <v>0</v>
      </c>
      <c r="E24" s="44">
        <v>0</v>
      </c>
      <c r="F24" s="44">
        <v>0</v>
      </c>
      <c r="G24" s="37">
        <v>65</v>
      </c>
      <c r="H24" s="39">
        <f t="shared" si="3"/>
        <v>45</v>
      </c>
      <c r="I24" s="37">
        <v>0</v>
      </c>
      <c r="J24" s="37">
        <v>0</v>
      </c>
      <c r="K24" s="37">
        <v>0</v>
      </c>
      <c r="L24" s="37">
        <v>0</v>
      </c>
      <c r="M24" s="37">
        <v>45</v>
      </c>
      <c r="N24" s="21">
        <f t="shared" si="1"/>
        <v>37</v>
      </c>
      <c r="O24" s="37">
        <v>0</v>
      </c>
      <c r="P24" s="37">
        <v>0</v>
      </c>
      <c r="Q24" s="37">
        <v>0</v>
      </c>
      <c r="R24" s="37">
        <v>0</v>
      </c>
      <c r="S24" s="37">
        <v>37</v>
      </c>
      <c r="T24" s="39">
        <f t="shared" si="2"/>
        <v>82.22222222222223</v>
      </c>
      <c r="U24" s="25">
        <v>0</v>
      </c>
      <c r="V24" s="25">
        <v>0</v>
      </c>
      <c r="W24" s="25">
        <v>0</v>
      </c>
      <c r="X24" s="23" t="s">
        <v>30</v>
      </c>
      <c r="Y24" s="25">
        <f aca="true" t="shared" si="4" ref="Y24:Y31">S24*100/M24</f>
        <v>82.22222222222223</v>
      </c>
    </row>
    <row r="25" spans="1:25" ht="26.25" customHeight="1">
      <c r="A25" s="6" t="s">
        <v>21</v>
      </c>
      <c r="B25" s="21">
        <f t="shared" si="0"/>
        <v>200</v>
      </c>
      <c r="C25" s="44">
        <v>0</v>
      </c>
      <c r="D25" s="44">
        <v>0</v>
      </c>
      <c r="E25" s="44">
        <v>0</v>
      </c>
      <c r="F25" s="44">
        <v>0</v>
      </c>
      <c r="G25" s="37">
        <v>200</v>
      </c>
      <c r="H25" s="39">
        <f t="shared" si="3"/>
        <v>200</v>
      </c>
      <c r="I25" s="37">
        <v>0</v>
      </c>
      <c r="J25" s="37">
        <v>0</v>
      </c>
      <c r="K25" s="37">
        <v>0</v>
      </c>
      <c r="L25" s="37">
        <v>0</v>
      </c>
      <c r="M25" s="37">
        <v>200</v>
      </c>
      <c r="N25" s="21">
        <f t="shared" si="1"/>
        <v>126</v>
      </c>
      <c r="O25" s="37">
        <v>0</v>
      </c>
      <c r="P25" s="37">
        <v>0</v>
      </c>
      <c r="Q25" s="37">
        <v>0</v>
      </c>
      <c r="R25" s="37">
        <v>0</v>
      </c>
      <c r="S25" s="37">
        <v>126</v>
      </c>
      <c r="T25" s="39">
        <f t="shared" si="2"/>
        <v>63</v>
      </c>
      <c r="U25" s="25">
        <v>0</v>
      </c>
      <c r="V25" s="25">
        <v>0</v>
      </c>
      <c r="W25" s="25">
        <v>0</v>
      </c>
      <c r="X25" s="23" t="s">
        <v>30</v>
      </c>
      <c r="Y25" s="25">
        <f t="shared" si="4"/>
        <v>63</v>
      </c>
    </row>
    <row r="26" spans="1:25" ht="26.25" customHeight="1">
      <c r="A26" s="6" t="s">
        <v>20</v>
      </c>
      <c r="B26" s="21">
        <f t="shared" si="0"/>
        <v>1300</v>
      </c>
      <c r="C26" s="44">
        <v>0</v>
      </c>
      <c r="D26" s="44">
        <v>0</v>
      </c>
      <c r="E26" s="44">
        <v>0</v>
      </c>
      <c r="F26" s="44">
        <v>0</v>
      </c>
      <c r="G26" s="37">
        <v>1300</v>
      </c>
      <c r="H26" s="39">
        <f t="shared" si="3"/>
        <v>1300</v>
      </c>
      <c r="I26" s="37">
        <v>0</v>
      </c>
      <c r="J26" s="37">
        <v>0</v>
      </c>
      <c r="K26" s="37">
        <v>0</v>
      </c>
      <c r="L26" s="37">
        <v>0</v>
      </c>
      <c r="M26" s="37">
        <v>1300</v>
      </c>
      <c r="N26" s="21">
        <f t="shared" si="1"/>
        <v>1065</v>
      </c>
      <c r="O26" s="37">
        <v>0</v>
      </c>
      <c r="P26" s="37">
        <v>0</v>
      </c>
      <c r="Q26" s="37">
        <v>0</v>
      </c>
      <c r="R26" s="37">
        <v>0</v>
      </c>
      <c r="S26" s="37">
        <v>1065</v>
      </c>
      <c r="T26" s="39">
        <f t="shared" si="2"/>
        <v>81.92307692307692</v>
      </c>
      <c r="U26" s="25">
        <v>0</v>
      </c>
      <c r="V26" s="25">
        <v>0</v>
      </c>
      <c r="W26" s="25">
        <v>0</v>
      </c>
      <c r="X26" s="23" t="s">
        <v>30</v>
      </c>
      <c r="Y26" s="25">
        <f t="shared" si="4"/>
        <v>81.92307692307692</v>
      </c>
    </row>
    <row r="27" spans="1:25" ht="26.25" customHeight="1">
      <c r="A27" s="6" t="s">
        <v>41</v>
      </c>
      <c r="B27" s="21">
        <f t="shared" si="0"/>
        <v>330</v>
      </c>
      <c r="C27" s="44">
        <v>0</v>
      </c>
      <c r="D27" s="44">
        <v>0</v>
      </c>
      <c r="E27" s="44">
        <v>0</v>
      </c>
      <c r="F27" s="44">
        <v>0</v>
      </c>
      <c r="G27" s="37">
        <v>330</v>
      </c>
      <c r="H27" s="39">
        <f t="shared" si="3"/>
        <v>396</v>
      </c>
      <c r="I27" s="37">
        <v>0</v>
      </c>
      <c r="J27" s="37">
        <v>0</v>
      </c>
      <c r="K27" s="37">
        <v>0</v>
      </c>
      <c r="L27" s="37">
        <v>0</v>
      </c>
      <c r="M27" s="37">
        <v>396</v>
      </c>
      <c r="N27" s="21">
        <f t="shared" si="1"/>
        <v>366</v>
      </c>
      <c r="O27" s="37">
        <v>0</v>
      </c>
      <c r="P27" s="37">
        <v>0</v>
      </c>
      <c r="Q27" s="37">
        <v>0</v>
      </c>
      <c r="R27" s="37">
        <v>0</v>
      </c>
      <c r="S27" s="37">
        <v>366</v>
      </c>
      <c r="T27" s="39">
        <f t="shared" si="2"/>
        <v>92.42424242424242</v>
      </c>
      <c r="U27" s="25">
        <v>0</v>
      </c>
      <c r="V27" s="25">
        <v>0</v>
      </c>
      <c r="W27" s="25">
        <v>0</v>
      </c>
      <c r="X27" s="23" t="s">
        <v>30</v>
      </c>
      <c r="Y27" s="25">
        <f t="shared" si="4"/>
        <v>92.42424242424242</v>
      </c>
    </row>
    <row r="28" spans="1:25" ht="26.25" customHeight="1">
      <c r="A28" s="6" t="s">
        <v>26</v>
      </c>
      <c r="B28" s="21">
        <f t="shared" si="0"/>
        <v>80</v>
      </c>
      <c r="C28" s="44">
        <v>0</v>
      </c>
      <c r="D28" s="44">
        <v>0</v>
      </c>
      <c r="E28" s="44">
        <v>0</v>
      </c>
      <c r="F28" s="44">
        <v>0</v>
      </c>
      <c r="G28" s="37">
        <v>80</v>
      </c>
      <c r="H28" s="39">
        <f t="shared" si="3"/>
        <v>34</v>
      </c>
      <c r="I28" s="37">
        <v>0</v>
      </c>
      <c r="J28" s="37">
        <v>0</v>
      </c>
      <c r="K28" s="37">
        <v>0</v>
      </c>
      <c r="L28" s="37">
        <v>0</v>
      </c>
      <c r="M28" s="37">
        <v>34</v>
      </c>
      <c r="N28" s="21">
        <f t="shared" si="1"/>
        <v>34</v>
      </c>
      <c r="O28" s="37">
        <v>0</v>
      </c>
      <c r="P28" s="37">
        <v>0</v>
      </c>
      <c r="Q28" s="37">
        <v>0</v>
      </c>
      <c r="R28" s="37">
        <v>0</v>
      </c>
      <c r="S28" s="37">
        <v>34</v>
      </c>
      <c r="T28" s="39">
        <f t="shared" si="2"/>
        <v>100</v>
      </c>
      <c r="U28" s="25">
        <v>0</v>
      </c>
      <c r="V28" s="25">
        <v>0</v>
      </c>
      <c r="W28" s="25">
        <v>0</v>
      </c>
      <c r="X28" s="23" t="s">
        <v>30</v>
      </c>
      <c r="Y28" s="25">
        <f t="shared" si="4"/>
        <v>100</v>
      </c>
    </row>
    <row r="29" spans="1:25" ht="26.25" customHeight="1">
      <c r="A29" s="6" t="s">
        <v>27</v>
      </c>
      <c r="B29" s="21">
        <f t="shared" si="0"/>
        <v>240</v>
      </c>
      <c r="C29" s="44">
        <v>0</v>
      </c>
      <c r="D29" s="44">
        <v>0</v>
      </c>
      <c r="E29" s="44">
        <v>0</v>
      </c>
      <c r="F29" s="44">
        <v>0</v>
      </c>
      <c r="G29" s="37">
        <v>240</v>
      </c>
      <c r="H29" s="39">
        <f t="shared" si="3"/>
        <v>240</v>
      </c>
      <c r="I29" s="37">
        <v>0</v>
      </c>
      <c r="J29" s="37">
        <v>0</v>
      </c>
      <c r="K29" s="37">
        <v>0</v>
      </c>
      <c r="L29" s="37">
        <v>0</v>
      </c>
      <c r="M29" s="37">
        <v>240</v>
      </c>
      <c r="N29" s="21">
        <f t="shared" si="1"/>
        <v>46</v>
      </c>
      <c r="O29" s="37">
        <v>0</v>
      </c>
      <c r="P29" s="37">
        <v>0</v>
      </c>
      <c r="Q29" s="37">
        <v>0</v>
      </c>
      <c r="R29" s="37">
        <v>0</v>
      </c>
      <c r="S29" s="37">
        <v>46</v>
      </c>
      <c r="T29" s="39">
        <f t="shared" si="2"/>
        <v>19.166666666666668</v>
      </c>
      <c r="U29" s="25">
        <v>0</v>
      </c>
      <c r="V29" s="25">
        <v>0</v>
      </c>
      <c r="W29" s="25">
        <v>0</v>
      </c>
      <c r="X29" s="23" t="s">
        <v>30</v>
      </c>
      <c r="Y29" s="25">
        <f t="shared" si="4"/>
        <v>19.166666666666668</v>
      </c>
    </row>
    <row r="30" spans="1:25" ht="26.25" customHeight="1">
      <c r="A30" s="6" t="s">
        <v>28</v>
      </c>
      <c r="B30" s="21">
        <f t="shared" si="0"/>
        <v>50</v>
      </c>
      <c r="C30" s="44">
        <v>0</v>
      </c>
      <c r="D30" s="44">
        <v>0</v>
      </c>
      <c r="E30" s="44">
        <v>0</v>
      </c>
      <c r="F30" s="44">
        <v>0</v>
      </c>
      <c r="G30" s="37">
        <v>50</v>
      </c>
      <c r="H30" s="39">
        <f t="shared" si="3"/>
        <v>50</v>
      </c>
      <c r="I30" s="37">
        <v>0</v>
      </c>
      <c r="J30" s="37">
        <v>0</v>
      </c>
      <c r="K30" s="37">
        <v>0</v>
      </c>
      <c r="L30" s="37">
        <v>0</v>
      </c>
      <c r="M30" s="37">
        <v>50</v>
      </c>
      <c r="N30" s="21">
        <f t="shared" si="1"/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9">
        <f t="shared" si="2"/>
        <v>0</v>
      </c>
      <c r="U30" s="25">
        <v>0</v>
      </c>
      <c r="V30" s="25">
        <v>0</v>
      </c>
      <c r="W30" s="25">
        <v>0</v>
      </c>
      <c r="X30" s="23" t="s">
        <v>30</v>
      </c>
      <c r="Y30" s="25">
        <f t="shared" si="4"/>
        <v>0</v>
      </c>
    </row>
    <row r="31" spans="1:25" ht="15">
      <c r="A31" s="7" t="s">
        <v>4</v>
      </c>
      <c r="B31" s="21">
        <f aca="true" t="shared" si="5" ref="B31:H31">SUM(B20:B30)</f>
        <v>31615</v>
      </c>
      <c r="C31" s="21">
        <f t="shared" si="5"/>
        <v>10550</v>
      </c>
      <c r="D31" s="21">
        <f t="shared" si="5"/>
        <v>4100</v>
      </c>
      <c r="E31" s="21">
        <f t="shared" si="5"/>
        <v>14650</v>
      </c>
      <c r="F31" s="21">
        <f t="shared" si="5"/>
        <v>0</v>
      </c>
      <c r="G31" s="39">
        <f t="shared" si="5"/>
        <v>2315</v>
      </c>
      <c r="H31" s="21">
        <f t="shared" si="5"/>
        <v>31615</v>
      </c>
      <c r="I31" s="39">
        <f>SUM(I20:I26)</f>
        <v>10550</v>
      </c>
      <c r="J31" s="39">
        <f>SUM(J20:J30)</f>
        <v>4100</v>
      </c>
      <c r="K31" s="39">
        <f>SUM(K20:K26)</f>
        <v>14650</v>
      </c>
      <c r="L31" s="39">
        <f aca="true" t="shared" si="6" ref="L31:S31">SUM(L20:L30)</f>
        <v>0</v>
      </c>
      <c r="M31" s="39">
        <f t="shared" si="6"/>
        <v>2315</v>
      </c>
      <c r="N31" s="21">
        <f t="shared" si="6"/>
        <v>24782</v>
      </c>
      <c r="O31" s="39">
        <f t="shared" si="6"/>
        <v>8200</v>
      </c>
      <c r="P31" s="39">
        <f t="shared" si="6"/>
        <v>3300</v>
      </c>
      <c r="Q31" s="39">
        <f t="shared" si="6"/>
        <v>11500</v>
      </c>
      <c r="R31" s="39">
        <f t="shared" si="6"/>
        <v>24</v>
      </c>
      <c r="S31" s="39">
        <f t="shared" si="6"/>
        <v>1758</v>
      </c>
      <c r="T31" s="38">
        <f t="shared" si="2"/>
        <v>78.38684168907164</v>
      </c>
      <c r="U31" s="28">
        <f>O31*100/I31</f>
        <v>77.72511848341232</v>
      </c>
      <c r="V31" s="28">
        <f>P31*100/J31</f>
        <v>80.48780487804878</v>
      </c>
      <c r="W31" s="28">
        <f>Q31*100/K31</f>
        <v>78.49829351535836</v>
      </c>
      <c r="X31" s="21" t="s">
        <v>30</v>
      </c>
      <c r="Y31" s="28">
        <f t="shared" si="4"/>
        <v>75.93952483801296</v>
      </c>
    </row>
    <row r="32" spans="1:19" ht="15">
      <c r="A32" s="15" t="s">
        <v>10</v>
      </c>
      <c r="B32" s="17">
        <f>SUM(C32:G32)</f>
        <v>1</v>
      </c>
      <c r="C32" s="18">
        <f>C31/B31</f>
        <v>0.33370235647635615</v>
      </c>
      <c r="D32" s="18">
        <f>D31/B31</f>
        <v>0.12968527597659338</v>
      </c>
      <c r="E32" s="18">
        <f>E31/B31</f>
        <v>0.46338763245294956</v>
      </c>
      <c r="F32" s="18">
        <f>F31/C31</f>
        <v>0</v>
      </c>
      <c r="G32" s="31">
        <f>G31/B31</f>
        <v>0.0732247350941009</v>
      </c>
      <c r="H32" s="17">
        <f>SUM(I32:M32)</f>
        <v>1</v>
      </c>
      <c r="I32" s="31">
        <f>I31/H31</f>
        <v>0.33370235647635615</v>
      </c>
      <c r="J32" s="31">
        <f>J31/H31</f>
        <v>0.12968527597659338</v>
      </c>
      <c r="K32" s="31">
        <f>K31/H31</f>
        <v>0.46338763245294956</v>
      </c>
      <c r="L32" s="31">
        <f>L31/I31</f>
        <v>0</v>
      </c>
      <c r="M32" s="31">
        <f>M31/H31</f>
        <v>0.0732247350941009</v>
      </c>
      <c r="N32" s="17">
        <f>SUM(O32:S32)</f>
        <v>1</v>
      </c>
      <c r="O32" s="31">
        <f>O31/N31</f>
        <v>0.33088531999031556</v>
      </c>
      <c r="P32" s="31">
        <f>P31/N31</f>
        <v>0.13316116536195627</v>
      </c>
      <c r="Q32" s="31">
        <f>Q31/N31</f>
        <v>0.46404648535227183</v>
      </c>
      <c r="R32" s="31">
        <f>R31/N31</f>
        <v>0.0009684448389960455</v>
      </c>
      <c r="S32" s="31">
        <f>S31/N31</f>
        <v>0.07093858445646034</v>
      </c>
    </row>
    <row r="33" spans="1:19" ht="15.75">
      <c r="A33" s="12" t="s">
        <v>9</v>
      </c>
      <c r="B33" s="16">
        <f>B14-B31</f>
        <v>0</v>
      </c>
      <c r="H33" s="16">
        <f>H14-H31</f>
        <v>0</v>
      </c>
      <c r="N33" s="16">
        <f>N14-N31</f>
        <v>0</v>
      </c>
      <c r="O33" s="61">
        <f>O31+P31+Q31</f>
        <v>23000</v>
      </c>
      <c r="P33" s="62"/>
      <c r="Q33" s="62"/>
      <c r="R33" s="63">
        <f>R31+S31</f>
        <v>1782</v>
      </c>
      <c r="S33" s="64"/>
    </row>
    <row r="34" ht="15">
      <c r="O34" s="40" t="s">
        <v>33</v>
      </c>
    </row>
    <row r="35" spans="1:17" ht="15.75">
      <c r="A35" s="29" t="s">
        <v>37</v>
      </c>
      <c r="I35" s="52"/>
      <c r="K35" s="52"/>
      <c r="O35" s="40" t="s">
        <v>34</v>
      </c>
      <c r="P35" s="41"/>
      <c r="Q35" s="42">
        <f>Q31/O33</f>
        <v>0.5</v>
      </c>
    </row>
    <row r="36" spans="1:17" ht="15">
      <c r="A36" t="s">
        <v>42</v>
      </c>
      <c r="H36" s="52"/>
      <c r="I36" s="52"/>
      <c r="O36" s="40" t="s">
        <v>35</v>
      </c>
      <c r="P36" s="41"/>
      <c r="Q36" s="42">
        <f>P31/O33</f>
        <v>0.14347826086956522</v>
      </c>
    </row>
    <row r="37" spans="15:17" ht="15">
      <c r="O37" s="40" t="s">
        <v>32</v>
      </c>
      <c r="P37" s="41"/>
      <c r="Q37" s="42">
        <f>O31/O33</f>
        <v>0.3565217391304348</v>
      </c>
    </row>
    <row r="38" spans="9:17" ht="15">
      <c r="I38" s="52"/>
      <c r="O38" s="40"/>
      <c r="P38" s="41"/>
      <c r="Q38" s="42"/>
    </row>
    <row r="40" ht="15">
      <c r="H40" s="52"/>
    </row>
  </sheetData>
  <sheetProtection/>
  <mergeCells count="40">
    <mergeCell ref="A6:Y6"/>
    <mergeCell ref="A7:Y7"/>
    <mergeCell ref="A5:Y5"/>
    <mergeCell ref="N11:S11"/>
    <mergeCell ref="T11:Y11"/>
    <mergeCell ref="H11:M11"/>
    <mergeCell ref="A8:Y8"/>
    <mergeCell ref="A11:A13"/>
    <mergeCell ref="H12:H13"/>
    <mergeCell ref="I12:K12"/>
    <mergeCell ref="N12:N13"/>
    <mergeCell ref="B11:G11"/>
    <mergeCell ref="X12:Y12"/>
    <mergeCell ref="T12:T13"/>
    <mergeCell ref="U12:W12"/>
    <mergeCell ref="B12:B13"/>
    <mergeCell ref="L12:M12"/>
    <mergeCell ref="L18:M18"/>
    <mergeCell ref="C18:E18"/>
    <mergeCell ref="O12:Q12"/>
    <mergeCell ref="B18:B19"/>
    <mergeCell ref="H17:M17"/>
    <mergeCell ref="H18:H19"/>
    <mergeCell ref="N17:S17"/>
    <mergeCell ref="N18:N19"/>
    <mergeCell ref="R12:S12"/>
    <mergeCell ref="C12:E12"/>
    <mergeCell ref="F12:G12"/>
    <mergeCell ref="O33:Q33"/>
    <mergeCell ref="R33:S33"/>
    <mergeCell ref="X18:Y18"/>
    <mergeCell ref="T17:Y17"/>
    <mergeCell ref="T18:T19"/>
    <mergeCell ref="U18:W18"/>
    <mergeCell ref="A17:A19"/>
    <mergeCell ref="R18:S18"/>
    <mergeCell ref="B17:G17"/>
    <mergeCell ref="O18:Q18"/>
    <mergeCell ref="I18:K18"/>
    <mergeCell ref="F18:G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 Tisko</dc:creator>
  <cp:keywords/>
  <dc:description/>
  <cp:lastModifiedBy>Liene Zalkovska</cp:lastModifiedBy>
  <cp:lastPrinted>2015-09-28T13:39:04Z</cp:lastPrinted>
  <dcterms:created xsi:type="dcterms:W3CDTF">2014-01-23T10:43:45Z</dcterms:created>
  <dcterms:modified xsi:type="dcterms:W3CDTF">2015-10-16T09:54:27Z</dcterms:modified>
  <cp:category/>
  <cp:version/>
  <cp:contentType/>
  <cp:contentStatus/>
</cp:coreProperties>
</file>