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01.1.3.buvniec" sheetId="4" r:id="rId1"/>
    <sheet name="04.1.13.dome_tranzitiela" sheetId="1" r:id="rId2"/>
    <sheet name="04.3.1.lidzfin" sheetId="5" r:id="rId3"/>
    <sheet name="10.pielikums" sheetId="3" r:id="rId4"/>
  </sheets>
  <definedNames>
    <definedName name="_xlnm._FilterDatabase" localSheetId="0" hidden="1">'01.1.3.buvniec'!$A$20:$P$303</definedName>
    <definedName name="_xlnm._FilterDatabase" localSheetId="1" hidden="1">'04.1.13.dome_tranzitiela'!$D$19:$O$286</definedName>
    <definedName name="_xlnm._FilterDatabase" localSheetId="2" hidden="1">'04.3.1.lidzfin'!$D$19:$O$286</definedName>
    <definedName name="_xlnm.Print_Titles" localSheetId="0">'01.1.3.buvniec'!$20:$20</definedName>
    <definedName name="_xlnm.Print_Titles" localSheetId="1">'04.1.13.dome_tranzitiela'!$20:$20</definedName>
    <definedName name="_xlnm.Print_Titles" localSheetId="2">'04.3.1.lidzfin'!$20:$20</definedName>
  </definedNames>
  <calcPr calcId="152511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3" i="5" l="1"/>
  <c r="L303" i="5"/>
  <c r="I303" i="5"/>
  <c r="O301" i="5"/>
  <c r="L301" i="5"/>
  <c r="I301" i="5"/>
  <c r="O299" i="5"/>
  <c r="L299" i="5"/>
  <c r="I299" i="5"/>
  <c r="O298" i="5"/>
  <c r="L298" i="5"/>
  <c r="I298" i="5"/>
  <c r="O297" i="5"/>
  <c r="L297" i="5"/>
  <c r="I297" i="5"/>
  <c r="O296" i="5"/>
  <c r="L296" i="5"/>
  <c r="I296" i="5"/>
  <c r="O295" i="5"/>
  <c r="L295" i="5"/>
  <c r="I295" i="5"/>
  <c r="O294" i="5"/>
  <c r="L294" i="5"/>
  <c r="I294" i="5"/>
  <c r="N293" i="5"/>
  <c r="M293" i="5"/>
  <c r="O293" i="5" s="1"/>
  <c r="K293" i="5"/>
  <c r="J293" i="5"/>
  <c r="L293" i="5" s="1"/>
  <c r="I293" i="5"/>
  <c r="H293" i="5"/>
  <c r="G293" i="5"/>
  <c r="E293" i="5"/>
  <c r="O285" i="5"/>
  <c r="L285" i="5"/>
  <c r="I285" i="5"/>
  <c r="O284" i="5"/>
  <c r="L284" i="5"/>
  <c r="I284" i="5"/>
  <c r="N283" i="5"/>
  <c r="M283" i="5"/>
  <c r="K283" i="5"/>
  <c r="J283" i="5"/>
  <c r="L283" i="5" s="1"/>
  <c r="I283" i="5"/>
  <c r="H283" i="5"/>
  <c r="G283" i="5"/>
  <c r="E283" i="5"/>
  <c r="O282" i="5"/>
  <c r="L282" i="5"/>
  <c r="I282" i="5"/>
  <c r="O281" i="5"/>
  <c r="N281" i="5"/>
  <c r="M281" i="5"/>
  <c r="L281" i="5"/>
  <c r="K281" i="5"/>
  <c r="J281" i="5"/>
  <c r="H281" i="5"/>
  <c r="G281" i="5"/>
  <c r="E281" i="5"/>
  <c r="O280" i="5"/>
  <c r="L280" i="5"/>
  <c r="I280" i="5"/>
  <c r="O279" i="5"/>
  <c r="L279" i="5"/>
  <c r="I279" i="5"/>
  <c r="O278" i="5"/>
  <c r="O277" i="5" s="1"/>
  <c r="L278" i="5"/>
  <c r="I278" i="5"/>
  <c r="N277" i="5"/>
  <c r="M277" i="5"/>
  <c r="L277" i="5"/>
  <c r="K277" i="5"/>
  <c r="J277" i="5"/>
  <c r="H277" i="5"/>
  <c r="G277" i="5"/>
  <c r="E277" i="5"/>
  <c r="O276" i="5"/>
  <c r="L276" i="5"/>
  <c r="I276" i="5"/>
  <c r="O275" i="5"/>
  <c r="L275" i="5"/>
  <c r="I275" i="5"/>
  <c r="O274" i="5"/>
  <c r="L274" i="5"/>
  <c r="I274" i="5"/>
  <c r="O273" i="5"/>
  <c r="L273" i="5"/>
  <c r="I273" i="5"/>
  <c r="N272" i="5"/>
  <c r="M272" i="5"/>
  <c r="L272" i="5"/>
  <c r="K272" i="5"/>
  <c r="J272" i="5"/>
  <c r="I272" i="5"/>
  <c r="H272" i="5"/>
  <c r="G272" i="5"/>
  <c r="E272" i="5"/>
  <c r="E270" i="5" s="1"/>
  <c r="E269" i="5" s="1"/>
  <c r="O271" i="5"/>
  <c r="L271" i="5"/>
  <c r="I271" i="5"/>
  <c r="N270" i="5"/>
  <c r="N269" i="5" s="1"/>
  <c r="K270" i="5"/>
  <c r="K269" i="5" s="1"/>
  <c r="J270" i="5"/>
  <c r="L270" i="5" s="1"/>
  <c r="G270" i="5"/>
  <c r="O268" i="5"/>
  <c r="L268" i="5"/>
  <c r="I268" i="5"/>
  <c r="O267" i="5"/>
  <c r="L267" i="5"/>
  <c r="I267" i="5"/>
  <c r="O266" i="5"/>
  <c r="L266" i="5"/>
  <c r="I266" i="5"/>
  <c r="O265" i="5"/>
  <c r="L265" i="5"/>
  <c r="I265" i="5"/>
  <c r="N264" i="5"/>
  <c r="M264" i="5"/>
  <c r="O264" i="5" s="1"/>
  <c r="L264" i="5"/>
  <c r="K264" i="5"/>
  <c r="J264" i="5"/>
  <c r="I264" i="5"/>
  <c r="H264" i="5"/>
  <c r="G264" i="5"/>
  <c r="E264" i="5"/>
  <c r="O263" i="5"/>
  <c r="L263" i="5"/>
  <c r="I263" i="5"/>
  <c r="O262" i="5"/>
  <c r="L262" i="5"/>
  <c r="I262" i="5"/>
  <c r="O261" i="5"/>
  <c r="L261" i="5"/>
  <c r="I261" i="5"/>
  <c r="N260" i="5"/>
  <c r="M260" i="5"/>
  <c r="L260" i="5"/>
  <c r="K260" i="5"/>
  <c r="J260" i="5"/>
  <c r="I260" i="5"/>
  <c r="H260" i="5"/>
  <c r="H259" i="5" s="1"/>
  <c r="I259" i="5" s="1"/>
  <c r="G260" i="5"/>
  <c r="E260" i="5"/>
  <c r="E259" i="5" s="1"/>
  <c r="N259" i="5"/>
  <c r="K259" i="5"/>
  <c r="J259" i="5"/>
  <c r="L259" i="5" s="1"/>
  <c r="G259" i="5"/>
  <c r="O258" i="5"/>
  <c r="L258" i="5"/>
  <c r="I258" i="5"/>
  <c r="O257" i="5"/>
  <c r="L257" i="5"/>
  <c r="I257" i="5"/>
  <c r="O256" i="5"/>
  <c r="L256" i="5"/>
  <c r="I256" i="5"/>
  <c r="O255" i="5"/>
  <c r="L255" i="5"/>
  <c r="I255" i="5"/>
  <c r="O254" i="5"/>
  <c r="L254" i="5"/>
  <c r="I254" i="5"/>
  <c r="O253" i="5"/>
  <c r="N253" i="5"/>
  <c r="M253" i="5"/>
  <c r="L253" i="5"/>
  <c r="K253" i="5"/>
  <c r="K252" i="5" s="1"/>
  <c r="L252" i="5" s="1"/>
  <c r="J253" i="5"/>
  <c r="H253" i="5"/>
  <c r="H252" i="5" s="1"/>
  <c r="G253" i="5"/>
  <c r="I253" i="5" s="1"/>
  <c r="E253" i="5"/>
  <c r="N252" i="5"/>
  <c r="M252" i="5"/>
  <c r="O252" i="5" s="1"/>
  <c r="J252" i="5"/>
  <c r="E252" i="5"/>
  <c r="O251" i="5"/>
  <c r="L251" i="5"/>
  <c r="I251" i="5"/>
  <c r="O250" i="5"/>
  <c r="L250" i="5"/>
  <c r="I250" i="5"/>
  <c r="O249" i="5"/>
  <c r="L249" i="5"/>
  <c r="I249" i="5"/>
  <c r="O248" i="5"/>
  <c r="L248" i="5"/>
  <c r="I248" i="5"/>
  <c r="N247" i="5"/>
  <c r="M247" i="5"/>
  <c r="O247" i="5" s="1"/>
  <c r="K247" i="5"/>
  <c r="J247" i="5"/>
  <c r="L247" i="5" s="1"/>
  <c r="I247" i="5"/>
  <c r="H247" i="5"/>
  <c r="G247" i="5"/>
  <c r="E247" i="5"/>
  <c r="O246" i="5"/>
  <c r="L246" i="5"/>
  <c r="I246" i="5"/>
  <c r="O245" i="5"/>
  <c r="L245" i="5"/>
  <c r="I245" i="5"/>
  <c r="O244" i="5"/>
  <c r="L244" i="5"/>
  <c r="I244" i="5"/>
  <c r="O243" i="5"/>
  <c r="L243" i="5"/>
  <c r="I243" i="5"/>
  <c r="O242" i="5"/>
  <c r="L242" i="5"/>
  <c r="I242" i="5"/>
  <c r="O241" i="5"/>
  <c r="L241" i="5"/>
  <c r="I241" i="5"/>
  <c r="O240" i="5"/>
  <c r="L240" i="5"/>
  <c r="I240" i="5"/>
  <c r="N239" i="5"/>
  <c r="M239" i="5"/>
  <c r="O239" i="5" s="1"/>
  <c r="K239" i="5"/>
  <c r="J239" i="5"/>
  <c r="L239" i="5" s="1"/>
  <c r="I239" i="5"/>
  <c r="H239" i="5"/>
  <c r="G239" i="5"/>
  <c r="E239" i="5"/>
  <c r="O238" i="5"/>
  <c r="L238" i="5"/>
  <c r="I238" i="5"/>
  <c r="O237" i="5"/>
  <c r="L237" i="5"/>
  <c r="I237" i="5"/>
  <c r="N236" i="5"/>
  <c r="M236" i="5"/>
  <c r="O236" i="5" s="1"/>
  <c r="L236" i="5"/>
  <c r="K236" i="5"/>
  <c r="J236" i="5"/>
  <c r="I236" i="5"/>
  <c r="H236" i="5"/>
  <c r="G236" i="5"/>
  <c r="E236" i="5"/>
  <c r="E232" i="5" s="1"/>
  <c r="E231" i="5" s="1"/>
  <c r="O235" i="5"/>
  <c r="L235" i="5"/>
  <c r="I235" i="5"/>
  <c r="O234" i="5"/>
  <c r="N234" i="5"/>
  <c r="N232" i="5" s="1"/>
  <c r="M234" i="5"/>
  <c r="K234" i="5"/>
  <c r="K232" i="5" s="1"/>
  <c r="K231" i="5" s="1"/>
  <c r="J234" i="5"/>
  <c r="L234" i="5" s="1"/>
  <c r="H234" i="5"/>
  <c r="G234" i="5"/>
  <c r="E234" i="5"/>
  <c r="O233" i="5"/>
  <c r="L233" i="5"/>
  <c r="I233" i="5"/>
  <c r="M232" i="5"/>
  <c r="H232" i="5"/>
  <c r="H231" i="5" s="1"/>
  <c r="N231" i="5"/>
  <c r="O230" i="5"/>
  <c r="L230" i="5"/>
  <c r="I230" i="5"/>
  <c r="O229" i="5"/>
  <c r="L229" i="5"/>
  <c r="I229" i="5"/>
  <c r="N228" i="5"/>
  <c r="M228" i="5"/>
  <c r="O228" i="5" s="1"/>
  <c r="L228" i="5"/>
  <c r="K228" i="5"/>
  <c r="J228" i="5"/>
  <c r="I228" i="5"/>
  <c r="H228" i="5"/>
  <c r="G228" i="5"/>
  <c r="E228" i="5"/>
  <c r="O227" i="5"/>
  <c r="L227" i="5"/>
  <c r="I227" i="5"/>
  <c r="O226" i="5"/>
  <c r="L226" i="5"/>
  <c r="I226" i="5"/>
  <c r="O225" i="5"/>
  <c r="L225" i="5"/>
  <c r="I225" i="5"/>
  <c r="O224" i="5"/>
  <c r="L224" i="5"/>
  <c r="I224" i="5"/>
  <c r="O223" i="5"/>
  <c r="L223" i="5"/>
  <c r="I223" i="5"/>
  <c r="O222" i="5"/>
  <c r="L222" i="5"/>
  <c r="I222" i="5"/>
  <c r="O221" i="5"/>
  <c r="L221" i="5"/>
  <c r="I221" i="5"/>
  <c r="O220" i="5"/>
  <c r="L220" i="5"/>
  <c r="I220" i="5"/>
  <c r="O219" i="5"/>
  <c r="L219" i="5"/>
  <c r="I219" i="5"/>
  <c r="O218" i="5"/>
  <c r="L218" i="5"/>
  <c r="I218" i="5"/>
  <c r="N217" i="5"/>
  <c r="N205" i="5" s="1"/>
  <c r="N196" i="5" s="1"/>
  <c r="M217" i="5"/>
  <c r="K217" i="5"/>
  <c r="J217" i="5"/>
  <c r="L217" i="5" s="1"/>
  <c r="I217" i="5"/>
  <c r="H217" i="5"/>
  <c r="G217" i="5"/>
  <c r="E217" i="5"/>
  <c r="O216" i="5"/>
  <c r="L216" i="5"/>
  <c r="I216" i="5"/>
  <c r="O215" i="5"/>
  <c r="L215" i="5"/>
  <c r="I215" i="5"/>
  <c r="O214" i="5"/>
  <c r="L214" i="5"/>
  <c r="I214" i="5"/>
  <c r="O213" i="5"/>
  <c r="L213" i="5"/>
  <c r="I213" i="5"/>
  <c r="O212" i="5"/>
  <c r="L212" i="5"/>
  <c r="I212" i="5"/>
  <c r="O211" i="5"/>
  <c r="L211" i="5"/>
  <c r="I211" i="5"/>
  <c r="O210" i="5"/>
  <c r="L210" i="5"/>
  <c r="I210" i="5"/>
  <c r="O209" i="5"/>
  <c r="L209" i="5"/>
  <c r="I209" i="5"/>
  <c r="O208" i="5"/>
  <c r="L208" i="5"/>
  <c r="I208" i="5"/>
  <c r="O207" i="5"/>
  <c r="L207" i="5"/>
  <c r="I207" i="5"/>
  <c r="N206" i="5"/>
  <c r="M206" i="5"/>
  <c r="L206" i="5"/>
  <c r="K206" i="5"/>
  <c r="J206" i="5"/>
  <c r="I206" i="5"/>
  <c r="H206" i="5"/>
  <c r="H205" i="5" s="1"/>
  <c r="I205" i="5" s="1"/>
  <c r="G206" i="5"/>
  <c r="E206" i="5"/>
  <c r="K205" i="5"/>
  <c r="G205" i="5"/>
  <c r="E205" i="5"/>
  <c r="O204" i="5"/>
  <c r="L204" i="5"/>
  <c r="I204" i="5"/>
  <c r="O203" i="5"/>
  <c r="L203" i="5"/>
  <c r="I203" i="5"/>
  <c r="O202" i="5"/>
  <c r="L202" i="5"/>
  <c r="I202" i="5"/>
  <c r="O201" i="5"/>
  <c r="L201" i="5"/>
  <c r="I201" i="5"/>
  <c r="O200" i="5"/>
  <c r="L200" i="5"/>
  <c r="I200" i="5"/>
  <c r="O199" i="5"/>
  <c r="N199" i="5"/>
  <c r="M199" i="5"/>
  <c r="K199" i="5"/>
  <c r="J199" i="5"/>
  <c r="H199" i="5"/>
  <c r="H197" i="5" s="1"/>
  <c r="H196" i="5" s="1"/>
  <c r="G199" i="5"/>
  <c r="E199" i="5"/>
  <c r="O198" i="5"/>
  <c r="L198" i="5"/>
  <c r="I198" i="5"/>
  <c r="N197" i="5"/>
  <c r="M197" i="5"/>
  <c r="J197" i="5"/>
  <c r="E197" i="5"/>
  <c r="E196" i="5" s="1"/>
  <c r="O194" i="5"/>
  <c r="L194" i="5"/>
  <c r="I194" i="5"/>
  <c r="N193" i="5"/>
  <c r="M193" i="5"/>
  <c r="K193" i="5"/>
  <c r="K192" i="5" s="1"/>
  <c r="J193" i="5"/>
  <c r="L193" i="5" s="1"/>
  <c r="I193" i="5"/>
  <c r="H193" i="5"/>
  <c r="G193" i="5"/>
  <c r="G192" i="5" s="1"/>
  <c r="I192" i="5" s="1"/>
  <c r="E193" i="5"/>
  <c r="N192" i="5"/>
  <c r="J192" i="5"/>
  <c r="L192" i="5" s="1"/>
  <c r="H192" i="5"/>
  <c r="O191" i="5"/>
  <c r="L191" i="5"/>
  <c r="I191" i="5"/>
  <c r="O190" i="5"/>
  <c r="L190" i="5"/>
  <c r="I190" i="5"/>
  <c r="N189" i="5"/>
  <c r="M189" i="5"/>
  <c r="K189" i="5"/>
  <c r="K188" i="5" s="1"/>
  <c r="J189" i="5"/>
  <c r="L189" i="5" s="1"/>
  <c r="I189" i="5"/>
  <c r="H189" i="5"/>
  <c r="G189" i="5"/>
  <c r="G188" i="5" s="1"/>
  <c r="I188" i="5" s="1"/>
  <c r="E189" i="5"/>
  <c r="N188" i="5"/>
  <c r="J188" i="5"/>
  <c r="L188" i="5" s="1"/>
  <c r="H188" i="5"/>
  <c r="O187" i="5"/>
  <c r="L187" i="5"/>
  <c r="I187" i="5"/>
  <c r="O186" i="5"/>
  <c r="L186" i="5"/>
  <c r="I186" i="5"/>
  <c r="N185" i="5"/>
  <c r="M185" i="5"/>
  <c r="O185" i="5" s="1"/>
  <c r="K185" i="5"/>
  <c r="J185" i="5"/>
  <c r="L185" i="5" s="1"/>
  <c r="I185" i="5"/>
  <c r="H185" i="5"/>
  <c r="G185" i="5"/>
  <c r="E185" i="5"/>
  <c r="O184" i="5"/>
  <c r="L184" i="5"/>
  <c r="I184" i="5"/>
  <c r="O183" i="5"/>
  <c r="L183" i="5"/>
  <c r="I183" i="5"/>
  <c r="O182" i="5"/>
  <c r="L182" i="5"/>
  <c r="I182" i="5"/>
  <c r="O181" i="5"/>
  <c r="L181" i="5"/>
  <c r="I181" i="5"/>
  <c r="N180" i="5"/>
  <c r="O180" i="5" s="1"/>
  <c r="M180" i="5"/>
  <c r="K180" i="5"/>
  <c r="J180" i="5"/>
  <c r="L180" i="5" s="1"/>
  <c r="H180" i="5"/>
  <c r="G180" i="5"/>
  <c r="I180" i="5" s="1"/>
  <c r="E180" i="5"/>
  <c r="O179" i="5"/>
  <c r="L179" i="5"/>
  <c r="I179" i="5"/>
  <c r="O178" i="5"/>
  <c r="L178" i="5"/>
  <c r="I178" i="5"/>
  <c r="O177" i="5"/>
  <c r="L177" i="5"/>
  <c r="I177" i="5"/>
  <c r="N176" i="5"/>
  <c r="M176" i="5"/>
  <c r="K176" i="5"/>
  <c r="J176" i="5"/>
  <c r="H176" i="5"/>
  <c r="H175" i="5" s="1"/>
  <c r="G176" i="5"/>
  <c r="I176" i="5" s="1"/>
  <c r="E176" i="5"/>
  <c r="M175" i="5"/>
  <c r="K175" i="5"/>
  <c r="K174" i="5" s="1"/>
  <c r="G175" i="5"/>
  <c r="E175" i="5"/>
  <c r="E174" i="5" s="1"/>
  <c r="H174" i="5"/>
  <c r="O173" i="5"/>
  <c r="L173" i="5"/>
  <c r="I173" i="5"/>
  <c r="O172" i="5"/>
  <c r="L172" i="5"/>
  <c r="I172" i="5"/>
  <c r="O171" i="5"/>
  <c r="L171" i="5"/>
  <c r="I171" i="5"/>
  <c r="O170" i="5"/>
  <c r="L170" i="5"/>
  <c r="I170" i="5"/>
  <c r="O169" i="5"/>
  <c r="L169" i="5"/>
  <c r="I169" i="5"/>
  <c r="O168" i="5"/>
  <c r="L168" i="5"/>
  <c r="I168" i="5"/>
  <c r="O167" i="5"/>
  <c r="N167" i="5"/>
  <c r="M167" i="5"/>
  <c r="M166" i="5" s="1"/>
  <c r="O166" i="5" s="1"/>
  <c r="K167" i="5"/>
  <c r="J167" i="5"/>
  <c r="H167" i="5"/>
  <c r="G167" i="5"/>
  <c r="E167" i="5"/>
  <c r="E166" i="5" s="1"/>
  <c r="N166" i="5"/>
  <c r="J166" i="5"/>
  <c r="H166" i="5"/>
  <c r="O165" i="5"/>
  <c r="L165" i="5"/>
  <c r="I165" i="5"/>
  <c r="O164" i="5"/>
  <c r="L164" i="5"/>
  <c r="I164" i="5"/>
  <c r="O163" i="5"/>
  <c r="L163" i="5"/>
  <c r="I163" i="5"/>
  <c r="O162" i="5"/>
  <c r="L162" i="5"/>
  <c r="I162" i="5"/>
  <c r="N161" i="5"/>
  <c r="M161" i="5"/>
  <c r="O161" i="5" s="1"/>
  <c r="K161" i="5"/>
  <c r="J161" i="5"/>
  <c r="L161" i="5" s="1"/>
  <c r="I161" i="5"/>
  <c r="H161" i="5"/>
  <c r="G161" i="5"/>
  <c r="E161" i="5"/>
  <c r="O160" i="5"/>
  <c r="L160" i="5"/>
  <c r="I160" i="5"/>
  <c r="O159" i="5"/>
  <c r="L159" i="5"/>
  <c r="I159" i="5"/>
  <c r="O158" i="5"/>
  <c r="L158" i="5"/>
  <c r="I158" i="5"/>
  <c r="O157" i="5"/>
  <c r="L157" i="5"/>
  <c r="I157" i="5"/>
  <c r="O156" i="5"/>
  <c r="L156" i="5"/>
  <c r="I156" i="5"/>
  <c r="O155" i="5"/>
  <c r="L155" i="5"/>
  <c r="I155" i="5"/>
  <c r="O154" i="5"/>
  <c r="L154" i="5"/>
  <c r="I154" i="5"/>
  <c r="O153" i="5"/>
  <c r="L153" i="5"/>
  <c r="I153" i="5"/>
  <c r="N152" i="5"/>
  <c r="M152" i="5"/>
  <c r="K152" i="5"/>
  <c r="J152" i="5"/>
  <c r="L152" i="5" s="1"/>
  <c r="H152" i="5"/>
  <c r="G152" i="5"/>
  <c r="I152" i="5" s="1"/>
  <c r="E152" i="5"/>
  <c r="O151" i="5"/>
  <c r="L151" i="5"/>
  <c r="I151" i="5"/>
  <c r="O150" i="5"/>
  <c r="L150" i="5"/>
  <c r="I150" i="5"/>
  <c r="O149" i="5"/>
  <c r="L149" i="5"/>
  <c r="I149" i="5"/>
  <c r="O148" i="5"/>
  <c r="L148" i="5"/>
  <c r="I148" i="5"/>
  <c r="O147" i="5"/>
  <c r="L147" i="5"/>
  <c r="I147" i="5"/>
  <c r="O146" i="5"/>
  <c r="L146" i="5"/>
  <c r="I146" i="5"/>
  <c r="N145" i="5"/>
  <c r="M145" i="5"/>
  <c r="O145" i="5" s="1"/>
  <c r="K145" i="5"/>
  <c r="J145" i="5"/>
  <c r="L145" i="5" s="1"/>
  <c r="I145" i="5"/>
  <c r="H145" i="5"/>
  <c r="G145" i="5"/>
  <c r="E145" i="5"/>
  <c r="O144" i="5"/>
  <c r="L144" i="5"/>
  <c r="I144" i="5"/>
  <c r="O143" i="5"/>
  <c r="L143" i="5"/>
  <c r="I143" i="5"/>
  <c r="N142" i="5"/>
  <c r="M142" i="5"/>
  <c r="O142" i="5" s="1"/>
  <c r="L142" i="5"/>
  <c r="K142" i="5"/>
  <c r="J142" i="5"/>
  <c r="H142" i="5"/>
  <c r="G142" i="5"/>
  <c r="I142" i="5" s="1"/>
  <c r="E142" i="5"/>
  <c r="O141" i="5"/>
  <c r="L141" i="5"/>
  <c r="I141" i="5"/>
  <c r="O140" i="5"/>
  <c r="L140" i="5"/>
  <c r="I140" i="5"/>
  <c r="O139" i="5"/>
  <c r="L139" i="5"/>
  <c r="I139" i="5"/>
  <c r="O138" i="5"/>
  <c r="L138" i="5"/>
  <c r="I138" i="5"/>
  <c r="N137" i="5"/>
  <c r="M137" i="5"/>
  <c r="K137" i="5"/>
  <c r="J137" i="5"/>
  <c r="L137" i="5" s="1"/>
  <c r="I137" i="5"/>
  <c r="H137" i="5"/>
  <c r="G137" i="5"/>
  <c r="E137" i="5"/>
  <c r="E131" i="5" s="1"/>
  <c r="O136" i="5"/>
  <c r="L136" i="5"/>
  <c r="I136" i="5"/>
  <c r="O135" i="5"/>
  <c r="L135" i="5"/>
  <c r="I135" i="5"/>
  <c r="O134" i="5"/>
  <c r="L134" i="5"/>
  <c r="I134" i="5"/>
  <c r="O133" i="5"/>
  <c r="L133" i="5"/>
  <c r="I133" i="5"/>
  <c r="N132" i="5"/>
  <c r="N131" i="5" s="1"/>
  <c r="M132" i="5"/>
  <c r="O132" i="5" s="1"/>
  <c r="K132" i="5"/>
  <c r="J132" i="5"/>
  <c r="H132" i="5"/>
  <c r="H131" i="5" s="1"/>
  <c r="G132" i="5"/>
  <c r="I132" i="5" s="1"/>
  <c r="E132" i="5"/>
  <c r="K131" i="5"/>
  <c r="G131" i="5"/>
  <c r="I131" i="5" s="1"/>
  <c r="O130" i="5"/>
  <c r="L130" i="5"/>
  <c r="I130" i="5"/>
  <c r="N129" i="5"/>
  <c r="M129" i="5"/>
  <c r="O129" i="5" s="1"/>
  <c r="K129" i="5"/>
  <c r="J129" i="5"/>
  <c r="L129" i="5" s="1"/>
  <c r="I129" i="5"/>
  <c r="H129" i="5"/>
  <c r="G129" i="5"/>
  <c r="E129" i="5"/>
  <c r="O128" i="5"/>
  <c r="L128" i="5"/>
  <c r="I128" i="5"/>
  <c r="O127" i="5"/>
  <c r="L127" i="5"/>
  <c r="I127" i="5"/>
  <c r="O126" i="5"/>
  <c r="L126" i="5"/>
  <c r="I126" i="5"/>
  <c r="O125" i="5"/>
  <c r="L125" i="5"/>
  <c r="I125" i="5"/>
  <c r="O124" i="5"/>
  <c r="L124" i="5"/>
  <c r="I124" i="5"/>
  <c r="O123" i="5"/>
  <c r="N123" i="5"/>
  <c r="M123" i="5"/>
  <c r="K123" i="5"/>
  <c r="K84" i="5" s="1"/>
  <c r="J123" i="5"/>
  <c r="H123" i="5"/>
  <c r="G123" i="5"/>
  <c r="I123" i="5" s="1"/>
  <c r="E123" i="5"/>
  <c r="O122" i="5"/>
  <c r="L122" i="5"/>
  <c r="I122" i="5"/>
  <c r="O121" i="5"/>
  <c r="L121" i="5"/>
  <c r="I121" i="5"/>
  <c r="O120" i="5"/>
  <c r="L120" i="5"/>
  <c r="I120" i="5"/>
  <c r="O119" i="5"/>
  <c r="L119" i="5"/>
  <c r="I119" i="5"/>
  <c r="O118" i="5"/>
  <c r="L118" i="5"/>
  <c r="I118" i="5"/>
  <c r="N117" i="5"/>
  <c r="M117" i="5"/>
  <c r="O117" i="5" s="1"/>
  <c r="K117" i="5"/>
  <c r="J117" i="5"/>
  <c r="L117" i="5" s="1"/>
  <c r="I117" i="5"/>
  <c r="H117" i="5"/>
  <c r="G117" i="5"/>
  <c r="E117" i="5"/>
  <c r="O116" i="5"/>
  <c r="L116" i="5"/>
  <c r="I116" i="5"/>
  <c r="O115" i="5"/>
  <c r="L115" i="5"/>
  <c r="I115" i="5"/>
  <c r="O114" i="5"/>
  <c r="L114" i="5"/>
  <c r="I114" i="5"/>
  <c r="N113" i="5"/>
  <c r="M113" i="5"/>
  <c r="O113" i="5" s="1"/>
  <c r="K113" i="5"/>
  <c r="J113" i="5"/>
  <c r="L113" i="5" s="1"/>
  <c r="I113" i="5"/>
  <c r="H113" i="5"/>
  <c r="G113" i="5"/>
  <c r="E113" i="5"/>
  <c r="O112" i="5"/>
  <c r="L112" i="5"/>
  <c r="I112" i="5"/>
  <c r="O111" i="5"/>
  <c r="L111" i="5"/>
  <c r="I111" i="5"/>
  <c r="O110" i="5"/>
  <c r="L110" i="5"/>
  <c r="I110" i="5"/>
  <c r="O109" i="5"/>
  <c r="L109" i="5"/>
  <c r="I109" i="5"/>
  <c r="O108" i="5"/>
  <c r="L108" i="5"/>
  <c r="I108" i="5"/>
  <c r="O107" i="5"/>
  <c r="L107" i="5"/>
  <c r="I107" i="5"/>
  <c r="O106" i="5"/>
  <c r="L106" i="5"/>
  <c r="I106" i="5"/>
  <c r="O105" i="5"/>
  <c r="L105" i="5"/>
  <c r="I105" i="5"/>
  <c r="O104" i="5"/>
  <c r="N104" i="5"/>
  <c r="M104" i="5"/>
  <c r="K104" i="5"/>
  <c r="L104" i="5" s="1"/>
  <c r="J104" i="5"/>
  <c r="H104" i="5"/>
  <c r="G104" i="5"/>
  <c r="I104" i="5" s="1"/>
  <c r="E104" i="5"/>
  <c r="O103" i="5"/>
  <c r="L103" i="5"/>
  <c r="I103" i="5"/>
  <c r="O102" i="5"/>
  <c r="L102" i="5"/>
  <c r="I102" i="5"/>
  <c r="O101" i="5"/>
  <c r="L101" i="5"/>
  <c r="I101" i="5"/>
  <c r="O100" i="5"/>
  <c r="L100" i="5"/>
  <c r="I100" i="5"/>
  <c r="O99" i="5"/>
  <c r="L99" i="5"/>
  <c r="I99" i="5"/>
  <c r="O98" i="5"/>
  <c r="L98" i="5"/>
  <c r="I98" i="5"/>
  <c r="O97" i="5"/>
  <c r="L97" i="5"/>
  <c r="I97" i="5"/>
  <c r="O96" i="5"/>
  <c r="N96" i="5"/>
  <c r="M96" i="5"/>
  <c r="K96" i="5"/>
  <c r="L96" i="5" s="1"/>
  <c r="J96" i="5"/>
  <c r="H96" i="5"/>
  <c r="G96" i="5"/>
  <c r="I96" i="5" s="1"/>
  <c r="E96" i="5"/>
  <c r="O95" i="5"/>
  <c r="L95" i="5"/>
  <c r="I95" i="5"/>
  <c r="O94" i="5"/>
  <c r="L94" i="5"/>
  <c r="I94" i="5"/>
  <c r="O93" i="5"/>
  <c r="L93" i="5"/>
  <c r="I93" i="5"/>
  <c r="O92" i="5"/>
  <c r="L92" i="5"/>
  <c r="I92" i="5"/>
  <c r="O91" i="5"/>
  <c r="L91" i="5"/>
  <c r="I91" i="5"/>
  <c r="N90" i="5"/>
  <c r="M90" i="5"/>
  <c r="K90" i="5"/>
  <c r="J90" i="5"/>
  <c r="L90" i="5" s="1"/>
  <c r="I90" i="5"/>
  <c r="H90" i="5"/>
  <c r="G90" i="5"/>
  <c r="E90" i="5"/>
  <c r="O89" i="5"/>
  <c r="L89" i="5"/>
  <c r="I89" i="5"/>
  <c r="O88" i="5"/>
  <c r="L88" i="5"/>
  <c r="I88" i="5"/>
  <c r="O87" i="5"/>
  <c r="L87" i="5"/>
  <c r="I87" i="5"/>
  <c r="O86" i="5"/>
  <c r="L86" i="5"/>
  <c r="I86" i="5"/>
  <c r="N85" i="5"/>
  <c r="M85" i="5"/>
  <c r="K85" i="5"/>
  <c r="J85" i="5"/>
  <c r="H85" i="5"/>
  <c r="H84" i="5" s="1"/>
  <c r="G85" i="5"/>
  <c r="I85" i="5" s="1"/>
  <c r="E85" i="5"/>
  <c r="O83" i="5"/>
  <c r="L83" i="5"/>
  <c r="I83" i="5"/>
  <c r="O82" i="5"/>
  <c r="L82" i="5"/>
  <c r="I82" i="5"/>
  <c r="N81" i="5"/>
  <c r="O81" i="5" s="1"/>
  <c r="M81" i="5"/>
  <c r="K81" i="5"/>
  <c r="J81" i="5"/>
  <c r="L81" i="5" s="1"/>
  <c r="H81" i="5"/>
  <c r="G81" i="5"/>
  <c r="I81" i="5" s="1"/>
  <c r="E81" i="5"/>
  <c r="O80" i="5"/>
  <c r="L80" i="5"/>
  <c r="I80" i="5"/>
  <c r="O79" i="5"/>
  <c r="L79" i="5"/>
  <c r="I79" i="5"/>
  <c r="N78" i="5"/>
  <c r="M78" i="5"/>
  <c r="K78" i="5"/>
  <c r="K77" i="5" s="1"/>
  <c r="J78" i="5"/>
  <c r="L78" i="5" s="1"/>
  <c r="I78" i="5"/>
  <c r="H78" i="5"/>
  <c r="G78" i="5"/>
  <c r="G77" i="5" s="1"/>
  <c r="I77" i="5" s="1"/>
  <c r="E78" i="5"/>
  <c r="N77" i="5"/>
  <c r="H77" i="5"/>
  <c r="O75" i="5"/>
  <c r="L75" i="5"/>
  <c r="I75" i="5"/>
  <c r="O74" i="5"/>
  <c r="L74" i="5"/>
  <c r="I74" i="5"/>
  <c r="O73" i="5"/>
  <c r="L73" i="5"/>
  <c r="I73" i="5"/>
  <c r="O72" i="5"/>
  <c r="L72" i="5"/>
  <c r="I72" i="5"/>
  <c r="O71" i="5"/>
  <c r="L71" i="5"/>
  <c r="I71" i="5"/>
  <c r="N70" i="5"/>
  <c r="M70" i="5"/>
  <c r="K70" i="5"/>
  <c r="J70" i="5"/>
  <c r="L70" i="5" s="1"/>
  <c r="I70" i="5"/>
  <c r="H70" i="5"/>
  <c r="G70" i="5"/>
  <c r="E70" i="5"/>
  <c r="O69" i="5"/>
  <c r="L69" i="5"/>
  <c r="I69" i="5"/>
  <c r="N68" i="5"/>
  <c r="K68" i="5"/>
  <c r="J68" i="5"/>
  <c r="L68" i="5" s="1"/>
  <c r="H68" i="5"/>
  <c r="G68" i="5"/>
  <c r="I68" i="5" s="1"/>
  <c r="O67" i="5"/>
  <c r="L67" i="5"/>
  <c r="I67" i="5"/>
  <c r="O66" i="5"/>
  <c r="L66" i="5"/>
  <c r="I66" i="5"/>
  <c r="O65" i="5"/>
  <c r="L65" i="5"/>
  <c r="I65" i="5"/>
  <c r="O64" i="5"/>
  <c r="L64" i="5"/>
  <c r="I64" i="5"/>
  <c r="O63" i="5"/>
  <c r="L63" i="5"/>
  <c r="I63" i="5"/>
  <c r="O62" i="5"/>
  <c r="L62" i="5"/>
  <c r="I62" i="5"/>
  <c r="O61" i="5"/>
  <c r="L61" i="5"/>
  <c r="I61" i="5"/>
  <c r="O60" i="5"/>
  <c r="L60" i="5"/>
  <c r="I60" i="5"/>
  <c r="N59" i="5"/>
  <c r="M59" i="5"/>
  <c r="O59" i="5" s="1"/>
  <c r="L59" i="5"/>
  <c r="K59" i="5"/>
  <c r="J59" i="5"/>
  <c r="H59" i="5"/>
  <c r="G59" i="5"/>
  <c r="E59" i="5"/>
  <c r="O58" i="5"/>
  <c r="L58" i="5"/>
  <c r="I58" i="5"/>
  <c r="O57" i="5"/>
  <c r="L57" i="5"/>
  <c r="I57" i="5"/>
  <c r="O56" i="5"/>
  <c r="N56" i="5"/>
  <c r="M56" i="5"/>
  <c r="K56" i="5"/>
  <c r="K55" i="5" s="1"/>
  <c r="K54" i="5" s="1"/>
  <c r="J56" i="5"/>
  <c r="L56" i="5" s="1"/>
  <c r="H56" i="5"/>
  <c r="G56" i="5"/>
  <c r="E56" i="5"/>
  <c r="N55" i="5"/>
  <c r="M55" i="5"/>
  <c r="O55" i="5" s="1"/>
  <c r="L55" i="5"/>
  <c r="J55" i="5"/>
  <c r="H55" i="5"/>
  <c r="H54" i="5" s="1"/>
  <c r="E55" i="5"/>
  <c r="N54" i="5"/>
  <c r="J54" i="5"/>
  <c r="L54" i="5" s="1"/>
  <c r="O48" i="5"/>
  <c r="C48" i="5"/>
  <c r="O47" i="5"/>
  <c r="C47" i="5" s="1"/>
  <c r="N46" i="5"/>
  <c r="M46" i="5"/>
  <c r="L45" i="5"/>
  <c r="I45" i="5"/>
  <c r="K44" i="5"/>
  <c r="J44" i="5"/>
  <c r="L44" i="5" s="1"/>
  <c r="H44" i="5"/>
  <c r="G44" i="5"/>
  <c r="I44" i="5" s="1"/>
  <c r="E44" i="5"/>
  <c r="L42" i="5"/>
  <c r="C42" i="5"/>
  <c r="L41" i="5"/>
  <c r="C41" i="5" s="1"/>
  <c r="L40" i="5"/>
  <c r="C40" i="5"/>
  <c r="L39" i="5"/>
  <c r="C39" i="5" s="1"/>
  <c r="K38" i="5"/>
  <c r="J38" i="5"/>
  <c r="L38" i="5" s="1"/>
  <c r="C38" i="5" s="1"/>
  <c r="L37" i="5"/>
  <c r="C37" i="5"/>
  <c r="L36" i="5"/>
  <c r="C36" i="5" s="1"/>
  <c r="K35" i="5"/>
  <c r="J35" i="5"/>
  <c r="L35" i="5" s="1"/>
  <c r="C35" i="5" s="1"/>
  <c r="L34" i="5"/>
  <c r="C34" i="5"/>
  <c r="L33" i="5"/>
  <c r="C33" i="5" s="1"/>
  <c r="K33" i="5"/>
  <c r="J33" i="5"/>
  <c r="L32" i="5"/>
  <c r="C32" i="5" s="1"/>
  <c r="L31" i="5"/>
  <c r="C31" i="5" s="1"/>
  <c r="L30" i="5"/>
  <c r="C30" i="5" s="1"/>
  <c r="K29" i="5"/>
  <c r="J29" i="5"/>
  <c r="L29" i="5" s="1"/>
  <c r="C29" i="5" s="1"/>
  <c r="K28" i="5"/>
  <c r="I26" i="5"/>
  <c r="O25" i="5"/>
  <c r="L25" i="5"/>
  <c r="I25" i="5"/>
  <c r="O24" i="5"/>
  <c r="L24" i="5"/>
  <c r="I24" i="5"/>
  <c r="N23" i="5"/>
  <c r="N291" i="5" s="1"/>
  <c r="N290" i="5" s="1"/>
  <c r="M23" i="5"/>
  <c r="K23" i="5"/>
  <c r="K291" i="5" s="1"/>
  <c r="K290" i="5" s="1"/>
  <c r="J23" i="5"/>
  <c r="I23" i="5"/>
  <c r="H23" i="5"/>
  <c r="H291" i="5" s="1"/>
  <c r="H290" i="5" s="1"/>
  <c r="G23" i="5"/>
  <c r="G291" i="5" s="1"/>
  <c r="E23" i="5"/>
  <c r="E291" i="5" s="1"/>
  <c r="E290" i="5" s="1"/>
  <c r="N22" i="5"/>
  <c r="K22" i="5"/>
  <c r="I22" i="5"/>
  <c r="H22" i="5"/>
  <c r="G22" i="5"/>
  <c r="E22" i="5"/>
  <c r="D26" i="4"/>
  <c r="D227" i="4"/>
  <c r="O303" i="4"/>
  <c r="L303" i="4"/>
  <c r="I303" i="4"/>
  <c r="F303" i="4"/>
  <c r="C303" i="4" s="1"/>
  <c r="O301" i="4"/>
  <c r="L301" i="4"/>
  <c r="I301" i="4"/>
  <c r="F301" i="4"/>
  <c r="C301" i="4"/>
  <c r="O299" i="4"/>
  <c r="L299" i="4"/>
  <c r="I299" i="4"/>
  <c r="F299" i="4"/>
  <c r="C299" i="4" s="1"/>
  <c r="O298" i="4"/>
  <c r="L298" i="4"/>
  <c r="I298" i="4"/>
  <c r="F298" i="4"/>
  <c r="O297" i="4"/>
  <c r="L297" i="4"/>
  <c r="I297" i="4"/>
  <c r="F297" i="4"/>
  <c r="O296" i="4"/>
  <c r="L296" i="4"/>
  <c r="I296" i="4"/>
  <c r="F296" i="4"/>
  <c r="C296" i="4"/>
  <c r="O295" i="4"/>
  <c r="L295" i="4"/>
  <c r="I295" i="4"/>
  <c r="F295" i="4"/>
  <c r="C295" i="4" s="1"/>
  <c r="O294" i="4"/>
  <c r="L294" i="4"/>
  <c r="I294" i="4"/>
  <c r="F294" i="4"/>
  <c r="C294" i="4" s="1"/>
  <c r="N293" i="4"/>
  <c r="M293" i="4"/>
  <c r="O293" i="4" s="1"/>
  <c r="K293" i="4"/>
  <c r="J293" i="4"/>
  <c r="L293" i="4" s="1"/>
  <c r="I293" i="4"/>
  <c r="H293" i="4"/>
  <c r="G293" i="4"/>
  <c r="F293" i="4"/>
  <c r="E293" i="4"/>
  <c r="D293" i="4"/>
  <c r="O285" i="4"/>
  <c r="L285" i="4"/>
  <c r="I285" i="4"/>
  <c r="F285" i="4"/>
  <c r="C285" i="4"/>
  <c r="O284" i="4"/>
  <c r="L284" i="4"/>
  <c r="I284" i="4"/>
  <c r="F284" i="4"/>
  <c r="C284" i="4" s="1"/>
  <c r="N283" i="4"/>
  <c r="M283" i="4"/>
  <c r="K283" i="4"/>
  <c r="J283" i="4"/>
  <c r="L283" i="4" s="1"/>
  <c r="I283" i="4"/>
  <c r="H283" i="4"/>
  <c r="G283" i="4"/>
  <c r="E283" i="4"/>
  <c r="D283" i="4"/>
  <c r="O282" i="4"/>
  <c r="L282" i="4"/>
  <c r="C282" i="4" s="1"/>
  <c r="I282" i="4"/>
  <c r="F282" i="4"/>
  <c r="O281" i="4"/>
  <c r="N281" i="4"/>
  <c r="M281" i="4"/>
  <c r="K281" i="4"/>
  <c r="J281" i="4"/>
  <c r="L281" i="4" s="1"/>
  <c r="H281" i="4"/>
  <c r="G281" i="4"/>
  <c r="I281" i="4" s="1"/>
  <c r="E281" i="4"/>
  <c r="D281" i="4"/>
  <c r="F281" i="4" s="1"/>
  <c r="C281" i="4" s="1"/>
  <c r="O280" i="4"/>
  <c r="L280" i="4"/>
  <c r="I280" i="4"/>
  <c r="F280" i="4"/>
  <c r="C280" i="4" s="1"/>
  <c r="O279" i="4"/>
  <c r="L279" i="4"/>
  <c r="I279" i="4"/>
  <c r="F279" i="4"/>
  <c r="O278" i="4"/>
  <c r="L278" i="4"/>
  <c r="C278" i="4" s="1"/>
  <c r="I278" i="4"/>
  <c r="F278" i="4"/>
  <c r="O277" i="4"/>
  <c r="N277" i="4"/>
  <c r="M277" i="4"/>
  <c r="K277" i="4"/>
  <c r="J277" i="4"/>
  <c r="H277" i="4"/>
  <c r="G277" i="4"/>
  <c r="E277" i="4"/>
  <c r="D277" i="4"/>
  <c r="F277" i="4" s="1"/>
  <c r="O276" i="4"/>
  <c r="L276" i="4"/>
  <c r="I276" i="4"/>
  <c r="F276" i="4"/>
  <c r="C276" i="4" s="1"/>
  <c r="O275" i="4"/>
  <c r="L275" i="4"/>
  <c r="I275" i="4"/>
  <c r="F275" i="4"/>
  <c r="O274" i="4"/>
  <c r="L274" i="4"/>
  <c r="C274" i="4" s="1"/>
  <c r="I274" i="4"/>
  <c r="F274" i="4"/>
  <c r="O273" i="4"/>
  <c r="L273" i="4"/>
  <c r="I273" i="4"/>
  <c r="F273" i="4"/>
  <c r="C273" i="4"/>
  <c r="N272" i="4"/>
  <c r="M272" i="4"/>
  <c r="O272" i="4" s="1"/>
  <c r="L272" i="4"/>
  <c r="K272" i="4"/>
  <c r="J272" i="4"/>
  <c r="H272" i="4"/>
  <c r="H270" i="4" s="1"/>
  <c r="H269" i="4" s="1"/>
  <c r="G272" i="4"/>
  <c r="E272" i="4"/>
  <c r="D272" i="4"/>
  <c r="O271" i="4"/>
  <c r="L271" i="4"/>
  <c r="I271" i="4"/>
  <c r="F271" i="4"/>
  <c r="N270" i="4"/>
  <c r="N269" i="4" s="1"/>
  <c r="M270" i="4"/>
  <c r="J270" i="4"/>
  <c r="E270" i="4"/>
  <c r="M269" i="4"/>
  <c r="E269" i="4"/>
  <c r="O268" i="4"/>
  <c r="L268" i="4"/>
  <c r="I268" i="4"/>
  <c r="F268" i="4"/>
  <c r="C268" i="4" s="1"/>
  <c r="O267" i="4"/>
  <c r="L267" i="4"/>
  <c r="I267" i="4"/>
  <c r="F267" i="4"/>
  <c r="C267" i="4" s="1"/>
  <c r="O266" i="4"/>
  <c r="L266" i="4"/>
  <c r="C266" i="4" s="1"/>
  <c r="I266" i="4"/>
  <c r="F266" i="4"/>
  <c r="O265" i="4"/>
  <c r="L265" i="4"/>
  <c r="I265" i="4"/>
  <c r="F265" i="4"/>
  <c r="C265" i="4"/>
  <c r="N264" i="4"/>
  <c r="M264" i="4"/>
  <c r="O264" i="4" s="1"/>
  <c r="L264" i="4"/>
  <c r="K264" i="4"/>
  <c r="J264" i="4"/>
  <c r="H264" i="4"/>
  <c r="G264" i="4"/>
  <c r="I264" i="4" s="1"/>
  <c r="E264" i="4"/>
  <c r="D264" i="4"/>
  <c r="F264" i="4" s="1"/>
  <c r="O263" i="4"/>
  <c r="L263" i="4"/>
  <c r="I263" i="4"/>
  <c r="F263" i="4"/>
  <c r="C263" i="4" s="1"/>
  <c r="O262" i="4"/>
  <c r="L262" i="4"/>
  <c r="C262" i="4" s="1"/>
  <c r="I262" i="4"/>
  <c r="F262" i="4"/>
  <c r="O261" i="4"/>
  <c r="L261" i="4"/>
  <c r="I261" i="4"/>
  <c r="F261" i="4"/>
  <c r="C261" i="4"/>
  <c r="N260" i="4"/>
  <c r="M260" i="4"/>
  <c r="O260" i="4" s="1"/>
  <c r="L260" i="4"/>
  <c r="K260" i="4"/>
  <c r="J260" i="4"/>
  <c r="H260" i="4"/>
  <c r="H259" i="4" s="1"/>
  <c r="G260" i="4"/>
  <c r="I260" i="4" s="1"/>
  <c r="E260" i="4"/>
  <c r="D260" i="4"/>
  <c r="N259" i="4"/>
  <c r="M259" i="4"/>
  <c r="O259" i="4" s="1"/>
  <c r="K259" i="4"/>
  <c r="J259" i="4"/>
  <c r="L259" i="4" s="1"/>
  <c r="I259" i="4"/>
  <c r="G259" i="4"/>
  <c r="E259" i="4"/>
  <c r="O258" i="4"/>
  <c r="L258" i="4"/>
  <c r="C258" i="4" s="1"/>
  <c r="I258" i="4"/>
  <c r="F258" i="4"/>
  <c r="O257" i="4"/>
  <c r="C257" i="4" s="1"/>
  <c r="L257" i="4"/>
  <c r="I257" i="4"/>
  <c r="F257" i="4"/>
  <c r="O256" i="4"/>
  <c r="L256" i="4"/>
  <c r="I256" i="4"/>
  <c r="F256" i="4"/>
  <c r="C256" i="4" s="1"/>
  <c r="O255" i="4"/>
  <c r="L255" i="4"/>
  <c r="I255" i="4"/>
  <c r="F255" i="4"/>
  <c r="C255" i="4" s="1"/>
  <c r="O254" i="4"/>
  <c r="L254" i="4"/>
  <c r="C254" i="4" s="1"/>
  <c r="I254" i="4"/>
  <c r="F254" i="4"/>
  <c r="O253" i="4"/>
  <c r="N253" i="4"/>
  <c r="M253" i="4"/>
  <c r="K253" i="4"/>
  <c r="J253" i="4"/>
  <c r="H253" i="4"/>
  <c r="G253" i="4"/>
  <c r="E253" i="4"/>
  <c r="D253" i="4"/>
  <c r="F253" i="4" s="1"/>
  <c r="N252" i="4"/>
  <c r="M252" i="4"/>
  <c r="O252" i="4" s="1"/>
  <c r="J252" i="4"/>
  <c r="H252" i="4"/>
  <c r="E252" i="4"/>
  <c r="D252" i="4"/>
  <c r="F252" i="4" s="1"/>
  <c r="O251" i="4"/>
  <c r="L251" i="4"/>
  <c r="I251" i="4"/>
  <c r="F251" i="4"/>
  <c r="O250" i="4"/>
  <c r="L250" i="4"/>
  <c r="C250" i="4" s="1"/>
  <c r="I250" i="4"/>
  <c r="F250" i="4"/>
  <c r="O249" i="4"/>
  <c r="L249" i="4"/>
  <c r="I249" i="4"/>
  <c r="F249" i="4"/>
  <c r="C249" i="4"/>
  <c r="O248" i="4"/>
  <c r="L248" i="4"/>
  <c r="I248" i="4"/>
  <c r="F248" i="4"/>
  <c r="C248" i="4" s="1"/>
  <c r="N247" i="4"/>
  <c r="M247" i="4"/>
  <c r="O247" i="4" s="1"/>
  <c r="K247" i="4"/>
  <c r="J247" i="4"/>
  <c r="L247" i="4" s="1"/>
  <c r="I247" i="4"/>
  <c r="H247" i="4"/>
  <c r="G247" i="4"/>
  <c r="E247" i="4"/>
  <c r="F247" i="4" s="1"/>
  <c r="D247" i="4"/>
  <c r="O246" i="4"/>
  <c r="L246" i="4"/>
  <c r="C246" i="4" s="1"/>
  <c r="I246" i="4"/>
  <c r="F246" i="4"/>
  <c r="O245" i="4"/>
  <c r="L245" i="4"/>
  <c r="I245" i="4"/>
  <c r="F245" i="4"/>
  <c r="C245" i="4"/>
  <c r="O244" i="4"/>
  <c r="L244" i="4"/>
  <c r="I244" i="4"/>
  <c r="F244" i="4"/>
  <c r="C244" i="4" s="1"/>
  <c r="O243" i="4"/>
  <c r="L243" i="4"/>
  <c r="I243" i="4"/>
  <c r="F243" i="4"/>
  <c r="C243" i="4" s="1"/>
  <c r="O242" i="4"/>
  <c r="L242" i="4"/>
  <c r="C242" i="4" s="1"/>
  <c r="I242" i="4"/>
  <c r="F242" i="4"/>
  <c r="O241" i="4"/>
  <c r="L241" i="4"/>
  <c r="I241" i="4"/>
  <c r="F241" i="4"/>
  <c r="C241" i="4"/>
  <c r="O240" i="4"/>
  <c r="L240" i="4"/>
  <c r="I240" i="4"/>
  <c r="F240" i="4"/>
  <c r="C240" i="4" s="1"/>
  <c r="N239" i="4"/>
  <c r="M239" i="4"/>
  <c r="K239" i="4"/>
  <c r="J239" i="4"/>
  <c r="L239" i="4" s="1"/>
  <c r="I239" i="4"/>
  <c r="H239" i="4"/>
  <c r="G239" i="4"/>
  <c r="E239" i="4"/>
  <c r="D239" i="4"/>
  <c r="O238" i="4"/>
  <c r="L238" i="4"/>
  <c r="C238" i="4" s="1"/>
  <c r="I238" i="4"/>
  <c r="F238" i="4"/>
  <c r="O237" i="4"/>
  <c r="L237" i="4"/>
  <c r="I237" i="4"/>
  <c r="F237" i="4"/>
  <c r="C237" i="4"/>
  <c r="N236" i="4"/>
  <c r="M236" i="4"/>
  <c r="O236" i="4" s="1"/>
  <c r="L236" i="4"/>
  <c r="K236" i="4"/>
  <c r="J236" i="4"/>
  <c r="H236" i="4"/>
  <c r="I236" i="4" s="1"/>
  <c r="G236" i="4"/>
  <c r="E236" i="4"/>
  <c r="D236" i="4"/>
  <c r="O235" i="4"/>
  <c r="L235" i="4"/>
  <c r="I235" i="4"/>
  <c r="C235" i="4" s="1"/>
  <c r="F235" i="4"/>
  <c r="N234" i="4"/>
  <c r="M234" i="4"/>
  <c r="K234" i="4"/>
  <c r="J234" i="4"/>
  <c r="H234" i="4"/>
  <c r="G234" i="4"/>
  <c r="I234" i="4" s="1"/>
  <c r="F234" i="4"/>
  <c r="E234" i="4"/>
  <c r="D234" i="4"/>
  <c r="O233" i="4"/>
  <c r="L233" i="4"/>
  <c r="I233" i="4"/>
  <c r="F233" i="4"/>
  <c r="C233" i="4"/>
  <c r="K232" i="4"/>
  <c r="H232" i="4"/>
  <c r="H231" i="4" s="1"/>
  <c r="G232" i="4"/>
  <c r="I232" i="4" s="1"/>
  <c r="O230" i="4"/>
  <c r="L230" i="4"/>
  <c r="I230" i="4"/>
  <c r="F230" i="4"/>
  <c r="O229" i="4"/>
  <c r="L229" i="4"/>
  <c r="I229" i="4"/>
  <c r="F229" i="4"/>
  <c r="C229" i="4"/>
  <c r="O228" i="4"/>
  <c r="N228" i="4"/>
  <c r="M228" i="4"/>
  <c r="L228" i="4"/>
  <c r="K228" i="4"/>
  <c r="J228" i="4"/>
  <c r="H228" i="4"/>
  <c r="H205" i="4" s="1"/>
  <c r="G228" i="4"/>
  <c r="E228" i="4"/>
  <c r="D228" i="4"/>
  <c r="O227" i="4"/>
  <c r="L227" i="4"/>
  <c r="I227" i="4"/>
  <c r="F227" i="4"/>
  <c r="O226" i="4"/>
  <c r="L226" i="4"/>
  <c r="I226" i="4"/>
  <c r="C226" i="4" s="1"/>
  <c r="F226" i="4"/>
  <c r="O225" i="4"/>
  <c r="L225" i="4"/>
  <c r="I225" i="4"/>
  <c r="F225" i="4"/>
  <c r="C225" i="4"/>
  <c r="O224" i="4"/>
  <c r="L224" i="4"/>
  <c r="I224" i="4"/>
  <c r="F224" i="4"/>
  <c r="C224" i="4" s="1"/>
  <c r="O223" i="4"/>
  <c r="L223" i="4"/>
  <c r="I223" i="4"/>
  <c r="F223" i="4"/>
  <c r="C223" i="4" s="1"/>
  <c r="O222" i="4"/>
  <c r="L222" i="4"/>
  <c r="C222" i="4" s="1"/>
  <c r="I222" i="4"/>
  <c r="F222" i="4"/>
  <c r="O221" i="4"/>
  <c r="L221" i="4"/>
  <c r="I221" i="4"/>
  <c r="F221" i="4"/>
  <c r="C221" i="4"/>
  <c r="O220" i="4"/>
  <c r="L220" i="4"/>
  <c r="I220" i="4"/>
  <c r="F220" i="4"/>
  <c r="C220" i="4" s="1"/>
  <c r="O219" i="4"/>
  <c r="L219" i="4"/>
  <c r="I219" i="4"/>
  <c r="F219" i="4"/>
  <c r="O218" i="4"/>
  <c r="L218" i="4"/>
  <c r="C218" i="4" s="1"/>
  <c r="I218" i="4"/>
  <c r="F218" i="4"/>
  <c r="O217" i="4"/>
  <c r="N217" i="4"/>
  <c r="M217" i="4"/>
  <c r="K217" i="4"/>
  <c r="L217" i="4" s="1"/>
  <c r="J217" i="4"/>
  <c r="H217" i="4"/>
  <c r="G217" i="4"/>
  <c r="I217" i="4" s="1"/>
  <c r="E217" i="4"/>
  <c r="D217" i="4"/>
  <c r="F217" i="4" s="1"/>
  <c r="C217" i="4" s="1"/>
  <c r="O216" i="4"/>
  <c r="L216" i="4"/>
  <c r="I216" i="4"/>
  <c r="F216" i="4"/>
  <c r="C216" i="4" s="1"/>
  <c r="O215" i="4"/>
  <c r="L215" i="4"/>
  <c r="I215" i="4"/>
  <c r="C215" i="4" s="1"/>
  <c r="F215" i="4"/>
  <c r="O214" i="4"/>
  <c r="L214" i="4"/>
  <c r="C214" i="4" s="1"/>
  <c r="I214" i="4"/>
  <c r="F214" i="4"/>
  <c r="O213" i="4"/>
  <c r="L213" i="4"/>
  <c r="I213" i="4"/>
  <c r="F213" i="4"/>
  <c r="C213" i="4"/>
  <c r="O212" i="4"/>
  <c r="L212" i="4"/>
  <c r="I212" i="4"/>
  <c r="F212" i="4"/>
  <c r="C212" i="4" s="1"/>
  <c r="O211" i="4"/>
  <c r="L211" i="4"/>
  <c r="I211" i="4"/>
  <c r="F211" i="4"/>
  <c r="C211" i="4" s="1"/>
  <c r="O210" i="4"/>
  <c r="L210" i="4"/>
  <c r="I210" i="4"/>
  <c r="F210" i="4"/>
  <c r="O209" i="4"/>
  <c r="L209" i="4"/>
  <c r="I209" i="4"/>
  <c r="F209" i="4"/>
  <c r="C209" i="4"/>
  <c r="O208" i="4"/>
  <c r="L208" i="4"/>
  <c r="I208" i="4"/>
  <c r="F208" i="4"/>
  <c r="C208" i="4" s="1"/>
  <c r="O207" i="4"/>
  <c r="L207" i="4"/>
  <c r="I207" i="4"/>
  <c r="C207" i="4" s="1"/>
  <c r="F207" i="4"/>
  <c r="N206" i="4"/>
  <c r="N205" i="4" s="1"/>
  <c r="M206" i="4"/>
  <c r="K206" i="4"/>
  <c r="J206" i="4"/>
  <c r="H206" i="4"/>
  <c r="G206" i="4"/>
  <c r="I206" i="4" s="1"/>
  <c r="F206" i="4"/>
  <c r="E206" i="4"/>
  <c r="D206" i="4"/>
  <c r="M205" i="4"/>
  <c r="K205" i="4"/>
  <c r="G205" i="4"/>
  <c r="I205" i="4" s="1"/>
  <c r="E205" i="4"/>
  <c r="O204" i="4"/>
  <c r="L204" i="4"/>
  <c r="I204" i="4"/>
  <c r="F204" i="4"/>
  <c r="C204" i="4" s="1"/>
  <c r="O203" i="4"/>
  <c r="L203" i="4"/>
  <c r="I203" i="4"/>
  <c r="C203" i="4" s="1"/>
  <c r="F203" i="4"/>
  <c r="O202" i="4"/>
  <c r="L202" i="4"/>
  <c r="I202" i="4"/>
  <c r="F202" i="4"/>
  <c r="O201" i="4"/>
  <c r="L201" i="4"/>
  <c r="I201" i="4"/>
  <c r="F201" i="4"/>
  <c r="C201" i="4"/>
  <c r="O200" i="4"/>
  <c r="L200" i="4"/>
  <c r="I200" i="4"/>
  <c r="F200" i="4"/>
  <c r="C200" i="4" s="1"/>
  <c r="N199" i="4"/>
  <c r="M199" i="4"/>
  <c r="K199" i="4"/>
  <c r="J199" i="4"/>
  <c r="L199" i="4" s="1"/>
  <c r="I199" i="4"/>
  <c r="H199" i="4"/>
  <c r="G199" i="4"/>
  <c r="E199" i="4"/>
  <c r="E197" i="4" s="1"/>
  <c r="D199" i="4"/>
  <c r="F199" i="4" s="1"/>
  <c r="O198" i="4"/>
  <c r="L198" i="4"/>
  <c r="I198" i="4"/>
  <c r="F198" i="4"/>
  <c r="C198" i="4" s="1"/>
  <c r="N197" i="4"/>
  <c r="K197" i="4"/>
  <c r="K196" i="4" s="1"/>
  <c r="J197" i="4"/>
  <c r="L197" i="4" s="1"/>
  <c r="H197" i="4"/>
  <c r="G197" i="4"/>
  <c r="D197" i="4"/>
  <c r="F197" i="4" s="1"/>
  <c r="H196" i="4"/>
  <c r="H195" i="4" s="1"/>
  <c r="O194" i="4"/>
  <c r="L194" i="4"/>
  <c r="C194" i="4" s="1"/>
  <c r="I194" i="4"/>
  <c r="F194" i="4"/>
  <c r="O193" i="4"/>
  <c r="N193" i="4"/>
  <c r="M193" i="4"/>
  <c r="K193" i="4"/>
  <c r="J193" i="4"/>
  <c r="H193" i="4"/>
  <c r="G193" i="4"/>
  <c r="E193" i="4"/>
  <c r="D193" i="4"/>
  <c r="F193" i="4" s="1"/>
  <c r="N192" i="4"/>
  <c r="M192" i="4"/>
  <c r="O192" i="4" s="1"/>
  <c r="J192" i="4"/>
  <c r="H192" i="4"/>
  <c r="E192" i="4"/>
  <c r="D192" i="4"/>
  <c r="F192" i="4" s="1"/>
  <c r="O191" i="4"/>
  <c r="L191" i="4"/>
  <c r="I191" i="4"/>
  <c r="F191" i="4"/>
  <c r="O190" i="4"/>
  <c r="L190" i="4"/>
  <c r="C190" i="4" s="1"/>
  <c r="I190" i="4"/>
  <c r="F190" i="4"/>
  <c r="O189" i="4"/>
  <c r="N189" i="4"/>
  <c r="M189" i="4"/>
  <c r="K189" i="4"/>
  <c r="J189" i="4"/>
  <c r="L189" i="4" s="1"/>
  <c r="H189" i="4"/>
  <c r="G189" i="4"/>
  <c r="E189" i="4"/>
  <c r="F189" i="4" s="1"/>
  <c r="D189" i="4"/>
  <c r="N188" i="4"/>
  <c r="M188" i="4"/>
  <c r="O188" i="4" s="1"/>
  <c r="J188" i="4"/>
  <c r="H188" i="4"/>
  <c r="E188" i="4"/>
  <c r="D188" i="4"/>
  <c r="F188" i="4" s="1"/>
  <c r="O187" i="4"/>
  <c r="L187" i="4"/>
  <c r="I187" i="4"/>
  <c r="C187" i="4" s="1"/>
  <c r="F187" i="4"/>
  <c r="O186" i="4"/>
  <c r="L186" i="4"/>
  <c r="I186" i="4"/>
  <c r="F186" i="4"/>
  <c r="C186" i="4" s="1"/>
  <c r="O185" i="4"/>
  <c r="N185" i="4"/>
  <c r="M185" i="4"/>
  <c r="K185" i="4"/>
  <c r="L185" i="4" s="1"/>
  <c r="C185" i="4" s="1"/>
  <c r="J185" i="4"/>
  <c r="H185" i="4"/>
  <c r="G185" i="4"/>
  <c r="I185" i="4" s="1"/>
  <c r="E185" i="4"/>
  <c r="D185" i="4"/>
  <c r="F185" i="4" s="1"/>
  <c r="O184" i="4"/>
  <c r="L184" i="4"/>
  <c r="I184" i="4"/>
  <c r="F184" i="4"/>
  <c r="C184" i="4" s="1"/>
  <c r="O183" i="4"/>
  <c r="L183" i="4"/>
  <c r="I183" i="4"/>
  <c r="C183" i="4" s="1"/>
  <c r="F183" i="4"/>
  <c r="O182" i="4"/>
  <c r="L182" i="4"/>
  <c r="I182" i="4"/>
  <c r="F182" i="4"/>
  <c r="O181" i="4"/>
  <c r="L181" i="4"/>
  <c r="I181" i="4"/>
  <c r="F181" i="4"/>
  <c r="C181" i="4"/>
  <c r="N180" i="4"/>
  <c r="M180" i="4"/>
  <c r="O180" i="4" s="1"/>
  <c r="L180" i="4"/>
  <c r="K180" i="4"/>
  <c r="J180" i="4"/>
  <c r="H180" i="4"/>
  <c r="I180" i="4" s="1"/>
  <c r="G180" i="4"/>
  <c r="E180" i="4"/>
  <c r="D180" i="4"/>
  <c r="F180" i="4" s="1"/>
  <c r="C180" i="4" s="1"/>
  <c r="O179" i="4"/>
  <c r="L179" i="4"/>
  <c r="I179" i="4"/>
  <c r="C179" i="4" s="1"/>
  <c r="F179" i="4"/>
  <c r="O178" i="4"/>
  <c r="L178" i="4"/>
  <c r="I178" i="4"/>
  <c r="F178" i="4"/>
  <c r="C178" i="4" s="1"/>
  <c r="O177" i="4"/>
  <c r="L177" i="4"/>
  <c r="I177" i="4"/>
  <c r="F177" i="4"/>
  <c r="C177" i="4"/>
  <c r="N176" i="4"/>
  <c r="N175" i="4" s="1"/>
  <c r="M176" i="4"/>
  <c r="O176" i="4" s="1"/>
  <c r="L176" i="4"/>
  <c r="K176" i="4"/>
  <c r="J176" i="4"/>
  <c r="J175" i="4" s="1"/>
  <c r="L175" i="4" s="1"/>
  <c r="H176" i="4"/>
  <c r="G176" i="4"/>
  <c r="E176" i="4"/>
  <c r="D176" i="4"/>
  <c r="M175" i="4"/>
  <c r="K175" i="4"/>
  <c r="K174" i="4" s="1"/>
  <c r="G175" i="4"/>
  <c r="G174" i="4" s="1"/>
  <c r="E175" i="4"/>
  <c r="E174" i="4" s="1"/>
  <c r="N174" i="4"/>
  <c r="O173" i="4"/>
  <c r="L173" i="4"/>
  <c r="I173" i="4"/>
  <c r="F173" i="4"/>
  <c r="C173" i="4"/>
  <c r="O172" i="4"/>
  <c r="L172" i="4"/>
  <c r="I172" i="4"/>
  <c r="F172" i="4"/>
  <c r="C172" i="4" s="1"/>
  <c r="O171" i="4"/>
  <c r="L171" i="4"/>
  <c r="I171" i="4"/>
  <c r="C171" i="4" s="1"/>
  <c r="F171" i="4"/>
  <c r="O170" i="4"/>
  <c r="L170" i="4"/>
  <c r="I170" i="4"/>
  <c r="F170" i="4"/>
  <c r="C170" i="4" s="1"/>
  <c r="O169" i="4"/>
  <c r="C169" i="4" s="1"/>
  <c r="L169" i="4"/>
  <c r="I169" i="4"/>
  <c r="F169" i="4"/>
  <c r="O168" i="4"/>
  <c r="L168" i="4"/>
  <c r="I168" i="4"/>
  <c r="F168" i="4"/>
  <c r="C168" i="4" s="1"/>
  <c r="N167" i="4"/>
  <c r="M167" i="4"/>
  <c r="K167" i="4"/>
  <c r="J167" i="4"/>
  <c r="L167" i="4" s="1"/>
  <c r="I167" i="4"/>
  <c r="H167" i="4"/>
  <c r="G167" i="4"/>
  <c r="E167" i="4"/>
  <c r="D167" i="4"/>
  <c r="N166" i="4"/>
  <c r="K166" i="4"/>
  <c r="J166" i="4"/>
  <c r="L166" i="4" s="1"/>
  <c r="H166" i="4"/>
  <c r="G166" i="4"/>
  <c r="I166" i="4" s="1"/>
  <c r="D166" i="4"/>
  <c r="O165" i="4"/>
  <c r="L165" i="4"/>
  <c r="I165" i="4"/>
  <c r="F165" i="4"/>
  <c r="C165" i="4"/>
  <c r="O164" i="4"/>
  <c r="L164" i="4"/>
  <c r="I164" i="4"/>
  <c r="F164" i="4"/>
  <c r="C164" i="4" s="1"/>
  <c r="O163" i="4"/>
  <c r="L163" i="4"/>
  <c r="I163" i="4"/>
  <c r="C163" i="4" s="1"/>
  <c r="F163" i="4"/>
  <c r="O162" i="4"/>
  <c r="L162" i="4"/>
  <c r="I162" i="4"/>
  <c r="F162" i="4"/>
  <c r="O161" i="4"/>
  <c r="N161" i="4"/>
  <c r="M161" i="4"/>
  <c r="K161" i="4"/>
  <c r="L161" i="4" s="1"/>
  <c r="J161" i="4"/>
  <c r="H161" i="4"/>
  <c r="G161" i="4"/>
  <c r="I161" i="4" s="1"/>
  <c r="E161" i="4"/>
  <c r="D161" i="4"/>
  <c r="F161" i="4" s="1"/>
  <c r="C161" i="4" s="1"/>
  <c r="O160" i="4"/>
  <c r="L160" i="4"/>
  <c r="I160" i="4"/>
  <c r="F160" i="4"/>
  <c r="C160" i="4" s="1"/>
  <c r="O159" i="4"/>
  <c r="L159" i="4"/>
  <c r="I159" i="4"/>
  <c r="C159" i="4" s="1"/>
  <c r="F159" i="4"/>
  <c r="O158" i="4"/>
  <c r="L158" i="4"/>
  <c r="I158" i="4"/>
  <c r="F158" i="4"/>
  <c r="C158" i="4" s="1"/>
  <c r="O157" i="4"/>
  <c r="C157" i="4" s="1"/>
  <c r="L157" i="4"/>
  <c r="I157" i="4"/>
  <c r="F157" i="4"/>
  <c r="O156" i="4"/>
  <c r="L156" i="4"/>
  <c r="I156" i="4"/>
  <c r="F156" i="4"/>
  <c r="C156" i="4" s="1"/>
  <c r="O155" i="4"/>
  <c r="L155" i="4"/>
  <c r="I155" i="4"/>
  <c r="C155" i="4" s="1"/>
  <c r="F155" i="4"/>
  <c r="O154" i="4"/>
  <c r="L154" i="4"/>
  <c r="C154" i="4" s="1"/>
  <c r="I154" i="4"/>
  <c r="F154" i="4"/>
  <c r="O153" i="4"/>
  <c r="L153" i="4"/>
  <c r="I153" i="4"/>
  <c r="F153" i="4"/>
  <c r="C153" i="4"/>
  <c r="N152" i="4"/>
  <c r="M152" i="4"/>
  <c r="O152" i="4" s="1"/>
  <c r="L152" i="4"/>
  <c r="K152" i="4"/>
  <c r="J152" i="4"/>
  <c r="H152" i="4"/>
  <c r="G152" i="4"/>
  <c r="I152" i="4" s="1"/>
  <c r="E152" i="4"/>
  <c r="D152" i="4"/>
  <c r="F152" i="4" s="1"/>
  <c r="O151" i="4"/>
  <c r="L151" i="4"/>
  <c r="I151" i="4"/>
  <c r="F151" i="4"/>
  <c r="C151" i="4" s="1"/>
  <c r="O150" i="4"/>
  <c r="L150" i="4"/>
  <c r="C150" i="4" s="1"/>
  <c r="I150" i="4"/>
  <c r="F150" i="4"/>
  <c r="O149" i="4"/>
  <c r="L149" i="4"/>
  <c r="I149" i="4"/>
  <c r="F149" i="4"/>
  <c r="C149" i="4"/>
  <c r="O148" i="4"/>
  <c r="L148" i="4"/>
  <c r="I148" i="4"/>
  <c r="F148" i="4"/>
  <c r="C148" i="4" s="1"/>
  <c r="O147" i="4"/>
  <c r="L147" i="4"/>
  <c r="I147" i="4"/>
  <c r="F147" i="4"/>
  <c r="O146" i="4"/>
  <c r="L146" i="4"/>
  <c r="C146" i="4" s="1"/>
  <c r="I146" i="4"/>
  <c r="F146" i="4"/>
  <c r="O145" i="4"/>
  <c r="N145" i="4"/>
  <c r="M145" i="4"/>
  <c r="K145" i="4"/>
  <c r="L145" i="4" s="1"/>
  <c r="J145" i="4"/>
  <c r="H145" i="4"/>
  <c r="G145" i="4"/>
  <c r="I145" i="4" s="1"/>
  <c r="E145" i="4"/>
  <c r="D145" i="4"/>
  <c r="F145" i="4" s="1"/>
  <c r="C145" i="4" s="1"/>
  <c r="O144" i="4"/>
  <c r="L144" i="4"/>
  <c r="I144" i="4"/>
  <c r="F144" i="4"/>
  <c r="C144" i="4" s="1"/>
  <c r="O143" i="4"/>
  <c r="L143" i="4"/>
  <c r="I143" i="4"/>
  <c r="C143" i="4" s="1"/>
  <c r="F143" i="4"/>
  <c r="N142" i="4"/>
  <c r="M142" i="4"/>
  <c r="K142" i="4"/>
  <c r="J142" i="4"/>
  <c r="H142" i="4"/>
  <c r="G142" i="4"/>
  <c r="I142" i="4" s="1"/>
  <c r="F142" i="4"/>
  <c r="E142" i="4"/>
  <c r="D142" i="4"/>
  <c r="O141" i="4"/>
  <c r="L141" i="4"/>
  <c r="I141" i="4"/>
  <c r="F141" i="4"/>
  <c r="C141" i="4"/>
  <c r="O140" i="4"/>
  <c r="L140" i="4"/>
  <c r="I140" i="4"/>
  <c r="F140" i="4"/>
  <c r="C140" i="4" s="1"/>
  <c r="O139" i="4"/>
  <c r="L139" i="4"/>
  <c r="I139" i="4"/>
  <c r="F139" i="4"/>
  <c r="O138" i="4"/>
  <c r="L138" i="4"/>
  <c r="C138" i="4" s="1"/>
  <c r="I138" i="4"/>
  <c r="F138" i="4"/>
  <c r="O137" i="4"/>
  <c r="N137" i="4"/>
  <c r="M137" i="4"/>
  <c r="K137" i="4"/>
  <c r="J137" i="4"/>
  <c r="H137" i="4"/>
  <c r="G137" i="4"/>
  <c r="E137" i="4"/>
  <c r="D137" i="4"/>
  <c r="F137" i="4" s="1"/>
  <c r="O136" i="4"/>
  <c r="L136" i="4"/>
  <c r="I136" i="4"/>
  <c r="F136" i="4"/>
  <c r="C136" i="4" s="1"/>
  <c r="O135" i="4"/>
  <c r="L135" i="4"/>
  <c r="I135" i="4"/>
  <c r="C135" i="4" s="1"/>
  <c r="F135" i="4"/>
  <c r="O134" i="4"/>
  <c r="L134" i="4"/>
  <c r="C134" i="4" s="1"/>
  <c r="I134" i="4"/>
  <c r="F134" i="4"/>
  <c r="O133" i="4"/>
  <c r="L133" i="4"/>
  <c r="I133" i="4"/>
  <c r="F133" i="4"/>
  <c r="C133" i="4"/>
  <c r="N132" i="4"/>
  <c r="M132" i="4"/>
  <c r="O132" i="4" s="1"/>
  <c r="L132" i="4"/>
  <c r="K132" i="4"/>
  <c r="J132" i="4"/>
  <c r="H132" i="4"/>
  <c r="H131" i="4" s="1"/>
  <c r="G132" i="4"/>
  <c r="E132" i="4"/>
  <c r="D132" i="4"/>
  <c r="M131" i="4"/>
  <c r="E131" i="4"/>
  <c r="O130" i="4"/>
  <c r="L130" i="4"/>
  <c r="C130" i="4" s="1"/>
  <c r="I130" i="4"/>
  <c r="F130" i="4"/>
  <c r="O129" i="4"/>
  <c r="N129" i="4"/>
  <c r="M129" i="4"/>
  <c r="K129" i="4"/>
  <c r="J129" i="4"/>
  <c r="H129" i="4"/>
  <c r="G129" i="4"/>
  <c r="I129" i="4" s="1"/>
  <c r="F129" i="4"/>
  <c r="E129" i="4"/>
  <c r="D129" i="4"/>
  <c r="O128" i="4"/>
  <c r="L128" i="4"/>
  <c r="I128" i="4"/>
  <c r="F128" i="4"/>
  <c r="C128" i="4" s="1"/>
  <c r="O127" i="4"/>
  <c r="L127" i="4"/>
  <c r="I127" i="4"/>
  <c r="F127" i="4"/>
  <c r="O126" i="4"/>
  <c r="L126" i="4"/>
  <c r="C126" i="4" s="1"/>
  <c r="I126" i="4"/>
  <c r="F126" i="4"/>
  <c r="O125" i="4"/>
  <c r="L125" i="4"/>
  <c r="I125" i="4"/>
  <c r="F125" i="4"/>
  <c r="C125" i="4"/>
  <c r="O124" i="4"/>
  <c r="L124" i="4"/>
  <c r="I124" i="4"/>
  <c r="F124" i="4"/>
  <c r="C124" i="4" s="1"/>
  <c r="N123" i="4"/>
  <c r="M123" i="4"/>
  <c r="K123" i="4"/>
  <c r="J123" i="4"/>
  <c r="L123" i="4" s="1"/>
  <c r="I123" i="4"/>
  <c r="H123" i="4"/>
  <c r="G123" i="4"/>
  <c r="E123" i="4"/>
  <c r="F123" i="4" s="1"/>
  <c r="D123" i="4"/>
  <c r="O122" i="4"/>
  <c r="L122" i="4"/>
  <c r="C122" i="4" s="1"/>
  <c r="I122" i="4"/>
  <c r="F122" i="4"/>
  <c r="O121" i="4"/>
  <c r="L121" i="4"/>
  <c r="I121" i="4"/>
  <c r="F121" i="4"/>
  <c r="C121" i="4"/>
  <c r="O120" i="4"/>
  <c r="L120" i="4"/>
  <c r="I120" i="4"/>
  <c r="F120" i="4"/>
  <c r="C120" i="4" s="1"/>
  <c r="O119" i="4"/>
  <c r="L119" i="4"/>
  <c r="I119" i="4"/>
  <c r="C119" i="4" s="1"/>
  <c r="F119" i="4"/>
  <c r="O118" i="4"/>
  <c r="L118" i="4"/>
  <c r="C118" i="4" s="1"/>
  <c r="I118" i="4"/>
  <c r="F118" i="4"/>
  <c r="O117" i="4"/>
  <c r="N117" i="4"/>
  <c r="M117" i="4"/>
  <c r="K117" i="4"/>
  <c r="L117" i="4" s="1"/>
  <c r="C117" i="4" s="1"/>
  <c r="J117" i="4"/>
  <c r="H117" i="4"/>
  <c r="G117" i="4"/>
  <c r="I117" i="4" s="1"/>
  <c r="E117" i="4"/>
  <c r="D117" i="4"/>
  <c r="F117" i="4" s="1"/>
  <c r="O116" i="4"/>
  <c r="L116" i="4"/>
  <c r="I116" i="4"/>
  <c r="F116" i="4"/>
  <c r="C116" i="4" s="1"/>
  <c r="O115" i="4"/>
  <c r="L115" i="4"/>
  <c r="I115" i="4"/>
  <c r="C115" i="4" s="1"/>
  <c r="F115" i="4"/>
  <c r="O114" i="4"/>
  <c r="L114" i="4"/>
  <c r="C114" i="4" s="1"/>
  <c r="I114" i="4"/>
  <c r="F114" i="4"/>
  <c r="O113" i="4"/>
  <c r="N113" i="4"/>
  <c r="M113" i="4"/>
  <c r="K113" i="4"/>
  <c r="L113" i="4" s="1"/>
  <c r="J113" i="4"/>
  <c r="H113" i="4"/>
  <c r="G113" i="4"/>
  <c r="I113" i="4" s="1"/>
  <c r="E113" i="4"/>
  <c r="D113" i="4"/>
  <c r="F113" i="4" s="1"/>
  <c r="C113" i="4"/>
  <c r="O112" i="4"/>
  <c r="L112" i="4"/>
  <c r="I112" i="4"/>
  <c r="F112" i="4"/>
  <c r="C112" i="4" s="1"/>
  <c r="O111" i="4"/>
  <c r="L111" i="4"/>
  <c r="I111" i="4"/>
  <c r="F111" i="4"/>
  <c r="C111" i="4" s="1"/>
  <c r="O110" i="4"/>
  <c r="L110" i="4"/>
  <c r="C110" i="4" s="1"/>
  <c r="I110" i="4"/>
  <c r="F110" i="4"/>
  <c r="O109" i="4"/>
  <c r="L109" i="4"/>
  <c r="I109" i="4"/>
  <c r="F109" i="4"/>
  <c r="C109" i="4"/>
  <c r="O108" i="4"/>
  <c r="L108" i="4"/>
  <c r="I108" i="4"/>
  <c r="F108" i="4"/>
  <c r="C108" i="4" s="1"/>
  <c r="O107" i="4"/>
  <c r="L107" i="4"/>
  <c r="I107" i="4"/>
  <c r="F107" i="4"/>
  <c r="O106" i="4"/>
  <c r="L106" i="4"/>
  <c r="C106" i="4" s="1"/>
  <c r="I106" i="4"/>
  <c r="F106" i="4"/>
  <c r="O105" i="4"/>
  <c r="L105" i="4"/>
  <c r="I105" i="4"/>
  <c r="F105" i="4"/>
  <c r="C105" i="4"/>
  <c r="N104" i="4"/>
  <c r="M104" i="4"/>
  <c r="O104" i="4" s="1"/>
  <c r="L104" i="4"/>
  <c r="K104" i="4"/>
  <c r="J104" i="4"/>
  <c r="H104" i="4"/>
  <c r="I104" i="4" s="1"/>
  <c r="G104" i="4"/>
  <c r="E104" i="4"/>
  <c r="D104" i="4"/>
  <c r="F104" i="4" s="1"/>
  <c r="O103" i="4"/>
  <c r="L103" i="4"/>
  <c r="I103" i="4"/>
  <c r="C103" i="4" s="1"/>
  <c r="F103" i="4"/>
  <c r="O102" i="4"/>
  <c r="L102" i="4"/>
  <c r="C102" i="4" s="1"/>
  <c r="I102" i="4"/>
  <c r="F102" i="4"/>
  <c r="O101" i="4"/>
  <c r="L101" i="4"/>
  <c r="I101" i="4"/>
  <c r="F101" i="4"/>
  <c r="C101" i="4"/>
  <c r="O100" i="4"/>
  <c r="L100" i="4"/>
  <c r="I100" i="4"/>
  <c r="F100" i="4"/>
  <c r="C100" i="4" s="1"/>
  <c r="O99" i="4"/>
  <c r="L99" i="4"/>
  <c r="I99" i="4"/>
  <c r="C99" i="4" s="1"/>
  <c r="F99" i="4"/>
  <c r="O98" i="4"/>
  <c r="L98" i="4"/>
  <c r="C98" i="4" s="1"/>
  <c r="I98" i="4"/>
  <c r="F98" i="4"/>
  <c r="O97" i="4"/>
  <c r="L97" i="4"/>
  <c r="I97" i="4"/>
  <c r="F97" i="4"/>
  <c r="C97" i="4"/>
  <c r="N96" i="4"/>
  <c r="M96" i="4"/>
  <c r="O96" i="4" s="1"/>
  <c r="L96" i="4"/>
  <c r="K96" i="4"/>
  <c r="J96" i="4"/>
  <c r="H96" i="4"/>
  <c r="I96" i="4" s="1"/>
  <c r="G96" i="4"/>
  <c r="E96" i="4"/>
  <c r="D96" i="4"/>
  <c r="F96" i="4" s="1"/>
  <c r="O95" i="4"/>
  <c r="L95" i="4"/>
  <c r="I95" i="4"/>
  <c r="C95" i="4" s="1"/>
  <c r="F95" i="4"/>
  <c r="O94" i="4"/>
  <c r="L94" i="4"/>
  <c r="C94" i="4" s="1"/>
  <c r="I94" i="4"/>
  <c r="F94" i="4"/>
  <c r="O93" i="4"/>
  <c r="L93" i="4"/>
  <c r="I93" i="4"/>
  <c r="F93" i="4"/>
  <c r="C93" i="4"/>
  <c r="O92" i="4"/>
  <c r="L92" i="4"/>
  <c r="I92" i="4"/>
  <c r="F92" i="4"/>
  <c r="C92" i="4" s="1"/>
  <c r="O91" i="4"/>
  <c r="L91" i="4"/>
  <c r="I91" i="4"/>
  <c r="C91" i="4" s="1"/>
  <c r="F91" i="4"/>
  <c r="N90" i="4"/>
  <c r="M90" i="4"/>
  <c r="K90" i="4"/>
  <c r="J90" i="4"/>
  <c r="H90" i="4"/>
  <c r="G90" i="4"/>
  <c r="I90" i="4" s="1"/>
  <c r="F90" i="4"/>
  <c r="E90" i="4"/>
  <c r="D90" i="4"/>
  <c r="O89" i="4"/>
  <c r="L89" i="4"/>
  <c r="I89" i="4"/>
  <c r="F89" i="4"/>
  <c r="C89" i="4"/>
  <c r="O88" i="4"/>
  <c r="L88" i="4"/>
  <c r="I88" i="4"/>
  <c r="F88" i="4"/>
  <c r="C88" i="4" s="1"/>
  <c r="O87" i="4"/>
  <c r="L87" i="4"/>
  <c r="I87" i="4"/>
  <c r="F87" i="4"/>
  <c r="O86" i="4"/>
  <c r="L86" i="4"/>
  <c r="C86" i="4" s="1"/>
  <c r="I86" i="4"/>
  <c r="F86" i="4"/>
  <c r="O85" i="4"/>
  <c r="N85" i="4"/>
  <c r="M85" i="4"/>
  <c r="K85" i="4"/>
  <c r="J85" i="4"/>
  <c r="H85" i="4"/>
  <c r="G85" i="4"/>
  <c r="I85" i="4" s="1"/>
  <c r="E85" i="4"/>
  <c r="D85" i="4"/>
  <c r="F85" i="4" s="1"/>
  <c r="D84" i="4"/>
  <c r="O83" i="4"/>
  <c r="L83" i="4"/>
  <c r="I83" i="4"/>
  <c r="F83" i="4"/>
  <c r="C83" i="4"/>
  <c r="O82" i="4"/>
  <c r="L82" i="4"/>
  <c r="I82" i="4"/>
  <c r="F82" i="4"/>
  <c r="C82" i="4" s="1"/>
  <c r="N81" i="4"/>
  <c r="M81" i="4"/>
  <c r="O81" i="4" s="1"/>
  <c r="K81" i="4"/>
  <c r="J81" i="4"/>
  <c r="L81" i="4" s="1"/>
  <c r="I81" i="4"/>
  <c r="H81" i="4"/>
  <c r="G81" i="4"/>
  <c r="E81" i="4"/>
  <c r="F81" i="4" s="1"/>
  <c r="D81" i="4"/>
  <c r="O80" i="4"/>
  <c r="L80" i="4"/>
  <c r="I80" i="4"/>
  <c r="F80" i="4"/>
  <c r="C80" i="4" s="1"/>
  <c r="O79" i="4"/>
  <c r="L79" i="4"/>
  <c r="I79" i="4"/>
  <c r="F79" i="4"/>
  <c r="C79" i="4"/>
  <c r="N78" i="4"/>
  <c r="N77" i="4" s="1"/>
  <c r="M78" i="4"/>
  <c r="O78" i="4" s="1"/>
  <c r="L78" i="4"/>
  <c r="K78" i="4"/>
  <c r="J78" i="4"/>
  <c r="J77" i="4" s="1"/>
  <c r="H78" i="4"/>
  <c r="H77" i="4" s="1"/>
  <c r="G78" i="4"/>
  <c r="E78" i="4"/>
  <c r="D78" i="4"/>
  <c r="D77" i="4" s="1"/>
  <c r="M77" i="4"/>
  <c r="K77" i="4"/>
  <c r="G77" i="4"/>
  <c r="E77" i="4"/>
  <c r="O75" i="4"/>
  <c r="L75" i="4"/>
  <c r="I75" i="4"/>
  <c r="F75" i="4"/>
  <c r="C75" i="4"/>
  <c r="O74" i="4"/>
  <c r="L74" i="4"/>
  <c r="I74" i="4"/>
  <c r="F74" i="4"/>
  <c r="C74" i="4" s="1"/>
  <c r="O73" i="4"/>
  <c r="L73" i="4"/>
  <c r="I73" i="4"/>
  <c r="C73" i="4" s="1"/>
  <c r="F73" i="4"/>
  <c r="O72" i="4"/>
  <c r="L72" i="4"/>
  <c r="I72" i="4"/>
  <c r="F72" i="4"/>
  <c r="C72" i="4" s="1"/>
  <c r="O71" i="4"/>
  <c r="L71" i="4"/>
  <c r="I71" i="4"/>
  <c r="F71" i="4"/>
  <c r="C71" i="4"/>
  <c r="N70" i="4"/>
  <c r="M70" i="4"/>
  <c r="O70" i="4" s="1"/>
  <c r="L70" i="4"/>
  <c r="K70" i="4"/>
  <c r="J70" i="4"/>
  <c r="H70" i="4"/>
  <c r="H68" i="4" s="1"/>
  <c r="G70" i="4"/>
  <c r="E70" i="4"/>
  <c r="D70" i="4"/>
  <c r="F70" i="4" s="1"/>
  <c r="O69" i="4"/>
  <c r="L69" i="4"/>
  <c r="I69" i="4"/>
  <c r="C69" i="4" s="1"/>
  <c r="F69" i="4"/>
  <c r="N68" i="4"/>
  <c r="O68" i="4" s="1"/>
  <c r="M68" i="4"/>
  <c r="K68" i="4"/>
  <c r="J68" i="4"/>
  <c r="L68" i="4" s="1"/>
  <c r="G68" i="4"/>
  <c r="I68" i="4" s="1"/>
  <c r="E68" i="4"/>
  <c r="O67" i="4"/>
  <c r="L67" i="4"/>
  <c r="I67" i="4"/>
  <c r="F67" i="4"/>
  <c r="C67" i="4"/>
  <c r="O66" i="4"/>
  <c r="L66" i="4"/>
  <c r="I66" i="4"/>
  <c r="F66" i="4"/>
  <c r="C66" i="4" s="1"/>
  <c r="O65" i="4"/>
  <c r="L65" i="4"/>
  <c r="I65" i="4"/>
  <c r="C65" i="4" s="1"/>
  <c r="F65" i="4"/>
  <c r="O64" i="4"/>
  <c r="L64" i="4"/>
  <c r="I64" i="4"/>
  <c r="F64" i="4"/>
  <c r="C64" i="4" s="1"/>
  <c r="O63" i="4"/>
  <c r="C63" i="4" s="1"/>
  <c r="L63" i="4"/>
  <c r="I63" i="4"/>
  <c r="F63" i="4"/>
  <c r="O62" i="4"/>
  <c r="L62" i="4"/>
  <c r="I62" i="4"/>
  <c r="F62" i="4"/>
  <c r="C62" i="4" s="1"/>
  <c r="O61" i="4"/>
  <c r="L61" i="4"/>
  <c r="I61" i="4"/>
  <c r="C61" i="4" s="1"/>
  <c r="F61" i="4"/>
  <c r="O60" i="4"/>
  <c r="L60" i="4"/>
  <c r="I60" i="4"/>
  <c r="F60" i="4"/>
  <c r="C60" i="4" s="1"/>
  <c r="O59" i="4"/>
  <c r="N59" i="4"/>
  <c r="M59" i="4"/>
  <c r="K59" i="4"/>
  <c r="L59" i="4" s="1"/>
  <c r="J59" i="4"/>
  <c r="H59" i="4"/>
  <c r="G59" i="4"/>
  <c r="I59" i="4" s="1"/>
  <c r="E59" i="4"/>
  <c r="D59" i="4"/>
  <c r="F59" i="4" s="1"/>
  <c r="O58" i="4"/>
  <c r="L58" i="4"/>
  <c r="I58" i="4"/>
  <c r="F58" i="4"/>
  <c r="C58" i="4" s="1"/>
  <c r="O57" i="4"/>
  <c r="L57" i="4"/>
  <c r="I57" i="4"/>
  <c r="C57" i="4" s="1"/>
  <c r="F57" i="4"/>
  <c r="N56" i="4"/>
  <c r="N55" i="4" s="1"/>
  <c r="M56" i="4"/>
  <c r="K56" i="4"/>
  <c r="J56" i="4"/>
  <c r="J55" i="4" s="1"/>
  <c r="H56" i="4"/>
  <c r="H55" i="4" s="1"/>
  <c r="H54" i="4" s="1"/>
  <c r="G56" i="4"/>
  <c r="I56" i="4" s="1"/>
  <c r="F56" i="4"/>
  <c r="E56" i="4"/>
  <c r="D56" i="4"/>
  <c r="D55" i="4" s="1"/>
  <c r="M55" i="4"/>
  <c r="M54" i="4" s="1"/>
  <c r="K55" i="4"/>
  <c r="K54" i="4" s="1"/>
  <c r="G55" i="4"/>
  <c r="G54" i="4" s="1"/>
  <c r="E55" i="4"/>
  <c r="E54" i="4" s="1"/>
  <c r="O48" i="4"/>
  <c r="C48" i="4"/>
  <c r="O47" i="4"/>
  <c r="C47" i="4"/>
  <c r="N46" i="4"/>
  <c r="M46" i="4"/>
  <c r="O46" i="4" s="1"/>
  <c r="C46" i="4" s="1"/>
  <c r="L45" i="4"/>
  <c r="I45" i="4"/>
  <c r="F45" i="4"/>
  <c r="C45" i="4"/>
  <c r="K44" i="4"/>
  <c r="J44" i="4"/>
  <c r="L44" i="4" s="1"/>
  <c r="I44" i="4"/>
  <c r="H44" i="4"/>
  <c r="G44" i="4"/>
  <c r="E44" i="4"/>
  <c r="F44" i="4" s="1"/>
  <c r="C44" i="4" s="1"/>
  <c r="D44" i="4"/>
  <c r="F43" i="4"/>
  <c r="C43" i="4"/>
  <c r="L42" i="4"/>
  <c r="C42" i="4"/>
  <c r="L41" i="4"/>
  <c r="C41" i="4"/>
  <c r="L40" i="4"/>
  <c r="C40" i="4"/>
  <c r="L39" i="4"/>
  <c r="C39" i="4"/>
  <c r="K38" i="4"/>
  <c r="J38" i="4"/>
  <c r="L38" i="4" s="1"/>
  <c r="C38" i="4" s="1"/>
  <c r="L37" i="4"/>
  <c r="C37" i="4"/>
  <c r="L36" i="4"/>
  <c r="C36" i="4"/>
  <c r="K35" i="4"/>
  <c r="J35" i="4"/>
  <c r="L35" i="4" s="1"/>
  <c r="C35" i="4" s="1"/>
  <c r="L34" i="4"/>
  <c r="C34" i="4"/>
  <c r="K33" i="4"/>
  <c r="K28" i="4" s="1"/>
  <c r="J33" i="4"/>
  <c r="L33" i="4" s="1"/>
  <c r="C33" i="4" s="1"/>
  <c r="L32" i="4"/>
  <c r="C32" i="4"/>
  <c r="L31" i="4"/>
  <c r="C31" i="4"/>
  <c r="L30" i="4"/>
  <c r="C30" i="4"/>
  <c r="K29" i="4"/>
  <c r="J29" i="4"/>
  <c r="L29" i="4" s="1"/>
  <c r="C29" i="4" s="1"/>
  <c r="J28" i="4"/>
  <c r="F27" i="4"/>
  <c r="C27" i="4"/>
  <c r="I26" i="4"/>
  <c r="O25" i="4"/>
  <c r="L25" i="4"/>
  <c r="I25" i="4"/>
  <c r="F25" i="4"/>
  <c r="C25" i="4" s="1"/>
  <c r="O24" i="4"/>
  <c r="C24" i="4" s="1"/>
  <c r="L24" i="4"/>
  <c r="I24" i="4"/>
  <c r="F24" i="4"/>
  <c r="N23" i="4"/>
  <c r="N291" i="4" s="1"/>
  <c r="N290" i="4" s="1"/>
  <c r="M23" i="4"/>
  <c r="M291" i="4" s="1"/>
  <c r="L23" i="4"/>
  <c r="K23" i="4"/>
  <c r="K291" i="4" s="1"/>
  <c r="K290" i="4" s="1"/>
  <c r="J23" i="4"/>
  <c r="J291" i="4" s="1"/>
  <c r="H23" i="4"/>
  <c r="H291" i="4" s="1"/>
  <c r="H290" i="4" s="1"/>
  <c r="G23" i="4"/>
  <c r="G291" i="4" s="1"/>
  <c r="E23" i="4"/>
  <c r="E291" i="4" s="1"/>
  <c r="E290" i="4" s="1"/>
  <c r="D23" i="4"/>
  <c r="D291" i="4" s="1"/>
  <c r="M22" i="4"/>
  <c r="G22" i="4"/>
  <c r="E22" i="4"/>
  <c r="G166" i="5" l="1"/>
  <c r="I166" i="5" s="1"/>
  <c r="I167" i="5"/>
  <c r="J291" i="5"/>
  <c r="L23" i="5"/>
  <c r="I59" i="5"/>
  <c r="O70" i="5"/>
  <c r="M68" i="5"/>
  <c r="G76" i="5"/>
  <c r="G84" i="5"/>
  <c r="I84" i="5" s="1"/>
  <c r="J84" i="5"/>
  <c r="L84" i="5" s="1"/>
  <c r="L85" i="5"/>
  <c r="O90" i="5"/>
  <c r="M84" i="5"/>
  <c r="O84" i="5" s="1"/>
  <c r="E192" i="5"/>
  <c r="G55" i="5"/>
  <c r="I56" i="5"/>
  <c r="N84" i="5"/>
  <c r="O85" i="5"/>
  <c r="G290" i="5"/>
  <c r="I290" i="5" s="1"/>
  <c r="I291" i="5"/>
  <c r="J28" i="5"/>
  <c r="O46" i="5"/>
  <c r="C46" i="5" s="1"/>
  <c r="H76" i="5"/>
  <c r="H53" i="5" s="1"/>
  <c r="H52" i="5" s="1"/>
  <c r="E77" i="5"/>
  <c r="E195" i="5"/>
  <c r="N76" i="5"/>
  <c r="M77" i="5"/>
  <c r="O78" i="5"/>
  <c r="M291" i="5"/>
  <c r="M22" i="5"/>
  <c r="O22" i="5" s="1"/>
  <c r="O23" i="5"/>
  <c r="E68" i="5"/>
  <c r="E54" i="5" s="1"/>
  <c r="J77" i="5"/>
  <c r="E84" i="5"/>
  <c r="G174" i="5"/>
  <c r="I174" i="5" s="1"/>
  <c r="I175" i="5"/>
  <c r="N175" i="5"/>
  <c r="O176" i="5"/>
  <c r="K197" i="5"/>
  <c r="K196" i="5" s="1"/>
  <c r="K195" i="5" s="1"/>
  <c r="L199" i="5"/>
  <c r="I234" i="5"/>
  <c r="G232" i="5"/>
  <c r="O152" i="5"/>
  <c r="J175" i="5"/>
  <c r="L176" i="5"/>
  <c r="M192" i="5"/>
  <c r="O192" i="5" s="1"/>
  <c r="O193" i="5"/>
  <c r="O197" i="5"/>
  <c r="M196" i="5"/>
  <c r="L123" i="5"/>
  <c r="J131" i="5"/>
  <c r="L131" i="5" s="1"/>
  <c r="L132" i="5"/>
  <c r="O137" i="5"/>
  <c r="M131" i="5"/>
  <c r="O131" i="5" s="1"/>
  <c r="K166" i="5"/>
  <c r="L166" i="5" s="1"/>
  <c r="L167" i="5"/>
  <c r="M174" i="5"/>
  <c r="M188" i="5"/>
  <c r="O188" i="5" s="1"/>
  <c r="O189" i="5"/>
  <c r="N195" i="5"/>
  <c r="I199" i="5"/>
  <c r="G197" i="5"/>
  <c r="G269" i="5"/>
  <c r="I269" i="5" s="1"/>
  <c r="H270" i="5"/>
  <c r="H269" i="5" s="1"/>
  <c r="H195" i="5" s="1"/>
  <c r="I281" i="5"/>
  <c r="O283" i="5"/>
  <c r="M205" i="5"/>
  <c r="O205" i="5" s="1"/>
  <c r="O206" i="5"/>
  <c r="O272" i="5"/>
  <c r="M270" i="5"/>
  <c r="L197" i="5"/>
  <c r="J205" i="5"/>
  <c r="O217" i="5"/>
  <c r="O232" i="5"/>
  <c r="M259" i="5"/>
  <c r="O259" i="5" s="1"/>
  <c r="O260" i="5"/>
  <c r="I277" i="5"/>
  <c r="G252" i="5"/>
  <c r="I252" i="5" s="1"/>
  <c r="J269" i="5"/>
  <c r="J232" i="5"/>
  <c r="E196" i="4"/>
  <c r="N54" i="4"/>
  <c r="O55" i="4"/>
  <c r="L77" i="4"/>
  <c r="I54" i="4"/>
  <c r="J54" i="4"/>
  <c r="L55" i="4"/>
  <c r="C59" i="4"/>
  <c r="F55" i="4"/>
  <c r="E76" i="4"/>
  <c r="E53" i="4" s="1"/>
  <c r="F77" i="4"/>
  <c r="K22" i="4"/>
  <c r="O54" i="4"/>
  <c r="I77" i="4"/>
  <c r="C81" i="4"/>
  <c r="O123" i="4"/>
  <c r="M84" i="4"/>
  <c r="J269" i="4"/>
  <c r="J22" i="4"/>
  <c r="N22" i="4"/>
  <c r="O22" i="4" s="1"/>
  <c r="I23" i="4"/>
  <c r="M290" i="4"/>
  <c r="O290" i="4" s="1"/>
  <c r="O291" i="4"/>
  <c r="O56" i="4"/>
  <c r="I70" i="4"/>
  <c r="C70" i="4" s="1"/>
  <c r="I78" i="4"/>
  <c r="G84" i="4"/>
  <c r="I84" i="4" s="1"/>
  <c r="L90" i="4"/>
  <c r="J84" i="4"/>
  <c r="C104" i="4"/>
  <c r="L129" i="4"/>
  <c r="C129" i="4" s="1"/>
  <c r="D131" i="4"/>
  <c r="F131" i="4" s="1"/>
  <c r="F132" i="4"/>
  <c r="K131" i="4"/>
  <c r="L137" i="4"/>
  <c r="C139" i="4"/>
  <c r="C147" i="4"/>
  <c r="M174" i="4"/>
  <c r="O174" i="4" s="1"/>
  <c r="O175" i="4"/>
  <c r="H175" i="4"/>
  <c r="I176" i="4"/>
  <c r="C277" i="4"/>
  <c r="L253" i="4"/>
  <c r="K252" i="4"/>
  <c r="F23" i="4"/>
  <c r="C23" i="4" s="1"/>
  <c r="C291" i="4" s="1"/>
  <c r="L291" i="4"/>
  <c r="J290" i="4"/>
  <c r="L290" i="4" s="1"/>
  <c r="I55" i="4"/>
  <c r="L56" i="4"/>
  <c r="C56" i="4" s="1"/>
  <c r="D68" i="4"/>
  <c r="F68" i="4" s="1"/>
  <c r="C68" i="4" s="1"/>
  <c r="O77" i="4"/>
  <c r="F78" i="4"/>
  <c r="C78" i="4" s="1"/>
  <c r="H84" i="4"/>
  <c r="H76" i="4" s="1"/>
  <c r="C96" i="4"/>
  <c r="C123" i="4"/>
  <c r="I137" i="4"/>
  <c r="C137" i="4" s="1"/>
  <c r="G131" i="4"/>
  <c r="I131" i="4" s="1"/>
  <c r="O142" i="4"/>
  <c r="N131" i="4"/>
  <c r="O131" i="4" s="1"/>
  <c r="C152" i="4"/>
  <c r="M166" i="4"/>
  <c r="O166" i="4" s="1"/>
  <c r="O167" i="4"/>
  <c r="D175" i="4"/>
  <c r="F176" i="4"/>
  <c r="C176" i="4" s="1"/>
  <c r="C182" i="4"/>
  <c r="L234" i="4"/>
  <c r="J232" i="4"/>
  <c r="F236" i="4"/>
  <c r="C236" i="4" s="1"/>
  <c r="D232" i="4"/>
  <c r="O283" i="4"/>
  <c r="F291" i="4"/>
  <c r="D290" i="4"/>
  <c r="F290" i="4" s="1"/>
  <c r="N84" i="4"/>
  <c r="O90" i="4"/>
  <c r="C90" i="4" s="1"/>
  <c r="E166" i="4"/>
  <c r="F166" i="4" s="1"/>
  <c r="C166" i="4" s="1"/>
  <c r="F167" i="4"/>
  <c r="C167" i="4" s="1"/>
  <c r="C189" i="4"/>
  <c r="D259" i="4"/>
  <c r="F259" i="4" s="1"/>
  <c r="C259" i="4" s="1"/>
  <c r="F260" i="4"/>
  <c r="C260" i="4" s="1"/>
  <c r="H22" i="4"/>
  <c r="I22" i="4" s="1"/>
  <c r="G290" i="4"/>
  <c r="I290" i="4" s="1"/>
  <c r="I291" i="4"/>
  <c r="O23" i="4"/>
  <c r="L28" i="4"/>
  <c r="C28" i="4" s="1"/>
  <c r="E84" i="4"/>
  <c r="F84" i="4" s="1"/>
  <c r="K84" i="4"/>
  <c r="K76" i="4" s="1"/>
  <c r="K53" i="4" s="1"/>
  <c r="L85" i="4"/>
  <c r="C85" i="4" s="1"/>
  <c r="C87" i="4"/>
  <c r="C107" i="4"/>
  <c r="C127" i="4"/>
  <c r="I132" i="4"/>
  <c r="L142" i="4"/>
  <c r="C142" i="4" s="1"/>
  <c r="J131" i="4"/>
  <c r="L131" i="4" s="1"/>
  <c r="C162" i="4"/>
  <c r="J174" i="4"/>
  <c r="L174" i="4" s="1"/>
  <c r="N196" i="4"/>
  <c r="N195" i="4" s="1"/>
  <c r="O205" i="4"/>
  <c r="G270" i="4"/>
  <c r="I277" i="4"/>
  <c r="K188" i="4"/>
  <c r="L188" i="4" s="1"/>
  <c r="C191" i="4"/>
  <c r="J205" i="4"/>
  <c r="L206" i="4"/>
  <c r="C219" i="4"/>
  <c r="I228" i="4"/>
  <c r="C234" i="4"/>
  <c r="M232" i="4"/>
  <c r="O239" i="4"/>
  <c r="G252" i="4"/>
  <c r="I253" i="4"/>
  <c r="C253" i="4" s="1"/>
  <c r="O269" i="4"/>
  <c r="O270" i="4"/>
  <c r="I272" i="4"/>
  <c r="C275" i="4"/>
  <c r="I189" i="4"/>
  <c r="L193" i="4"/>
  <c r="K192" i="4"/>
  <c r="L192" i="4" s="1"/>
  <c r="G196" i="4"/>
  <c r="I197" i="4"/>
  <c r="C202" i="4"/>
  <c r="C210" i="4"/>
  <c r="C230" i="4"/>
  <c r="C247" i="4"/>
  <c r="C264" i="4"/>
  <c r="F283" i="4"/>
  <c r="C283" i="4" s="1"/>
  <c r="G192" i="4"/>
  <c r="I192" i="4" s="1"/>
  <c r="C192" i="4" s="1"/>
  <c r="I193" i="4"/>
  <c r="O199" i="4"/>
  <c r="C199" i="4" s="1"/>
  <c r="M197" i="4"/>
  <c r="O206" i="4"/>
  <c r="C206" i="4" s="1"/>
  <c r="C227" i="4"/>
  <c r="D205" i="4"/>
  <c r="F228" i="4"/>
  <c r="C228" i="4" s="1"/>
  <c r="O234" i="4"/>
  <c r="N232" i="4"/>
  <c r="N231" i="4" s="1"/>
  <c r="F239" i="4"/>
  <c r="E232" i="4"/>
  <c r="E231" i="4" s="1"/>
  <c r="E195" i="4" s="1"/>
  <c r="C251" i="4"/>
  <c r="C271" i="4"/>
  <c r="F272" i="4"/>
  <c r="C272" i="4" s="1"/>
  <c r="D270" i="4"/>
  <c r="L277" i="4"/>
  <c r="K270" i="4"/>
  <c r="K269" i="4" s="1"/>
  <c r="C279" i="4"/>
  <c r="C297" i="4"/>
  <c r="C298" i="4"/>
  <c r="C293" i="4" s="1"/>
  <c r="H288" i="5" l="1"/>
  <c r="H51" i="5"/>
  <c r="L232" i="5"/>
  <c r="J231" i="5"/>
  <c r="L231" i="5" s="1"/>
  <c r="G196" i="5"/>
  <c r="I197" i="5"/>
  <c r="M76" i="5"/>
  <c r="O76" i="5" s="1"/>
  <c r="O77" i="5"/>
  <c r="I76" i="5"/>
  <c r="M269" i="5"/>
  <c r="O270" i="5"/>
  <c r="N53" i="5"/>
  <c r="N52" i="5" s="1"/>
  <c r="G54" i="5"/>
  <c r="I55" i="5"/>
  <c r="M54" i="5"/>
  <c r="O68" i="5"/>
  <c r="M195" i="5"/>
  <c r="O195" i="5" s="1"/>
  <c r="O196" i="5"/>
  <c r="L269" i="5"/>
  <c r="L205" i="5"/>
  <c r="J196" i="5"/>
  <c r="J286" i="5" s="1"/>
  <c r="H286" i="5"/>
  <c r="O174" i="5"/>
  <c r="J174" i="5"/>
  <c r="L174" i="5" s="1"/>
  <c r="L175" i="5"/>
  <c r="G231" i="5"/>
  <c r="I231" i="5" s="1"/>
  <c r="I232" i="5"/>
  <c r="J76" i="5"/>
  <c r="L77" i="5"/>
  <c r="M290" i="5"/>
  <c r="O290" i="5" s="1"/>
  <c r="O291" i="5"/>
  <c r="L291" i="5"/>
  <c r="J290" i="5"/>
  <c r="L290" i="5" s="1"/>
  <c r="K76" i="5"/>
  <c r="M231" i="5"/>
  <c r="O231" i="5" s="1"/>
  <c r="I270" i="5"/>
  <c r="G286" i="5"/>
  <c r="I286" i="5" s="1"/>
  <c r="E188" i="5"/>
  <c r="N174" i="5"/>
  <c r="N286" i="5" s="1"/>
  <c r="O175" i="5"/>
  <c r="E76" i="5"/>
  <c r="E53" i="5" s="1"/>
  <c r="E52" i="5" s="1"/>
  <c r="L28" i="5"/>
  <c r="C28" i="5" s="1"/>
  <c r="J22" i="5"/>
  <c r="L22" i="5" s="1"/>
  <c r="E52" i="4"/>
  <c r="E51" i="4" s="1"/>
  <c r="C290" i="4"/>
  <c r="E288" i="4"/>
  <c r="N76" i="4"/>
  <c r="N286" i="4" s="1"/>
  <c r="G76" i="4"/>
  <c r="L54" i="4"/>
  <c r="C239" i="4"/>
  <c r="F205" i="4"/>
  <c r="C205" i="4" s="1"/>
  <c r="D196" i="4"/>
  <c r="E286" i="4"/>
  <c r="C197" i="4"/>
  <c r="I252" i="4"/>
  <c r="C252" i="4" s="1"/>
  <c r="G231" i="4"/>
  <c r="I231" i="4" s="1"/>
  <c r="D231" i="4"/>
  <c r="F231" i="4" s="1"/>
  <c r="F232" i="4"/>
  <c r="K231" i="4"/>
  <c r="L252" i="4"/>
  <c r="L22" i="4"/>
  <c r="O84" i="4"/>
  <c r="D54" i="4"/>
  <c r="M196" i="4"/>
  <c r="O197" i="4"/>
  <c r="L205" i="4"/>
  <c r="J196" i="4"/>
  <c r="C193" i="4"/>
  <c r="I196" i="4"/>
  <c r="G195" i="4"/>
  <c r="I195" i="4" s="1"/>
  <c r="G188" i="4"/>
  <c r="I188" i="4" s="1"/>
  <c r="C188" i="4" s="1"/>
  <c r="I270" i="4"/>
  <c r="G269" i="4"/>
  <c r="C132" i="4"/>
  <c r="L84" i="4"/>
  <c r="C84" i="4" s="1"/>
  <c r="L270" i="4"/>
  <c r="C77" i="4"/>
  <c r="C55" i="4"/>
  <c r="N53" i="4"/>
  <c r="N52" i="4" s="1"/>
  <c r="D269" i="4"/>
  <c r="F270" i="4"/>
  <c r="C270" i="4" s="1"/>
  <c r="O232" i="4"/>
  <c r="M231" i="4"/>
  <c r="J231" i="4"/>
  <c r="J286" i="4" s="1"/>
  <c r="L232" i="4"/>
  <c r="D174" i="4"/>
  <c r="F174" i="4" s="1"/>
  <c r="F175" i="4"/>
  <c r="H174" i="4"/>
  <c r="I175" i="4"/>
  <c r="C131" i="4"/>
  <c r="L269" i="4"/>
  <c r="M76" i="4"/>
  <c r="D76" i="4"/>
  <c r="F76" i="4" s="1"/>
  <c r="J76" i="4"/>
  <c r="L76" i="4" s="1"/>
  <c r="E288" i="5" l="1"/>
  <c r="E51" i="5"/>
  <c r="N51" i="5"/>
  <c r="N288" i="5"/>
  <c r="M53" i="5"/>
  <c r="O54" i="5"/>
  <c r="O269" i="5"/>
  <c r="M286" i="5"/>
  <c r="O286" i="5" s="1"/>
  <c r="I196" i="5"/>
  <c r="G195" i="5"/>
  <c r="I195" i="5" s="1"/>
  <c r="K53" i="5"/>
  <c r="K52" i="5" s="1"/>
  <c r="K286" i="5"/>
  <c r="L286" i="5" s="1"/>
  <c r="E286" i="5"/>
  <c r="L76" i="5"/>
  <c r="J53" i="5"/>
  <c r="L196" i="5"/>
  <c r="J195" i="5"/>
  <c r="L195" i="5" s="1"/>
  <c r="G53" i="5"/>
  <c r="I54" i="5"/>
  <c r="D53" i="4"/>
  <c r="F54" i="4"/>
  <c r="C54" i="4" s="1"/>
  <c r="K286" i="4"/>
  <c r="L286" i="4" s="1"/>
  <c r="K195" i="4"/>
  <c r="K52" i="4" s="1"/>
  <c r="H286" i="4"/>
  <c r="I174" i="4"/>
  <c r="C174" i="4" s="1"/>
  <c r="I269" i="4"/>
  <c r="G286" i="4"/>
  <c r="I286" i="4" s="1"/>
  <c r="C232" i="4"/>
  <c r="H53" i="4"/>
  <c r="H52" i="4" s="1"/>
  <c r="O76" i="4"/>
  <c r="M53" i="4"/>
  <c r="J195" i="4"/>
  <c r="L196" i="4"/>
  <c r="I76" i="4"/>
  <c r="C76" i="4" s="1"/>
  <c r="G53" i="4"/>
  <c r="L231" i="4"/>
  <c r="C175" i="4"/>
  <c r="F269" i="4"/>
  <c r="C269" i="4" s="1"/>
  <c r="D286" i="4"/>
  <c r="F286" i="4" s="1"/>
  <c r="J53" i="4"/>
  <c r="O231" i="4"/>
  <c r="C231" i="4" s="1"/>
  <c r="M286" i="4"/>
  <c r="O286" i="4" s="1"/>
  <c r="N51" i="4"/>
  <c r="N288" i="4"/>
  <c r="O196" i="4"/>
  <c r="M195" i="4"/>
  <c r="O195" i="4" s="1"/>
  <c r="D195" i="4"/>
  <c r="F195" i="4" s="1"/>
  <c r="F196" i="4"/>
  <c r="K51" i="5" l="1"/>
  <c r="K288" i="5"/>
  <c r="M52" i="5"/>
  <c r="O53" i="5"/>
  <c r="I53" i="5"/>
  <c r="G52" i="5"/>
  <c r="J52" i="5"/>
  <c r="L53" i="5"/>
  <c r="L53" i="4"/>
  <c r="J52" i="4"/>
  <c r="L195" i="4"/>
  <c r="C195" i="4" s="1"/>
  <c r="D52" i="4"/>
  <c r="F53" i="4"/>
  <c r="I53" i="4"/>
  <c r="G52" i="4"/>
  <c r="M52" i="4"/>
  <c r="O53" i="4"/>
  <c r="K51" i="4"/>
  <c r="K288" i="4"/>
  <c r="H288" i="4"/>
  <c r="H51" i="4"/>
  <c r="C196" i="4"/>
  <c r="C286" i="4"/>
  <c r="G288" i="5" l="1"/>
  <c r="I288" i="5" s="1"/>
  <c r="G51" i="5"/>
  <c r="I51" i="5" s="1"/>
  <c r="I52" i="5"/>
  <c r="M51" i="5"/>
  <c r="O51" i="5" s="1"/>
  <c r="O52" i="5"/>
  <c r="M288" i="5"/>
  <c r="O288" i="5" s="1"/>
  <c r="J51" i="5"/>
  <c r="L51" i="5" s="1"/>
  <c r="L52" i="5"/>
  <c r="J288" i="5"/>
  <c r="L288" i="5" s="1"/>
  <c r="G288" i="4"/>
  <c r="I288" i="4" s="1"/>
  <c r="I52" i="4"/>
  <c r="G51" i="4"/>
  <c r="I51" i="4" s="1"/>
  <c r="J51" i="4"/>
  <c r="L51" i="4" s="1"/>
  <c r="L52" i="4"/>
  <c r="J288" i="4"/>
  <c r="L288" i="4" s="1"/>
  <c r="C53" i="4"/>
  <c r="M51" i="4"/>
  <c r="O51" i="4" s="1"/>
  <c r="O52" i="4"/>
  <c r="M288" i="4"/>
  <c r="O288" i="4" s="1"/>
  <c r="D288" i="4"/>
  <c r="F288" i="4" s="1"/>
  <c r="C288" i="4" s="1"/>
  <c r="F52" i="4"/>
  <c r="C52" i="4" s="1"/>
  <c r="D51" i="4"/>
  <c r="F51" i="4" s="1"/>
  <c r="F26" i="4" l="1"/>
  <c r="C26" i="4" s="1"/>
  <c r="D22" i="4"/>
  <c r="F22" i="4" s="1"/>
  <c r="C22" i="4" s="1"/>
  <c r="C51" i="4"/>
  <c r="D151" i="3" l="1"/>
  <c r="F151" i="3" s="1"/>
  <c r="D149" i="3"/>
  <c r="D145" i="3"/>
  <c r="F145" i="3" s="1"/>
  <c r="D143" i="3"/>
  <c r="F143" i="3" s="1"/>
  <c r="D141" i="3"/>
  <c r="D50" i="3"/>
  <c r="D46" i="3"/>
  <c r="F178" i="3"/>
  <c r="F177" i="3"/>
  <c r="F176" i="3"/>
  <c r="E176" i="3"/>
  <c r="D176" i="3"/>
  <c r="F170" i="3"/>
  <c r="F169" i="3"/>
  <c r="F168" i="3"/>
  <c r="D168" i="3"/>
  <c r="F167" i="3"/>
  <c r="F166" i="3"/>
  <c r="F165" i="3"/>
  <c r="F164" i="3"/>
  <c r="F163" i="3"/>
  <c r="F162" i="3"/>
  <c r="F161" i="3"/>
  <c r="F160" i="3" s="1"/>
  <c r="E160" i="3"/>
  <c r="D160" i="3"/>
  <c r="F154" i="3"/>
  <c r="D154" i="3"/>
  <c r="F153" i="3"/>
  <c r="F152" i="3"/>
  <c r="F150" i="3"/>
  <c r="F149" i="3"/>
  <c r="F148" i="3"/>
  <c r="F147" i="3"/>
  <c r="F146" i="3"/>
  <c r="F144" i="3"/>
  <c r="F142" i="3"/>
  <c r="F141" i="3"/>
  <c r="F140" i="3"/>
  <c r="F139" i="3"/>
  <c r="F138" i="3"/>
  <c r="F137" i="3"/>
  <c r="F136" i="3"/>
  <c r="F135" i="3"/>
  <c r="F134" i="3"/>
  <c r="F133" i="3"/>
  <c r="F132" i="3"/>
  <c r="E131" i="3"/>
  <c r="D131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 s="1"/>
  <c r="E111" i="3"/>
  <c r="D111" i="3"/>
  <c r="F105" i="3"/>
  <c r="F104" i="3" s="1"/>
  <c r="E104" i="3"/>
  <c r="D104" i="3"/>
  <c r="F98" i="3"/>
  <c r="D98" i="3"/>
  <c r="F97" i="3"/>
  <c r="F96" i="3"/>
  <c r="F95" i="3"/>
  <c r="F93" i="3" s="1"/>
  <c r="F94" i="3"/>
  <c r="E93" i="3"/>
  <c r="D93" i="3"/>
  <c r="F87" i="3"/>
  <c r="F86" i="3"/>
  <c r="F85" i="3"/>
  <c r="E85" i="3"/>
  <c r="D85" i="3"/>
  <c r="F79" i="3"/>
  <c r="F78" i="3"/>
  <c r="F77" i="3"/>
  <c r="F75" i="3" s="1"/>
  <c r="F76" i="3"/>
  <c r="E75" i="3"/>
  <c r="D75" i="3"/>
  <c r="F69" i="3"/>
  <c r="F68" i="3"/>
  <c r="E68" i="3"/>
  <c r="D68" i="3"/>
  <c r="F62" i="3"/>
  <c r="D61" i="3"/>
  <c r="F61" i="3" s="1"/>
  <c r="F60" i="3"/>
  <c r="E59" i="3"/>
  <c r="D59" i="3"/>
  <c r="F53" i="3"/>
  <c r="F52" i="3"/>
  <c r="F51" i="3"/>
  <c r="D43" i="3"/>
  <c r="F49" i="3"/>
  <c r="F48" i="3"/>
  <c r="F47" i="3"/>
  <c r="F46" i="3"/>
  <c r="D45" i="3"/>
  <c r="F45" i="3" s="1"/>
  <c r="F44" i="3"/>
  <c r="E43" i="3"/>
  <c r="F37" i="3"/>
  <c r="F36" i="3"/>
  <c r="E36" i="3"/>
  <c r="D36" i="3"/>
  <c r="F30" i="3"/>
  <c r="F29" i="3"/>
  <c r="F28" i="3"/>
  <c r="F27" i="3"/>
  <c r="F26" i="3"/>
  <c r="F25" i="3"/>
  <c r="F24" i="3" s="1"/>
  <c r="E24" i="3"/>
  <c r="D24" i="3"/>
  <c r="F18" i="3"/>
  <c r="F17" i="3"/>
  <c r="D16" i="3"/>
  <c r="F16" i="3" s="1"/>
  <c r="F15" i="3" s="1"/>
  <c r="E15" i="3"/>
  <c r="F131" i="3" l="1"/>
  <c r="F59" i="3"/>
  <c r="F50" i="3"/>
  <c r="F43" i="3" s="1"/>
  <c r="D15" i="3"/>
  <c r="D285" i="1" l="1"/>
  <c r="D227" i="1"/>
  <c r="F227" i="1" s="1"/>
  <c r="C227" i="1" s="1"/>
  <c r="D225" i="1"/>
  <c r="D26" i="1"/>
  <c r="O303" i="1"/>
  <c r="L303" i="1"/>
  <c r="I303" i="1"/>
  <c r="F303" i="1"/>
  <c r="C303" i="1" s="1"/>
  <c r="O301" i="1"/>
  <c r="L301" i="1"/>
  <c r="I301" i="1"/>
  <c r="F301" i="1"/>
  <c r="C301" i="1" s="1"/>
  <c r="O299" i="1"/>
  <c r="L299" i="1"/>
  <c r="C299" i="1" s="1"/>
  <c r="I299" i="1"/>
  <c r="F299" i="1"/>
  <c r="O298" i="1"/>
  <c r="L298" i="1"/>
  <c r="I298" i="1"/>
  <c r="F298" i="1"/>
  <c r="C298" i="1"/>
  <c r="O297" i="1"/>
  <c r="L297" i="1"/>
  <c r="I297" i="1"/>
  <c r="F297" i="1"/>
  <c r="C297" i="1" s="1"/>
  <c r="O296" i="1"/>
  <c r="L296" i="1"/>
  <c r="I296" i="1"/>
  <c r="F296" i="1"/>
  <c r="C296" i="1" s="1"/>
  <c r="O295" i="1"/>
  <c r="L295" i="1"/>
  <c r="C295" i="1" s="1"/>
  <c r="I295" i="1"/>
  <c r="F295" i="1"/>
  <c r="O294" i="1"/>
  <c r="L294" i="1"/>
  <c r="I294" i="1"/>
  <c r="F294" i="1"/>
  <c r="C294" i="1"/>
  <c r="N293" i="1"/>
  <c r="M293" i="1"/>
  <c r="O293" i="1" s="1"/>
  <c r="K293" i="1"/>
  <c r="J293" i="1"/>
  <c r="L293" i="1" s="1"/>
  <c r="H293" i="1"/>
  <c r="G293" i="1"/>
  <c r="I293" i="1" s="1"/>
  <c r="E293" i="1"/>
  <c r="F293" i="1" s="1"/>
  <c r="D293" i="1"/>
  <c r="O285" i="1"/>
  <c r="L285" i="1"/>
  <c r="C285" i="1" s="1"/>
  <c r="I285" i="1"/>
  <c r="F285" i="1"/>
  <c r="O284" i="1"/>
  <c r="L284" i="1"/>
  <c r="I284" i="1"/>
  <c r="F284" i="1"/>
  <c r="C284" i="1"/>
  <c r="N283" i="1"/>
  <c r="M283" i="1"/>
  <c r="K283" i="1"/>
  <c r="J283" i="1"/>
  <c r="L283" i="1" s="1"/>
  <c r="H283" i="1"/>
  <c r="G283" i="1"/>
  <c r="E283" i="1"/>
  <c r="D283" i="1"/>
  <c r="O282" i="1"/>
  <c r="L282" i="1"/>
  <c r="I282" i="1"/>
  <c r="F282" i="1"/>
  <c r="C282" i="1"/>
  <c r="O281" i="1"/>
  <c r="N281" i="1"/>
  <c r="M281" i="1"/>
  <c r="L281" i="1"/>
  <c r="K281" i="1"/>
  <c r="J281" i="1"/>
  <c r="H281" i="1"/>
  <c r="G281" i="1"/>
  <c r="I281" i="1" s="1"/>
  <c r="F281" i="1"/>
  <c r="E281" i="1"/>
  <c r="D281" i="1"/>
  <c r="C281" i="1"/>
  <c r="O280" i="1"/>
  <c r="L280" i="1"/>
  <c r="I280" i="1"/>
  <c r="F280" i="1"/>
  <c r="C280" i="1" s="1"/>
  <c r="O279" i="1"/>
  <c r="L279" i="1"/>
  <c r="I279" i="1"/>
  <c r="F279" i="1"/>
  <c r="O278" i="1"/>
  <c r="L278" i="1"/>
  <c r="I278" i="1"/>
  <c r="C278" i="1" s="1"/>
  <c r="F278" i="1"/>
  <c r="O277" i="1"/>
  <c r="N277" i="1"/>
  <c r="N270" i="1" s="1"/>
  <c r="N269" i="1" s="1"/>
  <c r="M277" i="1"/>
  <c r="K277" i="1"/>
  <c r="J277" i="1"/>
  <c r="H277" i="1"/>
  <c r="G277" i="1"/>
  <c r="E277" i="1"/>
  <c r="D277" i="1"/>
  <c r="F277" i="1" s="1"/>
  <c r="O276" i="1"/>
  <c r="L276" i="1"/>
  <c r="I276" i="1"/>
  <c r="C276" i="1" s="1"/>
  <c r="F276" i="1"/>
  <c r="O275" i="1"/>
  <c r="L275" i="1"/>
  <c r="I275" i="1"/>
  <c r="F275" i="1"/>
  <c r="O274" i="1"/>
  <c r="L274" i="1"/>
  <c r="C274" i="1" s="1"/>
  <c r="I274" i="1"/>
  <c r="F274" i="1"/>
  <c r="O273" i="1"/>
  <c r="L273" i="1"/>
  <c r="I273" i="1"/>
  <c r="F273" i="1"/>
  <c r="C273" i="1"/>
  <c r="N272" i="1"/>
  <c r="M272" i="1"/>
  <c r="O272" i="1" s="1"/>
  <c r="L272" i="1"/>
  <c r="K272" i="1"/>
  <c r="J272" i="1"/>
  <c r="H272" i="1"/>
  <c r="G272" i="1"/>
  <c r="E272" i="1"/>
  <c r="E270" i="1" s="1"/>
  <c r="E269" i="1" s="1"/>
  <c r="D272" i="1"/>
  <c r="O271" i="1"/>
  <c r="L271" i="1"/>
  <c r="I271" i="1"/>
  <c r="F271" i="1"/>
  <c r="C271" i="1" s="1"/>
  <c r="M270" i="1"/>
  <c r="K270" i="1"/>
  <c r="K269" i="1" s="1"/>
  <c r="G270" i="1"/>
  <c r="O268" i="1"/>
  <c r="L268" i="1"/>
  <c r="I268" i="1"/>
  <c r="F268" i="1"/>
  <c r="O267" i="1"/>
  <c r="L267" i="1"/>
  <c r="I267" i="1"/>
  <c r="F267" i="1"/>
  <c r="O266" i="1"/>
  <c r="L266" i="1"/>
  <c r="I266" i="1"/>
  <c r="C266" i="1" s="1"/>
  <c r="F266" i="1"/>
  <c r="O265" i="1"/>
  <c r="L265" i="1"/>
  <c r="C265" i="1" s="1"/>
  <c r="I265" i="1"/>
  <c r="F265" i="1"/>
  <c r="O264" i="1"/>
  <c r="N264" i="1"/>
  <c r="M264" i="1"/>
  <c r="K264" i="1"/>
  <c r="L264" i="1" s="1"/>
  <c r="J264" i="1"/>
  <c r="H264" i="1"/>
  <c r="G264" i="1"/>
  <c r="E264" i="1"/>
  <c r="D264" i="1"/>
  <c r="F264" i="1" s="1"/>
  <c r="O263" i="1"/>
  <c r="L263" i="1"/>
  <c r="I263" i="1"/>
  <c r="F263" i="1"/>
  <c r="C263" i="1" s="1"/>
  <c r="O262" i="1"/>
  <c r="L262" i="1"/>
  <c r="I262" i="1"/>
  <c r="F262" i="1"/>
  <c r="C262" i="1"/>
  <c r="O261" i="1"/>
  <c r="L261" i="1"/>
  <c r="I261" i="1"/>
  <c r="F261" i="1"/>
  <c r="C261" i="1" s="1"/>
  <c r="N260" i="1"/>
  <c r="M260" i="1"/>
  <c r="K260" i="1"/>
  <c r="J260" i="1"/>
  <c r="I260" i="1"/>
  <c r="H260" i="1"/>
  <c r="G260" i="1"/>
  <c r="E260" i="1"/>
  <c r="E259" i="1" s="1"/>
  <c r="D260" i="1"/>
  <c r="N259" i="1"/>
  <c r="J259" i="1"/>
  <c r="H259" i="1"/>
  <c r="O258" i="1"/>
  <c r="L258" i="1"/>
  <c r="C258" i="1" s="1"/>
  <c r="I258" i="1"/>
  <c r="F258" i="1"/>
  <c r="O257" i="1"/>
  <c r="L257" i="1"/>
  <c r="I257" i="1"/>
  <c r="F257" i="1"/>
  <c r="C257" i="1"/>
  <c r="O256" i="1"/>
  <c r="L256" i="1"/>
  <c r="I256" i="1"/>
  <c r="F256" i="1"/>
  <c r="C256" i="1" s="1"/>
  <c r="O255" i="1"/>
  <c r="L255" i="1"/>
  <c r="I255" i="1"/>
  <c r="F255" i="1"/>
  <c r="O254" i="1"/>
  <c r="L254" i="1"/>
  <c r="I254" i="1"/>
  <c r="C254" i="1" s="1"/>
  <c r="F254" i="1"/>
  <c r="O253" i="1"/>
  <c r="N253" i="1"/>
  <c r="N252" i="1" s="1"/>
  <c r="M253" i="1"/>
  <c r="K253" i="1"/>
  <c r="K252" i="1" s="1"/>
  <c r="J253" i="1"/>
  <c r="H253" i="1"/>
  <c r="G253" i="1"/>
  <c r="I253" i="1" s="1"/>
  <c r="F253" i="1"/>
  <c r="E253" i="1"/>
  <c r="D253" i="1"/>
  <c r="M252" i="1"/>
  <c r="O252" i="1" s="1"/>
  <c r="H252" i="1"/>
  <c r="E252" i="1"/>
  <c r="D252" i="1"/>
  <c r="F252" i="1" s="1"/>
  <c r="O251" i="1"/>
  <c r="L251" i="1"/>
  <c r="I251" i="1"/>
  <c r="F251" i="1"/>
  <c r="C251" i="1" s="1"/>
  <c r="O250" i="1"/>
  <c r="L250" i="1"/>
  <c r="I250" i="1"/>
  <c r="C250" i="1" s="1"/>
  <c r="F250" i="1"/>
  <c r="O249" i="1"/>
  <c r="L249" i="1"/>
  <c r="C249" i="1" s="1"/>
  <c r="I249" i="1"/>
  <c r="F249" i="1"/>
  <c r="O248" i="1"/>
  <c r="L248" i="1"/>
  <c r="I248" i="1"/>
  <c r="F248" i="1"/>
  <c r="C248" i="1"/>
  <c r="N247" i="1"/>
  <c r="M247" i="1"/>
  <c r="K247" i="1"/>
  <c r="J247" i="1"/>
  <c r="L247" i="1" s="1"/>
  <c r="H247" i="1"/>
  <c r="I247" i="1" s="1"/>
  <c r="G247" i="1"/>
  <c r="F247" i="1"/>
  <c r="E247" i="1"/>
  <c r="D247" i="1"/>
  <c r="O246" i="1"/>
  <c r="L246" i="1"/>
  <c r="C246" i="1" s="1"/>
  <c r="I246" i="1"/>
  <c r="F246" i="1"/>
  <c r="O245" i="1"/>
  <c r="L245" i="1"/>
  <c r="I245" i="1"/>
  <c r="F245" i="1"/>
  <c r="C245" i="1"/>
  <c r="O244" i="1"/>
  <c r="L244" i="1"/>
  <c r="I244" i="1"/>
  <c r="F244" i="1"/>
  <c r="C244" i="1" s="1"/>
  <c r="O243" i="1"/>
  <c r="L243" i="1"/>
  <c r="I243" i="1"/>
  <c r="F243" i="1"/>
  <c r="O242" i="1"/>
  <c r="L242" i="1"/>
  <c r="I242" i="1"/>
  <c r="C242" i="1" s="1"/>
  <c r="F242" i="1"/>
  <c r="O241" i="1"/>
  <c r="L241" i="1"/>
  <c r="I241" i="1"/>
  <c r="F241" i="1"/>
  <c r="C241" i="1"/>
  <c r="O240" i="1"/>
  <c r="L240" i="1"/>
  <c r="I240" i="1"/>
  <c r="F240" i="1"/>
  <c r="C240" i="1" s="1"/>
  <c r="N239" i="1"/>
  <c r="M239" i="1"/>
  <c r="O239" i="1" s="1"/>
  <c r="L239" i="1"/>
  <c r="K239" i="1"/>
  <c r="J239" i="1"/>
  <c r="H239" i="1"/>
  <c r="I239" i="1" s="1"/>
  <c r="G239" i="1"/>
  <c r="E239" i="1"/>
  <c r="D239" i="1"/>
  <c r="F239" i="1" s="1"/>
  <c r="C239" i="1" s="1"/>
  <c r="O238" i="1"/>
  <c r="L238" i="1"/>
  <c r="I238" i="1"/>
  <c r="F238" i="1"/>
  <c r="C238" i="1"/>
  <c r="O237" i="1"/>
  <c r="L237" i="1"/>
  <c r="I237" i="1"/>
  <c r="F237" i="1"/>
  <c r="C237" i="1" s="1"/>
  <c r="N236" i="1"/>
  <c r="M236" i="1"/>
  <c r="O236" i="1" s="1"/>
  <c r="K236" i="1"/>
  <c r="L236" i="1" s="1"/>
  <c r="J236" i="1"/>
  <c r="I236" i="1"/>
  <c r="H236" i="1"/>
  <c r="G236" i="1"/>
  <c r="G232" i="1" s="1"/>
  <c r="E236" i="1"/>
  <c r="D236" i="1"/>
  <c r="O235" i="1"/>
  <c r="L235" i="1"/>
  <c r="I235" i="1"/>
  <c r="F235" i="1"/>
  <c r="N234" i="1"/>
  <c r="N232" i="1" s="1"/>
  <c r="N231" i="1" s="1"/>
  <c r="M234" i="1"/>
  <c r="O234" i="1" s="1"/>
  <c r="K234" i="1"/>
  <c r="J234" i="1"/>
  <c r="I234" i="1"/>
  <c r="H234" i="1"/>
  <c r="G234" i="1"/>
  <c r="E234" i="1"/>
  <c r="D234" i="1"/>
  <c r="O233" i="1"/>
  <c r="L233" i="1"/>
  <c r="C233" i="1" s="1"/>
  <c r="I233" i="1"/>
  <c r="F233" i="1"/>
  <c r="K232" i="1"/>
  <c r="H232" i="1"/>
  <c r="H231" i="1" s="1"/>
  <c r="D232" i="1"/>
  <c r="O230" i="1"/>
  <c r="L230" i="1"/>
  <c r="I230" i="1"/>
  <c r="F230" i="1"/>
  <c r="O229" i="1"/>
  <c r="L229" i="1"/>
  <c r="C229" i="1" s="1"/>
  <c r="I229" i="1"/>
  <c r="F229" i="1"/>
  <c r="O228" i="1"/>
  <c r="N228" i="1"/>
  <c r="M228" i="1"/>
  <c r="K228" i="1"/>
  <c r="L228" i="1" s="1"/>
  <c r="J228" i="1"/>
  <c r="H228" i="1"/>
  <c r="G228" i="1"/>
  <c r="I228" i="1" s="1"/>
  <c r="E228" i="1"/>
  <c r="D228" i="1"/>
  <c r="F228" i="1" s="1"/>
  <c r="O227" i="1"/>
  <c r="L227" i="1"/>
  <c r="I227" i="1"/>
  <c r="O226" i="1"/>
  <c r="L226" i="1"/>
  <c r="I226" i="1"/>
  <c r="F226" i="1"/>
  <c r="C226" i="1"/>
  <c r="O225" i="1"/>
  <c r="L225" i="1"/>
  <c r="I225" i="1"/>
  <c r="F225" i="1"/>
  <c r="C225" i="1" s="1"/>
  <c r="O224" i="1"/>
  <c r="L224" i="1"/>
  <c r="I224" i="1"/>
  <c r="C224" i="1" s="1"/>
  <c r="F224" i="1"/>
  <c r="O223" i="1"/>
  <c r="L223" i="1"/>
  <c r="I223" i="1"/>
  <c r="F223" i="1"/>
  <c r="O222" i="1"/>
  <c r="L222" i="1"/>
  <c r="I222" i="1"/>
  <c r="F222" i="1"/>
  <c r="C222" i="1"/>
  <c r="O221" i="1"/>
  <c r="L221" i="1"/>
  <c r="I221" i="1"/>
  <c r="F221" i="1"/>
  <c r="C221" i="1" s="1"/>
  <c r="O220" i="1"/>
  <c r="L220" i="1"/>
  <c r="I220" i="1"/>
  <c r="F220" i="1"/>
  <c r="O219" i="1"/>
  <c r="L219" i="1"/>
  <c r="I219" i="1"/>
  <c r="F219" i="1"/>
  <c r="O218" i="1"/>
  <c r="L218" i="1"/>
  <c r="I218" i="1"/>
  <c r="C218" i="1" s="1"/>
  <c r="F218" i="1"/>
  <c r="N217" i="1"/>
  <c r="O217" i="1" s="1"/>
  <c r="M217" i="1"/>
  <c r="K217" i="1"/>
  <c r="K205" i="1" s="1"/>
  <c r="J217" i="1"/>
  <c r="H217" i="1"/>
  <c r="G217" i="1"/>
  <c r="I217" i="1" s="1"/>
  <c r="E217" i="1"/>
  <c r="F217" i="1" s="1"/>
  <c r="D217" i="1"/>
  <c r="O216" i="1"/>
  <c r="L216" i="1"/>
  <c r="I216" i="1"/>
  <c r="F216" i="1"/>
  <c r="C216" i="1"/>
  <c r="O215" i="1"/>
  <c r="L215" i="1"/>
  <c r="I215" i="1"/>
  <c r="F215" i="1"/>
  <c r="C215" i="1" s="1"/>
  <c r="O214" i="1"/>
  <c r="L214" i="1"/>
  <c r="I214" i="1"/>
  <c r="F214" i="1"/>
  <c r="C214" i="1"/>
  <c r="O213" i="1"/>
  <c r="L213" i="1"/>
  <c r="I213" i="1"/>
  <c r="F213" i="1"/>
  <c r="C213" i="1" s="1"/>
  <c r="O212" i="1"/>
  <c r="L212" i="1"/>
  <c r="I212" i="1"/>
  <c r="C212" i="1" s="1"/>
  <c r="F212" i="1"/>
  <c r="O211" i="1"/>
  <c r="L211" i="1"/>
  <c r="I211" i="1"/>
  <c r="F211" i="1"/>
  <c r="O210" i="1"/>
  <c r="L210" i="1"/>
  <c r="C210" i="1" s="1"/>
  <c r="I210" i="1"/>
  <c r="F210" i="1"/>
  <c r="O209" i="1"/>
  <c r="L209" i="1"/>
  <c r="I209" i="1"/>
  <c r="F209" i="1"/>
  <c r="C209" i="1"/>
  <c r="O208" i="1"/>
  <c r="L208" i="1"/>
  <c r="I208" i="1"/>
  <c r="F208" i="1"/>
  <c r="C208" i="1" s="1"/>
  <c r="O207" i="1"/>
  <c r="L207" i="1"/>
  <c r="I207" i="1"/>
  <c r="F207" i="1"/>
  <c r="N206" i="1"/>
  <c r="M206" i="1"/>
  <c r="K206" i="1"/>
  <c r="J206" i="1"/>
  <c r="L206" i="1" s="1"/>
  <c r="I206" i="1"/>
  <c r="H206" i="1"/>
  <c r="G206" i="1"/>
  <c r="E206" i="1"/>
  <c r="D206" i="1"/>
  <c r="N205" i="1"/>
  <c r="H205" i="1"/>
  <c r="G205" i="1"/>
  <c r="I205" i="1" s="1"/>
  <c r="D205" i="1"/>
  <c r="O204" i="1"/>
  <c r="L204" i="1"/>
  <c r="I204" i="1"/>
  <c r="F204" i="1"/>
  <c r="C204" i="1"/>
  <c r="O203" i="1"/>
  <c r="L203" i="1"/>
  <c r="I203" i="1"/>
  <c r="F203" i="1"/>
  <c r="C203" i="1" s="1"/>
  <c r="O202" i="1"/>
  <c r="L202" i="1"/>
  <c r="I202" i="1"/>
  <c r="C202" i="1" s="1"/>
  <c r="F202" i="1"/>
  <c r="O201" i="1"/>
  <c r="L201" i="1"/>
  <c r="C201" i="1" s="1"/>
  <c r="I201" i="1"/>
  <c r="F201" i="1"/>
  <c r="O200" i="1"/>
  <c r="L200" i="1"/>
  <c r="I200" i="1"/>
  <c r="F200" i="1"/>
  <c r="C200" i="1"/>
  <c r="N199" i="1"/>
  <c r="N197" i="1" s="1"/>
  <c r="M199" i="1"/>
  <c r="K199" i="1"/>
  <c r="J199" i="1"/>
  <c r="L199" i="1" s="1"/>
  <c r="H199" i="1"/>
  <c r="I199" i="1" s="1"/>
  <c r="G199" i="1"/>
  <c r="F199" i="1"/>
  <c r="E199" i="1"/>
  <c r="E197" i="1" s="1"/>
  <c r="D199" i="1"/>
  <c r="O198" i="1"/>
  <c r="L198" i="1"/>
  <c r="C198" i="1" s="1"/>
  <c r="I198" i="1"/>
  <c r="F198" i="1"/>
  <c r="K197" i="1"/>
  <c r="K196" i="1" s="1"/>
  <c r="J197" i="1"/>
  <c r="G197" i="1"/>
  <c r="D197" i="1"/>
  <c r="G196" i="1"/>
  <c r="O194" i="1"/>
  <c r="L194" i="1"/>
  <c r="I194" i="1"/>
  <c r="C194" i="1" s="1"/>
  <c r="F194" i="1"/>
  <c r="N193" i="1"/>
  <c r="M193" i="1"/>
  <c r="K193" i="1"/>
  <c r="K192" i="1" s="1"/>
  <c r="J193" i="1"/>
  <c r="H193" i="1"/>
  <c r="G193" i="1"/>
  <c r="E193" i="1"/>
  <c r="D193" i="1"/>
  <c r="F193" i="1" s="1"/>
  <c r="M192" i="1"/>
  <c r="H192" i="1"/>
  <c r="G192" i="1"/>
  <c r="E192" i="1"/>
  <c r="D192" i="1"/>
  <c r="O191" i="1"/>
  <c r="L191" i="1"/>
  <c r="I191" i="1"/>
  <c r="F191" i="1"/>
  <c r="O190" i="1"/>
  <c r="L190" i="1"/>
  <c r="I190" i="1"/>
  <c r="C190" i="1" s="1"/>
  <c r="F190" i="1"/>
  <c r="N189" i="1"/>
  <c r="M189" i="1"/>
  <c r="K189" i="1"/>
  <c r="K188" i="1" s="1"/>
  <c r="J189" i="1"/>
  <c r="H189" i="1"/>
  <c r="G189" i="1"/>
  <c r="I189" i="1" s="1"/>
  <c r="F189" i="1"/>
  <c r="E189" i="1"/>
  <c r="D189" i="1"/>
  <c r="H188" i="1"/>
  <c r="E188" i="1"/>
  <c r="O187" i="1"/>
  <c r="L187" i="1"/>
  <c r="I187" i="1"/>
  <c r="F187" i="1"/>
  <c r="C187" i="1" s="1"/>
  <c r="O186" i="1"/>
  <c r="L186" i="1"/>
  <c r="I186" i="1"/>
  <c r="C186" i="1" s="1"/>
  <c r="F186" i="1"/>
  <c r="O185" i="1"/>
  <c r="N185" i="1"/>
  <c r="M185" i="1"/>
  <c r="K185" i="1"/>
  <c r="J185" i="1"/>
  <c r="H185" i="1"/>
  <c r="G185" i="1"/>
  <c r="I185" i="1" s="1"/>
  <c r="F185" i="1"/>
  <c r="E185" i="1"/>
  <c r="D185" i="1"/>
  <c r="O184" i="1"/>
  <c r="C184" i="1" s="1"/>
  <c r="L184" i="1"/>
  <c r="I184" i="1"/>
  <c r="F184" i="1"/>
  <c r="O183" i="1"/>
  <c r="L183" i="1"/>
  <c r="I183" i="1"/>
  <c r="F183" i="1"/>
  <c r="C183" i="1" s="1"/>
  <c r="O182" i="1"/>
  <c r="L182" i="1"/>
  <c r="I182" i="1"/>
  <c r="C182" i="1" s="1"/>
  <c r="F182" i="1"/>
  <c r="O181" i="1"/>
  <c r="L181" i="1"/>
  <c r="I181" i="1"/>
  <c r="F181" i="1"/>
  <c r="C181" i="1"/>
  <c r="O180" i="1"/>
  <c r="N180" i="1"/>
  <c r="M180" i="1"/>
  <c r="L180" i="1"/>
  <c r="K180" i="1"/>
  <c r="J180" i="1"/>
  <c r="H180" i="1"/>
  <c r="G180" i="1"/>
  <c r="G175" i="1" s="1"/>
  <c r="E180" i="1"/>
  <c r="D180" i="1"/>
  <c r="F180" i="1" s="1"/>
  <c r="O179" i="1"/>
  <c r="L179" i="1"/>
  <c r="I179" i="1"/>
  <c r="F179" i="1"/>
  <c r="C179" i="1" s="1"/>
  <c r="O178" i="1"/>
  <c r="L178" i="1"/>
  <c r="I178" i="1"/>
  <c r="C178" i="1" s="1"/>
  <c r="F178" i="1"/>
  <c r="O177" i="1"/>
  <c r="L177" i="1"/>
  <c r="I177" i="1"/>
  <c r="F177" i="1"/>
  <c r="C177" i="1"/>
  <c r="N176" i="1"/>
  <c r="M176" i="1"/>
  <c r="L176" i="1"/>
  <c r="K176" i="1"/>
  <c r="J176" i="1"/>
  <c r="H176" i="1"/>
  <c r="H175" i="1" s="1"/>
  <c r="H174" i="1" s="1"/>
  <c r="G176" i="1"/>
  <c r="E176" i="1"/>
  <c r="D176" i="1"/>
  <c r="F176" i="1" s="1"/>
  <c r="N175" i="1"/>
  <c r="K175" i="1"/>
  <c r="K174" i="1" s="1"/>
  <c r="J175" i="1"/>
  <c r="E175" i="1"/>
  <c r="D175" i="1"/>
  <c r="F175" i="1" s="1"/>
  <c r="N174" i="1"/>
  <c r="E174" i="1"/>
  <c r="D174" i="1"/>
  <c r="F174" i="1" s="1"/>
  <c r="O173" i="1"/>
  <c r="L173" i="1"/>
  <c r="I173" i="1"/>
  <c r="C173" i="1" s="1"/>
  <c r="F173" i="1"/>
  <c r="O172" i="1"/>
  <c r="L172" i="1"/>
  <c r="I172" i="1"/>
  <c r="F172" i="1"/>
  <c r="C172" i="1"/>
  <c r="O171" i="1"/>
  <c r="L171" i="1"/>
  <c r="I171" i="1"/>
  <c r="F171" i="1"/>
  <c r="C171" i="1" s="1"/>
  <c r="O170" i="1"/>
  <c r="L170" i="1"/>
  <c r="I170" i="1"/>
  <c r="F170" i="1"/>
  <c r="O169" i="1"/>
  <c r="L169" i="1"/>
  <c r="I169" i="1"/>
  <c r="F169" i="1"/>
  <c r="O168" i="1"/>
  <c r="L168" i="1"/>
  <c r="C168" i="1" s="1"/>
  <c r="I168" i="1"/>
  <c r="F168" i="1"/>
  <c r="O167" i="1"/>
  <c r="N167" i="1"/>
  <c r="M167" i="1"/>
  <c r="K167" i="1"/>
  <c r="K166" i="1" s="1"/>
  <c r="L166" i="1" s="1"/>
  <c r="J167" i="1"/>
  <c r="H167" i="1"/>
  <c r="G167" i="1"/>
  <c r="E167" i="1"/>
  <c r="D167" i="1"/>
  <c r="F167" i="1" s="1"/>
  <c r="N166" i="1"/>
  <c r="M166" i="1"/>
  <c r="O166" i="1" s="1"/>
  <c r="J166" i="1"/>
  <c r="H166" i="1"/>
  <c r="E166" i="1"/>
  <c r="O165" i="1"/>
  <c r="L165" i="1"/>
  <c r="I165" i="1"/>
  <c r="F165" i="1"/>
  <c r="O164" i="1"/>
  <c r="L164" i="1"/>
  <c r="C164" i="1" s="1"/>
  <c r="I164" i="1"/>
  <c r="F164" i="1"/>
  <c r="O163" i="1"/>
  <c r="L163" i="1"/>
  <c r="I163" i="1"/>
  <c r="F163" i="1"/>
  <c r="C163" i="1"/>
  <c r="O162" i="1"/>
  <c r="L162" i="1"/>
  <c r="I162" i="1"/>
  <c r="F162" i="1"/>
  <c r="C162" i="1" s="1"/>
  <c r="N161" i="1"/>
  <c r="M161" i="1"/>
  <c r="K161" i="1"/>
  <c r="J161" i="1"/>
  <c r="L161" i="1" s="1"/>
  <c r="I161" i="1"/>
  <c r="H161" i="1"/>
  <c r="G161" i="1"/>
  <c r="F161" i="1"/>
  <c r="E161" i="1"/>
  <c r="D161" i="1"/>
  <c r="O160" i="1"/>
  <c r="L160" i="1"/>
  <c r="C160" i="1" s="1"/>
  <c r="I160" i="1"/>
  <c r="F160" i="1"/>
  <c r="O159" i="1"/>
  <c r="C159" i="1" s="1"/>
  <c r="L159" i="1"/>
  <c r="I159" i="1"/>
  <c r="F159" i="1"/>
  <c r="O158" i="1"/>
  <c r="L158" i="1"/>
  <c r="I158" i="1"/>
  <c r="F158" i="1"/>
  <c r="C158" i="1" s="1"/>
  <c r="O157" i="1"/>
  <c r="L157" i="1"/>
  <c r="I157" i="1"/>
  <c r="C157" i="1" s="1"/>
  <c r="F157" i="1"/>
  <c r="O156" i="1"/>
  <c r="L156" i="1"/>
  <c r="I156" i="1"/>
  <c r="F156" i="1"/>
  <c r="C156" i="1"/>
  <c r="O155" i="1"/>
  <c r="L155" i="1"/>
  <c r="I155" i="1"/>
  <c r="F155" i="1"/>
  <c r="C155" i="1" s="1"/>
  <c r="O154" i="1"/>
  <c r="L154" i="1"/>
  <c r="I154" i="1"/>
  <c r="F154" i="1"/>
  <c r="O153" i="1"/>
  <c r="L153" i="1"/>
  <c r="I153" i="1"/>
  <c r="F153" i="1"/>
  <c r="N152" i="1"/>
  <c r="O152" i="1" s="1"/>
  <c r="C152" i="1" s="1"/>
  <c r="M152" i="1"/>
  <c r="K152" i="1"/>
  <c r="J152" i="1"/>
  <c r="L152" i="1" s="1"/>
  <c r="H152" i="1"/>
  <c r="G152" i="1"/>
  <c r="I152" i="1" s="1"/>
  <c r="F152" i="1"/>
  <c r="E152" i="1"/>
  <c r="D152" i="1"/>
  <c r="O151" i="1"/>
  <c r="L151" i="1"/>
  <c r="I151" i="1"/>
  <c r="F151" i="1"/>
  <c r="C151" i="1" s="1"/>
  <c r="O150" i="1"/>
  <c r="L150" i="1"/>
  <c r="I150" i="1"/>
  <c r="F150" i="1"/>
  <c r="O149" i="1"/>
  <c r="L149" i="1"/>
  <c r="I149" i="1"/>
  <c r="F149" i="1"/>
  <c r="O148" i="1"/>
  <c r="L148" i="1"/>
  <c r="C148" i="1" s="1"/>
  <c r="I148" i="1"/>
  <c r="F148" i="1"/>
  <c r="O147" i="1"/>
  <c r="L147" i="1"/>
  <c r="I147" i="1"/>
  <c r="F147" i="1"/>
  <c r="C147" i="1"/>
  <c r="O146" i="1"/>
  <c r="L146" i="1"/>
  <c r="I146" i="1"/>
  <c r="F146" i="1"/>
  <c r="C146" i="1" s="1"/>
  <c r="N145" i="1"/>
  <c r="M145" i="1"/>
  <c r="K145" i="1"/>
  <c r="J145" i="1"/>
  <c r="L145" i="1" s="1"/>
  <c r="I145" i="1"/>
  <c r="H145" i="1"/>
  <c r="G145" i="1"/>
  <c r="F145" i="1"/>
  <c r="E145" i="1"/>
  <c r="D145" i="1"/>
  <c r="O144" i="1"/>
  <c r="L144" i="1"/>
  <c r="C144" i="1" s="1"/>
  <c r="I144" i="1"/>
  <c r="F144" i="1"/>
  <c r="O143" i="1"/>
  <c r="L143" i="1"/>
  <c r="I143" i="1"/>
  <c r="F143" i="1"/>
  <c r="C143" i="1"/>
  <c r="N142" i="1"/>
  <c r="M142" i="1"/>
  <c r="O142" i="1" s="1"/>
  <c r="L142" i="1"/>
  <c r="K142" i="1"/>
  <c r="J142" i="1"/>
  <c r="H142" i="1"/>
  <c r="I142" i="1" s="1"/>
  <c r="G142" i="1"/>
  <c r="E142" i="1"/>
  <c r="D142" i="1"/>
  <c r="O141" i="1"/>
  <c r="L141" i="1"/>
  <c r="I141" i="1"/>
  <c r="F141" i="1"/>
  <c r="O140" i="1"/>
  <c r="L140" i="1"/>
  <c r="C140" i="1" s="1"/>
  <c r="I140" i="1"/>
  <c r="F140" i="1"/>
  <c r="O139" i="1"/>
  <c r="L139" i="1"/>
  <c r="I139" i="1"/>
  <c r="F139" i="1"/>
  <c r="C139" i="1"/>
  <c r="O138" i="1"/>
  <c r="L138" i="1"/>
  <c r="I138" i="1"/>
  <c r="F138" i="1"/>
  <c r="C138" i="1" s="1"/>
  <c r="N137" i="1"/>
  <c r="M137" i="1"/>
  <c r="K137" i="1"/>
  <c r="J137" i="1"/>
  <c r="L137" i="1" s="1"/>
  <c r="I137" i="1"/>
  <c r="H137" i="1"/>
  <c r="G137" i="1"/>
  <c r="F137" i="1"/>
  <c r="E137" i="1"/>
  <c r="E131" i="1" s="1"/>
  <c r="D137" i="1"/>
  <c r="O136" i="1"/>
  <c r="L136" i="1"/>
  <c r="C136" i="1" s="1"/>
  <c r="I136" i="1"/>
  <c r="F136" i="1"/>
  <c r="O135" i="1"/>
  <c r="C135" i="1" s="1"/>
  <c r="L135" i="1"/>
  <c r="I135" i="1"/>
  <c r="F135" i="1"/>
  <c r="O134" i="1"/>
  <c r="L134" i="1"/>
  <c r="I134" i="1"/>
  <c r="F134" i="1"/>
  <c r="C134" i="1" s="1"/>
  <c r="O133" i="1"/>
  <c r="L133" i="1"/>
  <c r="I133" i="1"/>
  <c r="C133" i="1" s="1"/>
  <c r="F133" i="1"/>
  <c r="O132" i="1"/>
  <c r="N132" i="1"/>
  <c r="M132" i="1"/>
  <c r="K132" i="1"/>
  <c r="K131" i="1" s="1"/>
  <c r="J132" i="1"/>
  <c r="H132" i="1"/>
  <c r="G132" i="1"/>
  <c r="I132" i="1" s="1"/>
  <c r="F132" i="1"/>
  <c r="E132" i="1"/>
  <c r="D132" i="1"/>
  <c r="H131" i="1"/>
  <c r="G131" i="1"/>
  <c r="I131" i="1" s="1"/>
  <c r="D131" i="1"/>
  <c r="F131" i="1" s="1"/>
  <c r="O130" i="1"/>
  <c r="L130" i="1"/>
  <c r="I130" i="1"/>
  <c r="F130" i="1"/>
  <c r="N129" i="1"/>
  <c r="M129" i="1"/>
  <c r="O129" i="1" s="1"/>
  <c r="K129" i="1"/>
  <c r="J129" i="1"/>
  <c r="L129" i="1" s="1"/>
  <c r="I129" i="1"/>
  <c r="H129" i="1"/>
  <c r="G129" i="1"/>
  <c r="E129" i="1"/>
  <c r="F129" i="1" s="1"/>
  <c r="C129" i="1" s="1"/>
  <c r="D129" i="1"/>
  <c r="O128" i="1"/>
  <c r="L128" i="1"/>
  <c r="I128" i="1"/>
  <c r="F128" i="1"/>
  <c r="C128" i="1"/>
  <c r="O127" i="1"/>
  <c r="L127" i="1"/>
  <c r="I127" i="1"/>
  <c r="F127" i="1"/>
  <c r="C127" i="1" s="1"/>
  <c r="O126" i="1"/>
  <c r="L126" i="1"/>
  <c r="I126" i="1"/>
  <c r="F126" i="1"/>
  <c r="O125" i="1"/>
  <c r="L125" i="1"/>
  <c r="I125" i="1"/>
  <c r="F125" i="1"/>
  <c r="O124" i="1"/>
  <c r="L124" i="1"/>
  <c r="C124" i="1" s="1"/>
  <c r="I124" i="1"/>
  <c r="F124" i="1"/>
  <c r="O123" i="1"/>
  <c r="N123" i="1"/>
  <c r="M123" i="1"/>
  <c r="K123" i="1"/>
  <c r="L123" i="1" s="1"/>
  <c r="J123" i="1"/>
  <c r="H123" i="1"/>
  <c r="G123" i="1"/>
  <c r="I123" i="1" s="1"/>
  <c r="E123" i="1"/>
  <c r="D123" i="1"/>
  <c r="F123" i="1" s="1"/>
  <c r="C123" i="1" s="1"/>
  <c r="O122" i="1"/>
  <c r="L122" i="1"/>
  <c r="I122" i="1"/>
  <c r="F122" i="1"/>
  <c r="O121" i="1"/>
  <c r="L121" i="1"/>
  <c r="I121" i="1"/>
  <c r="F121" i="1"/>
  <c r="O120" i="1"/>
  <c r="L120" i="1"/>
  <c r="C120" i="1" s="1"/>
  <c r="I120" i="1"/>
  <c r="F120" i="1"/>
  <c r="O119" i="1"/>
  <c r="C119" i="1" s="1"/>
  <c r="L119" i="1"/>
  <c r="I119" i="1"/>
  <c r="F119" i="1"/>
  <c r="O118" i="1"/>
  <c r="L118" i="1"/>
  <c r="I118" i="1"/>
  <c r="F118" i="1"/>
  <c r="C118" i="1" s="1"/>
  <c r="N117" i="1"/>
  <c r="M117" i="1"/>
  <c r="K117" i="1"/>
  <c r="J117" i="1"/>
  <c r="L117" i="1" s="1"/>
  <c r="I117" i="1"/>
  <c r="H117" i="1"/>
  <c r="G117" i="1"/>
  <c r="F117" i="1"/>
  <c r="E117" i="1"/>
  <c r="D117" i="1"/>
  <c r="O116" i="1"/>
  <c r="L116" i="1"/>
  <c r="C116" i="1" s="1"/>
  <c r="I116" i="1"/>
  <c r="F116" i="1"/>
  <c r="O115" i="1"/>
  <c r="L115" i="1"/>
  <c r="I115" i="1"/>
  <c r="F115" i="1"/>
  <c r="C115" i="1"/>
  <c r="O114" i="1"/>
  <c r="L114" i="1"/>
  <c r="I114" i="1"/>
  <c r="F114" i="1"/>
  <c r="C114" i="1" s="1"/>
  <c r="N113" i="1"/>
  <c r="M113" i="1"/>
  <c r="K113" i="1"/>
  <c r="J113" i="1"/>
  <c r="L113" i="1" s="1"/>
  <c r="I113" i="1"/>
  <c r="H113" i="1"/>
  <c r="G113" i="1"/>
  <c r="F113" i="1"/>
  <c r="E113" i="1"/>
  <c r="D113" i="1"/>
  <c r="O112" i="1"/>
  <c r="L112" i="1"/>
  <c r="C112" i="1" s="1"/>
  <c r="I112" i="1"/>
  <c r="F112" i="1"/>
  <c r="O111" i="1"/>
  <c r="C111" i="1" s="1"/>
  <c r="L111" i="1"/>
  <c r="I111" i="1"/>
  <c r="F111" i="1"/>
  <c r="O110" i="1"/>
  <c r="L110" i="1"/>
  <c r="I110" i="1"/>
  <c r="F110" i="1"/>
  <c r="C110" i="1" s="1"/>
  <c r="O109" i="1"/>
  <c r="L109" i="1"/>
  <c r="I109" i="1"/>
  <c r="F109" i="1"/>
  <c r="C109" i="1" s="1"/>
  <c r="O108" i="1"/>
  <c r="L108" i="1"/>
  <c r="I108" i="1"/>
  <c r="F108" i="1"/>
  <c r="C108" i="1"/>
  <c r="O107" i="1"/>
  <c r="L107" i="1"/>
  <c r="I107" i="1"/>
  <c r="F107" i="1"/>
  <c r="C107" i="1" s="1"/>
  <c r="O106" i="1"/>
  <c r="L106" i="1"/>
  <c r="I106" i="1"/>
  <c r="F106" i="1"/>
  <c r="O105" i="1"/>
  <c r="L105" i="1"/>
  <c r="I105" i="1"/>
  <c r="F105" i="1"/>
  <c r="N104" i="1"/>
  <c r="O104" i="1" s="1"/>
  <c r="C104" i="1" s="1"/>
  <c r="M104" i="1"/>
  <c r="K104" i="1"/>
  <c r="J104" i="1"/>
  <c r="L104" i="1" s="1"/>
  <c r="H104" i="1"/>
  <c r="G104" i="1"/>
  <c r="I104" i="1" s="1"/>
  <c r="F104" i="1"/>
  <c r="E104" i="1"/>
  <c r="D104" i="1"/>
  <c r="O103" i="1"/>
  <c r="L103" i="1"/>
  <c r="I103" i="1"/>
  <c r="F103" i="1"/>
  <c r="C103" i="1" s="1"/>
  <c r="O102" i="1"/>
  <c r="L102" i="1"/>
  <c r="I102" i="1"/>
  <c r="F102" i="1"/>
  <c r="O101" i="1"/>
  <c r="L101" i="1"/>
  <c r="I101" i="1"/>
  <c r="F101" i="1"/>
  <c r="O100" i="1"/>
  <c r="L100" i="1"/>
  <c r="C100" i="1" s="1"/>
  <c r="I100" i="1"/>
  <c r="F100" i="1"/>
  <c r="O99" i="1"/>
  <c r="C99" i="1" s="1"/>
  <c r="L99" i="1"/>
  <c r="I99" i="1"/>
  <c r="F99" i="1"/>
  <c r="O98" i="1"/>
  <c r="L98" i="1"/>
  <c r="I98" i="1"/>
  <c r="F98" i="1"/>
  <c r="C98" i="1" s="1"/>
  <c r="O97" i="1"/>
  <c r="L97" i="1"/>
  <c r="I97" i="1"/>
  <c r="F97" i="1"/>
  <c r="C97" i="1" s="1"/>
  <c r="O96" i="1"/>
  <c r="N96" i="1"/>
  <c r="M96" i="1"/>
  <c r="K96" i="1"/>
  <c r="K84" i="1" s="1"/>
  <c r="J96" i="1"/>
  <c r="H96" i="1"/>
  <c r="G96" i="1"/>
  <c r="I96" i="1" s="1"/>
  <c r="F96" i="1"/>
  <c r="E96" i="1"/>
  <c r="D96" i="1"/>
  <c r="O95" i="1"/>
  <c r="L95" i="1"/>
  <c r="I95" i="1"/>
  <c r="F95" i="1"/>
  <c r="C95" i="1"/>
  <c r="O94" i="1"/>
  <c r="L94" i="1"/>
  <c r="I94" i="1"/>
  <c r="F94" i="1"/>
  <c r="C94" i="1" s="1"/>
  <c r="O93" i="1"/>
  <c r="L93" i="1"/>
  <c r="I93" i="1"/>
  <c r="F93" i="1"/>
  <c r="C93" i="1" s="1"/>
  <c r="O92" i="1"/>
  <c r="L92" i="1"/>
  <c r="I92" i="1"/>
  <c r="F92" i="1"/>
  <c r="C92" i="1"/>
  <c r="O91" i="1"/>
  <c r="L91" i="1"/>
  <c r="I91" i="1"/>
  <c r="F91" i="1"/>
  <c r="C91" i="1" s="1"/>
  <c r="N90" i="1"/>
  <c r="M90" i="1"/>
  <c r="O90" i="1" s="1"/>
  <c r="L90" i="1"/>
  <c r="K90" i="1"/>
  <c r="J90" i="1"/>
  <c r="I90" i="1"/>
  <c r="H90" i="1"/>
  <c r="H84" i="1" s="1"/>
  <c r="G90" i="1"/>
  <c r="E90" i="1"/>
  <c r="D90" i="1"/>
  <c r="O89" i="1"/>
  <c r="L89" i="1"/>
  <c r="I89" i="1"/>
  <c r="C89" i="1" s="1"/>
  <c r="F89" i="1"/>
  <c r="O88" i="1"/>
  <c r="L88" i="1"/>
  <c r="I88" i="1"/>
  <c r="F88" i="1"/>
  <c r="C88" i="1"/>
  <c r="O87" i="1"/>
  <c r="L87" i="1"/>
  <c r="I87" i="1"/>
  <c r="F87" i="1"/>
  <c r="C87" i="1" s="1"/>
  <c r="O86" i="1"/>
  <c r="L86" i="1"/>
  <c r="I86" i="1"/>
  <c r="F86" i="1"/>
  <c r="N85" i="1"/>
  <c r="N84" i="1" s="1"/>
  <c r="M85" i="1"/>
  <c r="K85" i="1"/>
  <c r="J85" i="1"/>
  <c r="L85" i="1" s="1"/>
  <c r="I85" i="1"/>
  <c r="H85" i="1"/>
  <c r="G85" i="1"/>
  <c r="E85" i="1"/>
  <c r="E84" i="1" s="1"/>
  <c r="D85" i="1"/>
  <c r="J84" i="1"/>
  <c r="G84" i="1"/>
  <c r="I84" i="1" s="1"/>
  <c r="O83" i="1"/>
  <c r="L83" i="1"/>
  <c r="I83" i="1"/>
  <c r="F83" i="1"/>
  <c r="C83" i="1"/>
  <c r="O82" i="1"/>
  <c r="L82" i="1"/>
  <c r="I82" i="1"/>
  <c r="F82" i="1"/>
  <c r="C82" i="1" s="1"/>
  <c r="N81" i="1"/>
  <c r="M81" i="1"/>
  <c r="K81" i="1"/>
  <c r="J81" i="1"/>
  <c r="L81" i="1" s="1"/>
  <c r="I81" i="1"/>
  <c r="H81" i="1"/>
  <c r="G81" i="1"/>
  <c r="F81" i="1"/>
  <c r="E81" i="1"/>
  <c r="D81" i="1"/>
  <c r="O80" i="1"/>
  <c r="L80" i="1"/>
  <c r="C80" i="1" s="1"/>
  <c r="I80" i="1"/>
  <c r="F80" i="1"/>
  <c r="O79" i="1"/>
  <c r="C79" i="1" s="1"/>
  <c r="L79" i="1"/>
  <c r="I79" i="1"/>
  <c r="F79" i="1"/>
  <c r="N78" i="1"/>
  <c r="M78" i="1"/>
  <c r="O78" i="1" s="1"/>
  <c r="L78" i="1"/>
  <c r="K78" i="1"/>
  <c r="J78" i="1"/>
  <c r="H78" i="1"/>
  <c r="H77" i="1" s="1"/>
  <c r="G78" i="1"/>
  <c r="E78" i="1"/>
  <c r="E77" i="1" s="1"/>
  <c r="E76" i="1" s="1"/>
  <c r="D78" i="1"/>
  <c r="N77" i="1"/>
  <c r="M77" i="1"/>
  <c r="K77" i="1"/>
  <c r="I77" i="1"/>
  <c r="G77" i="1"/>
  <c r="O75" i="1"/>
  <c r="L75" i="1"/>
  <c r="C75" i="1" s="1"/>
  <c r="I75" i="1"/>
  <c r="F75" i="1"/>
  <c r="O74" i="1"/>
  <c r="L74" i="1"/>
  <c r="I74" i="1"/>
  <c r="F74" i="1"/>
  <c r="C74" i="1"/>
  <c r="O73" i="1"/>
  <c r="L73" i="1"/>
  <c r="I73" i="1"/>
  <c r="F73" i="1"/>
  <c r="C73" i="1" s="1"/>
  <c r="O72" i="1"/>
  <c r="L72" i="1"/>
  <c r="I72" i="1"/>
  <c r="F72" i="1"/>
  <c r="C72" i="1" s="1"/>
  <c r="O71" i="1"/>
  <c r="L71" i="1"/>
  <c r="C71" i="1" s="1"/>
  <c r="I71" i="1"/>
  <c r="F71" i="1"/>
  <c r="O70" i="1"/>
  <c r="N70" i="1"/>
  <c r="M70" i="1"/>
  <c r="K70" i="1"/>
  <c r="K68" i="1" s="1"/>
  <c r="K54" i="1" s="1"/>
  <c r="J70" i="1"/>
  <c r="H70" i="1"/>
  <c r="H68" i="1" s="1"/>
  <c r="G70" i="1"/>
  <c r="I70" i="1" s="1"/>
  <c r="E70" i="1"/>
  <c r="D70" i="1"/>
  <c r="F70" i="1" s="1"/>
  <c r="O69" i="1"/>
  <c r="L69" i="1"/>
  <c r="I69" i="1"/>
  <c r="F69" i="1"/>
  <c r="C69" i="1" s="1"/>
  <c r="N68" i="1"/>
  <c r="M68" i="1"/>
  <c r="O68" i="1" s="1"/>
  <c r="J68" i="1"/>
  <c r="L68" i="1" s="1"/>
  <c r="E68" i="1"/>
  <c r="O67" i="1"/>
  <c r="L67" i="1"/>
  <c r="C67" i="1" s="1"/>
  <c r="I67" i="1"/>
  <c r="F67" i="1"/>
  <c r="O66" i="1"/>
  <c r="L66" i="1"/>
  <c r="I66" i="1"/>
  <c r="F66" i="1"/>
  <c r="C66" i="1"/>
  <c r="O65" i="1"/>
  <c r="L65" i="1"/>
  <c r="I65" i="1"/>
  <c r="F65" i="1"/>
  <c r="C65" i="1" s="1"/>
  <c r="O64" i="1"/>
  <c r="L64" i="1"/>
  <c r="I64" i="1"/>
  <c r="F64" i="1"/>
  <c r="C64" i="1" s="1"/>
  <c r="O63" i="1"/>
  <c r="L63" i="1"/>
  <c r="C63" i="1" s="1"/>
  <c r="I63" i="1"/>
  <c r="F63" i="1"/>
  <c r="O62" i="1"/>
  <c r="C62" i="1" s="1"/>
  <c r="L62" i="1"/>
  <c r="I62" i="1"/>
  <c r="F62" i="1"/>
  <c r="O61" i="1"/>
  <c r="L61" i="1"/>
  <c r="I61" i="1"/>
  <c r="F61" i="1"/>
  <c r="C61" i="1" s="1"/>
  <c r="O60" i="1"/>
  <c r="L60" i="1"/>
  <c r="I60" i="1"/>
  <c r="F60" i="1"/>
  <c r="C60" i="1" s="1"/>
  <c r="N59" i="1"/>
  <c r="O59" i="1" s="1"/>
  <c r="M59" i="1"/>
  <c r="K59" i="1"/>
  <c r="J59" i="1"/>
  <c r="L59" i="1" s="1"/>
  <c r="H59" i="1"/>
  <c r="G59" i="1"/>
  <c r="I59" i="1" s="1"/>
  <c r="F59" i="1"/>
  <c r="E59" i="1"/>
  <c r="D59" i="1"/>
  <c r="O58" i="1"/>
  <c r="L58" i="1"/>
  <c r="I58" i="1"/>
  <c r="F58" i="1"/>
  <c r="C58" i="1"/>
  <c r="O57" i="1"/>
  <c r="L57" i="1"/>
  <c r="I57" i="1"/>
  <c r="F57" i="1"/>
  <c r="C57" i="1" s="1"/>
  <c r="N56" i="1"/>
  <c r="M56" i="1"/>
  <c r="M55" i="1" s="1"/>
  <c r="K56" i="1"/>
  <c r="J56" i="1"/>
  <c r="L56" i="1" s="1"/>
  <c r="I56" i="1"/>
  <c r="H56" i="1"/>
  <c r="H55" i="1" s="1"/>
  <c r="H54" i="1" s="1"/>
  <c r="G56" i="1"/>
  <c r="E56" i="1"/>
  <c r="E55" i="1" s="1"/>
  <c r="E54" i="1" s="1"/>
  <c r="D56" i="1"/>
  <c r="D55" i="1" s="1"/>
  <c r="N55" i="1"/>
  <c r="N54" i="1" s="1"/>
  <c r="K55" i="1"/>
  <c r="J55" i="1"/>
  <c r="J54" i="1" s="1"/>
  <c r="G55" i="1"/>
  <c r="I55" i="1" s="1"/>
  <c r="O48" i="1"/>
  <c r="C48" i="1" s="1"/>
  <c r="O47" i="1"/>
  <c r="C47" i="1"/>
  <c r="O46" i="1"/>
  <c r="C46" i="1" s="1"/>
  <c r="N46" i="1"/>
  <c r="M46" i="1"/>
  <c r="L45" i="1"/>
  <c r="C45" i="1" s="1"/>
  <c r="I45" i="1"/>
  <c r="F45" i="1"/>
  <c r="L44" i="1"/>
  <c r="K44" i="1"/>
  <c r="J44" i="1"/>
  <c r="H44" i="1"/>
  <c r="H22" i="1" s="1"/>
  <c r="G44" i="1"/>
  <c r="E44" i="1"/>
  <c r="E22" i="1" s="1"/>
  <c r="D44" i="1"/>
  <c r="F44" i="1" s="1"/>
  <c r="F43" i="1"/>
  <c r="C43" i="1"/>
  <c r="L42" i="1"/>
  <c r="C42" i="1" s="1"/>
  <c r="L41" i="1"/>
  <c r="C41" i="1"/>
  <c r="L40" i="1"/>
  <c r="C40" i="1" s="1"/>
  <c r="L39" i="1"/>
  <c r="C39" i="1"/>
  <c r="L38" i="1"/>
  <c r="C38" i="1" s="1"/>
  <c r="K38" i="1"/>
  <c r="J38" i="1"/>
  <c r="L37" i="1"/>
  <c r="C37" i="1" s="1"/>
  <c r="L36" i="1"/>
  <c r="C36" i="1"/>
  <c r="L35" i="1"/>
  <c r="C35" i="1" s="1"/>
  <c r="K35" i="1"/>
  <c r="J35" i="1"/>
  <c r="L34" i="1"/>
  <c r="C34" i="1" s="1"/>
  <c r="K33" i="1"/>
  <c r="K28" i="1" s="1"/>
  <c r="J33" i="1"/>
  <c r="L33" i="1" s="1"/>
  <c r="C33" i="1" s="1"/>
  <c r="L32" i="1"/>
  <c r="C32" i="1"/>
  <c r="L31" i="1"/>
  <c r="C31" i="1" s="1"/>
  <c r="L30" i="1"/>
  <c r="C30" i="1"/>
  <c r="L29" i="1"/>
  <c r="C29" i="1" s="1"/>
  <c r="K29" i="1"/>
  <c r="J29" i="1"/>
  <c r="F27" i="1"/>
  <c r="C27" i="1" s="1"/>
  <c r="I26" i="1"/>
  <c r="F26" i="1"/>
  <c r="C26" i="1" s="1"/>
  <c r="O25" i="1"/>
  <c r="L25" i="1"/>
  <c r="I25" i="1"/>
  <c r="F25" i="1"/>
  <c r="C25" i="1" s="1"/>
  <c r="O24" i="1"/>
  <c r="L24" i="1"/>
  <c r="I24" i="1"/>
  <c r="F24" i="1"/>
  <c r="C24" i="1" s="1"/>
  <c r="N23" i="1"/>
  <c r="N291" i="1" s="1"/>
  <c r="N290" i="1" s="1"/>
  <c r="M23" i="1"/>
  <c r="M291" i="1" s="1"/>
  <c r="M290" i="1" s="1"/>
  <c r="K23" i="1"/>
  <c r="K291" i="1" s="1"/>
  <c r="K290" i="1" s="1"/>
  <c r="J23" i="1"/>
  <c r="H23" i="1"/>
  <c r="H291" i="1" s="1"/>
  <c r="H290" i="1" s="1"/>
  <c r="G23" i="1"/>
  <c r="G291" i="1" s="1"/>
  <c r="F23" i="1"/>
  <c r="E23" i="1"/>
  <c r="E291" i="1" s="1"/>
  <c r="E290" i="1" s="1"/>
  <c r="D23" i="1"/>
  <c r="M22" i="1"/>
  <c r="G22" i="1"/>
  <c r="I22" i="1" s="1"/>
  <c r="F283" i="1" l="1"/>
  <c r="D291" i="1"/>
  <c r="M54" i="1"/>
  <c r="O55" i="1"/>
  <c r="J22" i="1"/>
  <c r="G174" i="1"/>
  <c r="I174" i="1" s="1"/>
  <c r="I175" i="1"/>
  <c r="C44" i="1"/>
  <c r="F55" i="1"/>
  <c r="C59" i="1"/>
  <c r="C70" i="1"/>
  <c r="K22" i="1"/>
  <c r="L54" i="1"/>
  <c r="E53" i="1"/>
  <c r="K53" i="1"/>
  <c r="K76" i="1"/>
  <c r="F90" i="1"/>
  <c r="C90" i="1" s="1"/>
  <c r="D84" i="1"/>
  <c r="F84" i="1" s="1"/>
  <c r="I232" i="1"/>
  <c r="O23" i="1"/>
  <c r="I44" i="1"/>
  <c r="F56" i="1"/>
  <c r="L70" i="1"/>
  <c r="G76" i="1"/>
  <c r="I76" i="1" s="1"/>
  <c r="H76" i="1"/>
  <c r="H53" i="1" s="1"/>
  <c r="G166" i="1"/>
  <c r="I166" i="1" s="1"/>
  <c r="I167" i="1"/>
  <c r="C167" i="1" s="1"/>
  <c r="L167" i="1"/>
  <c r="I176" i="1"/>
  <c r="O176" i="1"/>
  <c r="M175" i="1"/>
  <c r="G188" i="1"/>
  <c r="I188" i="1" s="1"/>
  <c r="J252" i="1"/>
  <c r="L252" i="1" s="1"/>
  <c r="L253" i="1"/>
  <c r="C253" i="1" s="1"/>
  <c r="O260" i="1"/>
  <c r="M259" i="1"/>
  <c r="O259" i="1" s="1"/>
  <c r="O291" i="1"/>
  <c r="L84" i="1"/>
  <c r="C113" i="1"/>
  <c r="C145" i="1"/>
  <c r="M205" i="1"/>
  <c r="O205" i="1" s="1"/>
  <c r="O206" i="1"/>
  <c r="J291" i="1"/>
  <c r="D22" i="1"/>
  <c r="F22" i="1" s="1"/>
  <c r="D290" i="1"/>
  <c r="F290" i="1" s="1"/>
  <c r="F291" i="1"/>
  <c r="L23" i="1"/>
  <c r="J28" i="1"/>
  <c r="L55" i="1"/>
  <c r="O56" i="1"/>
  <c r="G68" i="1"/>
  <c r="J77" i="1"/>
  <c r="D77" i="1"/>
  <c r="F78" i="1"/>
  <c r="C78" i="1" s="1"/>
  <c r="I78" i="1"/>
  <c r="O81" i="1"/>
  <c r="C81" i="1" s="1"/>
  <c r="F85" i="1"/>
  <c r="C86" i="1"/>
  <c r="C101" i="1"/>
  <c r="C102" i="1"/>
  <c r="C105" i="1"/>
  <c r="C106" i="1"/>
  <c r="O113" i="1"/>
  <c r="O117" i="1"/>
  <c r="C122" i="1"/>
  <c r="C126" i="1"/>
  <c r="C130" i="1"/>
  <c r="N131" i="1"/>
  <c r="N76" i="1" s="1"/>
  <c r="N53" i="1" s="1"/>
  <c r="N52" i="1" s="1"/>
  <c r="O137" i="1"/>
  <c r="C137" i="1" s="1"/>
  <c r="M131" i="1"/>
  <c r="O131" i="1" s="1"/>
  <c r="F142" i="1"/>
  <c r="C142" i="1" s="1"/>
  <c r="O145" i="1"/>
  <c r="C150" i="1"/>
  <c r="C154" i="1"/>
  <c r="O161" i="1"/>
  <c r="D166" i="1"/>
  <c r="F166" i="1" s="1"/>
  <c r="C166" i="1" s="1"/>
  <c r="C170" i="1"/>
  <c r="L175" i="1"/>
  <c r="L185" i="1"/>
  <c r="J174" i="1"/>
  <c r="L174" i="1" s="1"/>
  <c r="C191" i="1"/>
  <c r="D196" i="1"/>
  <c r="F197" i="1"/>
  <c r="N196" i="1"/>
  <c r="N195" i="1" s="1"/>
  <c r="C220" i="1"/>
  <c r="F260" i="1"/>
  <c r="D259" i="1"/>
  <c r="F259" i="1" s="1"/>
  <c r="O77" i="1"/>
  <c r="M84" i="1"/>
  <c r="O84" i="1" s="1"/>
  <c r="O85" i="1"/>
  <c r="C117" i="1"/>
  <c r="C161" i="1"/>
  <c r="J196" i="1"/>
  <c r="L197" i="1"/>
  <c r="H270" i="1"/>
  <c r="H269" i="1" s="1"/>
  <c r="H286" i="1" s="1"/>
  <c r="I272" i="1"/>
  <c r="I291" i="1"/>
  <c r="G290" i="1"/>
  <c r="I290" i="1" s="1"/>
  <c r="N22" i="1"/>
  <c r="O22" i="1" s="1"/>
  <c r="I23" i="1"/>
  <c r="C23" i="1" s="1"/>
  <c r="O290" i="1"/>
  <c r="D68" i="1"/>
  <c r="F68" i="1" s="1"/>
  <c r="L96" i="1"/>
  <c r="C96" i="1" s="1"/>
  <c r="C121" i="1"/>
  <c r="C125" i="1"/>
  <c r="J131" i="1"/>
  <c r="L131" i="1" s="1"/>
  <c r="C131" i="1" s="1"/>
  <c r="L132" i="1"/>
  <c r="C132" i="1" s="1"/>
  <c r="C141" i="1"/>
  <c r="C149" i="1"/>
  <c r="C153" i="1"/>
  <c r="C165" i="1"/>
  <c r="C169" i="1"/>
  <c r="I180" i="1"/>
  <c r="C180" i="1" s="1"/>
  <c r="C185" i="1"/>
  <c r="F192" i="1"/>
  <c r="D188" i="1"/>
  <c r="F188" i="1" s="1"/>
  <c r="C228" i="1"/>
  <c r="C230" i="1"/>
  <c r="M232" i="1"/>
  <c r="M269" i="1"/>
  <c r="O269" i="1" s="1"/>
  <c r="O270" i="1"/>
  <c r="M188" i="1"/>
  <c r="N192" i="1"/>
  <c r="N188" i="1" s="1"/>
  <c r="O193" i="1"/>
  <c r="E205" i="1"/>
  <c r="E196" i="1" s="1"/>
  <c r="F206" i="1"/>
  <c r="C206" i="1" s="1"/>
  <c r="I264" i="1"/>
  <c r="C264" i="1" s="1"/>
  <c r="G269" i="1"/>
  <c r="F272" i="1"/>
  <c r="C272" i="1" s="1"/>
  <c r="D270" i="1"/>
  <c r="C277" i="1"/>
  <c r="L277" i="1"/>
  <c r="J270" i="1"/>
  <c r="L189" i="1"/>
  <c r="C189" i="1" s="1"/>
  <c r="O189" i="1"/>
  <c r="I192" i="1"/>
  <c r="J192" i="1"/>
  <c r="L192" i="1" s="1"/>
  <c r="L193" i="1"/>
  <c r="L217" i="1"/>
  <c r="C217" i="1" s="1"/>
  <c r="J205" i="1"/>
  <c r="L205" i="1" s="1"/>
  <c r="F234" i="1"/>
  <c r="E232" i="1"/>
  <c r="E231" i="1" s="1"/>
  <c r="E286" i="1" s="1"/>
  <c r="F236" i="1"/>
  <c r="C236" i="1" s="1"/>
  <c r="C268" i="1"/>
  <c r="C279" i="1"/>
  <c r="I197" i="1"/>
  <c r="C211" i="1"/>
  <c r="C223" i="1"/>
  <c r="L234" i="1"/>
  <c r="J232" i="1"/>
  <c r="G259" i="1"/>
  <c r="I259" i="1" s="1"/>
  <c r="K259" i="1"/>
  <c r="L259" i="1" s="1"/>
  <c r="C275" i="1"/>
  <c r="C293" i="1"/>
  <c r="I193" i="1"/>
  <c r="C193" i="1" s="1"/>
  <c r="H197" i="1"/>
  <c r="H196" i="1" s="1"/>
  <c r="I196" i="1" s="1"/>
  <c r="O199" i="1"/>
  <c r="C199" i="1" s="1"/>
  <c r="M197" i="1"/>
  <c r="C207" i="1"/>
  <c r="C219" i="1"/>
  <c r="C235" i="1"/>
  <c r="C243" i="1"/>
  <c r="O247" i="1"/>
  <c r="C247" i="1" s="1"/>
  <c r="G252" i="1"/>
  <c r="I252" i="1" s="1"/>
  <c r="C252" i="1" s="1"/>
  <c r="C255" i="1"/>
  <c r="L260" i="1"/>
  <c r="C267" i="1"/>
  <c r="I277" i="1"/>
  <c r="I283" i="1"/>
  <c r="C283" i="1" s="1"/>
  <c r="O283" i="1"/>
  <c r="C291" i="1" l="1"/>
  <c r="C290" i="1" s="1"/>
  <c r="N288" i="1"/>
  <c r="N51" i="1"/>
  <c r="N286" i="1"/>
  <c r="F196" i="1"/>
  <c r="L22" i="1"/>
  <c r="O54" i="1"/>
  <c r="M53" i="1"/>
  <c r="O197" i="1"/>
  <c r="M196" i="1"/>
  <c r="K231" i="1"/>
  <c r="I270" i="1"/>
  <c r="E195" i="1"/>
  <c r="E52" i="1" s="1"/>
  <c r="O188" i="1"/>
  <c r="M76" i="1"/>
  <c r="O76" i="1" s="1"/>
  <c r="C259" i="1"/>
  <c r="C85" i="1"/>
  <c r="F77" i="1"/>
  <c r="C77" i="1" s="1"/>
  <c r="D76" i="1"/>
  <c r="F76" i="1" s="1"/>
  <c r="D231" i="1"/>
  <c r="F231" i="1" s="1"/>
  <c r="O175" i="1"/>
  <c r="C175" i="1" s="1"/>
  <c r="M174" i="1"/>
  <c r="O174" i="1" s="1"/>
  <c r="C174" i="1" s="1"/>
  <c r="L270" i="1"/>
  <c r="J269" i="1"/>
  <c r="I269" i="1"/>
  <c r="G286" i="1"/>
  <c r="I286" i="1" s="1"/>
  <c r="O192" i="1"/>
  <c r="M231" i="1"/>
  <c r="O231" i="1" s="1"/>
  <c r="O232" i="1"/>
  <c r="C188" i="1"/>
  <c r="L196" i="1"/>
  <c r="J195" i="1"/>
  <c r="C260" i="1"/>
  <c r="L77" i="1"/>
  <c r="J76" i="1"/>
  <c r="F232" i="1"/>
  <c r="C232" i="1" s="1"/>
  <c r="F205" i="1"/>
  <c r="C205" i="1" s="1"/>
  <c r="C56" i="1"/>
  <c r="G231" i="1"/>
  <c r="D54" i="1"/>
  <c r="L291" i="1"/>
  <c r="J290" i="1"/>
  <c r="L290" i="1" s="1"/>
  <c r="C234" i="1"/>
  <c r="H195" i="1"/>
  <c r="H52" i="1" s="1"/>
  <c r="L232" i="1"/>
  <c r="J231" i="1"/>
  <c r="L231" i="1" s="1"/>
  <c r="J188" i="1"/>
  <c r="L188" i="1" s="1"/>
  <c r="F270" i="1"/>
  <c r="C270" i="1" s="1"/>
  <c r="D269" i="1"/>
  <c r="C192" i="1"/>
  <c r="C197" i="1"/>
  <c r="I68" i="1"/>
  <c r="C68" i="1" s="1"/>
  <c r="G54" i="1"/>
  <c r="L28" i="1"/>
  <c r="C28" i="1" s="1"/>
  <c r="C22" i="1"/>
  <c r="C176" i="1"/>
  <c r="C84" i="1"/>
  <c r="C55" i="1"/>
  <c r="H288" i="1" l="1"/>
  <c r="H51" i="1"/>
  <c r="L269" i="1"/>
  <c r="J286" i="1"/>
  <c r="M195" i="1"/>
  <c r="O195" i="1" s="1"/>
  <c r="O196" i="1"/>
  <c r="I231" i="1"/>
  <c r="G195" i="1"/>
  <c r="I195" i="1" s="1"/>
  <c r="L76" i="1"/>
  <c r="J53" i="1"/>
  <c r="M286" i="1"/>
  <c r="O286" i="1" s="1"/>
  <c r="E288" i="1"/>
  <c r="E51" i="1"/>
  <c r="O53" i="1"/>
  <c r="M52" i="1"/>
  <c r="D195" i="1"/>
  <c r="F195" i="1" s="1"/>
  <c r="F54" i="1"/>
  <c r="D53" i="1"/>
  <c r="C231" i="1"/>
  <c r="G53" i="1"/>
  <c r="I54" i="1"/>
  <c r="F269" i="1"/>
  <c r="D286" i="1"/>
  <c r="F286" i="1" s="1"/>
  <c r="C76" i="1"/>
  <c r="K195" i="1"/>
  <c r="K52" i="1" s="1"/>
  <c r="K286" i="1"/>
  <c r="C196" i="1"/>
  <c r="C269" i="1" l="1"/>
  <c r="D52" i="1"/>
  <c r="F53" i="1"/>
  <c r="J52" i="1"/>
  <c r="L53" i="1"/>
  <c r="L195" i="1"/>
  <c r="C195" i="1" s="1"/>
  <c r="K51" i="1"/>
  <c r="K288" i="1"/>
  <c r="C54" i="1"/>
  <c r="M51" i="1"/>
  <c r="O51" i="1" s="1"/>
  <c r="O52" i="1"/>
  <c r="M288" i="1"/>
  <c r="O288" i="1" s="1"/>
  <c r="G52" i="1"/>
  <c r="I53" i="1"/>
  <c r="L286" i="1"/>
  <c r="L52" i="1" l="1"/>
  <c r="J51" i="1"/>
  <c r="L51" i="1" s="1"/>
  <c r="J288" i="1"/>
  <c r="L288" i="1" s="1"/>
  <c r="C53" i="1"/>
  <c r="D288" i="1"/>
  <c r="F288" i="1" s="1"/>
  <c r="D51" i="1"/>
  <c r="F51" i="1" s="1"/>
  <c r="F52" i="1"/>
  <c r="G288" i="1"/>
  <c r="I288" i="1" s="1"/>
  <c r="I52" i="1"/>
  <c r="G51" i="1"/>
  <c r="I51" i="1" s="1"/>
  <c r="C286" i="1"/>
  <c r="C52" i="1" l="1"/>
  <c r="C51" i="1"/>
  <c r="C288" i="1"/>
  <c r="F293" i="5"/>
  <c r="F239" i="5"/>
  <c r="C239" i="5" s="1"/>
  <c r="C251" i="5"/>
  <c r="C159" i="5"/>
  <c r="F223" i="5"/>
  <c r="C223" i="5" s="1"/>
  <c r="F220" i="5"/>
  <c r="C220" i="5" s="1"/>
  <c r="F209" i="5"/>
  <c r="C209" i="5" s="1"/>
  <c r="F134" i="5"/>
  <c r="C134" i="5" s="1"/>
  <c r="F87" i="5"/>
  <c r="C87" i="5" s="1"/>
  <c r="C149" i="5"/>
  <c r="F121" i="5"/>
  <c r="C121" i="5" s="1"/>
  <c r="F78" i="5"/>
  <c r="C78" i="5" s="1"/>
  <c r="F296" i="5"/>
  <c r="C296" i="5" s="1"/>
  <c r="F299" i="5"/>
  <c r="C299" i="5" s="1"/>
  <c r="F301" i="5"/>
  <c r="C301" i="5" s="1"/>
  <c r="C280" i="5"/>
  <c r="F280" i="5"/>
  <c r="F253" i="5"/>
  <c r="C253" i="5" s="1"/>
  <c r="F244" i="5"/>
  <c r="C244" i="5" s="1"/>
  <c r="F80" i="5"/>
  <c r="C80" i="5" s="1"/>
  <c r="C278" i="5"/>
  <c r="F262" i="5"/>
  <c r="C262" i="5" s="1"/>
  <c r="F242" i="5"/>
  <c r="C242" i="5" s="1"/>
  <c r="F279" i="5"/>
  <c r="C279" i="5" s="1"/>
  <c r="F263" i="5"/>
  <c r="C263" i="5" s="1"/>
  <c r="F251" i="5"/>
  <c r="F243" i="5"/>
  <c r="C243" i="5" s="1"/>
  <c r="F179" i="5"/>
  <c r="C179" i="5" s="1"/>
  <c r="F155" i="5"/>
  <c r="C155" i="5" s="1"/>
  <c r="F115" i="5"/>
  <c r="C115" i="5" s="1"/>
  <c r="F250" i="5"/>
  <c r="C250" i="5" s="1"/>
  <c r="F247" i="5"/>
  <c r="C247" i="5" s="1"/>
  <c r="C156" i="5"/>
  <c r="F144" i="5"/>
  <c r="C144" i="5" s="1"/>
  <c r="F135" i="5"/>
  <c r="C135" i="5" s="1"/>
  <c r="F104" i="5"/>
  <c r="C104" i="5" s="1"/>
  <c r="F101" i="5"/>
  <c r="C101" i="5" s="1"/>
  <c r="F89" i="5"/>
  <c r="C89" i="5" s="1"/>
  <c r="F75" i="5"/>
  <c r="C75" i="5" s="1"/>
  <c r="F73" i="5"/>
  <c r="C73" i="5" s="1"/>
  <c r="F297" i="5"/>
  <c r="C297" i="5" s="1"/>
  <c r="F230" i="5"/>
  <c r="C230" i="5" s="1"/>
  <c r="F182" i="5"/>
  <c r="C182" i="5" s="1"/>
  <c r="F240" i="5"/>
  <c r="C240" i="5" s="1"/>
  <c r="F276" i="5"/>
  <c r="C276" i="5" s="1"/>
  <c r="F221" i="5"/>
  <c r="C221" i="5" s="1"/>
  <c r="F208" i="5"/>
  <c r="C208" i="5" s="1"/>
  <c r="F171" i="5"/>
  <c r="C171" i="5" s="1"/>
  <c r="F169" i="5"/>
  <c r="C169" i="5" s="1"/>
  <c r="F122" i="5"/>
  <c r="C122" i="5" s="1"/>
  <c r="F83" i="5"/>
  <c r="C83" i="5" s="1"/>
  <c r="F274" i="5"/>
  <c r="C274" i="5" s="1"/>
  <c r="F112" i="5"/>
  <c r="C112" i="5" s="1"/>
  <c r="F67" i="5"/>
  <c r="C67" i="5" s="1"/>
  <c r="F65" i="5"/>
  <c r="C65" i="5" s="1"/>
  <c r="C273" i="5"/>
  <c r="F245" i="5"/>
  <c r="C245" i="5" s="1"/>
  <c r="F172" i="5"/>
  <c r="C172" i="5" s="1"/>
  <c r="F92" i="5"/>
  <c r="C92" i="5" s="1"/>
  <c r="C43" i="5"/>
  <c r="F268" i="5"/>
  <c r="C268" i="5" s="1"/>
  <c r="F241" i="5"/>
  <c r="C241" i="5" s="1"/>
  <c r="F298" i="5"/>
  <c r="C298" i="5" s="1"/>
  <c r="C275" i="5"/>
  <c r="F275" i="5"/>
  <c r="F249" i="5"/>
  <c r="C249" i="5"/>
  <c r="F157" i="5"/>
  <c r="C157" i="5" s="1"/>
  <c r="F145" i="5"/>
  <c r="C145" i="5" s="1"/>
  <c r="F125" i="5"/>
  <c r="C125" i="5" s="1"/>
  <c r="F105" i="5"/>
  <c r="C105" i="5" s="1"/>
  <c r="F100" i="5"/>
  <c r="C100" i="5" s="1"/>
  <c r="F74" i="5"/>
  <c r="C74" i="5" s="1"/>
  <c r="F238" i="5"/>
  <c r="C238" i="5" s="1"/>
  <c r="F154" i="5"/>
  <c r="C154" i="5"/>
  <c r="F146" i="5"/>
  <c r="C146" i="5" s="1"/>
  <c r="F257" i="5"/>
  <c r="C257" i="5" s="1"/>
  <c r="F255" i="5"/>
  <c r="C255" i="5" s="1"/>
  <c r="F216" i="5"/>
  <c r="C216" i="5" s="1"/>
  <c r="F203" i="5"/>
  <c r="C203" i="5" s="1"/>
  <c r="F187" i="5"/>
  <c r="C187" i="5" s="1"/>
  <c r="F164" i="5"/>
  <c r="C164" i="5" s="1"/>
  <c r="F150" i="5"/>
  <c r="C150" i="5" s="1"/>
  <c r="F148" i="5"/>
  <c r="C148" i="5" s="1"/>
  <c r="F141" i="5"/>
  <c r="C141" i="5" s="1"/>
  <c r="F139" i="5"/>
  <c r="C139" i="5" s="1"/>
  <c r="F119" i="5"/>
  <c r="C119" i="5" s="1"/>
  <c r="F222" i="5"/>
  <c r="C222" i="5" s="1"/>
  <c r="C94" i="5"/>
  <c r="F225" i="5"/>
  <c r="C225" i="5" s="1"/>
  <c r="F27" i="5"/>
  <c r="C27" i="5" s="1"/>
  <c r="F183" i="5"/>
  <c r="C183" i="5" s="1"/>
  <c r="F25" i="5"/>
  <c r="C25" i="5" s="1"/>
  <c r="F201" i="5"/>
  <c r="C201" i="5" s="1"/>
  <c r="F159" i="5"/>
  <c r="F106" i="5"/>
  <c r="C106" i="5" s="1"/>
  <c r="C110" i="5"/>
  <c r="F110" i="5"/>
  <c r="F214" i="5"/>
  <c r="C214" i="5" s="1"/>
  <c r="F212" i="5"/>
  <c r="C212" i="5" s="1"/>
  <c r="F62" i="5"/>
  <c r="C62" i="5" s="1"/>
  <c r="F184" i="5"/>
  <c r="C184" i="5" s="1"/>
  <c r="F248" i="5"/>
  <c r="C248" i="5" s="1"/>
  <c r="C77" i="5"/>
  <c r="F294" i="5"/>
  <c r="C294" i="5" s="1"/>
  <c r="F266" i="5"/>
  <c r="C266" i="5" s="1"/>
  <c r="F170" i="5"/>
  <c r="C170" i="5" s="1"/>
  <c r="F211" i="5"/>
  <c r="C211" i="5" s="1"/>
  <c r="F156" i="5"/>
  <c r="F116" i="5"/>
  <c r="C116" i="5" s="1"/>
  <c r="F219" i="5"/>
  <c r="C219" i="5" s="1"/>
  <c r="F99" i="5"/>
  <c r="C99" i="5" s="1"/>
  <c r="F258" i="5"/>
  <c r="C258" i="5" s="1"/>
  <c r="F178" i="5"/>
  <c r="C178" i="5" s="1"/>
  <c r="F111" i="5"/>
  <c r="C111" i="5" s="1"/>
  <c r="F66" i="5"/>
  <c r="C66" i="5" s="1"/>
  <c r="F95" i="5"/>
  <c r="C95" i="5" s="1"/>
  <c r="C63" i="5"/>
  <c r="F93" i="5"/>
  <c r="C93" i="5" s="1"/>
  <c r="C90" i="5"/>
  <c r="F90" i="5"/>
  <c r="F70" i="5"/>
  <c r="C70" i="5" s="1"/>
  <c r="F236" i="5"/>
  <c r="C236" i="5" s="1"/>
  <c r="F291" i="5"/>
  <c r="F109" i="5"/>
  <c r="C109" i="5" s="1"/>
  <c r="F303" i="5"/>
  <c r="C303" i="5" s="1"/>
  <c r="F58" i="5"/>
  <c r="C58" i="5" s="1"/>
  <c r="F108" i="5"/>
  <c r="C108" i="5" s="1"/>
  <c r="F43" i="5"/>
  <c r="C55" i="5"/>
  <c r="F260" i="5"/>
  <c r="C260" i="5" s="1"/>
  <c r="F77" i="5"/>
  <c r="F88" i="5"/>
  <c r="C88" i="5" s="1"/>
  <c r="F98" i="5"/>
  <c r="C98" i="5" s="1"/>
  <c r="F256" i="5"/>
  <c r="C256" i="5" s="1"/>
  <c r="F204" i="5"/>
  <c r="C204" i="5" s="1"/>
  <c r="F165" i="5"/>
  <c r="C165" i="5" s="1"/>
  <c r="F149" i="5"/>
  <c r="F140" i="5"/>
  <c r="C140" i="5" s="1"/>
  <c r="F158" i="5"/>
  <c r="C158" i="5" s="1"/>
  <c r="F224" i="5"/>
  <c r="C224" i="5" s="1"/>
  <c r="F246" i="5"/>
  <c r="C246" i="5" s="1"/>
  <c r="F202" i="5"/>
  <c r="C202" i="5" s="1"/>
  <c r="F107" i="5"/>
  <c r="C107" i="5" s="1"/>
  <c r="F215" i="5"/>
  <c r="C215" i="5" s="1"/>
  <c r="F63" i="5"/>
  <c r="F128" i="5"/>
  <c r="C128" i="5" s="1"/>
  <c r="F91" i="5"/>
  <c r="C91" i="5" s="1"/>
  <c r="F71" i="5"/>
  <c r="C71" i="5" s="1"/>
  <c r="F130" i="5"/>
  <c r="C130" i="5" s="1"/>
  <c r="F129" i="5"/>
  <c r="C129" i="5" s="1"/>
  <c r="F278" i="5"/>
  <c r="F277" i="5"/>
  <c r="C277" i="5" s="1"/>
  <c r="F82" i="5"/>
  <c r="C82" i="5" s="1"/>
  <c r="F81" i="5"/>
  <c r="C81" i="5" s="1"/>
  <c r="F237" i="5"/>
  <c r="C237" i="5" s="1"/>
  <c r="F282" i="5"/>
  <c r="C282" i="5" s="1"/>
  <c r="F281" i="5"/>
  <c r="C281" i="5"/>
  <c r="F85" i="5"/>
  <c r="C85" i="5"/>
  <c r="F55" i="5"/>
  <c r="F206" i="5"/>
  <c r="C206" i="5" s="1"/>
  <c r="F254" i="5"/>
  <c r="C254" i="5" s="1"/>
  <c r="F252" i="5"/>
  <c r="C252" i="5" s="1"/>
  <c r="F273" i="5"/>
  <c r="F272" i="5"/>
  <c r="C272" i="5" s="1"/>
  <c r="F232" i="5"/>
  <c r="C232" i="5" s="1"/>
  <c r="F79" i="5"/>
  <c r="C79" i="5" s="1"/>
  <c r="F76" i="5"/>
  <c r="C76" i="5" s="1"/>
  <c r="F290" i="5"/>
  <c r="F188" i="5"/>
  <c r="C188" i="5"/>
  <c r="F190" i="5"/>
  <c r="C190" i="5" s="1"/>
  <c r="F189" i="5"/>
  <c r="C189" i="5" s="1"/>
  <c r="F175" i="5"/>
  <c r="C175" i="5"/>
  <c r="F283" i="5"/>
  <c r="C283" i="5" s="1"/>
  <c r="F284" i="5"/>
  <c r="C284" i="5" s="1"/>
  <c r="F286" i="5"/>
  <c r="F197" i="5"/>
  <c r="C197" i="5" s="1"/>
  <c r="F53" i="5"/>
  <c r="C53" i="5" s="1"/>
  <c r="F295" i="5"/>
  <c r="C295" i="5" s="1"/>
  <c r="F267" i="5"/>
  <c r="C267" i="5" s="1"/>
  <c r="F173" i="5"/>
  <c r="C173" i="5" s="1"/>
  <c r="F151" i="5"/>
  <c r="C151" i="5" s="1"/>
  <c r="F210" i="5"/>
  <c r="C210" i="5" s="1"/>
  <c r="F114" i="5"/>
  <c r="C114" i="5" s="1"/>
  <c r="F113" i="5"/>
  <c r="C113" i="5" s="1"/>
  <c r="F64" i="5"/>
  <c r="C64" i="5" s="1"/>
  <c r="F45" i="5"/>
  <c r="C45" i="5" s="1"/>
  <c r="F44" i="5"/>
  <c r="C44" i="5" s="1"/>
  <c r="F285" i="5"/>
  <c r="C285" i="5" s="1"/>
  <c r="F176" i="5"/>
  <c r="C176" i="5" s="1"/>
  <c r="C161" i="5"/>
  <c r="F162" i="5"/>
  <c r="C162" i="5" s="1"/>
  <c r="F161" i="5"/>
  <c r="F200" i="5"/>
  <c r="C200" i="5" s="1"/>
  <c r="F199" i="5"/>
  <c r="C199" i="5" s="1"/>
  <c r="F167" i="5"/>
  <c r="C167" i="5" s="1"/>
  <c r="F132" i="5"/>
  <c r="C132" i="5" s="1"/>
  <c r="F56" i="5"/>
  <c r="C56" i="5" s="1"/>
  <c r="F177" i="5"/>
  <c r="C177" i="5" s="1"/>
  <c r="F174" i="5"/>
  <c r="C174" i="5" s="1"/>
  <c r="F269" i="5"/>
  <c r="C269" i="5"/>
  <c r="F196" i="5"/>
  <c r="C196" i="5" s="1"/>
  <c r="F26" i="5"/>
  <c r="C26" i="5" s="1"/>
  <c r="F288" i="5"/>
  <c r="C288" i="5" s="1"/>
  <c r="F265" i="5"/>
  <c r="C265" i="5" s="1"/>
  <c r="F264" i="5"/>
  <c r="C264" i="5" s="1"/>
  <c r="F72" i="5"/>
  <c r="C72" i="5" s="1"/>
  <c r="F191" i="5"/>
  <c r="C191" i="5" s="1"/>
  <c r="F118" i="5"/>
  <c r="C118" i="5" s="1"/>
  <c r="F117" i="5"/>
  <c r="C117" i="5" s="1"/>
  <c r="F127" i="5"/>
  <c r="C127" i="5" s="1"/>
  <c r="F97" i="5"/>
  <c r="C97" i="5" s="1"/>
  <c r="F96" i="5"/>
  <c r="C96" i="5" s="1"/>
  <c r="F181" i="5"/>
  <c r="C181" i="5" s="1"/>
  <c r="F180" i="5"/>
  <c r="C180" i="5"/>
  <c r="F218" i="5"/>
  <c r="C218" i="5" s="1"/>
  <c r="F217" i="5"/>
  <c r="C217" i="5" s="1"/>
  <c r="F124" i="5"/>
  <c r="C124" i="5" s="1"/>
  <c r="F123" i="5"/>
  <c r="C123" i="5" s="1"/>
  <c r="F168" i="5"/>
  <c r="C168" i="5" s="1"/>
  <c r="F166" i="5"/>
  <c r="C166" i="5" s="1"/>
  <c r="F69" i="5"/>
  <c r="C69" i="5" s="1"/>
  <c r="F68" i="5"/>
  <c r="C68" i="5" s="1"/>
  <c r="F213" i="5"/>
  <c r="C213" i="5" s="1"/>
  <c r="F192" i="5"/>
  <c r="C192" i="5"/>
  <c r="F51" i="5"/>
  <c r="C51" i="5" s="1"/>
  <c r="F103" i="5"/>
  <c r="C103" i="5" s="1"/>
  <c r="F227" i="5"/>
  <c r="C227" i="5" s="1"/>
  <c r="F226" i="5"/>
  <c r="C226" i="5" s="1"/>
  <c r="F61" i="5"/>
  <c r="C61" i="5" s="1"/>
  <c r="F102" i="5"/>
  <c r="C102" i="5" s="1"/>
  <c r="F163" i="5"/>
  <c r="C163" i="5" s="1"/>
  <c r="F94" i="5"/>
  <c r="F126" i="5"/>
  <c r="C126" i="5" s="1"/>
  <c r="F143" i="5"/>
  <c r="C143" i="5" s="1"/>
  <c r="F142" i="5"/>
  <c r="C142" i="5" s="1"/>
  <c r="F86" i="5"/>
  <c r="C86" i="5" s="1"/>
  <c r="F84" i="5"/>
  <c r="C84" i="5" s="1"/>
  <c r="F186" i="5"/>
  <c r="C186" i="5" s="1"/>
  <c r="F185" i="5"/>
  <c r="C185" i="5" s="1"/>
  <c r="F235" i="5"/>
  <c r="C235" i="5" s="1"/>
  <c r="F234" i="5"/>
  <c r="C234" i="5" s="1"/>
  <c r="F23" i="5"/>
  <c r="C23" i="5"/>
  <c r="F60" i="5"/>
  <c r="C60" i="5" s="1"/>
  <c r="F59" i="5"/>
  <c r="C59" i="5" s="1"/>
  <c r="F153" i="5"/>
  <c r="C153" i="5" s="1"/>
  <c r="F152" i="5"/>
  <c r="C152" i="5" s="1"/>
  <c r="F261" i="5"/>
  <c r="C261" i="5" s="1"/>
  <c r="F259" i="5"/>
  <c r="C259" i="5" s="1"/>
  <c r="F133" i="5"/>
  <c r="C133" i="5" s="1"/>
  <c r="F131" i="5"/>
  <c r="C131" i="5" s="1"/>
  <c r="F233" i="5"/>
  <c r="C233" i="5" s="1"/>
  <c r="F231" i="5"/>
  <c r="C231" i="5" s="1"/>
  <c r="F207" i="5"/>
  <c r="C207" i="5" s="1"/>
  <c r="F205" i="5"/>
  <c r="C205" i="5"/>
  <c r="F54" i="5"/>
  <c r="C54" i="5"/>
  <c r="F198" i="5"/>
  <c r="C198" i="5" s="1"/>
  <c r="F195" i="5"/>
  <c r="C195" i="5" s="1"/>
  <c r="F136" i="5"/>
  <c r="C136" i="5" s="1"/>
  <c r="F147" i="5"/>
  <c r="C147" i="5" s="1"/>
  <c r="F160" i="5"/>
  <c r="C160" i="5" s="1"/>
  <c r="F138" i="5"/>
  <c r="C138" i="5" s="1"/>
  <c r="F137" i="5"/>
  <c r="C137" i="5"/>
  <c r="F57" i="5"/>
  <c r="C57" i="5" s="1"/>
  <c r="F52" i="5"/>
  <c r="C52" i="5" s="1"/>
  <c r="F120" i="5"/>
  <c r="C120" i="5" s="1"/>
  <c r="F229" i="5"/>
  <c r="C229" i="5" s="1"/>
  <c r="F228" i="5"/>
  <c r="C228" i="5" s="1"/>
  <c r="F193" i="5"/>
  <c r="C193" i="5" s="1"/>
  <c r="F194" i="5"/>
  <c r="C194" i="5" s="1"/>
  <c r="F24" i="5"/>
  <c r="C24" i="5" s="1"/>
  <c r="F22" i="5"/>
  <c r="C22" i="5" s="1"/>
  <c r="F271" i="5"/>
  <c r="C271" i="5" s="1"/>
  <c r="F270" i="5"/>
  <c r="C270" i="5" s="1"/>
  <c r="C291" i="5" l="1"/>
  <c r="C286" i="5"/>
  <c r="C293" i="5"/>
  <c r="C290" i="5" s="1"/>
</calcChain>
</file>

<file path=xl/sharedStrings.xml><?xml version="1.0" encoding="utf-8"?>
<sst xmlns="http://schemas.openxmlformats.org/spreadsheetml/2006/main" count="1841" uniqueCount="469">
  <si>
    <t>IEŅĒMUMU UN IZDEVUMU TĀME 2015.GADAM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</si>
  <si>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</si>
  <si>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</si>
  <si>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</si>
  <si>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</si>
  <si>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</si>
  <si>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</si>
  <si>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</si>
  <si>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04.510.</t>
  </si>
  <si>
    <t>Programma</t>
  </si>
  <si>
    <t>Projekts "Jūrmalas pilsētas tranzītielas P128 (Talsu šoseja/Kolkas iela) izbūve"</t>
  </si>
  <si>
    <t>Konta Nr.</t>
  </si>
  <si>
    <t>pamatbudžetam</t>
  </si>
  <si>
    <t>Valsts budžeta transfertiem</t>
  </si>
  <si>
    <t>projektiem</t>
  </si>
  <si>
    <t>LV52TREL9802008035000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</si>
  <si>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</si>
  <si>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</si>
  <si>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</si>
  <si>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</si>
  <si>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Izdevumu tāme 2015.gadam</t>
  </si>
  <si>
    <t>Finanšu līdzekļu nepieciešamības pamatojums, aprēķini, atšifrējumi, ekonomijas vai samazinājuma iemesli</t>
  </si>
  <si>
    <t>Kopā</t>
  </si>
  <si>
    <t>Pamatbudžets pirms priekšlikumiem</t>
  </si>
  <si>
    <t>Priekšlikumi izmaiņām pamatbudž. (+/-)</t>
  </si>
  <si>
    <t>Pamatbudžets</t>
  </si>
  <si>
    <t>Valsts budžeta transferti (mērķdotācijas) pirms priekšlikumiem</t>
  </si>
  <si>
    <t>Priekšlikumi izmaiņām valsts budž. transferti (mērķdotāc.) (+/-)</t>
  </si>
  <si>
    <t>Valsts budžeta transferti (mērķdotācijas)</t>
  </si>
  <si>
    <t>Maksas pakalpojumi pirms priekšlikumiem</t>
  </si>
  <si>
    <t>Priekšlikumi izmaiņām maksas pakalp. (+/-)</t>
  </si>
  <si>
    <t>Maksas pakalpojumi</t>
  </si>
  <si>
    <t>Ziedojumi, dāvinājumi pirms priekšlikumiem</t>
  </si>
  <si>
    <t>Priekšlikumi izmaiņām ziedoj., dāvināj. (+/-)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</si>
  <si>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</si>
  <si>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</si>
  <si>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</si>
  <si>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</si>
  <si>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</si>
  <si>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</si>
  <si>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</si>
  <si>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iestāžu saņemtie transferti no augstākas iestādes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</si>
  <si>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</si>
  <si>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</si>
  <si>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</si>
  <si>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</si>
  <si>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</si>
  <si>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</si>
  <si>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</si>
  <si>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</si>
  <si>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</si>
  <si>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</si>
  <si>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</si>
  <si>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</si>
  <si>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</si>
  <si>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</si>
  <si>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</si>
  <si>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</si>
  <si>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</si>
  <si>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</si>
  <si>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</si>
  <si>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</si>
  <si>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</si>
  <si>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</si>
  <si>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</si>
  <si>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</si>
  <si>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</si>
  <si>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</si>
  <si>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</si>
  <si>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</si>
  <si>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</si>
  <si>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</si>
  <si>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</si>
  <si>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</si>
  <si>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</si>
  <si>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</si>
  <si>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</si>
  <si>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</si>
  <si>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</si>
  <si>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</si>
  <si>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</si>
  <si>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</si>
  <si>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</si>
  <si>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</si>
  <si>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</si>
  <si>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</si>
  <si>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</si>
  <si>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</si>
  <si>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</si>
  <si>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</si>
  <si>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</si>
  <si>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</si>
  <si>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</si>
  <si>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</si>
  <si>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</si>
  <si>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</si>
  <si>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</si>
  <si>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</si>
  <si>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</si>
  <si>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</si>
  <si>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</si>
  <si>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</si>
  <si>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</si>
  <si>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</si>
  <si>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</si>
  <si>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</si>
  <si>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</si>
  <si>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atkritumu savākšanu, izvešanu no apdzīvotām vietām un teritorijām ārpus apdzīvotām vietām un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</si>
  <si>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</si>
  <si>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</si>
  <si>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</si>
  <si>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</si>
  <si>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</si>
  <si>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</si>
  <si>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</si>
  <si>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</si>
  <si>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</si>
  <si>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</si>
  <si>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</si>
  <si>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</si>
  <si>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</si>
  <si>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</si>
  <si>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</si>
  <si>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</si>
  <si>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</si>
  <si>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</si>
  <si>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</si>
  <si>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</si>
  <si>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</si>
  <si>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</si>
  <si>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</si>
  <si>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</si>
  <si>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</si>
  <si>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</si>
  <si>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</si>
  <si>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</si>
  <si>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</si>
  <si>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</si>
  <si>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</si>
  <si>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</si>
  <si>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</si>
  <si>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</si>
  <si>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</si>
  <si>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</si>
  <si>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</si>
  <si>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</si>
  <si>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</si>
  <si>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</si>
  <si>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</si>
  <si>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</si>
  <si>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</si>
  <si>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</si>
  <si>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</si>
  <si>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</si>
  <si>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</si>
  <si>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</si>
  <si>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</si>
  <si>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</si>
  <si>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</si>
  <si>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</si>
  <si>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</si>
  <si>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</si>
  <si>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</si>
  <si>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</si>
  <si>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</si>
  <si>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</si>
  <si>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</si>
  <si>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</si>
  <si>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</si>
  <si>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</si>
  <si>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</si>
  <si>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</si>
  <si>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</si>
  <si>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</si>
  <si>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</si>
  <si>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</si>
  <si>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</si>
  <si>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</si>
  <si>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</si>
  <si>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</si>
  <si>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</si>
  <si>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</si>
  <si>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</si>
  <si>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</si>
  <si>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</si>
  <si>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</si>
  <si>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</si>
  <si>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</si>
  <si>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</si>
  <si>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</si>
  <si>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</si>
  <si>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</si>
  <si>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</si>
  <si>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</si>
  <si>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</si>
  <si>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</si>
  <si>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</si>
  <si>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</si>
  <si>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</si>
  <si>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</si>
  <si>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</si>
  <si>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</si>
  <si>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</si>
  <si>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</si>
  <si>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</si>
  <si>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</si>
  <si>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</si>
  <si>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</si>
  <si>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</si>
  <si>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</si>
  <si>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</si>
  <si>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</si>
  <si>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</si>
  <si>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</si>
  <si>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</si>
  <si>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</si>
  <si>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</si>
  <si>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</si>
  <si>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</si>
  <si>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</si>
  <si>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</si>
  <si>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</si>
  <si>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</si>
  <si>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</si>
  <si>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</si>
  <si>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</si>
  <si>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</si>
  <si>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</si>
  <si>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</si>
  <si>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</si>
  <si>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</si>
  <si>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</si>
  <si>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</si>
  <si>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</si>
  <si>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</si>
  <si>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</si>
  <si>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</si>
  <si>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</si>
  <si>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</si>
  <si>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</si>
  <si>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</si>
  <si>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</si>
  <si>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</si>
  <si>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</si>
  <si>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</si>
  <si>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</si>
  <si>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</si>
  <si>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</si>
  <si>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</si>
  <si>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</si>
  <si>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</si>
  <si>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</si>
  <si>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</si>
  <si>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</si>
  <si>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</si>
  <si>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</si>
  <si>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</si>
  <si>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</si>
  <si>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</si>
  <si>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</si>
  <si>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</si>
  <si>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</si>
  <si>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</si>
  <si>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</si>
  <si>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</si>
  <si>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</si>
  <si>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</si>
  <si>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</si>
  <si>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</si>
  <si>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Pārējā sociālāpalīdzība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</si>
  <si>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</si>
  <si>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</si>
  <si>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</si>
  <si>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</si>
  <si>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</si>
  <si>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</si>
  <si>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</si>
  <si>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</si>
  <si>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</si>
  <si>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</si>
  <si>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</si>
  <si>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</si>
  <si>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</si>
  <si>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</si>
  <si>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</si>
  <si>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</si>
  <si>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</si>
  <si>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</si>
  <si>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iestādes uzturēšanas izdevumu transferts uz pašvaldības pamatbudžetu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</si>
  <si>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</si>
  <si>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</si>
  <si>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</si>
  <si>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</si>
  <si>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</si>
  <si>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Starptautiskā sadarbība</t>
  </si>
  <si>
    <t>Pārējie pārskaitījumi ārvalstīm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</si>
  <si>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</si>
  <si>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</si>
  <si>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</si>
  <si>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</si>
  <si>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</si>
  <si>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</si>
  <si>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</si>
  <si>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</si>
  <si>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</si>
  <si>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</si>
  <si>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</si>
  <si>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</si>
  <si>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</si>
  <si>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</si>
  <si>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</si>
  <si>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</si>
  <si>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</si>
  <si>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</si>
  <si>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</si>
  <si>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</si>
  <si>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</si>
  <si>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</si>
  <si>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</si>
  <si>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</si>
  <si>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</si>
  <si>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</si>
  <si>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</si>
  <si>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</si>
  <si>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Pašvaldības pamatbudžets</t>
  </si>
  <si>
    <t>04.900</t>
  </si>
  <si>
    <t>Līdzfinansējuma un priekšfinansējuma nodrošināšana ES un citas ārvalstu finanšu palīdzības projektu īstenošanā</t>
  </si>
  <si>
    <t>Pašvaldības budžeta kopējie izdevumu konti</t>
  </si>
  <si>
    <t>10.pielikums Jūrmalas pilsētas domes</t>
  </si>
  <si>
    <t>2014.gada 18.decembra saistošajiem noteikumiem Nr.37</t>
  </si>
  <si>
    <t>(Protokols Nr.18, 15.punkts)</t>
  </si>
  <si>
    <t>Budžeta finansēta institūcija: Jūrmalas pilsētas dome</t>
  </si>
  <si>
    <t>Reģistrācijas Nr. 90000056357</t>
  </si>
  <si>
    <t xml:space="preserve">2015.gada budžeta atšifrējums pa programmām </t>
  </si>
  <si>
    <r>
      <t xml:space="preserve">Struktūrvienība: </t>
    </r>
    <r>
      <rPr>
        <b/>
        <i/>
        <sz val="12"/>
        <rFont val="Times New Roman"/>
        <family val="1"/>
        <charset val="186"/>
      </rPr>
      <t>Attīstības pārvaldes Būvniecības projektu vadības nodaļa</t>
    </r>
  </si>
  <si>
    <t>Programma: Administratīvo ēku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</si>
  <si>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01.110.</t>
    </r>
  </si>
  <si>
    <t>Nr.</t>
  </si>
  <si>
    <t>Pasākums/ aktivitāte/ projekts/ pakalpojuma nosaukums/ objekts</t>
  </si>
  <si>
    <t>Ekonomiskās klasifikācijas kodi</t>
  </si>
  <si>
    <t>2015.gada budžets</t>
  </si>
  <si>
    <t>Priekšlikumi izmaiņām   (+/-)</t>
  </si>
  <si>
    <t>2015.gada budžets apstiprināts pēc izmaiņām</t>
  </si>
  <si>
    <t>KOPĀ (EUR):</t>
  </si>
  <si>
    <t>Domes administratīvo ēku remonts</t>
  </si>
  <si>
    <t>Programma: Glābšanas staciju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</si>
  <si>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03.600.</t>
    </r>
  </si>
  <si>
    <t>Mellužu glābšanas stacija</t>
  </si>
  <si>
    <t>2</t>
  </si>
  <si>
    <t>Jaunķemeru glābšanas stacija</t>
  </si>
  <si>
    <t>3</t>
  </si>
  <si>
    <t>Bulduru glābšanas stacija</t>
  </si>
  <si>
    <t>4</t>
  </si>
  <si>
    <t>Dzintaru glābšanas stacija</t>
  </si>
  <si>
    <t>5</t>
  </si>
  <si>
    <t>Kauguru glābšanas stacija</t>
  </si>
  <si>
    <t>6</t>
  </si>
  <si>
    <t>Konteinertipa glābšanas staciju projekta izstrāde</t>
  </si>
  <si>
    <t>Programma: Ostas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</si>
  <si>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04.520.</t>
    </r>
  </si>
  <si>
    <t>Lielupes ostas pārvaldes pakalpojumu centra izveide</t>
  </si>
  <si>
    <t>Programma: Publisko teritoriju, ēku un mājokļu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</si>
  <si>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06.600.</t>
    </r>
  </si>
  <si>
    <t>Jauno Slokas kapu izbūve un labiekārtošana</t>
  </si>
  <si>
    <t>Sabiedriskā kompleksa Strēlnieku prospektā 30 būve (Mākslas un Mūzikas skola, Centrālās bibliotēkas ēka, Poruka prospekta izbūve), projektēšana un būvdarbu 1.kārta</t>
  </si>
  <si>
    <t>Sabiedriskā centra Valtera prospektā 54 attīstība</t>
  </si>
  <si>
    <t>Ķemeru parka atjaunošana</t>
  </si>
  <si>
    <t>Pasta ēkas (Tukuma ielā 30) rekonstrukcija</t>
  </si>
  <si>
    <t>Dubultu tirgus labiekārtošana</t>
  </si>
  <si>
    <t>7</t>
  </si>
  <si>
    <t>Pašvaldības dzīvojamā fonda remonts</t>
  </si>
  <si>
    <t>8</t>
  </si>
  <si>
    <t>Ēku nojaukšana</t>
  </si>
  <si>
    <t>Programma: Atpūtu un sportu veicinoši labiekārtošanas pasākumi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</si>
  <si>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08.100.</t>
    </r>
  </si>
  <si>
    <t>Jaundrades parks Kauguros, tehniskā projekta izstrāde</t>
  </si>
  <si>
    <t>Slokas sporta komplekss</t>
  </si>
  <si>
    <t>Programma: Bibliotēku ēku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</si>
  <si>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08.210.</t>
    </r>
  </si>
  <si>
    <t>Bibliotēku remonts</t>
  </si>
  <si>
    <t>Programma: Muzeja ēku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</si>
  <si>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08.220.</t>
    </r>
  </si>
  <si>
    <t>Jūrmalas Mākslas nama jaunbūve</t>
  </si>
  <si>
    <t>Aspazijas mājas restaurācija Z.Meierovica prospektā 18/20</t>
  </si>
  <si>
    <t>Jūrmalas pilsētas muzejs</t>
  </si>
  <si>
    <t>Programma: Kultūras centru un namu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</si>
  <si>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08.230.</t>
    </r>
  </si>
  <si>
    <t>Majoru kulturas nama piebūves izveide</t>
  </si>
  <si>
    <t>Kultūras centra remonts</t>
  </si>
  <si>
    <t>Programma: Teātra, koncertzāles un estrāžu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</si>
  <si>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08.240.</t>
    </r>
  </si>
  <si>
    <t>Mellužu estrādes restaurācija</t>
  </si>
  <si>
    <t>Dzintaru koncertzāles biroja ēkas būvniecība</t>
  </si>
  <si>
    <t>Atklātās Dzintaru koncertzāles rekonstrukcija</t>
  </si>
  <si>
    <t xml:space="preserve">Dzintaru koncertzāles Mazās (slēgtās) zāles restaurācija Turaidas ielā 1 </t>
  </si>
  <si>
    <t>Pagaidu žogs Mellužu estrādē</t>
  </si>
  <si>
    <t>Programma: Pilsētas kultūrvēsturiskā mantojuma saglabāšana</t>
  </si>
  <si>
    <r>
      <t>Funkcionālās klasifikācijas kods:</t>
    </r>
    <r>
      <rPr>
        <b/>
        <sz val="9"/>
        <rFont val="Times New Roman"/>
        <family val="1"/>
        <charset val="186"/>
      </rPr>
      <t xml:space="preserve"> 08.290.</t>
    </r>
  </si>
  <si>
    <t>Majoru muižas kompleksa attīstība - radošais centrs bērniem un jauniešiem</t>
  </si>
  <si>
    <t>Programma: Pirmsskolas  izglītības iestāžu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</si>
  <si>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09.100</t>
    </r>
  </si>
  <si>
    <t>Avārijas drbi</t>
  </si>
  <si>
    <t>Jūrmalas pilsētas pašvaldības pirmsskolas izglītības iestāžu infrastruktūras attīstība</t>
  </si>
  <si>
    <t>Pirmsskolas  izglītības iestāžu kapitālie remonti</t>
  </si>
  <si>
    <t>Jūrmalas PII ''Austras koks''</t>
  </si>
  <si>
    <t>Jūrmalas PII ''Bitīte''</t>
  </si>
  <si>
    <t>Jūrmalas PII ''Katrīna''</t>
  </si>
  <si>
    <t>Jūrmalas PII ''Lācītis''</t>
  </si>
  <si>
    <t>Jūrmalas PII ''Madara''</t>
  </si>
  <si>
    <t>Jūrmalas PII ''Mārīte''</t>
  </si>
  <si>
    <t>10</t>
  </si>
  <si>
    <t>Jūrmalas PII ''Namiņš''</t>
  </si>
  <si>
    <t>Jūrmalas PII ''Podziņa''</t>
  </si>
  <si>
    <t>12</t>
  </si>
  <si>
    <t>Jūrmalas PII ''Saulīte'' (lit.001)</t>
  </si>
  <si>
    <t>Jūrmalas PII ''Saulīte'' (lit.002)</t>
  </si>
  <si>
    <t>14</t>
  </si>
  <si>
    <t>Jūrmalas PII ''Zvaniņš''</t>
  </si>
  <si>
    <t>Programma: Sākumskolu, pamatskolu, vidusskolu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</si>
  <si>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09.210.</t>
    </r>
  </si>
  <si>
    <t>Jūrmalas Valsts ģimnāzijas un sākumskolas "Atvase" daudzfunkcionālās sporta halles projektēšana un celtniecība</t>
  </si>
  <si>
    <t>Lielupes vidusskolas rekonstrukcija 2 kārtās (t.sk. sporta zāles būvniecība), (2.kārtas projektēšana, skolas ēkas būvniecība)</t>
  </si>
  <si>
    <t>Jūrmalas pilsētas internātpamatskolas rekonstrukcija</t>
  </si>
  <si>
    <t>Jūrmalas Valsts ģimnāzijas rekonstrukcija</t>
  </si>
  <si>
    <t>Izglītības iestāžu kapitālie remonti</t>
  </si>
  <si>
    <t>Jūrmalas sākumskola ''Atvase''</t>
  </si>
  <si>
    <t>Jūrmalas sākumskola ''Ābelīte''</t>
  </si>
  <si>
    <t>9</t>
  </si>
  <si>
    <t>Jūrmalas sākumskola ''Taurenītis''</t>
  </si>
  <si>
    <t xml:space="preserve">Slokas pamatskola </t>
  </si>
  <si>
    <t>11</t>
  </si>
  <si>
    <t>Vaivaru pamatskola</t>
  </si>
  <si>
    <t>Jūrmalas Valsts ģimnāzija</t>
  </si>
  <si>
    <t>13</t>
  </si>
  <si>
    <t>Jūrmalas pilsētas Jaundubultu vidusskola</t>
  </si>
  <si>
    <t>Jūrmalas pilsētas Kauguru vsk.sākumskola</t>
  </si>
  <si>
    <t>15</t>
  </si>
  <si>
    <t>Jūrmalas pilsētas Kauguru vidusskola</t>
  </si>
  <si>
    <t>16</t>
  </si>
  <si>
    <t>Jūrmalas pilsētas Lielupes vidusskola (lit.002)</t>
  </si>
  <si>
    <t>17</t>
  </si>
  <si>
    <t>Jūrmalas pilsētas Mežmalas vidusskola</t>
  </si>
  <si>
    <t>18</t>
  </si>
  <si>
    <t>Ķemeru vidusskola</t>
  </si>
  <si>
    <t>19</t>
  </si>
  <si>
    <t>Majoru vidusskola</t>
  </si>
  <si>
    <t>20</t>
  </si>
  <si>
    <t>Pumpuru vidusskola</t>
  </si>
  <si>
    <t>21</t>
  </si>
  <si>
    <t xml:space="preserve">Jūrmalas pilsētas internātpamatskola   </t>
  </si>
  <si>
    <t>22</t>
  </si>
  <si>
    <t>Jūrmalas Mākslas skola</t>
  </si>
  <si>
    <t>Programma: Interešu profesionālās ievirzes izglītības iestāžu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</si>
  <si>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09.510.</t>
    </r>
  </si>
  <si>
    <t xml:space="preserve">Jūrmalas sporta centrs - energoefektivitātes paaugstināšana un rekonstrukcija Rūpniecības ielā 13, Jūrmalā tehniskā projekta izstrāde </t>
  </si>
  <si>
    <t>Jūrmalas bērnu un jauniešu interešu centrs</t>
  </si>
  <si>
    <t>Slokas stadions</t>
  </si>
  <si>
    <t>Sporta skola</t>
  </si>
  <si>
    <t>Majoru ledus halle</t>
  </si>
  <si>
    <t>Energoefektivitātes paaugstināšana un rekonstrukcija Rūpniecības ielā 13, Jūrmalā</t>
  </si>
  <si>
    <t>Jūrmalas mākslas skola</t>
  </si>
  <si>
    <t>Jūrmalas Mūzikas vidusskola</t>
  </si>
  <si>
    <t>Programma: Kapitālie, kārtējie remonti, renovācijas pašvaldības nekustamajos īpašumos, kuros tiek nodrošināta ilgstoša sociālā aprūpe</t>
  </si>
  <si>
    <r>
      <t>Funkcionālās klasifikācijas kods:</t>
    </r>
    <r>
      <rPr>
        <b/>
        <sz val="9"/>
        <rFont val="Times New Roman"/>
        <family val="1"/>
        <charset val="186"/>
      </rPr>
      <t xml:space="preserve"> 10.700.</t>
    </r>
  </si>
  <si>
    <t>Jūrmalas pilsētas pašvaldības iestādes ''Sprīdītis'' - ilgstošas sociālās aprūpes un sociālās rehabilitācijas institūcijas remonts Sēravotu ielā 9</t>
  </si>
  <si>
    <t>Siltummezgla rekonstrukcija pašvaldības aģentūras ''Jūrmalas sociālās aprūpes centrs'' objektā  Dūņu ceļš 2</t>
  </si>
  <si>
    <t>01.110.</t>
  </si>
  <si>
    <t>Administratīvo ēku būvniecība, atjaunošana un uzlabošana</t>
  </si>
  <si>
    <t>LV84PARX0002484572001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</si>
</sst>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3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17">
    <xf numFmtId="0" fontId="0" fillId="0" borderId="0" xfId="0"/>
    <xf numFmtId="0" fontId="3" fillId="0" borderId="1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vertical="center"/>
    </xf>
    <xf numFmtId="49" fontId="4" fillId="2" borderId="5" xfId="1" applyNumberFormat="1" applyFont="1" applyFill="1" applyBorder="1" applyAlignment="1" applyProtection="1">
      <alignment vertical="center"/>
    </xf>
    <xf numFmtId="49" fontId="4" fillId="2" borderId="0" xfId="1" applyNumberFormat="1" applyFont="1" applyFill="1" applyBorder="1" applyAlignment="1" applyProtection="1">
      <alignment vertical="center"/>
    </xf>
    <xf numFmtId="49" fontId="4" fillId="2" borderId="0" xfId="1" applyNumberFormat="1" applyFont="1" applyFill="1" applyBorder="1" applyAlignment="1" applyProtection="1">
      <alignment horizontal="centerContinuous" vertical="center"/>
    </xf>
    <xf numFmtId="49" fontId="4" fillId="2" borderId="7" xfId="1" applyNumberFormat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vertical="center"/>
    </xf>
    <xf numFmtId="49" fontId="6" fillId="2" borderId="5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7" fillId="2" borderId="5" xfId="1" applyNumberFormat="1" applyFont="1" applyFill="1" applyBorder="1" applyAlignment="1" applyProtection="1">
      <alignment vertical="center"/>
    </xf>
    <xf numFmtId="49" fontId="4" fillId="2" borderId="8" xfId="1" applyNumberFormat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 applyProtection="1">
      <alignment vertical="center"/>
    </xf>
    <xf numFmtId="49" fontId="4" fillId="2" borderId="10" xfId="1" applyNumberFormat="1" applyFont="1" applyFill="1" applyBorder="1" applyAlignment="1" applyProtection="1">
      <alignment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textRotation="90"/>
    </xf>
    <xf numFmtId="1" fontId="8" fillId="0" borderId="22" xfId="1" applyNumberFormat="1" applyFont="1" applyFill="1" applyBorder="1" applyAlignment="1" applyProtection="1">
      <alignment horizontal="center" vertical="center"/>
    </xf>
    <xf numFmtId="1" fontId="8" fillId="0" borderId="23" xfId="1" applyNumberFormat="1" applyFont="1" applyFill="1" applyBorder="1" applyAlignment="1" applyProtection="1">
      <alignment horizontal="center" vertical="center"/>
    </xf>
    <xf numFmtId="1" fontId="8" fillId="0" borderId="24" xfId="1" applyNumberFormat="1" applyFont="1" applyFill="1" applyBorder="1" applyAlignment="1" applyProtection="1">
      <alignment horizontal="center" vertical="center"/>
    </xf>
    <xf numFmtId="1" fontId="8" fillId="0" borderId="25" xfId="1" applyNumberFormat="1" applyFont="1" applyFill="1" applyBorder="1" applyAlignment="1" applyProtection="1">
      <alignment horizontal="center" vertical="center"/>
    </xf>
    <xf numFmtId="1" fontId="8" fillId="0" borderId="26" xfId="1" applyNumberFormat="1" applyFont="1" applyFill="1" applyBorder="1" applyAlignment="1" applyProtection="1">
      <alignment horizontal="center" vertical="center"/>
    </xf>
    <xf numFmtId="1" fontId="8" fillId="0" borderId="27" xfId="1" applyNumberFormat="1" applyFont="1" applyFill="1" applyBorder="1" applyAlignment="1" applyProtection="1">
      <alignment horizontal="center" vertical="center"/>
    </xf>
    <xf numFmtId="1" fontId="8" fillId="0" borderId="28" xfId="1" applyNumberFormat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0" fontId="3" fillId="0" borderId="16" xfId="1" applyFont="1" applyFill="1" applyBorder="1" applyAlignment="1" applyProtection="1">
      <alignment vertical="center"/>
    </xf>
    <xf numFmtId="0" fontId="3" fillId="0" borderId="29" xfId="1" applyFont="1" applyFill="1" applyBorder="1" applyAlignment="1" applyProtection="1">
      <alignment vertical="center"/>
    </xf>
    <xf numFmtId="0" fontId="3" fillId="0" borderId="30" xfId="1" applyFont="1" applyFill="1" applyBorder="1" applyAlignment="1" applyProtection="1">
      <alignment vertical="center"/>
    </xf>
    <xf numFmtId="0" fontId="3" fillId="0" borderId="31" xfId="1" applyFont="1" applyFill="1" applyBorder="1" applyAlignment="1" applyProtection="1">
      <alignment vertical="center"/>
    </xf>
    <xf numFmtId="0" fontId="3" fillId="0" borderId="32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horizontal="left" vertical="center"/>
      <protection locked="0"/>
    </xf>
    <xf numFmtId="0" fontId="3" fillId="0" borderId="33" xfId="1" applyFont="1" applyFill="1" applyBorder="1" applyAlignment="1" applyProtection="1">
      <alignment vertical="center" wrapText="1"/>
    </xf>
    <xf numFmtId="0" fontId="3" fillId="0" borderId="33" xfId="1" applyFont="1" applyFill="1" applyBorder="1" applyAlignment="1" applyProtection="1">
      <alignment horizontal="left" vertical="center" wrapText="1"/>
    </xf>
    <xf numFmtId="3" fontId="3" fillId="0" borderId="33" xfId="1" applyNumberFormat="1" applyFont="1" applyFill="1" applyBorder="1" applyAlignment="1" applyProtection="1">
      <alignment horizontal="right" vertical="center"/>
    </xf>
    <xf numFmtId="3" fontId="3" fillId="0" borderId="34" xfId="1" applyNumberFormat="1" applyFont="1" applyFill="1" applyBorder="1" applyAlignment="1" applyProtection="1">
      <alignment horizontal="right" vertical="center"/>
    </xf>
    <xf numFmtId="3" fontId="3" fillId="0" borderId="35" xfId="1" applyNumberFormat="1" applyFont="1" applyFill="1" applyBorder="1" applyAlignment="1" applyProtection="1">
      <alignment horizontal="right" vertical="center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</xf>
    <xf numFmtId="3" fontId="3" fillId="0" borderId="38" xfId="1" applyNumberFormat="1" applyFont="1" applyFill="1" applyBorder="1" applyAlignment="1" applyProtection="1">
      <alignment horizontal="right" vertical="center"/>
    </xf>
    <xf numFmtId="3" fontId="3" fillId="0" borderId="39" xfId="1" applyNumberFormat="1" applyFont="1" applyFill="1" applyBorder="1" applyAlignment="1" applyProtection="1">
      <alignment horizontal="right" vertical="center"/>
    </xf>
    <xf numFmtId="3" fontId="3" fillId="0" borderId="38" xfId="1" applyNumberFormat="1" applyFont="1" applyFill="1" applyBorder="1" applyAlignment="1" applyProtection="1">
      <alignment horizontal="left" vertical="center" wrapText="1"/>
      <protection locked="0"/>
    </xf>
    <xf numFmtId="0" fontId="4" fillId="0" borderId="22" xfId="1" applyFont="1" applyFill="1" applyBorder="1" applyAlignment="1" applyProtection="1">
      <alignment vertical="center" wrapText="1"/>
    </xf>
    <xf numFmtId="0" fontId="4" fillId="0" borderId="22" xfId="1" applyFont="1" applyFill="1" applyBorder="1" applyAlignment="1" applyProtection="1">
      <alignment horizontal="left" vertical="center" wrapText="1"/>
    </xf>
    <xf numFmtId="3" fontId="4" fillId="0" borderId="22" xfId="1" applyNumberFormat="1" applyFont="1" applyFill="1" applyBorder="1" applyAlignment="1" applyProtection="1">
      <alignment horizontal="right" vertical="center"/>
    </xf>
    <xf numFmtId="3" fontId="4" fillId="0" borderId="23" xfId="1" applyNumberFormat="1" applyFont="1" applyFill="1" applyBorder="1" applyAlignment="1" applyProtection="1">
      <alignment horizontal="right" vertical="center"/>
    </xf>
    <xf numFmtId="3" fontId="4" fillId="0" borderId="24" xfId="1" applyNumberFormat="1" applyFont="1" applyFill="1" applyBorder="1" applyAlignment="1" applyProtection="1">
      <alignment horizontal="right" vertical="center"/>
    </xf>
    <xf numFmtId="3" fontId="4" fillId="0" borderId="25" xfId="1" applyNumberFormat="1" applyFont="1" applyFill="1" applyBorder="1" applyAlignment="1" applyProtection="1">
      <alignment horizontal="right" vertical="center"/>
    </xf>
    <xf numFmtId="3" fontId="4" fillId="0" borderId="26" xfId="1" applyNumberFormat="1" applyFont="1" applyFill="1" applyBorder="1" applyAlignment="1" applyProtection="1">
      <alignment horizontal="right" vertical="center"/>
    </xf>
    <xf numFmtId="3" fontId="4" fillId="0" borderId="27" xfId="1" applyNumberFormat="1" applyFont="1" applyFill="1" applyBorder="1" applyAlignment="1" applyProtection="1">
      <alignment horizontal="right" vertical="center"/>
    </xf>
    <xf numFmtId="3" fontId="4" fillId="0" borderId="28" xfId="1" applyNumberFormat="1" applyFont="1" applyFill="1" applyBorder="1" applyAlignment="1" applyProtection="1">
      <alignment horizontal="right" vertical="center"/>
    </xf>
    <xf numFmtId="3" fontId="4" fillId="0" borderId="27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6" xfId="1" applyFont="1" applyFill="1" applyBorder="1" applyAlignment="1" applyProtection="1">
      <alignment vertical="center" wrapText="1"/>
    </xf>
    <xf numFmtId="0" fontId="4" fillId="0" borderId="16" xfId="1" applyFont="1" applyFill="1" applyBorder="1" applyAlignment="1" applyProtection="1">
      <alignment horizontal="right" vertical="center" wrapText="1"/>
    </xf>
    <xf numFmtId="3" fontId="4" fillId="0" borderId="16" xfId="1" applyNumberFormat="1" applyFont="1" applyFill="1" applyBorder="1" applyAlignment="1" applyProtection="1">
      <alignment horizontal="right" vertical="center"/>
    </xf>
    <xf numFmtId="3" fontId="4" fillId="0" borderId="29" xfId="1" applyNumberFormat="1" applyFont="1" applyFill="1" applyBorder="1" applyAlignment="1" applyProtection="1">
      <alignment horizontal="right" vertical="center"/>
      <protection locked="0"/>
    </xf>
    <xf numFmtId="3" fontId="4" fillId="0" borderId="30" xfId="1" applyNumberFormat="1" applyFont="1" applyFill="1" applyBorder="1" applyAlignment="1" applyProtection="1">
      <alignment horizontal="right" vertical="center"/>
      <protection locked="0"/>
    </xf>
    <xf numFmtId="3" fontId="4" fillId="0" borderId="31" xfId="1" applyNumberFormat="1" applyFont="1" applyFill="1" applyBorder="1" applyAlignment="1" applyProtection="1">
      <alignment horizontal="right" vertical="center"/>
      <protection locked="0"/>
    </xf>
    <xf numFmtId="3" fontId="4" fillId="0" borderId="32" xfId="1" applyNumberFormat="1" applyFont="1" applyFill="1" applyBorder="1" applyAlignment="1" applyProtection="1">
      <alignment horizontal="right" vertical="center"/>
      <protection locked="0"/>
    </xf>
    <xf numFmtId="3" fontId="4" fillId="0" borderId="6" xfId="1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Fill="1" applyBorder="1" applyAlignment="1" applyProtection="1">
      <alignment horizontal="right" vertical="center"/>
      <protection locked="0"/>
    </xf>
    <xf numFmtId="3" fontId="4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" fillId="0" borderId="40" xfId="1" applyFont="1" applyFill="1" applyBorder="1" applyAlignment="1" applyProtection="1">
      <alignment vertical="center" wrapText="1"/>
    </xf>
    <xf numFmtId="0" fontId="4" fillId="0" borderId="40" xfId="1" applyFont="1" applyFill="1" applyBorder="1" applyAlignment="1" applyProtection="1">
      <alignment horizontal="right" vertical="center" wrapText="1"/>
    </xf>
    <xf numFmtId="3" fontId="4" fillId="0" borderId="40" xfId="1" applyNumberFormat="1" applyFont="1" applyFill="1" applyBorder="1" applyAlignment="1" applyProtection="1">
      <alignment horizontal="right" vertical="center"/>
    </xf>
    <xf numFmtId="3" fontId="4" fillId="0" borderId="41" xfId="1" applyNumberFormat="1" applyFont="1" applyFill="1" applyBorder="1" applyAlignment="1" applyProtection="1">
      <alignment horizontal="right" vertical="center"/>
      <protection locked="0"/>
    </xf>
    <xf numFmtId="3" fontId="4" fillId="0" borderId="42" xfId="1" applyNumberFormat="1" applyFont="1" applyFill="1" applyBorder="1" applyAlignment="1" applyProtection="1">
      <alignment horizontal="right" vertical="center"/>
      <protection locked="0"/>
    </xf>
    <xf numFmtId="3" fontId="4" fillId="0" borderId="43" xfId="1" applyNumberFormat="1" applyFont="1" applyFill="1" applyBorder="1" applyAlignment="1" applyProtection="1">
      <alignment horizontal="right" vertical="center"/>
      <protection locked="0"/>
    </xf>
    <xf numFmtId="3" fontId="4" fillId="0" borderId="44" xfId="1" applyNumberFormat="1" applyFont="1" applyFill="1" applyBorder="1" applyAlignment="1" applyProtection="1">
      <alignment horizontal="right" vertical="center"/>
      <protection locked="0"/>
    </xf>
    <xf numFmtId="3" fontId="4" fillId="0" borderId="9" xfId="1" applyNumberFormat="1" applyFont="1" applyFill="1" applyBorder="1" applyAlignment="1" applyProtection="1">
      <alignment horizontal="right" vertical="center"/>
      <protection locked="0"/>
    </xf>
    <xf numFmtId="3" fontId="4" fillId="0" borderId="8" xfId="1" applyNumberFormat="1" applyFont="1" applyFill="1" applyBorder="1" applyAlignment="1" applyProtection="1">
      <alignment horizontal="right" vertical="center"/>
      <protection locked="0"/>
    </xf>
    <xf numFmtId="3" fontId="4" fillId="0" borderId="9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8" xfId="1" applyFont="1" applyFill="1" applyBorder="1" applyAlignment="1" applyProtection="1">
      <alignment horizontal="left" vertical="center" wrapText="1"/>
    </xf>
    <xf numFmtId="3" fontId="4" fillId="0" borderId="18" xfId="1" applyNumberFormat="1" applyFont="1" applyFill="1" applyBorder="1" applyAlignment="1" applyProtection="1">
      <alignment vertical="center"/>
    </xf>
    <xf numFmtId="3" fontId="4" fillId="0" borderId="45" xfId="1" applyNumberFormat="1" applyFont="1" applyFill="1" applyBorder="1" applyAlignment="1" applyProtection="1">
      <alignment vertical="center"/>
      <protection locked="0"/>
    </xf>
    <xf numFmtId="3" fontId="4" fillId="0" borderId="20" xfId="1" applyNumberFormat="1" applyFont="1" applyFill="1" applyBorder="1" applyAlignment="1" applyProtection="1">
      <alignment vertical="center"/>
      <protection locked="0"/>
    </xf>
    <xf numFmtId="3" fontId="4" fillId="0" borderId="46" xfId="1" applyNumberFormat="1" applyFont="1" applyFill="1" applyBorder="1" applyAlignment="1" applyProtection="1">
      <alignment vertical="center"/>
      <protection locked="0"/>
    </xf>
    <xf numFmtId="3" fontId="4" fillId="0" borderId="47" xfId="1" applyNumberFormat="1" applyFont="1" applyFill="1" applyBorder="1" applyAlignment="1" applyProtection="1">
      <alignment vertical="center"/>
      <protection locked="0"/>
    </xf>
    <xf numFmtId="3" fontId="4" fillId="0" borderId="21" xfId="1" applyNumberFormat="1" applyFont="1" applyFill="1" applyBorder="1" applyAlignment="1" applyProtection="1">
      <alignment vertical="center"/>
      <protection locked="0"/>
    </xf>
    <xf numFmtId="3" fontId="4" fillId="0" borderId="45" xfId="1" applyNumberFormat="1" applyFont="1" applyFill="1" applyBorder="1" applyAlignment="1" applyProtection="1">
      <alignment horizontal="center" vertical="center"/>
    </xf>
    <xf numFmtId="3" fontId="4" fillId="0" borderId="47" xfId="1" applyNumberFormat="1" applyFont="1" applyFill="1" applyBorder="1" applyAlignment="1" applyProtection="1">
      <alignment horizontal="center" vertical="center"/>
    </xf>
    <xf numFmtId="3" fontId="4" fillId="0" borderId="21" xfId="1" applyNumberFormat="1" applyFont="1" applyFill="1" applyBorder="1" applyAlignment="1" applyProtection="1">
      <alignment horizontal="center" vertical="center"/>
    </xf>
    <xf numFmtId="3" fontId="4" fillId="0" borderId="19" xfId="1" applyNumberFormat="1" applyFont="1" applyFill="1" applyBorder="1" applyAlignment="1" applyProtection="1">
      <alignment horizontal="center" vertical="center"/>
    </xf>
    <xf numFmtId="3" fontId="4" fillId="0" borderId="20" xfId="1" applyNumberFormat="1" applyFont="1" applyFill="1" applyBorder="1" applyAlignment="1" applyProtection="1">
      <alignment horizontal="center" vertical="center"/>
    </xf>
    <xf numFmtId="3" fontId="4" fillId="0" borderId="2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8" xfId="1" applyFont="1" applyFill="1" applyBorder="1" applyAlignment="1" applyProtection="1">
      <alignment horizontal="left" vertical="center" wrapText="1"/>
    </xf>
    <xf numFmtId="3" fontId="4" fillId="0" borderId="48" xfId="1" applyNumberFormat="1" applyFont="1" applyFill="1" applyBorder="1" applyAlignment="1" applyProtection="1">
      <alignment vertical="center"/>
    </xf>
    <xf numFmtId="3" fontId="4" fillId="0" borderId="49" xfId="1" applyNumberFormat="1" applyFont="1" applyFill="1" applyBorder="1" applyAlignment="1" applyProtection="1">
      <alignment horizontal="center" vertical="center"/>
      <protection locked="0"/>
    </xf>
    <xf numFmtId="3" fontId="4" fillId="0" borderId="50" xfId="1" applyNumberFormat="1" applyFont="1" applyFill="1" applyBorder="1" applyAlignment="1" applyProtection="1">
      <alignment horizontal="center" vertical="center"/>
      <protection locked="0"/>
    </xf>
    <xf numFmtId="3" fontId="4" fillId="0" borderId="51" xfId="1" applyNumberFormat="1" applyFont="1" applyFill="1" applyBorder="1" applyAlignment="1" applyProtection="1">
      <alignment horizontal="right" vertical="center"/>
      <protection locked="0"/>
    </xf>
    <xf numFmtId="3" fontId="4" fillId="0" borderId="49" xfId="1" applyNumberFormat="1" applyFont="1" applyFill="1" applyBorder="1" applyAlignment="1" applyProtection="1">
      <alignment horizontal="center" vertical="center"/>
    </xf>
    <xf numFmtId="3" fontId="4" fillId="0" borderId="52" xfId="1" applyNumberFormat="1" applyFont="1" applyFill="1" applyBorder="1" applyAlignment="1" applyProtection="1">
      <alignment horizontal="center" vertical="center"/>
    </xf>
    <xf numFmtId="3" fontId="4" fillId="0" borderId="11" xfId="1" applyNumberFormat="1" applyFont="1" applyFill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</xf>
    <xf numFmtId="3" fontId="4" fillId="0" borderId="50" xfId="1" applyNumberFormat="1" applyFont="1" applyFill="1" applyBorder="1" applyAlignment="1" applyProtection="1">
      <alignment horizontal="center" vertical="center"/>
    </xf>
    <xf numFmtId="3" fontId="4" fillId="0" borderId="11" xfId="1" applyNumberFormat="1" applyFont="1" applyFill="1" applyBorder="1" applyAlignment="1" applyProtection="1">
      <alignment horizontal="left" vertical="center" wrapText="1"/>
      <protection locked="0"/>
    </xf>
    <xf numFmtId="3" fontId="4" fillId="0" borderId="51" xfId="1" applyNumberFormat="1" applyFont="1" applyFill="1" applyBorder="1" applyAlignment="1" applyProtection="1">
      <alignment horizontal="center" vertical="center"/>
    </xf>
    <xf numFmtId="3" fontId="4" fillId="0" borderId="49" xfId="1" applyNumberFormat="1" applyFont="1" applyFill="1" applyBorder="1" applyAlignment="1" applyProtection="1">
      <alignment vertical="center"/>
    </xf>
    <xf numFmtId="3" fontId="4" fillId="0" borderId="52" xfId="1" applyNumberFormat="1" applyFont="1" applyFill="1" applyBorder="1" applyAlignment="1" applyProtection="1">
      <alignment vertical="center"/>
    </xf>
    <xf numFmtId="3" fontId="4" fillId="0" borderId="11" xfId="1" applyNumberFormat="1" applyFont="1" applyFill="1" applyBorder="1" applyAlignment="1" applyProtection="1">
      <alignment vertical="center"/>
    </xf>
    <xf numFmtId="0" fontId="3" fillId="0" borderId="48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 wrapText="1"/>
    </xf>
    <xf numFmtId="3" fontId="4" fillId="0" borderId="16" xfId="1" applyNumberFormat="1" applyFont="1" applyFill="1" applyBorder="1" applyAlignment="1" applyProtection="1">
      <alignment vertical="center"/>
    </xf>
    <xf numFmtId="3" fontId="4" fillId="0" borderId="29" xfId="1" applyNumberFormat="1" applyFont="1" applyFill="1" applyBorder="1" applyAlignment="1" applyProtection="1">
      <alignment horizontal="center" vertical="center"/>
    </xf>
    <xf numFmtId="3" fontId="4" fillId="0" borderId="30" xfId="1" applyNumberFormat="1" applyFont="1" applyFill="1" applyBorder="1" applyAlignment="1" applyProtection="1">
      <alignment horizontal="center" vertical="center"/>
    </xf>
    <xf numFmtId="3" fontId="4" fillId="0" borderId="31" xfId="1" applyNumberFormat="1" applyFont="1" applyFill="1" applyBorder="1" applyAlignment="1" applyProtection="1">
      <alignment horizontal="center" vertical="center"/>
    </xf>
    <xf numFmtId="3" fontId="4" fillId="0" borderId="32" xfId="1" applyNumberFormat="1" applyFont="1" applyFill="1" applyBorder="1" applyAlignment="1" applyProtection="1">
      <alignment horizontal="center" vertical="center"/>
    </xf>
    <xf numFmtId="3" fontId="4" fillId="0" borderId="6" xfId="1" applyNumberFormat="1" applyFont="1" applyFill="1" applyBorder="1" applyAlignment="1" applyProtection="1">
      <alignment horizontal="center" vertical="center"/>
    </xf>
    <xf numFmtId="3" fontId="4" fillId="0" borderId="29" xfId="1" applyNumberFormat="1" applyFont="1" applyFill="1" applyBorder="1" applyAlignment="1" applyProtection="1">
      <alignment vertical="center"/>
      <protection locked="0"/>
    </xf>
    <xf numFmtId="3" fontId="4" fillId="0" borderId="32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3" fontId="4" fillId="0" borderId="0" xfId="1" applyNumberFormat="1" applyFont="1" applyFill="1" applyBorder="1" applyAlignment="1" applyProtection="1">
      <alignment horizontal="center" vertical="center"/>
    </xf>
    <xf numFmtId="0" fontId="4" fillId="0" borderId="40" xfId="1" applyFont="1" applyFill="1" applyBorder="1" applyAlignment="1" applyProtection="1">
      <alignment horizontal="left" vertical="center" wrapText="1"/>
    </xf>
    <xf numFmtId="3" fontId="4" fillId="0" borderId="40" xfId="1" applyNumberFormat="1" applyFont="1" applyFill="1" applyBorder="1" applyAlignment="1" applyProtection="1">
      <alignment vertical="center"/>
    </xf>
    <xf numFmtId="3" fontId="4" fillId="0" borderId="41" xfId="1" applyNumberFormat="1" applyFont="1" applyFill="1" applyBorder="1" applyAlignment="1" applyProtection="1">
      <alignment horizontal="center" vertical="center"/>
    </xf>
    <xf numFmtId="3" fontId="4" fillId="0" borderId="42" xfId="1" applyNumberFormat="1" applyFont="1" applyFill="1" applyBorder="1" applyAlignment="1" applyProtection="1">
      <alignment horizontal="center" vertical="center"/>
    </xf>
    <xf numFmtId="3" fontId="4" fillId="0" borderId="43" xfId="1" applyNumberFormat="1" applyFont="1" applyFill="1" applyBorder="1" applyAlignment="1" applyProtection="1">
      <alignment horizontal="center" vertical="center"/>
    </xf>
    <xf numFmtId="3" fontId="4" fillId="0" borderId="44" xfId="1" applyNumberFormat="1" applyFont="1" applyFill="1" applyBorder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horizontal="center" vertical="center"/>
    </xf>
    <xf numFmtId="3" fontId="4" fillId="0" borderId="41" xfId="1" applyNumberFormat="1" applyFont="1" applyFill="1" applyBorder="1" applyAlignment="1" applyProtection="1">
      <alignment vertical="center"/>
      <protection locked="0"/>
    </xf>
    <xf numFmtId="3" fontId="4" fillId="0" borderId="44" xfId="1" applyNumberFormat="1" applyFont="1" applyFill="1" applyBorder="1" applyAlignment="1" applyProtection="1">
      <alignment vertical="center"/>
      <protection locked="0"/>
    </xf>
    <xf numFmtId="3" fontId="4" fillId="0" borderId="9" xfId="1" applyNumberFormat="1" applyFont="1" applyFill="1" applyBorder="1" applyAlignment="1" applyProtection="1">
      <alignment vertical="center"/>
      <protection locked="0"/>
    </xf>
    <xf numFmtId="3" fontId="4" fillId="0" borderId="8" xfId="1" applyNumberFormat="1" applyFont="1" applyFill="1" applyBorder="1" applyAlignment="1" applyProtection="1">
      <alignment horizontal="center" vertical="center"/>
    </xf>
    <xf numFmtId="0" fontId="4" fillId="0" borderId="53" xfId="1" applyFont="1" applyFill="1" applyBorder="1" applyAlignment="1" applyProtection="1">
      <alignment horizontal="right" vertical="center" wrapText="1"/>
    </xf>
    <xf numFmtId="0" fontId="4" fillId="0" borderId="53" xfId="1" applyFont="1" applyFill="1" applyBorder="1" applyAlignment="1" applyProtection="1">
      <alignment horizontal="left" vertical="center" wrapText="1"/>
    </xf>
    <xf numFmtId="3" fontId="4" fillId="0" borderId="53" xfId="1" applyNumberFormat="1" applyFont="1" applyFill="1" applyBorder="1" applyAlignment="1" applyProtection="1">
      <alignment vertical="center"/>
    </xf>
    <xf numFmtId="3" fontId="4" fillId="0" borderId="54" xfId="1" applyNumberFormat="1" applyFont="1" applyFill="1" applyBorder="1" applyAlignment="1" applyProtection="1">
      <alignment horizontal="center" vertical="center"/>
    </xf>
    <xf numFmtId="3" fontId="4" fillId="0" borderId="55" xfId="1" applyNumberFormat="1" applyFont="1" applyFill="1" applyBorder="1" applyAlignment="1" applyProtection="1">
      <alignment horizontal="center" vertical="center"/>
    </xf>
    <xf numFmtId="3" fontId="4" fillId="0" borderId="56" xfId="1" applyNumberFormat="1" applyFont="1" applyFill="1" applyBorder="1" applyAlignment="1" applyProtection="1">
      <alignment horizontal="center" vertical="center"/>
    </xf>
    <xf numFmtId="3" fontId="4" fillId="0" borderId="57" xfId="1" applyNumberFormat="1" applyFont="1" applyFill="1" applyBorder="1" applyAlignment="1" applyProtection="1">
      <alignment horizontal="center" vertical="center"/>
    </xf>
    <xf numFmtId="3" fontId="4" fillId="0" borderId="58" xfId="1" applyNumberFormat="1" applyFont="1" applyFill="1" applyBorder="1" applyAlignment="1" applyProtection="1">
      <alignment horizontal="center" vertical="center"/>
    </xf>
    <xf numFmtId="3" fontId="4" fillId="0" borderId="54" xfId="1" applyNumberFormat="1" applyFont="1" applyFill="1" applyBorder="1" applyAlignment="1" applyProtection="1">
      <alignment vertical="center"/>
      <protection locked="0"/>
    </xf>
    <xf numFmtId="3" fontId="4" fillId="0" borderId="57" xfId="1" applyNumberFormat="1" applyFont="1" applyFill="1" applyBorder="1" applyAlignment="1" applyProtection="1">
      <alignment vertical="center"/>
      <protection locked="0"/>
    </xf>
    <xf numFmtId="3" fontId="4" fillId="0" borderId="58" xfId="1" applyNumberFormat="1" applyFont="1" applyFill="1" applyBorder="1" applyAlignment="1" applyProtection="1">
      <alignment vertical="center"/>
      <protection locked="0"/>
    </xf>
    <xf numFmtId="3" fontId="4" fillId="0" borderId="59" xfId="1" applyNumberFormat="1" applyFont="1" applyFill="1" applyBorder="1" applyAlignment="1" applyProtection="1">
      <alignment horizontal="center" vertical="center"/>
    </xf>
    <xf numFmtId="3" fontId="4" fillId="0" borderId="58" xfId="1" applyNumberFormat="1" applyFont="1" applyFill="1" applyBorder="1" applyAlignment="1" applyProtection="1">
      <alignment horizontal="left" vertical="center" wrapText="1"/>
      <protection locked="0"/>
    </xf>
    <xf numFmtId="3" fontId="4" fillId="0" borderId="48" xfId="1" applyNumberFormat="1" applyFont="1" applyFill="1" applyBorder="1" applyAlignment="1" applyProtection="1">
      <alignment horizontal="right" vertical="center"/>
    </xf>
    <xf numFmtId="3" fontId="4" fillId="0" borderId="49" xfId="1" applyNumberFormat="1" applyFont="1" applyFill="1" applyBorder="1" applyAlignment="1" applyProtection="1">
      <alignment horizontal="right" vertical="center"/>
      <protection locked="0"/>
    </xf>
    <xf numFmtId="3" fontId="4" fillId="0" borderId="50" xfId="1" applyNumberFormat="1" applyFont="1" applyFill="1" applyBorder="1" applyAlignment="1" applyProtection="1">
      <alignment horizontal="right" vertical="center"/>
      <protection locked="0"/>
    </xf>
    <xf numFmtId="0" fontId="3" fillId="0" borderId="60" xfId="1" applyFont="1" applyFill="1" applyBorder="1" applyAlignment="1" applyProtection="1">
      <alignment horizontal="center" vertical="center" wrapText="1"/>
    </xf>
    <xf numFmtId="0" fontId="3" fillId="0" borderId="60" xfId="1" applyFont="1" applyFill="1" applyBorder="1" applyAlignment="1" applyProtection="1">
      <alignment horizontal="left" vertical="center" wrapText="1"/>
    </xf>
    <xf numFmtId="3" fontId="4" fillId="0" borderId="61" xfId="1" applyNumberFormat="1" applyFont="1" applyFill="1" applyBorder="1" applyAlignment="1" applyProtection="1">
      <alignment horizontal="right" vertical="center"/>
    </xf>
    <xf numFmtId="3" fontId="4" fillId="0" borderId="62" xfId="1" applyNumberFormat="1" applyFont="1" applyFill="1" applyBorder="1" applyAlignment="1" applyProtection="1">
      <alignment horizontal="right" vertical="center"/>
    </xf>
    <xf numFmtId="3" fontId="4" fillId="0" borderId="63" xfId="1" applyNumberFormat="1" applyFont="1" applyFill="1" applyBorder="1" applyAlignment="1" applyProtection="1">
      <alignment horizontal="right" vertical="center"/>
    </xf>
    <xf numFmtId="3" fontId="4" fillId="0" borderId="64" xfId="1" applyNumberFormat="1" applyFont="1" applyFill="1" applyBorder="1" applyAlignment="1" applyProtection="1">
      <alignment horizontal="right" vertical="center"/>
    </xf>
    <xf numFmtId="3" fontId="4" fillId="0" borderId="15" xfId="1" applyNumberFormat="1" applyFont="1" applyFill="1" applyBorder="1" applyAlignment="1" applyProtection="1">
      <alignment horizontal="right" vertical="center"/>
    </xf>
    <xf numFmtId="3" fontId="4" fillId="0" borderId="53" xfId="1" applyNumberFormat="1" applyFont="1" applyFill="1" applyBorder="1" applyAlignment="1" applyProtection="1">
      <alignment horizontal="right" vertical="center"/>
    </xf>
    <xf numFmtId="3" fontId="4" fillId="0" borderId="29" xfId="1" applyNumberFormat="1" applyFont="1" applyFill="1" applyBorder="1" applyAlignment="1" applyProtection="1">
      <alignment horizontal="center" vertical="center"/>
      <protection locked="0"/>
    </xf>
    <xf numFmtId="0" fontId="3" fillId="0" borderId="65" xfId="1" applyFont="1" applyFill="1" applyBorder="1" applyAlignment="1" applyProtection="1">
      <alignment horizontal="center" vertical="center" wrapText="1"/>
    </xf>
    <xf numFmtId="0" fontId="3" fillId="0" borderId="65" xfId="1" applyFont="1" applyFill="1" applyBorder="1" applyAlignment="1" applyProtection="1">
      <alignment horizontal="left" vertical="center" wrapText="1"/>
    </xf>
    <xf numFmtId="3" fontId="4" fillId="0" borderId="66" xfId="1" applyNumberFormat="1" applyFont="1" applyFill="1" applyBorder="1" applyAlignment="1" applyProtection="1">
      <alignment horizontal="center" vertical="center"/>
    </xf>
    <xf numFmtId="3" fontId="4" fillId="0" borderId="67" xfId="1" applyNumberFormat="1" applyFont="1" applyFill="1" applyBorder="1" applyAlignment="1" applyProtection="1">
      <alignment horizontal="center" vertical="center"/>
    </xf>
    <xf numFmtId="3" fontId="4" fillId="0" borderId="68" xfId="1" applyNumberFormat="1" applyFont="1" applyFill="1" applyBorder="1" applyAlignment="1" applyProtection="1">
      <alignment horizontal="center" vertical="center"/>
    </xf>
    <xf numFmtId="3" fontId="4" fillId="0" borderId="69" xfId="1" applyNumberFormat="1" applyFont="1" applyFill="1" applyBorder="1" applyAlignment="1" applyProtection="1">
      <alignment horizontal="center" vertical="center"/>
    </xf>
    <xf numFmtId="3" fontId="4" fillId="0" borderId="70" xfId="1" applyNumberFormat="1" applyFont="1" applyFill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right" vertical="center"/>
    </xf>
    <xf numFmtId="3" fontId="4" fillId="0" borderId="50" xfId="1" applyNumberFormat="1" applyFont="1" applyFill="1" applyBorder="1" applyAlignment="1" applyProtection="1">
      <alignment horizontal="right" vertical="center"/>
    </xf>
    <xf numFmtId="3" fontId="4" fillId="0" borderId="11" xfId="1" applyNumberFormat="1" applyFont="1" applyFill="1" applyBorder="1" applyAlignment="1" applyProtection="1">
      <alignment horizontal="right" vertical="center"/>
    </xf>
    <xf numFmtId="0" fontId="4" fillId="0" borderId="71" xfId="1" applyFont="1" applyFill="1" applyBorder="1" applyAlignment="1" applyProtection="1">
      <alignment horizontal="right" vertical="center" wrapText="1"/>
    </xf>
    <xf numFmtId="0" fontId="4" fillId="0" borderId="71" xfId="1" applyFont="1" applyFill="1" applyBorder="1" applyAlignment="1" applyProtection="1">
      <alignment horizontal="left" vertical="center" wrapText="1"/>
    </xf>
    <xf numFmtId="3" fontId="4" fillId="0" borderId="71" xfId="1" applyNumberFormat="1" applyFont="1" applyFill="1" applyBorder="1" applyAlignment="1" applyProtection="1">
      <alignment horizontal="right" vertical="center"/>
    </xf>
    <xf numFmtId="3" fontId="4" fillId="0" borderId="72" xfId="1" applyNumberFormat="1" applyFont="1" applyFill="1" applyBorder="1" applyAlignment="1" applyProtection="1">
      <alignment horizontal="center" vertical="center"/>
    </xf>
    <xf numFmtId="3" fontId="4" fillId="0" borderId="73" xfId="1" applyNumberFormat="1" applyFont="1" applyFill="1" applyBorder="1" applyAlignment="1" applyProtection="1">
      <alignment horizontal="center" vertical="center"/>
    </xf>
    <xf numFmtId="3" fontId="4" fillId="0" borderId="74" xfId="1" applyNumberFormat="1" applyFont="1" applyFill="1" applyBorder="1" applyAlignment="1" applyProtection="1">
      <alignment horizontal="center" vertical="center"/>
    </xf>
    <xf numFmtId="3" fontId="4" fillId="0" borderId="75" xfId="1" applyNumberFormat="1" applyFont="1" applyFill="1" applyBorder="1" applyAlignment="1" applyProtection="1">
      <alignment horizontal="center" vertical="center"/>
    </xf>
    <xf numFmtId="3" fontId="4" fillId="0" borderId="76" xfId="1" applyNumberFormat="1" applyFont="1" applyFill="1" applyBorder="1" applyAlignment="1" applyProtection="1">
      <alignment horizontal="center" vertical="center"/>
    </xf>
    <xf numFmtId="3" fontId="4" fillId="0" borderId="7" xfId="1" applyNumberFormat="1" applyFont="1" applyFill="1" applyBorder="1" applyAlignment="1" applyProtection="1">
      <alignment horizontal="right" vertical="center"/>
      <protection locked="0"/>
    </xf>
    <xf numFmtId="3" fontId="4" fillId="0" borderId="73" xfId="1" applyNumberFormat="1" applyFont="1" applyFill="1" applyBorder="1" applyAlignment="1" applyProtection="1">
      <alignment horizontal="right" vertical="center"/>
      <protection locked="0"/>
    </xf>
    <xf numFmtId="3" fontId="4" fillId="0" borderId="76" xfId="1" applyNumberFormat="1" applyFont="1" applyFill="1" applyBorder="1" applyAlignment="1" applyProtection="1">
      <alignment horizontal="right" vertical="center"/>
      <protection locked="0"/>
    </xf>
    <xf numFmtId="3" fontId="4" fillId="0" borderId="76" xfId="1" applyNumberFormat="1" applyFont="1" applyFill="1" applyBorder="1" applyAlignment="1" applyProtection="1">
      <alignment horizontal="left" vertical="center" wrapText="1"/>
      <protection locked="0"/>
    </xf>
    <xf numFmtId="0" fontId="4" fillId="0" borderId="71" xfId="1" applyFont="1" applyFill="1" applyBorder="1" applyAlignment="1" applyProtection="1">
      <alignment vertical="center" wrapText="1"/>
    </xf>
    <xf numFmtId="3" fontId="4" fillId="0" borderId="71" xfId="1" applyNumberFormat="1" applyFont="1" applyFill="1" applyBorder="1" applyAlignment="1" applyProtection="1">
      <alignment vertical="center"/>
    </xf>
    <xf numFmtId="3" fontId="4" fillId="0" borderId="74" xfId="1" applyNumberFormat="1" applyFont="1" applyFill="1" applyBorder="1" applyAlignment="1" applyProtection="1">
      <alignment horizontal="right" vertical="center"/>
    </xf>
    <xf numFmtId="3" fontId="4" fillId="0" borderId="72" xfId="1" applyNumberFormat="1" applyFont="1" applyFill="1" applyBorder="1" applyAlignment="1" applyProtection="1">
      <alignment horizontal="right" vertical="center"/>
    </xf>
    <xf numFmtId="3" fontId="4" fillId="0" borderId="75" xfId="1" applyNumberFormat="1" applyFont="1" applyFill="1" applyBorder="1" applyAlignment="1" applyProtection="1">
      <alignment horizontal="right" vertical="center"/>
    </xf>
    <xf numFmtId="3" fontId="4" fillId="0" borderId="76" xfId="1" applyNumberFormat="1" applyFont="1" applyFill="1" applyBorder="1" applyAlignment="1" applyProtection="1">
      <alignment horizontal="right" vertical="center"/>
    </xf>
    <xf numFmtId="3" fontId="4" fillId="0" borderId="7" xfId="1" applyNumberFormat="1" applyFont="1" applyFill="1" applyBorder="1" applyAlignment="1" applyProtection="1">
      <alignment horizontal="right" vertical="center"/>
    </xf>
    <xf numFmtId="3" fontId="4" fillId="0" borderId="73" xfId="1" applyNumberFormat="1" applyFont="1" applyFill="1" applyBorder="1" applyAlignment="1" applyProtection="1">
      <alignment horizontal="right" vertical="center"/>
    </xf>
    <xf numFmtId="0" fontId="3" fillId="0" borderId="16" xfId="1" applyFont="1" applyBorder="1" applyAlignment="1" applyProtection="1">
      <alignment vertical="center" wrapText="1"/>
    </xf>
    <xf numFmtId="0" fontId="3" fillId="0" borderId="16" xfId="1" applyFont="1" applyBorder="1" applyAlignment="1" applyProtection="1">
      <alignment horizontal="left" vertical="center" wrapText="1"/>
    </xf>
    <xf numFmtId="3" fontId="3" fillId="0" borderId="16" xfId="1" applyNumberFormat="1" applyFont="1" applyBorder="1" applyAlignment="1" applyProtection="1">
      <alignment vertical="center"/>
    </xf>
    <xf numFmtId="3" fontId="3" fillId="0" borderId="29" xfId="1" applyNumberFormat="1" applyFont="1" applyBorder="1" applyAlignment="1" applyProtection="1">
      <alignment vertical="center"/>
    </xf>
    <xf numFmtId="3" fontId="3" fillId="0" borderId="30" xfId="1" applyNumberFormat="1" applyFont="1" applyBorder="1" applyAlignment="1" applyProtection="1">
      <alignment vertical="center"/>
    </xf>
    <xf numFmtId="3" fontId="4" fillId="0" borderId="31" xfId="1" applyNumberFormat="1" applyFont="1" applyBorder="1" applyAlignment="1" applyProtection="1">
      <alignment vertical="center"/>
    </xf>
    <xf numFmtId="3" fontId="3" fillId="0" borderId="32" xfId="1" applyNumberFormat="1" applyFont="1" applyBorder="1" applyAlignment="1" applyProtection="1">
      <alignment vertical="center"/>
    </xf>
    <xf numFmtId="3" fontId="3" fillId="0" borderId="6" xfId="1" applyNumberFormat="1" applyFont="1" applyBorder="1" applyAlignment="1" applyProtection="1">
      <alignment vertical="center"/>
    </xf>
    <xf numFmtId="3" fontId="3" fillId="0" borderId="0" xfId="1" applyNumberFormat="1" applyFont="1" applyBorder="1" applyAlignment="1" applyProtection="1">
      <alignment vertical="center"/>
    </xf>
    <xf numFmtId="3" fontId="3" fillId="0" borderId="6" xfId="1" applyNumberFormat="1" applyFont="1" applyBorder="1" applyAlignment="1" applyProtection="1">
      <alignment horizontal="left" vertical="center" wrapText="1"/>
      <protection locked="0"/>
    </xf>
    <xf numFmtId="0" fontId="3" fillId="0" borderId="33" xfId="1" applyFont="1" applyFill="1" applyBorder="1" applyAlignment="1" applyProtection="1">
      <alignment vertical="center"/>
    </xf>
    <xf numFmtId="3" fontId="3" fillId="0" borderId="33" xfId="1" applyNumberFormat="1" applyFont="1" applyFill="1" applyBorder="1" applyAlignment="1" applyProtection="1">
      <alignment vertical="center"/>
    </xf>
    <xf numFmtId="3" fontId="3" fillId="0" borderId="34" xfId="1" applyNumberFormat="1" applyFont="1" applyFill="1" applyBorder="1" applyAlignment="1" applyProtection="1">
      <alignment vertical="center"/>
    </xf>
    <xf numFmtId="3" fontId="3" fillId="0" borderId="35" xfId="1" applyNumberFormat="1" applyFont="1" applyFill="1" applyBorder="1" applyAlignment="1" applyProtection="1">
      <alignment vertical="center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39" xfId="1" applyNumberFormat="1" applyFont="1" applyFill="1" applyBorder="1" applyAlignment="1" applyProtection="1">
      <alignment vertical="center"/>
    </xf>
    <xf numFmtId="0" fontId="3" fillId="0" borderId="77" xfId="1" applyFont="1" applyFill="1" applyBorder="1" applyAlignment="1" applyProtection="1">
      <alignment vertical="center"/>
    </xf>
    <xf numFmtId="0" fontId="3" fillId="0" borderId="77" xfId="1" applyFont="1" applyFill="1" applyBorder="1" applyAlignment="1" applyProtection="1">
      <alignment vertical="center" wrapText="1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78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0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horizontal="left" vertical="center" wrapText="1"/>
      <protection locked="0"/>
    </xf>
    <xf numFmtId="3" fontId="3" fillId="0" borderId="16" xfId="1" applyNumberFormat="1" applyFont="1" applyFill="1" applyBorder="1" applyAlignment="1" applyProtection="1">
      <alignment vertical="center"/>
    </xf>
    <xf numFmtId="3" fontId="3" fillId="0" borderId="29" xfId="1" applyNumberFormat="1" applyFont="1" applyFill="1" applyBorder="1" applyAlignment="1" applyProtection="1">
      <alignment vertical="center"/>
    </xf>
    <xf numFmtId="3" fontId="3" fillId="0" borderId="30" xfId="1" applyNumberFormat="1" applyFont="1" applyFill="1" applyBorder="1" applyAlignment="1" applyProtection="1">
      <alignment vertical="center"/>
    </xf>
    <xf numFmtId="3" fontId="3" fillId="0" borderId="31" xfId="1" applyNumberFormat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3" fillId="3" borderId="60" xfId="1" applyFont="1" applyFill="1" applyBorder="1" applyAlignment="1" applyProtection="1">
      <alignment horizontal="left" vertical="center" wrapText="1"/>
    </xf>
    <xf numFmtId="3" fontId="3" fillId="3" borderId="60" xfId="1" applyNumberFormat="1" applyFont="1" applyFill="1" applyBorder="1" applyAlignment="1" applyProtection="1">
      <alignment vertical="center"/>
    </xf>
    <xf numFmtId="3" fontId="3" fillId="3" borderId="61" xfId="1" applyNumberFormat="1" applyFont="1" applyFill="1" applyBorder="1" applyAlignment="1" applyProtection="1">
      <alignment vertical="center"/>
    </xf>
    <xf numFmtId="3" fontId="3" fillId="3" borderId="62" xfId="1" applyNumberFormat="1" applyFont="1" applyFill="1" applyBorder="1" applyAlignment="1" applyProtection="1">
      <alignment vertical="center"/>
    </xf>
    <xf numFmtId="3" fontId="3" fillId="3" borderId="63" xfId="1" applyNumberFormat="1" applyFont="1" applyFill="1" applyBorder="1" applyAlignment="1" applyProtection="1">
      <alignment vertical="center"/>
    </xf>
    <xf numFmtId="3" fontId="3" fillId="3" borderId="64" xfId="1" applyNumberFormat="1" applyFont="1" applyFill="1" applyBorder="1" applyAlignment="1" applyProtection="1">
      <alignment vertical="center"/>
    </xf>
    <xf numFmtId="3" fontId="3" fillId="3" borderId="15" xfId="1" applyNumberFormat="1" applyFont="1" applyFill="1" applyBorder="1" applyAlignment="1" applyProtection="1">
      <alignment vertical="center"/>
    </xf>
    <xf numFmtId="3" fontId="3" fillId="3" borderId="14" xfId="1" applyNumberFormat="1" applyFont="1" applyFill="1" applyBorder="1" applyAlignment="1" applyProtection="1">
      <alignment vertical="center"/>
    </xf>
    <xf numFmtId="3" fontId="3" fillId="3" borderId="15" xfId="1" applyNumberFormat="1" applyFont="1" applyFill="1" applyBorder="1" applyAlignment="1" applyProtection="1">
      <alignment horizontal="left" vertical="center" wrapText="1"/>
    </xf>
    <xf numFmtId="0" fontId="4" fillId="0" borderId="48" xfId="1" applyFont="1" applyFill="1" applyBorder="1" applyAlignment="1" applyProtection="1">
      <alignment horizontal="left" vertical="center" wrapText="1"/>
    </xf>
    <xf numFmtId="3" fontId="4" fillId="0" borderId="50" xfId="1" applyNumberFormat="1" applyFont="1" applyFill="1" applyBorder="1" applyAlignment="1" applyProtection="1">
      <alignment vertical="center"/>
    </xf>
    <xf numFmtId="3" fontId="4" fillId="0" borderId="51" xfId="1" applyNumberFormat="1" applyFont="1" applyFill="1" applyBorder="1" applyAlignment="1" applyProtection="1">
      <alignment vertical="center"/>
    </xf>
    <xf numFmtId="3" fontId="4" fillId="0" borderId="14" xfId="1" applyNumberFormat="1" applyFont="1" applyFill="1" applyBorder="1" applyAlignment="1" applyProtection="1">
      <alignment vertical="center"/>
    </xf>
    <xf numFmtId="3" fontId="4" fillId="0" borderId="62" xfId="1" applyNumberFormat="1" applyFont="1" applyFill="1" applyBorder="1" applyAlignment="1" applyProtection="1">
      <alignment vertical="center"/>
    </xf>
    <xf numFmtId="3" fontId="4" fillId="0" borderId="15" xfId="1" applyNumberFormat="1" applyFont="1" applyFill="1" applyBorder="1" applyAlignment="1" applyProtection="1">
      <alignment vertical="center"/>
    </xf>
    <xf numFmtId="3" fontId="4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4" fillId="0" borderId="71" xfId="1" applyFont="1" applyFill="1" applyBorder="1" applyAlignment="1" applyProtection="1">
      <alignment horizontal="center" vertical="center" wrapText="1"/>
    </xf>
    <xf numFmtId="3" fontId="4" fillId="0" borderId="72" xfId="1" applyNumberFormat="1" applyFont="1" applyFill="1" applyBorder="1" applyAlignment="1" applyProtection="1">
      <alignment vertical="center"/>
    </xf>
    <xf numFmtId="3" fontId="4" fillId="0" borderId="73" xfId="1" applyNumberFormat="1" applyFont="1" applyFill="1" applyBorder="1" applyAlignment="1" applyProtection="1">
      <alignment vertical="center"/>
    </xf>
    <xf numFmtId="3" fontId="4" fillId="0" borderId="74" xfId="1" applyNumberFormat="1" applyFont="1" applyFill="1" applyBorder="1" applyAlignment="1" applyProtection="1">
      <alignment vertical="center"/>
    </xf>
    <xf numFmtId="3" fontId="4" fillId="0" borderId="75" xfId="1" applyNumberFormat="1" applyFont="1" applyFill="1" applyBorder="1" applyAlignment="1" applyProtection="1">
      <alignment vertical="center"/>
    </xf>
    <xf numFmtId="3" fontId="4" fillId="0" borderId="76" xfId="1" applyNumberFormat="1" applyFont="1" applyFill="1" applyBorder="1" applyAlignment="1" applyProtection="1">
      <alignment vertical="center"/>
    </xf>
    <xf numFmtId="3" fontId="4" fillId="0" borderId="7" xfId="1" applyNumberFormat="1" applyFont="1" applyFill="1" applyBorder="1" applyAlignment="1" applyProtection="1">
      <alignment vertical="center"/>
    </xf>
    <xf numFmtId="3" fontId="4" fillId="0" borderId="30" xfId="1" applyNumberFormat="1" applyFont="1" applyFill="1" applyBorder="1" applyAlignment="1" applyProtection="1">
      <alignment vertical="center"/>
      <protection locked="0"/>
    </xf>
    <xf numFmtId="3" fontId="4" fillId="0" borderId="31" xfId="1" applyNumberFormat="1" applyFont="1" applyFill="1" applyBorder="1" applyAlignment="1" applyProtection="1">
      <alignment vertical="center"/>
      <protection locked="0"/>
    </xf>
    <xf numFmtId="3" fontId="4" fillId="0" borderId="0" xfId="1" applyNumberFormat="1" applyFont="1" applyFill="1" applyBorder="1" applyAlignment="1" applyProtection="1">
      <alignment vertical="center"/>
      <protection locked="0"/>
    </xf>
    <xf numFmtId="3" fontId="4" fillId="0" borderId="42" xfId="1" applyNumberFormat="1" applyFont="1" applyFill="1" applyBorder="1" applyAlignment="1" applyProtection="1">
      <alignment vertical="center"/>
      <protection locked="0"/>
    </xf>
    <xf numFmtId="3" fontId="4" fillId="0" borderId="43" xfId="1" applyNumberFormat="1" applyFont="1" applyFill="1" applyBorder="1" applyAlignment="1" applyProtection="1">
      <alignment vertical="center"/>
      <protection locked="0"/>
    </xf>
    <xf numFmtId="3" fontId="4" fillId="0" borderId="8" xfId="1" applyNumberFormat="1" applyFont="1" applyFill="1" applyBorder="1" applyAlignment="1" applyProtection="1">
      <alignment vertical="center"/>
      <protection locked="0"/>
    </xf>
    <xf numFmtId="0" fontId="4" fillId="0" borderId="40" xfId="1" applyFont="1" applyFill="1" applyBorder="1" applyAlignment="1" applyProtection="1">
      <alignment horizontal="center" vertical="center" wrapText="1"/>
    </xf>
    <xf numFmtId="3" fontId="4" fillId="0" borderId="41" xfId="1" applyNumberFormat="1" applyFont="1" applyFill="1" applyBorder="1" applyAlignment="1" applyProtection="1">
      <alignment vertical="center"/>
    </xf>
    <xf numFmtId="3" fontId="4" fillId="0" borderId="42" xfId="1" applyNumberFormat="1" applyFont="1" applyFill="1" applyBorder="1" applyAlignment="1" applyProtection="1">
      <alignment vertical="center"/>
    </xf>
    <xf numFmtId="3" fontId="4" fillId="0" borderId="43" xfId="1" applyNumberFormat="1" applyFont="1" applyFill="1" applyBorder="1" applyAlignment="1" applyProtection="1">
      <alignment vertical="center"/>
    </xf>
    <xf numFmtId="3" fontId="4" fillId="0" borderId="44" xfId="1" applyNumberFormat="1" applyFont="1" applyFill="1" applyBorder="1" applyAlignment="1" applyProtection="1">
      <alignment vertical="center"/>
    </xf>
    <xf numFmtId="3" fontId="4" fillId="0" borderId="9" xfId="1" applyNumberFormat="1" applyFont="1" applyFill="1" applyBorder="1" applyAlignment="1" applyProtection="1">
      <alignment vertical="center"/>
    </xf>
    <xf numFmtId="3" fontId="4" fillId="0" borderId="8" xfId="1" applyNumberFormat="1" applyFont="1" applyFill="1" applyBorder="1" applyAlignment="1" applyProtection="1">
      <alignment vertical="center"/>
    </xf>
    <xf numFmtId="3" fontId="4" fillId="0" borderId="72" xfId="1" applyNumberFormat="1" applyFont="1" applyFill="1" applyBorder="1" applyAlignment="1" applyProtection="1">
      <alignment vertical="center"/>
      <protection locked="0"/>
    </xf>
    <xf numFmtId="3" fontId="4" fillId="0" borderId="73" xfId="1" applyNumberFormat="1" applyFont="1" applyFill="1" applyBorder="1" applyAlignment="1" applyProtection="1">
      <alignment vertical="center"/>
      <protection locked="0"/>
    </xf>
    <xf numFmtId="3" fontId="4" fillId="0" borderId="74" xfId="1" applyNumberFormat="1" applyFont="1" applyFill="1" applyBorder="1" applyAlignment="1" applyProtection="1">
      <alignment vertical="center"/>
      <protection locked="0"/>
    </xf>
    <xf numFmtId="3" fontId="4" fillId="0" borderId="75" xfId="1" applyNumberFormat="1" applyFont="1" applyFill="1" applyBorder="1" applyAlignment="1" applyProtection="1">
      <alignment vertical="center"/>
      <protection locked="0"/>
    </xf>
    <xf numFmtId="3" fontId="4" fillId="0" borderId="76" xfId="1" applyNumberFormat="1" applyFont="1" applyFill="1" applyBorder="1" applyAlignment="1" applyProtection="1">
      <alignment vertical="center"/>
      <protection locked="0"/>
    </xf>
    <xf numFmtId="3" fontId="4" fillId="0" borderId="7" xfId="1" applyNumberFormat="1" applyFont="1" applyFill="1" applyBorder="1" applyAlignment="1" applyProtection="1">
      <alignment vertical="center"/>
      <protection locked="0"/>
    </xf>
    <xf numFmtId="3" fontId="4" fillId="0" borderId="1" xfId="1" applyNumberFormat="1" applyFont="1" applyFill="1" applyBorder="1" applyAlignment="1" applyProtection="1">
      <alignment vertical="center"/>
    </xf>
    <xf numFmtId="0" fontId="4" fillId="0" borderId="16" xfId="1" applyFont="1" applyFill="1" applyBorder="1" applyAlignment="1" applyProtection="1">
      <alignment horizontal="center" vertical="center" wrapText="1"/>
    </xf>
    <xf numFmtId="3" fontId="4" fillId="0" borderId="29" xfId="1" applyNumberFormat="1" applyFont="1" applyFill="1" applyBorder="1" applyAlignment="1" applyProtection="1">
      <alignment vertical="center"/>
    </xf>
    <xf numFmtId="3" fontId="4" fillId="0" borderId="30" xfId="1" applyNumberFormat="1" applyFont="1" applyFill="1" applyBorder="1" applyAlignment="1" applyProtection="1">
      <alignment vertical="center"/>
    </xf>
    <xf numFmtId="3" fontId="4" fillId="0" borderId="31" xfId="1" applyNumberFormat="1" applyFont="1" applyFill="1" applyBorder="1" applyAlignment="1" applyProtection="1">
      <alignment vertical="center"/>
    </xf>
    <xf numFmtId="3" fontId="4" fillId="0" borderId="32" xfId="1" applyNumberFormat="1" applyFont="1" applyFill="1" applyBorder="1" applyAlignment="1" applyProtection="1">
      <alignment vertical="center"/>
    </xf>
    <xf numFmtId="3" fontId="4" fillId="0" borderId="6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vertical="center"/>
    </xf>
    <xf numFmtId="3" fontId="4" fillId="0" borderId="65" xfId="1" applyNumberFormat="1" applyFont="1" applyFill="1" applyBorder="1" applyAlignment="1" applyProtection="1">
      <alignment vertical="center"/>
    </xf>
    <xf numFmtId="3" fontId="4" fillId="0" borderId="84" xfId="1" applyNumberFormat="1" applyFont="1" applyFill="1" applyBorder="1" applyAlignment="1" applyProtection="1">
      <alignment vertical="center"/>
    </xf>
    <xf numFmtId="3" fontId="4" fillId="0" borderId="67" xfId="1" applyNumberFormat="1" applyFont="1" applyFill="1" applyBorder="1" applyAlignment="1" applyProtection="1">
      <alignment vertical="center"/>
    </xf>
    <xf numFmtId="3" fontId="4" fillId="0" borderId="70" xfId="1" applyNumberFormat="1" applyFont="1" applyFill="1" applyBorder="1" applyAlignment="1" applyProtection="1">
      <alignment vertical="center"/>
    </xf>
    <xf numFmtId="3" fontId="4" fillId="0" borderId="70" xfId="1" applyNumberFormat="1" applyFont="1" applyFill="1" applyBorder="1" applyAlignment="1" applyProtection="1">
      <alignment horizontal="left" vertical="center" wrapText="1"/>
      <protection locked="0"/>
    </xf>
    <xf numFmtId="3" fontId="4" fillId="0" borderId="54" xfId="1" applyNumberFormat="1" applyFont="1" applyFill="1" applyBorder="1" applyAlignment="1" applyProtection="1">
      <alignment vertical="center"/>
    </xf>
    <xf numFmtId="3" fontId="4" fillId="0" borderId="49" xfId="1" applyNumberFormat="1" applyFont="1" applyFill="1" applyBorder="1" applyAlignment="1" applyProtection="1">
      <alignment vertical="center"/>
      <protection locked="0"/>
    </xf>
    <xf numFmtId="3" fontId="4" fillId="0" borderId="50" xfId="1" applyNumberFormat="1" applyFont="1" applyFill="1" applyBorder="1" applyAlignment="1" applyProtection="1">
      <alignment vertical="center"/>
      <protection locked="0"/>
    </xf>
    <xf numFmtId="3" fontId="4" fillId="0" borderId="51" xfId="1" applyNumberFormat="1" applyFont="1" applyFill="1" applyBorder="1" applyAlignment="1" applyProtection="1">
      <alignment vertical="center"/>
      <protection locked="0"/>
    </xf>
    <xf numFmtId="3" fontId="4" fillId="0" borderId="52" xfId="1" applyNumberFormat="1" applyFont="1" applyFill="1" applyBorder="1" applyAlignment="1" applyProtection="1">
      <alignment vertical="center"/>
      <protection locked="0"/>
    </xf>
    <xf numFmtId="3" fontId="4" fillId="0" borderId="11" xfId="1" applyNumberFormat="1" applyFont="1" applyFill="1" applyBorder="1" applyAlignment="1" applyProtection="1">
      <alignment vertical="center"/>
      <protection locked="0"/>
    </xf>
    <xf numFmtId="3" fontId="4" fillId="0" borderId="1" xfId="1" applyNumberFormat="1" applyFont="1" applyFill="1" applyBorder="1" applyAlignment="1" applyProtection="1">
      <alignment vertical="center"/>
      <protection locked="0"/>
    </xf>
    <xf numFmtId="3" fontId="4" fillId="0" borderId="59" xfId="1" applyNumberFormat="1" applyFont="1" applyFill="1" applyBorder="1" applyAlignment="1" applyProtection="1">
      <alignment vertical="center"/>
    </xf>
    <xf numFmtId="3" fontId="4" fillId="0" borderId="55" xfId="1" applyNumberFormat="1" applyFont="1" applyFill="1" applyBorder="1" applyAlignment="1" applyProtection="1">
      <alignment vertical="center"/>
    </xf>
    <xf numFmtId="3" fontId="4" fillId="0" borderId="58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4" fillId="0" borderId="60" xfId="1" applyFont="1" applyFill="1" applyBorder="1" applyAlignment="1" applyProtection="1">
      <alignment horizontal="left" vertical="center" wrapText="1"/>
    </xf>
    <xf numFmtId="3" fontId="4" fillId="0" borderId="85" xfId="1" applyNumberFormat="1" applyFont="1" applyFill="1" applyBorder="1" applyAlignment="1" applyProtection="1">
      <alignment vertical="center"/>
    </xf>
    <xf numFmtId="3" fontId="4" fillId="0" borderId="86" xfId="1" applyNumberFormat="1" applyFont="1" applyFill="1" applyBorder="1" applyAlignment="1" applyProtection="1">
      <alignment vertical="center"/>
    </xf>
    <xf numFmtId="3" fontId="4" fillId="0" borderId="87" xfId="1" applyNumberFormat="1" applyFont="1" applyFill="1" applyBorder="1" applyAlignment="1" applyProtection="1">
      <alignment vertical="center"/>
    </xf>
    <xf numFmtId="3" fontId="4" fillId="0" borderId="87" xfId="1" applyNumberFormat="1" applyFont="1" applyFill="1" applyBorder="1" applyAlignment="1" applyProtection="1">
      <alignment horizontal="left" vertical="center" wrapText="1"/>
      <protection locked="0"/>
    </xf>
    <xf numFmtId="0" fontId="4" fillId="0" borderId="88" xfId="1" applyFont="1" applyFill="1" applyBorder="1" applyAlignment="1" applyProtection="1">
      <alignment horizontal="right" vertical="center" wrapText="1"/>
    </xf>
    <xf numFmtId="3" fontId="4" fillId="0" borderId="88" xfId="1" applyNumberFormat="1" applyFont="1" applyFill="1" applyBorder="1" applyAlignment="1" applyProtection="1">
      <alignment vertical="center"/>
    </xf>
    <xf numFmtId="3" fontId="4" fillId="0" borderId="89" xfId="1" applyNumberFormat="1" applyFont="1" applyFill="1" applyBorder="1" applyAlignment="1" applyProtection="1">
      <alignment vertical="center"/>
      <protection locked="0"/>
    </xf>
    <xf numFmtId="3" fontId="4" fillId="0" borderId="86" xfId="1" applyNumberFormat="1" applyFont="1" applyFill="1" applyBorder="1" applyAlignment="1" applyProtection="1">
      <alignment vertical="center"/>
      <protection locked="0"/>
    </xf>
    <xf numFmtId="3" fontId="4" fillId="0" borderId="90" xfId="1" applyNumberFormat="1" applyFont="1" applyFill="1" applyBorder="1" applyAlignment="1" applyProtection="1">
      <alignment vertical="center"/>
      <protection locked="0"/>
    </xf>
    <xf numFmtId="3" fontId="4" fillId="0" borderId="91" xfId="1" applyNumberFormat="1" applyFont="1" applyFill="1" applyBorder="1" applyAlignment="1" applyProtection="1">
      <alignment vertical="center"/>
      <protection locked="0"/>
    </xf>
    <xf numFmtId="3" fontId="4" fillId="0" borderId="87" xfId="1" applyNumberFormat="1" applyFont="1" applyFill="1" applyBorder="1" applyAlignment="1" applyProtection="1">
      <alignment vertical="center"/>
      <protection locked="0"/>
    </xf>
    <xf numFmtId="3" fontId="4" fillId="0" borderId="85" xfId="1" applyNumberFormat="1" applyFont="1" applyFill="1" applyBorder="1" applyAlignment="1" applyProtection="1">
      <alignment vertical="center"/>
      <protection locked="0"/>
    </xf>
    <xf numFmtId="3" fontId="4" fillId="0" borderId="60" xfId="1" applyNumberFormat="1" applyFont="1" applyFill="1" applyBorder="1" applyAlignment="1" applyProtection="1">
      <alignment vertical="center"/>
    </xf>
    <xf numFmtId="3" fontId="4" fillId="0" borderId="61" xfId="1" applyNumberFormat="1" applyFont="1" applyFill="1" applyBorder="1" applyAlignment="1" applyProtection="1">
      <alignment vertical="center"/>
    </xf>
    <xf numFmtId="3" fontId="4" fillId="0" borderId="63" xfId="1" applyNumberFormat="1" applyFont="1" applyFill="1" applyBorder="1" applyAlignment="1" applyProtection="1">
      <alignment vertical="center"/>
    </xf>
    <xf numFmtId="3" fontId="4" fillId="0" borderId="64" xfId="1" applyNumberFormat="1" applyFont="1" applyFill="1" applyBorder="1" applyAlignment="1" applyProtection="1">
      <alignment vertical="center"/>
    </xf>
    <xf numFmtId="1" fontId="3" fillId="3" borderId="60" xfId="1" applyNumberFormat="1" applyFont="1" applyFill="1" applyBorder="1" applyAlignment="1" applyProtection="1">
      <alignment horizontal="left" vertical="center" wrapText="1"/>
    </xf>
    <xf numFmtId="1" fontId="3" fillId="0" borderId="48" xfId="1" applyNumberFormat="1" applyFont="1" applyFill="1" applyBorder="1" applyAlignment="1" applyProtection="1">
      <alignment horizontal="left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84" xfId="1" applyNumberFormat="1" applyFont="1" applyFill="1" applyBorder="1" applyAlignment="1" applyProtection="1">
      <alignment vertical="center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70" xfId="1" applyNumberFormat="1" applyFont="1" applyFill="1" applyBorder="1" applyAlignment="1" applyProtection="1">
      <alignment vertical="center"/>
    </xf>
    <xf numFmtId="3" fontId="3" fillId="0" borderId="7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88" xfId="1" applyFont="1" applyFill="1" applyBorder="1" applyAlignment="1" applyProtection="1">
      <alignment horizontal="center" vertical="center" wrapText="1"/>
    </xf>
    <xf numFmtId="0" fontId="4" fillId="0" borderId="88" xfId="1" applyFont="1" applyFill="1" applyBorder="1" applyAlignment="1" applyProtection="1">
      <alignment horizontal="left" vertical="center" wrapText="1"/>
    </xf>
    <xf numFmtId="0" fontId="4" fillId="0" borderId="40" xfId="1" applyFont="1" applyFill="1" applyBorder="1" applyAlignment="1" applyProtection="1">
      <alignment vertical="center"/>
    </xf>
    <xf numFmtId="0" fontId="3" fillId="3" borderId="48" xfId="1" applyFont="1" applyFill="1" applyBorder="1" applyAlignment="1" applyProtection="1">
      <alignment horizontal="left" vertical="center" wrapText="1"/>
    </xf>
    <xf numFmtId="3" fontId="3" fillId="3" borderId="48" xfId="1" applyNumberFormat="1" applyFont="1" applyFill="1" applyBorder="1" applyAlignment="1" applyProtection="1">
      <alignment vertical="center"/>
    </xf>
    <xf numFmtId="3" fontId="3" fillId="3" borderId="49" xfId="1" applyNumberFormat="1" applyFont="1" applyFill="1" applyBorder="1" applyAlignment="1" applyProtection="1">
      <alignment vertical="center"/>
    </xf>
    <xf numFmtId="3" fontId="3" fillId="3" borderId="50" xfId="1" applyNumberFormat="1" applyFont="1" applyFill="1" applyBorder="1" applyAlignment="1" applyProtection="1">
      <alignment vertical="center"/>
    </xf>
    <xf numFmtId="3" fontId="3" fillId="3" borderId="51" xfId="1" applyNumberFormat="1" applyFont="1" applyFill="1" applyBorder="1" applyAlignment="1" applyProtection="1">
      <alignment vertical="center"/>
    </xf>
    <xf numFmtId="3" fontId="3" fillId="3" borderId="52" xfId="1" applyNumberFormat="1" applyFont="1" applyFill="1" applyBorder="1" applyAlignment="1" applyProtection="1">
      <alignment vertical="center"/>
    </xf>
    <xf numFmtId="3" fontId="3" fillId="3" borderId="11" xfId="1" applyNumberFormat="1" applyFont="1" applyFill="1" applyBorder="1" applyAlignment="1" applyProtection="1">
      <alignment vertical="center"/>
    </xf>
    <xf numFmtId="3" fontId="3" fillId="3" borderId="84" xfId="1" applyNumberFormat="1" applyFont="1" applyFill="1" applyBorder="1" applyAlignment="1" applyProtection="1">
      <alignment vertical="center"/>
    </xf>
    <xf numFmtId="3" fontId="3" fillId="3" borderId="67" xfId="1" applyNumberFormat="1" applyFont="1" applyFill="1" applyBorder="1" applyAlignment="1" applyProtection="1">
      <alignment vertical="center"/>
    </xf>
    <xf numFmtId="3" fontId="3" fillId="3" borderId="70" xfId="1" applyNumberFormat="1" applyFont="1" applyFill="1" applyBorder="1" applyAlignment="1" applyProtection="1">
      <alignment vertical="center"/>
    </xf>
    <xf numFmtId="3" fontId="3" fillId="3" borderId="70" xfId="1" applyNumberFormat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vertical="center"/>
    </xf>
    <xf numFmtId="3" fontId="4" fillId="0" borderId="66" xfId="1" applyNumberFormat="1" applyFont="1" applyFill="1" applyBorder="1" applyAlignment="1" applyProtection="1">
      <alignment vertical="center"/>
    </xf>
    <xf numFmtId="3" fontId="4" fillId="0" borderId="68" xfId="1" applyNumberFormat="1" applyFont="1" applyFill="1" applyBorder="1" applyAlignment="1" applyProtection="1">
      <alignment vertical="center"/>
    </xf>
    <xf numFmtId="3" fontId="4" fillId="0" borderId="69" xfId="1" applyNumberFormat="1" applyFont="1" applyFill="1" applyBorder="1" applyAlignment="1" applyProtection="1">
      <alignment vertical="center"/>
    </xf>
    <xf numFmtId="3" fontId="4" fillId="0" borderId="66" xfId="1" applyNumberFormat="1" applyFont="1" applyFill="1" applyBorder="1" applyAlignment="1" applyProtection="1">
      <alignment vertical="center"/>
      <protection locked="0"/>
    </xf>
    <xf numFmtId="3" fontId="4" fillId="0" borderId="67" xfId="1" applyNumberFormat="1" applyFont="1" applyFill="1" applyBorder="1" applyAlignment="1" applyProtection="1">
      <alignment vertical="center"/>
      <protection locked="0"/>
    </xf>
    <xf numFmtId="3" fontId="4" fillId="0" borderId="68" xfId="1" applyNumberFormat="1" applyFont="1" applyFill="1" applyBorder="1" applyAlignment="1" applyProtection="1">
      <alignment vertical="center"/>
      <protection locked="0"/>
    </xf>
    <xf numFmtId="3" fontId="4" fillId="0" borderId="69" xfId="1" applyNumberFormat="1" applyFont="1" applyFill="1" applyBorder="1" applyAlignment="1" applyProtection="1">
      <alignment vertical="center"/>
      <protection locked="0"/>
    </xf>
    <xf numFmtId="3" fontId="4" fillId="0" borderId="70" xfId="1" applyNumberFormat="1" applyFont="1" applyFill="1" applyBorder="1" applyAlignment="1" applyProtection="1">
      <alignment vertical="center"/>
      <protection locked="0"/>
    </xf>
    <xf numFmtId="3" fontId="4" fillId="0" borderId="84" xfId="1" applyNumberFormat="1" applyFont="1" applyFill="1" applyBorder="1" applyAlignment="1" applyProtection="1">
      <alignment vertical="center"/>
      <protection locked="0"/>
    </xf>
    <xf numFmtId="0" fontId="4" fillId="0" borderId="48" xfId="1" applyFont="1" applyFill="1" applyBorder="1" applyAlignment="1" applyProtection="1">
      <alignment horizontal="right" vertical="center" wrapText="1"/>
    </xf>
    <xf numFmtId="0" fontId="4" fillId="0" borderId="60" xfId="1" applyFont="1" applyFill="1" applyBorder="1" applyAlignment="1" applyProtection="1">
      <alignment vertical="center"/>
    </xf>
    <xf numFmtId="0" fontId="4" fillId="0" borderId="12" xfId="1" applyFont="1" applyFill="1" applyBorder="1" applyAlignment="1" applyProtection="1">
      <alignment vertical="center"/>
    </xf>
    <xf numFmtId="3" fontId="4" fillId="0" borderId="4" xfId="1" applyNumberFormat="1" applyFont="1" applyFill="1" applyBorder="1" applyAlignment="1" applyProtection="1">
      <alignment vertical="center"/>
    </xf>
    <xf numFmtId="3" fontId="4" fillId="0" borderId="92" xfId="1" applyNumberFormat="1" applyFont="1" applyFill="1" applyBorder="1" applyAlignment="1" applyProtection="1">
      <alignment vertical="center"/>
    </xf>
    <xf numFmtId="3" fontId="4" fillId="0" borderId="17" xfId="1" applyNumberFormat="1" applyFont="1" applyFill="1" applyBorder="1" applyAlignment="1" applyProtection="1">
      <alignment vertical="center"/>
    </xf>
    <xf numFmtId="3" fontId="4" fillId="0" borderId="93" xfId="1" applyNumberFormat="1" applyFont="1" applyFill="1" applyBorder="1" applyAlignment="1" applyProtection="1">
      <alignment vertical="center"/>
    </xf>
    <xf numFmtId="3" fontId="4" fillId="0" borderId="94" xfId="1" applyNumberFormat="1" applyFont="1" applyFill="1" applyBorder="1" applyAlignment="1" applyProtection="1">
      <alignment vertical="center"/>
    </xf>
    <xf numFmtId="3" fontId="4" fillId="0" borderId="15" xfId="1" applyNumberFormat="1" applyFont="1" applyFill="1" applyBorder="1" applyAlignment="1" applyProtection="1">
      <alignment horizontal="left" vertical="center" wrapText="1"/>
    </xf>
    <xf numFmtId="3" fontId="3" fillId="0" borderId="15" xfId="1" applyNumberFormat="1" applyFont="1" applyFill="1" applyBorder="1" applyAlignment="1" applyProtection="1">
      <alignment vertical="center"/>
    </xf>
    <xf numFmtId="3" fontId="3" fillId="0" borderId="61" xfId="1" applyNumberFormat="1" applyFont="1" applyFill="1" applyBorder="1" applyAlignment="1" applyProtection="1">
      <alignment vertical="center"/>
    </xf>
    <xf numFmtId="3" fontId="3" fillId="0" borderId="62" xfId="1" applyNumberFormat="1" applyFont="1" applyFill="1" applyBorder="1" applyAlignment="1" applyProtection="1">
      <alignment vertical="center"/>
    </xf>
    <xf numFmtId="3" fontId="3" fillId="0" borderId="63" xfId="1" applyNumberFormat="1" applyFont="1" applyFill="1" applyBorder="1" applyAlignment="1" applyProtection="1">
      <alignment vertical="center"/>
    </xf>
    <xf numFmtId="3" fontId="3" fillId="0" borderId="64" xfId="1" applyNumberFormat="1" applyFont="1" applyFill="1" applyBorder="1" applyAlignment="1" applyProtection="1">
      <alignment vertical="center"/>
    </xf>
    <xf numFmtId="3" fontId="3" fillId="0" borderId="14" xfId="1" applyNumberFormat="1" applyFont="1" applyFill="1" applyBorder="1" applyAlignment="1" applyProtection="1">
      <alignment vertical="center"/>
    </xf>
    <xf numFmtId="3" fontId="3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4" fillId="0" borderId="60" xfId="1" applyFont="1" applyFill="1" applyBorder="1" applyAlignment="1" applyProtection="1">
      <alignment horizontal="left"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60" xfId="1" applyFont="1" applyFill="1" applyBorder="1" applyAlignment="1" applyProtection="1">
      <alignment vertical="center"/>
    </xf>
    <xf numFmtId="0" fontId="4" fillId="0" borderId="71" xfId="1" applyFont="1" applyFill="1" applyBorder="1" applyAlignment="1" applyProtection="1">
      <alignment vertical="center"/>
    </xf>
    <xf numFmtId="3" fontId="4" fillId="0" borderId="55" xfId="1" applyNumberFormat="1" applyFont="1" applyFill="1" applyBorder="1" applyAlignment="1" applyProtection="1">
      <alignment vertical="center"/>
      <protection locked="0"/>
    </xf>
    <xf numFmtId="3" fontId="4" fillId="0" borderId="56" xfId="1" applyNumberFormat="1" applyFont="1" applyFill="1" applyBorder="1" applyAlignment="1" applyProtection="1">
      <alignment vertical="center"/>
      <protection locked="0"/>
    </xf>
    <xf numFmtId="3" fontId="4" fillId="0" borderId="59" xfId="1" applyNumberFormat="1" applyFont="1" applyFill="1" applyBorder="1" applyAlignment="1" applyProtection="1">
      <alignment vertical="center"/>
      <protection locked="0"/>
    </xf>
    <xf numFmtId="0" fontId="4" fillId="0" borderId="88" xfId="1" applyFont="1" applyFill="1" applyBorder="1" applyAlignment="1" applyProtection="1">
      <alignment vertical="center"/>
    </xf>
    <xf numFmtId="0" fontId="4" fillId="0" borderId="88" xfId="1" applyFont="1" applyFill="1" applyBorder="1" applyAlignment="1" applyProtection="1">
      <alignment vertical="center" wrapText="1"/>
    </xf>
    <xf numFmtId="3" fontId="3" fillId="0" borderId="60" xfId="1" applyNumberFormat="1" applyFont="1" applyFill="1" applyBorder="1" applyAlignment="1" applyProtection="1">
      <alignment vertical="center"/>
    </xf>
    <xf numFmtId="3" fontId="3" fillId="0" borderId="61" xfId="1" applyNumberFormat="1" applyFont="1" applyFill="1" applyBorder="1" applyAlignment="1" applyProtection="1">
      <alignment vertical="center"/>
      <protection locked="0"/>
    </xf>
    <xf numFmtId="3" fontId="3" fillId="0" borderId="62" xfId="1" applyNumberFormat="1" applyFont="1" applyFill="1" applyBorder="1" applyAlignment="1" applyProtection="1">
      <alignment vertical="center"/>
      <protection locked="0"/>
    </xf>
    <xf numFmtId="3" fontId="3" fillId="0" borderId="63" xfId="1" applyNumberFormat="1" applyFont="1" applyFill="1" applyBorder="1" applyAlignment="1" applyProtection="1">
      <alignment vertical="center"/>
      <protection locked="0"/>
    </xf>
    <xf numFmtId="3" fontId="3" fillId="0" borderId="64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3" fontId="3" fillId="0" borderId="14" xfId="1" applyNumberFormat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50" xfId="1" applyNumberFormat="1" applyFont="1" applyFill="1" applyBorder="1" applyAlignment="1" applyProtection="1">
      <alignment vertical="center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vertical="center" wrapText="1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  <protection locked="0"/>
    </xf>
    <xf numFmtId="3" fontId="3" fillId="0" borderId="50" xfId="1" applyNumberFormat="1" applyFont="1" applyFill="1" applyBorder="1" applyAlignment="1" applyProtection="1">
      <alignment vertical="center"/>
      <protection locked="0"/>
    </xf>
    <xf numFmtId="3" fontId="3" fillId="0" borderId="51" xfId="1" applyNumberFormat="1" applyFont="1" applyFill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Alignment="1">
      <alignment vertical="center"/>
    </xf>
    <xf numFmtId="0" fontId="11" fillId="0" borderId="0" xfId="2" applyFont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right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1" applyFont="1" applyFill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3" fontId="3" fillId="0" borderId="42" xfId="1" applyNumberFormat="1" applyFont="1" applyFill="1" applyBorder="1" applyAlignment="1">
      <alignment vertical="center" wrapText="1"/>
    </xf>
    <xf numFmtId="3" fontId="3" fillId="0" borderId="42" xfId="0" applyNumberFormat="1" applyFont="1" applyBorder="1" applyAlignment="1">
      <alignment vertical="center" wrapText="1"/>
    </xf>
    <xf numFmtId="3" fontId="0" fillId="0" borderId="0" xfId="0" applyNumberFormat="1"/>
    <xf numFmtId="3" fontId="3" fillId="0" borderId="42" xfId="1" applyNumberFormat="1" applyFont="1" applyFill="1" applyBorder="1" applyAlignment="1">
      <alignment horizontal="right" vertical="center" wrapText="1"/>
    </xf>
    <xf numFmtId="3" fontId="4" fillId="0" borderId="95" xfId="1" applyNumberFormat="1" applyFont="1" applyFill="1" applyBorder="1" applyAlignment="1">
      <alignment horizontal="right" vertical="center" wrapText="1"/>
    </xf>
    <xf numFmtId="3" fontId="4" fillId="0" borderId="42" xfId="0" applyNumberFormat="1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3" fontId="4" fillId="0" borderId="42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3" fontId="16" fillId="0" borderId="0" xfId="1" applyNumberFormat="1" applyFont="1" applyFill="1" applyBorder="1" applyAlignment="1">
      <alignment horizontal="right" vertical="center" wrapText="1"/>
    </xf>
    <xf numFmtId="49" fontId="4" fillId="0" borderId="42" xfId="1" applyNumberFormat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left" vertical="center" wrapText="1"/>
    </xf>
    <xf numFmtId="0" fontId="6" fillId="0" borderId="42" xfId="0" applyFont="1" applyBorder="1" applyAlignment="1">
      <alignment vertical="center"/>
    </xf>
    <xf numFmtId="3" fontId="6" fillId="0" borderId="42" xfId="0" applyNumberFormat="1" applyFont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3" fontId="4" fillId="0" borderId="42" xfId="1" applyNumberFormat="1" applyFont="1" applyFill="1" applyBorder="1" applyAlignment="1">
      <alignment horizontal="right" vertical="center" wrapText="1"/>
    </xf>
    <xf numFmtId="49" fontId="4" fillId="0" borderId="86" xfId="1" applyNumberFormat="1" applyFont="1" applyFill="1" applyBorder="1" applyAlignment="1">
      <alignment horizontal="center" vertical="center"/>
    </xf>
    <xf numFmtId="0" fontId="4" fillId="0" borderId="86" xfId="1" applyFont="1" applyFill="1" applyBorder="1" applyAlignment="1">
      <alignment horizontal="left" vertical="center" wrapText="1"/>
    </xf>
    <xf numFmtId="3" fontId="3" fillId="0" borderId="86" xfId="1" applyNumberFormat="1" applyFont="1" applyFill="1" applyBorder="1" applyAlignment="1">
      <alignment horizontal="right" vertical="center" wrapText="1"/>
    </xf>
    <xf numFmtId="3" fontId="4" fillId="0" borderId="86" xfId="1" applyNumberFormat="1" applyFont="1" applyFill="1" applyBorder="1" applyAlignment="1">
      <alignment horizontal="right" vertical="center" wrapText="1"/>
    </xf>
    <xf numFmtId="0" fontId="4" fillId="0" borderId="42" xfId="1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left" vertical="center" wrapText="1"/>
    </xf>
    <xf numFmtId="3" fontId="3" fillId="0" borderId="73" xfId="1" applyNumberFormat="1" applyFont="1" applyFill="1" applyBorder="1" applyAlignment="1">
      <alignment horizontal="right" vertical="center" wrapText="1"/>
    </xf>
    <xf numFmtId="3" fontId="4" fillId="0" borderId="73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4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Fill="1" applyBorder="1" applyAlignment="1">
      <alignment horizontal="left" vertical="center"/>
    </xf>
    <xf numFmtId="3" fontId="17" fillId="0" borderId="42" xfId="1" applyNumberFormat="1" applyFont="1" applyFill="1" applyBorder="1" applyAlignment="1">
      <alignment vertical="center" wrapText="1"/>
    </xf>
    <xf numFmtId="0" fontId="10" fillId="0" borderId="42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left" vertical="center" wrapText="1"/>
    </xf>
    <xf numFmtId="3" fontId="10" fillId="0" borderId="42" xfId="1" applyNumberFormat="1" applyFont="1" applyFill="1" applyBorder="1" applyAlignment="1">
      <alignment horizontal="right" vertical="center" wrapText="1"/>
    </xf>
    <xf numFmtId="49" fontId="10" fillId="0" borderId="42" xfId="1" applyNumberFormat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left" vertical="center" wrapText="1"/>
    </xf>
    <xf numFmtId="3" fontId="17" fillId="0" borderId="42" xfId="1" applyNumberFormat="1" applyFont="1" applyFill="1" applyBorder="1" applyAlignment="1">
      <alignment horizontal="right" vertical="center" wrapText="1"/>
    </xf>
    <xf numFmtId="49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3" fontId="10" fillId="0" borderId="0" xfId="1" applyNumberFormat="1" applyFont="1" applyFill="1" applyBorder="1" applyAlignment="1">
      <alignment horizontal="right" vertical="center" wrapText="1"/>
    </xf>
    <xf numFmtId="3" fontId="3" fillId="0" borderId="86" xfId="1" applyNumberFormat="1" applyFont="1" applyFill="1" applyBorder="1" applyAlignment="1">
      <alignment vertical="center" wrapText="1"/>
    </xf>
    <xf numFmtId="49" fontId="4" fillId="0" borderId="42" xfId="1" applyNumberFormat="1" applyFont="1" applyFill="1" applyBorder="1" applyAlignment="1">
      <alignment horizontal="center" vertical="center" wrapText="1"/>
    </xf>
    <xf numFmtId="49" fontId="4" fillId="0" borderId="73" xfId="1" applyNumberFormat="1" applyFont="1" applyFill="1" applyBorder="1" applyAlignment="1">
      <alignment horizontal="center" vertical="center"/>
    </xf>
    <xf numFmtId="3" fontId="4" fillId="0" borderId="31" xfId="1" applyNumberFormat="1" applyFont="1" applyFill="1" applyBorder="1" applyAlignment="1" applyProtection="1">
      <alignment horizontal="right" vertical="center"/>
    </xf>
    <xf numFmtId="3" fontId="4" fillId="0" borderId="6" xfId="1" applyNumberFormat="1" applyFont="1" applyFill="1" applyBorder="1" applyAlignment="1" applyProtection="1">
      <alignment horizontal="right" vertical="center"/>
    </xf>
    <xf numFmtId="3" fontId="4" fillId="0" borderId="43" xfId="1" applyNumberFormat="1" applyFont="1" applyFill="1" applyBorder="1" applyAlignment="1" applyProtection="1">
      <alignment horizontal="right" vertical="center"/>
    </xf>
    <xf numFmtId="3" fontId="4" fillId="0" borderId="9" xfId="1" applyNumberFormat="1" applyFont="1" applyFill="1" applyBorder="1" applyAlignment="1" applyProtection="1">
      <alignment horizontal="right" vertical="center"/>
    </xf>
    <xf numFmtId="3" fontId="4" fillId="0" borderId="46" xfId="1" applyNumberFormat="1" applyFont="1" applyFill="1" applyBorder="1" applyAlignment="1" applyProtection="1">
      <alignment vertical="center"/>
    </xf>
    <xf numFmtId="3" fontId="4" fillId="0" borderId="21" xfId="1" applyNumberFormat="1" applyFont="1" applyFill="1" applyBorder="1" applyAlignment="1" applyProtection="1">
      <alignment vertical="center"/>
    </xf>
    <xf numFmtId="3" fontId="4" fillId="0" borderId="51" xfId="1" applyNumberFormat="1" applyFont="1" applyFill="1" applyBorder="1" applyAlignment="1" applyProtection="1">
      <alignment horizontal="right" vertical="center"/>
    </xf>
    <xf numFmtId="3" fontId="4" fillId="0" borderId="90" xfId="1" applyNumberFormat="1" applyFont="1" applyFill="1" applyBorder="1" applyAlignment="1" applyProtection="1">
      <alignment vertical="center"/>
    </xf>
    <xf numFmtId="3" fontId="4" fillId="0" borderId="56" xfId="1" applyNumberFormat="1" applyFont="1" applyFill="1" applyBorder="1" applyAlignment="1" applyProtection="1">
      <alignment vertical="center"/>
    </xf>
    <xf numFmtId="0" fontId="3" fillId="0" borderId="61" xfId="1" applyFont="1" applyFill="1" applyBorder="1" applyAlignment="1" applyProtection="1">
      <alignment horizontal="left" vertical="center"/>
    </xf>
    <xf numFmtId="0" fontId="3" fillId="0" borderId="63" xfId="1" applyFont="1" applyFill="1" applyBorder="1" applyAlignment="1" applyProtection="1">
      <alignment horizontal="left" vertical="center"/>
    </xf>
    <xf numFmtId="0" fontId="4" fillId="0" borderId="17" xfId="1" applyFont="1" applyFill="1" applyBorder="1" applyAlignment="1" applyProtection="1">
      <alignment horizontal="center" vertical="center" textRotation="90" wrapText="1"/>
    </xf>
    <xf numFmtId="0" fontId="4" fillId="0" borderId="20" xfId="1" applyFont="1" applyFill="1" applyBorder="1" applyAlignment="1" applyProtection="1">
      <alignment horizontal="center" vertical="center" textRotation="90" wrapText="1"/>
    </xf>
    <xf numFmtId="0" fontId="4" fillId="0" borderId="4" xfId="1" applyFont="1" applyFill="1" applyBorder="1" applyAlignment="1" applyProtection="1">
      <alignment horizontal="center" vertical="center" textRotation="90" wrapText="1"/>
    </xf>
    <xf numFmtId="0" fontId="4" fillId="0" borderId="21" xfId="1" applyFont="1" applyFill="1" applyBorder="1" applyAlignment="1" applyProtection="1">
      <alignment horizontal="center" vertical="center" textRotation="90" wrapText="1"/>
    </xf>
    <xf numFmtId="0" fontId="4" fillId="0" borderId="3" xfId="1" applyFont="1" applyFill="1" applyBorder="1" applyAlignment="1" applyProtection="1">
      <alignment horizontal="center" vertical="center" textRotation="90" wrapText="1"/>
    </xf>
    <xf numFmtId="0" fontId="4" fillId="0" borderId="19" xfId="1" applyFont="1" applyFill="1" applyBorder="1" applyAlignment="1" applyProtection="1">
      <alignment horizontal="center" vertical="center" textRotation="90" wrapText="1"/>
    </xf>
    <xf numFmtId="49" fontId="4" fillId="2" borderId="1" xfId="1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2" xfId="1" applyNumberFormat="1" applyFont="1" applyFill="1" applyBorder="1" applyAlignment="1" applyProtection="1">
      <alignment horizontal="center" vertical="center" textRotation="90" wrapText="1"/>
    </xf>
    <xf numFmtId="49" fontId="4" fillId="0" borderId="16" xfId="1" applyNumberFormat="1" applyFont="1" applyFill="1" applyBorder="1" applyAlignment="1" applyProtection="1">
      <alignment horizontal="center" vertical="center" textRotation="90" wrapText="1"/>
    </xf>
    <xf numFmtId="0" fontId="4" fillId="0" borderId="18" xfId="1" applyFont="1" applyFill="1" applyBorder="1" applyAlignment="1" applyProtection="1">
      <alignment horizontal="center" vertical="center" wrapText="1"/>
    </xf>
    <xf numFmtId="49" fontId="4" fillId="0" borderId="12" xfId="1" applyNumberFormat="1" applyFont="1" applyFill="1" applyBorder="1" applyAlignment="1" applyProtection="1">
      <alignment horizontal="center" vertical="center" wrapText="1"/>
    </xf>
    <xf numFmtId="49" fontId="4" fillId="0" borderId="16" xfId="1" applyNumberFormat="1" applyFont="1" applyFill="1" applyBorder="1" applyAlignment="1" applyProtection="1">
      <alignment horizontal="center" vertical="center" wrapText="1"/>
    </xf>
    <xf numFmtId="49" fontId="4" fillId="0" borderId="18" xfId="1" applyNumberFormat="1" applyFont="1" applyFill="1" applyBorder="1" applyAlignment="1" applyProtection="1">
      <alignment horizontal="center" vertical="center" wrapText="1"/>
    </xf>
    <xf numFmtId="49" fontId="4" fillId="0" borderId="13" xfId="1" applyNumberFormat="1" applyFont="1" applyFill="1" applyBorder="1" applyAlignment="1" applyProtection="1">
      <alignment horizontal="center" vertical="center"/>
    </xf>
    <xf numFmtId="49" fontId="4" fillId="0" borderId="14" xfId="1" applyNumberFormat="1" applyFont="1" applyFill="1" applyBorder="1" applyAlignment="1" applyProtection="1">
      <alignment horizontal="center" vertical="center"/>
    </xf>
    <xf numFmtId="49" fontId="4" fillId="0" borderId="15" xfId="1" applyNumberFormat="1" applyFont="1" applyFill="1" applyBorder="1" applyAlignment="1" applyProtection="1">
      <alignment horizontal="center" vertical="center"/>
    </xf>
    <xf numFmtId="0" fontId="4" fillId="0" borderId="12" xfId="1" applyFont="1" applyFill="1" applyBorder="1" applyAlignment="1" applyProtection="1">
      <alignment horizontal="center" vertical="center" textRotation="90"/>
    </xf>
    <xf numFmtId="0" fontId="4" fillId="0" borderId="18" xfId="1" applyFont="1" applyFill="1" applyBorder="1" applyAlignment="1" applyProtection="1">
      <alignment horizontal="center" vertical="center" textRotation="90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49" fontId="5" fillId="2" borderId="5" xfId="1" applyNumberFormat="1" applyFont="1" applyFill="1" applyBorder="1" applyAlignment="1" applyProtection="1">
      <alignment horizontal="center" vertical="center"/>
    </xf>
    <xf numFmtId="49" fontId="5" fillId="2" borderId="0" xfId="1" applyNumberFormat="1" applyFont="1" applyFill="1" applyBorder="1" applyAlignment="1" applyProtection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86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3" fillId="0" borderId="42" xfId="1" applyFont="1" applyBorder="1" applyAlignment="1">
      <alignment horizontal="right" vertical="center" wrapText="1"/>
    </xf>
    <xf numFmtId="0" fontId="4" fillId="0" borderId="86" xfId="1" applyFont="1" applyFill="1" applyBorder="1" applyAlignment="1" applyProtection="1">
      <alignment horizontal="center" vertical="center" wrapText="1"/>
    </xf>
    <xf numFmtId="0" fontId="4" fillId="0" borderId="73" xfId="1" applyFont="1" applyFill="1" applyBorder="1" applyAlignment="1" applyProtection="1">
      <alignment horizontal="center" vertical="center" wrapText="1"/>
    </xf>
    <xf numFmtId="49" fontId="4" fillId="0" borderId="86" xfId="1" applyNumberFormat="1" applyFont="1" applyFill="1" applyBorder="1" applyAlignment="1">
      <alignment horizontal="center" vertical="center"/>
    </xf>
    <xf numFmtId="49" fontId="4" fillId="0" borderId="73" xfId="1" applyNumberFormat="1" applyFont="1" applyFill="1" applyBorder="1" applyAlignment="1">
      <alignment horizontal="center" vertical="center"/>
    </xf>
    <xf numFmtId="0" fontId="4" fillId="0" borderId="86" xfId="1" applyFont="1" applyFill="1" applyBorder="1" applyAlignment="1">
      <alignment horizontal="left" vertical="center" wrapText="1"/>
    </xf>
    <xf numFmtId="0" fontId="4" fillId="0" borderId="73" xfId="1" applyFont="1" applyFill="1" applyBorder="1" applyAlignment="1">
      <alignment horizontal="left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86" xfId="1" applyFont="1" applyFill="1" applyBorder="1" applyAlignment="1">
      <alignment horizontal="center" vertical="center" wrapText="1"/>
    </xf>
    <xf numFmtId="0" fontId="4" fillId="0" borderId="73" xfId="1" applyFont="1" applyFill="1" applyBorder="1" applyAlignment="1">
      <alignment horizontal="center" vertical="center" wrapText="1"/>
    </xf>
    <xf numFmtId="0" fontId="4" fillId="0" borderId="95" xfId="3" applyFont="1" applyBorder="1" applyAlignment="1">
      <alignment horizontal="center" vertical="center" wrapText="1"/>
    </xf>
    <xf numFmtId="0" fontId="10" fillId="0" borderId="86" xfId="1" applyFont="1" applyFill="1" applyBorder="1" applyAlignment="1">
      <alignment horizontal="left" vertical="center" wrapText="1"/>
    </xf>
    <xf numFmtId="0" fontId="10" fillId="0" borderId="73" xfId="1" applyFont="1" applyFill="1" applyBorder="1" applyAlignment="1">
      <alignment horizontal="left" vertical="center" wrapText="1"/>
    </xf>
    <xf numFmtId="0" fontId="17" fillId="0" borderId="42" xfId="1" applyFont="1" applyBorder="1" applyAlignment="1">
      <alignment horizontal="right" vertical="center" wrapText="1"/>
    </xf>
    <xf numFmtId="0" fontId="10" fillId="0" borderId="42" xfId="1" applyFont="1" applyBorder="1" applyAlignment="1">
      <alignment horizontal="center" vertical="center" wrapText="1"/>
    </xf>
    <xf numFmtId="0" fontId="10" fillId="0" borderId="86" xfId="1" applyFont="1" applyFill="1" applyBorder="1" applyAlignment="1">
      <alignment horizontal="center" vertical="center" wrapText="1"/>
    </xf>
    <xf numFmtId="0" fontId="10" fillId="0" borderId="73" xfId="1" applyFont="1" applyFill="1" applyBorder="1" applyAlignment="1">
      <alignment horizontal="center" vertical="center" wrapText="1"/>
    </xf>
    <xf numFmtId="0" fontId="3" fillId="0" borderId="95" xfId="0" applyFont="1" applyBorder="1" applyAlignment="1">
      <alignment horizontal="right" vertical="center" wrapText="1"/>
    </xf>
    <xf numFmtId="0" fontId="3" fillId="0" borderId="44" xfId="0" applyFont="1" applyBorder="1" applyAlignment="1">
      <alignment horizontal="right" vertical="center" wrapText="1"/>
    </xf>
    <xf numFmtId="0" fontId="3" fillId="0" borderId="95" xfId="1" applyFont="1" applyFill="1" applyBorder="1" applyAlignment="1">
      <alignment horizontal="right" vertical="center" wrapText="1"/>
    </xf>
    <xf numFmtId="0" fontId="3" fillId="0" borderId="44" xfId="1" applyFont="1" applyFill="1" applyBorder="1" applyAlignment="1">
      <alignment horizontal="right" vertical="center" wrapText="1"/>
    </xf>
    <xf numFmtId="49" fontId="4" fillId="0" borderId="42" xfId="1" applyNumberFormat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left" vertical="center" wrapText="1"/>
    </xf>
    <xf numFmtId="0" fontId="4" fillId="0" borderId="42" xfId="1" applyFont="1" applyBorder="1" applyAlignment="1">
      <alignment horizontal="left" vertical="center" wrapText="1"/>
    </xf>
    <xf numFmtId="0" fontId="16" fillId="0" borderId="42" xfId="1" applyFont="1" applyFill="1" applyBorder="1" applyAlignment="1">
      <alignment horizontal="right" vertical="center" wrapText="1"/>
    </xf>
    <xf numFmtId="49" fontId="4" fillId="0" borderId="86" xfId="1" applyNumberFormat="1" applyFont="1" applyFill="1" applyBorder="1" applyAlignment="1">
      <alignment horizontal="center" vertical="center" wrapText="1"/>
    </xf>
    <xf numFmtId="49" fontId="4" fillId="0" borderId="30" xfId="1" applyNumberFormat="1" applyFont="1" applyFill="1" applyBorder="1" applyAlignment="1">
      <alignment horizontal="center" vertical="center" wrapText="1"/>
    </xf>
    <xf numFmtId="49" fontId="4" fillId="0" borderId="73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</cellXfs>
  <cellStyles count="5">
    <cellStyle name="Normal" xfId="0" builtinId="0"/>
    <cellStyle name="Normal 2" xfId="1"/>
    <cellStyle name="Normal 2 3" xfId="3"/>
    <cellStyle name="Normal 3 2 2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21"/>
  <sheetViews>
    <sheetView tabSelected="1" view="pageLayout" zoomScaleNormal="90" workbookViewId="0">
      <selection activeCell="S16" sqref="S16"/>
    </sheetView>
  </sheetViews>
  <sheetFormatPr defaultRowHeight="12" outlineLevelCol="1" x14ac:dyDescent="0.25"/>
  <cols>
    <col min="1" max="1" width="10.85546875" style="374" customWidth="1"/>
    <col min="2" max="2" width="28" style="374" customWidth="1"/>
    <col min="3" max="3" width="8.7109375" style="374" customWidth="1"/>
    <col min="4" max="5" width="8.7109375" style="374" hidden="1" customWidth="1" outlineLevel="1"/>
    <col min="6" max="6" width="8.7109375" style="374" customWidth="1" collapsed="1"/>
    <col min="7" max="7" width="12.28515625" style="374" hidden="1" customWidth="1" outlineLevel="1"/>
    <col min="8" max="8" width="10" style="374" hidden="1" customWidth="1" outlineLevel="1"/>
    <col min="9" max="9" width="8.7109375" style="374" customWidth="1" collapsed="1"/>
    <col min="10" max="10" width="8.7109375" style="374" hidden="1" customWidth="1" outlineLevel="1"/>
    <col min="11" max="11" width="7.7109375" style="374" hidden="1" customWidth="1" outlineLevel="1"/>
    <col min="12" max="12" width="7.42578125" style="374" customWidth="1" collapsed="1"/>
    <col min="13" max="14" width="8.7109375" style="374" hidden="1" customWidth="1" outlineLevel="1"/>
    <col min="15" max="15" width="7.5703125" style="374" customWidth="1" collapsed="1"/>
    <col min="16" max="16" width="36.7109375" style="2" hidden="1" customWidth="1" outlineLevel="1"/>
    <col min="17" max="17" width="9.140625" style="2" collapsed="1"/>
    <col min="18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A2" s="477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9"/>
      <c r="Q2" s="3"/>
    </row>
    <row r="3" spans="1:17" ht="18" customHeight="1" x14ac:dyDescent="0.25">
      <c r="A3" s="480" t="s">
        <v>0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2"/>
      <c r="Q3" s="3"/>
    </row>
    <row r="4" spans="1:17" x14ac:dyDescent="0.25">
      <c r="A4" s="4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8"/>
      <c r="Q4" s="3"/>
    </row>
    <row r="5" spans="1:17" ht="15" customHeight="1" x14ac:dyDescent="0.25">
      <c r="A5" s="9" t="s">
        <v>1</v>
      </c>
      <c r="B5" s="10"/>
      <c r="C5" s="483" t="s">
        <v>2</v>
      </c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4"/>
      <c r="Q5" s="3"/>
    </row>
    <row r="6" spans="1:17" ht="15" customHeight="1" x14ac:dyDescent="0.25">
      <c r="A6" s="9" t="s">
        <v>3</v>
      </c>
      <c r="B6" s="10"/>
      <c r="C6" s="483" t="s">
        <v>4</v>
      </c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4"/>
      <c r="Q6" s="3"/>
    </row>
    <row r="7" spans="1:17" ht="12.75" customHeight="1" x14ac:dyDescent="0.25">
      <c r="A7" s="4" t="s">
        <v>5</v>
      </c>
      <c r="B7" s="5"/>
      <c r="C7" s="475" t="s">
        <v>6</v>
      </c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6"/>
      <c r="Q7" s="3"/>
    </row>
    <row r="8" spans="1:17" ht="12.75" customHeight="1" x14ac:dyDescent="0.25">
      <c r="A8" s="4" t="s">
        <v>7</v>
      </c>
      <c r="B8" s="5"/>
      <c r="C8" s="475" t="s">
        <v>466</v>
      </c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6"/>
      <c r="Q8" s="3"/>
    </row>
    <row r="9" spans="1:17" ht="24" customHeight="1" x14ac:dyDescent="0.25">
      <c r="A9" s="4" t="s">
        <v>9</v>
      </c>
      <c r="B9" s="5"/>
      <c r="C9" s="483" t="s">
        <v>467</v>
      </c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4"/>
      <c r="Q9" s="3"/>
    </row>
    <row r="10" spans="1:17" ht="12.75" customHeight="1" x14ac:dyDescent="0.25">
      <c r="A10" s="11" t="s">
        <v>11</v>
      </c>
      <c r="B10" s="5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3"/>
    </row>
    <row r="11" spans="1:17" ht="12.75" customHeight="1" x14ac:dyDescent="0.25">
      <c r="A11" s="4"/>
      <c r="B11" s="5" t="s">
        <v>12</v>
      </c>
      <c r="C11" s="475" t="s">
        <v>468</v>
      </c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6"/>
      <c r="Q11" s="3"/>
    </row>
    <row r="12" spans="1:17" ht="12.75" customHeight="1" x14ac:dyDescent="0.25">
      <c r="A12" s="4"/>
      <c r="B12" s="5" t="s">
        <v>13</v>
      </c>
      <c r="C12" s="475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6"/>
      <c r="Q12" s="3"/>
    </row>
    <row r="13" spans="1:17" ht="12.75" customHeight="1" x14ac:dyDescent="0.25">
      <c r="A13" s="4"/>
      <c r="B13" s="5" t="s">
        <v>14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6"/>
      <c r="Q13" s="3"/>
    </row>
    <row r="14" spans="1:17" ht="12.75" customHeight="1" x14ac:dyDescent="0.25">
      <c r="A14" s="4"/>
      <c r="B14" s="5" t="s">
        <v>16</v>
      </c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6"/>
      <c r="Q14" s="3"/>
    </row>
    <row r="15" spans="1:17" ht="12.75" customHeight="1" x14ac:dyDescent="0.25">
      <c r="A15" s="4"/>
      <c r="B15" s="5" t="s">
        <v>17</v>
      </c>
      <c r="C15" s="475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6"/>
      <c r="Q15" s="3"/>
    </row>
    <row r="16" spans="1:17" ht="12.75" customHeight="1" x14ac:dyDescent="0.25">
      <c r="A16" s="14"/>
      <c r="B16" s="15"/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3"/>
      <c r="Q16" s="3"/>
    </row>
    <row r="17" spans="1:16" s="16" customFormat="1" ht="12.75" customHeight="1" x14ac:dyDescent="0.25">
      <c r="A17" s="464" t="s">
        <v>18</v>
      </c>
      <c r="B17" s="467" t="s">
        <v>19</v>
      </c>
      <c r="C17" s="470" t="s">
        <v>20</v>
      </c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2"/>
      <c r="P17" s="467" t="s">
        <v>21</v>
      </c>
    </row>
    <row r="18" spans="1:16" s="16" customFormat="1" ht="12.75" customHeight="1" x14ac:dyDescent="0.25">
      <c r="A18" s="465"/>
      <c r="B18" s="468"/>
      <c r="C18" s="473" t="s">
        <v>22</v>
      </c>
      <c r="D18" s="460" t="s">
        <v>23</v>
      </c>
      <c r="E18" s="456" t="s">
        <v>24</v>
      </c>
      <c r="F18" s="458" t="s">
        <v>25</v>
      </c>
      <c r="G18" s="460" t="s">
        <v>26</v>
      </c>
      <c r="H18" s="456" t="s">
        <v>27</v>
      </c>
      <c r="I18" s="458" t="s">
        <v>28</v>
      </c>
      <c r="J18" s="460" t="s">
        <v>29</v>
      </c>
      <c r="K18" s="456" t="s">
        <v>30</v>
      </c>
      <c r="L18" s="458" t="s">
        <v>31</v>
      </c>
      <c r="M18" s="460" t="s">
        <v>32</v>
      </c>
      <c r="N18" s="456" t="s">
        <v>33</v>
      </c>
      <c r="O18" s="458" t="s">
        <v>34</v>
      </c>
      <c r="P18" s="468"/>
    </row>
    <row r="19" spans="1:16" s="17" customFormat="1" ht="78.75" customHeight="1" thickBot="1" x14ac:dyDescent="0.3">
      <c r="A19" s="466"/>
      <c r="B19" s="469"/>
      <c r="C19" s="474"/>
      <c r="D19" s="461"/>
      <c r="E19" s="457"/>
      <c r="F19" s="459"/>
      <c r="G19" s="461"/>
      <c r="H19" s="457"/>
      <c r="I19" s="459"/>
      <c r="J19" s="461"/>
      <c r="K19" s="457"/>
      <c r="L19" s="459"/>
      <c r="M19" s="461"/>
      <c r="N19" s="457"/>
      <c r="O19" s="459"/>
      <c r="P19" s="469"/>
    </row>
    <row r="20" spans="1:16" s="17" customFormat="1" ht="9.75" customHeight="1" thickTop="1" x14ac:dyDescent="0.25">
      <c r="A20" s="18" t="s">
        <v>35</v>
      </c>
      <c r="B20" s="18">
        <v>2</v>
      </c>
      <c r="C20" s="18">
        <v>3</v>
      </c>
      <c r="D20" s="19">
        <v>4</v>
      </c>
      <c r="E20" s="20">
        <v>5</v>
      </c>
      <c r="F20" s="21">
        <v>6</v>
      </c>
      <c r="G20" s="19">
        <v>7</v>
      </c>
      <c r="H20" s="22">
        <v>8</v>
      </c>
      <c r="I20" s="23">
        <v>9</v>
      </c>
      <c r="J20" s="19">
        <v>10</v>
      </c>
      <c r="K20" s="24">
        <v>11</v>
      </c>
      <c r="L20" s="23">
        <v>12</v>
      </c>
      <c r="M20" s="24">
        <v>13</v>
      </c>
      <c r="N20" s="20">
        <v>14</v>
      </c>
      <c r="O20" s="23">
        <v>15</v>
      </c>
      <c r="P20" s="23">
        <v>16</v>
      </c>
    </row>
    <row r="21" spans="1:16" s="33" customFormat="1" x14ac:dyDescent="0.25">
      <c r="A21" s="25"/>
      <c r="B21" s="26" t="s">
        <v>36</v>
      </c>
      <c r="C21" s="27"/>
      <c r="D21" s="28"/>
      <c r="E21" s="29"/>
      <c r="F21" s="30"/>
      <c r="G21" s="28"/>
      <c r="H21" s="31"/>
      <c r="I21" s="32"/>
      <c r="J21" s="28"/>
      <c r="L21" s="32"/>
      <c r="N21" s="29"/>
      <c r="O21" s="32"/>
      <c r="P21" s="34"/>
    </row>
    <row r="22" spans="1:16" s="33" customFormat="1" ht="32.25" customHeight="1" thickBot="1" x14ac:dyDescent="0.3">
      <c r="A22" s="35"/>
      <c r="B22" s="36" t="s">
        <v>37</v>
      </c>
      <c r="C22" s="37">
        <f>F22+I22+L22+O22</f>
        <v>142627</v>
      </c>
      <c r="D22" s="38">
        <f>SUM(D23,D26,D27,D43,D44)</f>
        <v>492627</v>
      </c>
      <c r="E22" s="39">
        <f>SUM(E23,E26,E27,E43,E44)</f>
        <v>-350000</v>
      </c>
      <c r="F22" s="40">
        <f t="shared" ref="F22:F27" si="0">D22+E22</f>
        <v>142627</v>
      </c>
      <c r="G22" s="38">
        <f>SUM(G23,G26,G44)</f>
        <v>0</v>
      </c>
      <c r="H22" s="41">
        <f>SUM(H23,H26,H44)</f>
        <v>0</v>
      </c>
      <c r="I22" s="42">
        <f>G22+H22</f>
        <v>0</v>
      </c>
      <c r="J22" s="38">
        <f>SUM(J23,J28,J44)</f>
        <v>0</v>
      </c>
      <c r="K22" s="41">
        <f>SUM(K23,K28,K44)</f>
        <v>0</v>
      </c>
      <c r="L22" s="42">
        <f>J22+K22</f>
        <v>0</v>
      </c>
      <c r="M22" s="43">
        <f>SUM(M23,M46)</f>
        <v>0</v>
      </c>
      <c r="N22" s="39">
        <f>SUM(N23,N46)</f>
        <v>0</v>
      </c>
      <c r="O22" s="42">
        <f>M22+N22</f>
        <v>0</v>
      </c>
      <c r="P22" s="44"/>
    </row>
    <row r="23" spans="1:16" ht="21.75" customHeight="1" thickTop="1" x14ac:dyDescent="0.25">
      <c r="A23" s="45"/>
      <c r="B23" s="46" t="s">
        <v>38</v>
      </c>
      <c r="C23" s="47">
        <f>F23+I23+L23+O23</f>
        <v>0</v>
      </c>
      <c r="D23" s="48">
        <f>SUM(D24:D25)</f>
        <v>0</v>
      </c>
      <c r="E23" s="49">
        <f>SUM(E24:E25)</f>
        <v>0</v>
      </c>
      <c r="F23" s="50">
        <f t="shared" si="0"/>
        <v>0</v>
      </c>
      <c r="G23" s="48">
        <f>SUM(G24:G25)</f>
        <v>0</v>
      </c>
      <c r="H23" s="51">
        <f>SUM(H24:H25)</f>
        <v>0</v>
      </c>
      <c r="I23" s="52">
        <f>G23+H23</f>
        <v>0</v>
      </c>
      <c r="J23" s="48">
        <f>SUM(J24:J25)</f>
        <v>0</v>
      </c>
      <c r="K23" s="51">
        <f>SUM(K24:K25)</f>
        <v>0</v>
      </c>
      <c r="L23" s="52">
        <f>J23+K23</f>
        <v>0</v>
      </c>
      <c r="M23" s="53">
        <f>SUM(M24:M25)</f>
        <v>0</v>
      </c>
      <c r="N23" s="49">
        <f>SUM(N24:N25)</f>
        <v>0</v>
      </c>
      <c r="O23" s="52">
        <f>M23+N23</f>
        <v>0</v>
      </c>
      <c r="P23" s="54"/>
    </row>
    <row r="24" spans="1:16" x14ac:dyDescent="0.25">
      <c r="A24" s="55"/>
      <c r="B24" s="56" t="s">
        <v>39</v>
      </c>
      <c r="C24" s="57">
        <f>F24+I24+L24+O24</f>
        <v>0</v>
      </c>
      <c r="D24" s="58"/>
      <c r="E24" s="59"/>
      <c r="F24" s="445">
        <f t="shared" si="0"/>
        <v>0</v>
      </c>
      <c r="G24" s="58"/>
      <c r="H24" s="61"/>
      <c r="I24" s="446">
        <f>G24+H24</f>
        <v>0</v>
      </c>
      <c r="J24" s="58"/>
      <c r="K24" s="61"/>
      <c r="L24" s="446">
        <f>J24+K24</f>
        <v>0</v>
      </c>
      <c r="M24" s="63"/>
      <c r="N24" s="59"/>
      <c r="O24" s="446">
        <f>M24+N24</f>
        <v>0</v>
      </c>
      <c r="P24" s="64"/>
    </row>
    <row r="25" spans="1:16" x14ac:dyDescent="0.25">
      <c r="A25" s="65"/>
      <c r="B25" s="66" t="s">
        <v>40</v>
      </c>
      <c r="C25" s="67">
        <f>F25+I25+L25+O25</f>
        <v>0</v>
      </c>
      <c r="D25" s="68"/>
      <c r="E25" s="69"/>
      <c r="F25" s="447">
        <f t="shared" si="0"/>
        <v>0</v>
      </c>
      <c r="G25" s="68"/>
      <c r="H25" s="71"/>
      <c r="I25" s="448">
        <f>G25+H25</f>
        <v>0</v>
      </c>
      <c r="J25" s="68"/>
      <c r="K25" s="71"/>
      <c r="L25" s="448">
        <f>J25+K25</f>
        <v>0</v>
      </c>
      <c r="M25" s="73"/>
      <c r="N25" s="69"/>
      <c r="O25" s="448">
        <f>M25+N25</f>
        <v>0</v>
      </c>
      <c r="P25" s="74"/>
    </row>
    <row r="26" spans="1:16" s="33" customFormat="1" ht="33.75" customHeight="1" thickBot="1" x14ac:dyDescent="0.3">
      <c r="A26" s="75">
        <v>19300</v>
      </c>
      <c r="B26" s="75" t="s">
        <v>41</v>
      </c>
      <c r="C26" s="76">
        <f>SUM(F26,I26)</f>
        <v>142627</v>
      </c>
      <c r="D26" s="77">
        <f>D52</f>
        <v>492627</v>
      </c>
      <c r="E26" s="78">
        <v>-350000</v>
      </c>
      <c r="F26" s="449">
        <f t="shared" si="0"/>
        <v>142627</v>
      </c>
      <c r="G26" s="77"/>
      <c r="H26" s="80"/>
      <c r="I26" s="450">
        <f>G26+H26</f>
        <v>0</v>
      </c>
      <c r="J26" s="82" t="s">
        <v>42</v>
      </c>
      <c r="K26" s="83" t="s">
        <v>42</v>
      </c>
      <c r="L26" s="84" t="s">
        <v>42</v>
      </c>
      <c r="M26" s="85" t="s">
        <v>42</v>
      </c>
      <c r="N26" s="86" t="s">
        <v>42</v>
      </c>
      <c r="O26" s="84" t="s">
        <v>42</v>
      </c>
      <c r="P26" s="87"/>
    </row>
    <row r="27" spans="1:16" s="33" customFormat="1" ht="36.75" customHeight="1" thickTop="1" x14ac:dyDescent="0.25">
      <c r="A27" s="88"/>
      <c r="B27" s="88" t="s">
        <v>43</v>
      </c>
      <c r="C27" s="89">
        <f>F27</f>
        <v>0</v>
      </c>
      <c r="D27" s="90"/>
      <c r="E27" s="91"/>
      <c r="F27" s="451">
        <f t="shared" si="0"/>
        <v>0</v>
      </c>
      <c r="G27" s="93" t="s">
        <v>42</v>
      </c>
      <c r="H27" s="94" t="s">
        <v>42</v>
      </c>
      <c r="I27" s="95" t="s">
        <v>42</v>
      </c>
      <c r="J27" s="93" t="s">
        <v>42</v>
      </c>
      <c r="K27" s="94" t="s">
        <v>42</v>
      </c>
      <c r="L27" s="95" t="s">
        <v>42</v>
      </c>
      <c r="M27" s="96" t="s">
        <v>42</v>
      </c>
      <c r="N27" s="97" t="s">
        <v>42</v>
      </c>
      <c r="O27" s="95" t="s">
        <v>42</v>
      </c>
      <c r="P27" s="98"/>
    </row>
    <row r="28" spans="1:16" s="33" customFormat="1" ht="36" x14ac:dyDescent="0.25">
      <c r="A28" s="88">
        <v>21300</v>
      </c>
      <c r="B28" s="88" t="s">
        <v>44</v>
      </c>
      <c r="C28" s="89">
        <f t="shared" ref="C28:C42" si="1">L28</f>
        <v>0</v>
      </c>
      <c r="D28" s="93" t="s">
        <v>42</v>
      </c>
      <c r="E28" s="97" t="s">
        <v>42</v>
      </c>
      <c r="F28" s="99" t="s">
        <v>42</v>
      </c>
      <c r="G28" s="93" t="s">
        <v>42</v>
      </c>
      <c r="H28" s="94" t="s">
        <v>42</v>
      </c>
      <c r="I28" s="95" t="s">
        <v>42</v>
      </c>
      <c r="J28" s="100">
        <f>SUM(J29,J33,J35,J38)</f>
        <v>0</v>
      </c>
      <c r="K28" s="101">
        <f>SUM(K29,K33,K35,K38)</f>
        <v>0</v>
      </c>
      <c r="L28" s="102">
        <f t="shared" ref="L28:L42" si="2">J28+K28</f>
        <v>0</v>
      </c>
      <c r="M28" s="96" t="s">
        <v>42</v>
      </c>
      <c r="N28" s="97" t="s">
        <v>42</v>
      </c>
      <c r="O28" s="95" t="s">
        <v>42</v>
      </c>
      <c r="P28" s="98"/>
    </row>
    <row r="29" spans="1:16" s="33" customFormat="1" ht="24" x14ac:dyDescent="0.25">
      <c r="A29" s="103">
        <v>21350</v>
      </c>
      <c r="B29" s="88" t="s">
        <v>45</v>
      </c>
      <c r="C29" s="89">
        <f t="shared" si="1"/>
        <v>0</v>
      </c>
      <c r="D29" s="93" t="s">
        <v>42</v>
      </c>
      <c r="E29" s="97" t="s">
        <v>42</v>
      </c>
      <c r="F29" s="99" t="s">
        <v>42</v>
      </c>
      <c r="G29" s="93" t="s">
        <v>42</v>
      </c>
      <c r="H29" s="94" t="s">
        <v>42</v>
      </c>
      <c r="I29" s="95" t="s">
        <v>42</v>
      </c>
      <c r="J29" s="100">
        <f>SUM(J30:J32)</f>
        <v>0</v>
      </c>
      <c r="K29" s="101">
        <f>SUM(K30:K32)</f>
        <v>0</v>
      </c>
      <c r="L29" s="102">
        <f t="shared" si="2"/>
        <v>0</v>
      </c>
      <c r="M29" s="96" t="s">
        <v>42</v>
      </c>
      <c r="N29" s="97" t="s">
        <v>42</v>
      </c>
      <c r="O29" s="95" t="s">
        <v>42</v>
      </c>
      <c r="P29" s="98"/>
    </row>
    <row r="30" spans="1:16" x14ac:dyDescent="0.25">
      <c r="A30" s="55">
        <v>21351</v>
      </c>
      <c r="B30" s="104" t="s">
        <v>46</v>
      </c>
      <c r="C30" s="105">
        <f t="shared" si="1"/>
        <v>0</v>
      </c>
      <c r="D30" s="106" t="s">
        <v>42</v>
      </c>
      <c r="E30" s="107" t="s">
        <v>42</v>
      </c>
      <c r="F30" s="108" t="s">
        <v>42</v>
      </c>
      <c r="G30" s="106" t="s">
        <v>42</v>
      </c>
      <c r="H30" s="109" t="s">
        <v>42</v>
      </c>
      <c r="I30" s="110" t="s">
        <v>42</v>
      </c>
      <c r="J30" s="111"/>
      <c r="K30" s="112"/>
      <c r="L30" s="265">
        <f t="shared" si="2"/>
        <v>0</v>
      </c>
      <c r="M30" s="114" t="s">
        <v>42</v>
      </c>
      <c r="N30" s="107" t="s">
        <v>42</v>
      </c>
      <c r="O30" s="110" t="s">
        <v>42</v>
      </c>
      <c r="P30" s="64"/>
    </row>
    <row r="31" spans="1:16" x14ac:dyDescent="0.25">
      <c r="A31" s="65">
        <v>21352</v>
      </c>
      <c r="B31" s="115" t="s">
        <v>47</v>
      </c>
      <c r="C31" s="116">
        <f t="shared" si="1"/>
        <v>0</v>
      </c>
      <c r="D31" s="117" t="s">
        <v>42</v>
      </c>
      <c r="E31" s="118" t="s">
        <v>42</v>
      </c>
      <c r="F31" s="119" t="s">
        <v>42</v>
      </c>
      <c r="G31" s="117" t="s">
        <v>42</v>
      </c>
      <c r="H31" s="120" t="s">
        <v>42</v>
      </c>
      <c r="I31" s="121" t="s">
        <v>42</v>
      </c>
      <c r="J31" s="122"/>
      <c r="K31" s="123"/>
      <c r="L31" s="251">
        <f t="shared" si="2"/>
        <v>0</v>
      </c>
      <c r="M31" s="125" t="s">
        <v>42</v>
      </c>
      <c r="N31" s="118" t="s">
        <v>42</v>
      </c>
      <c r="O31" s="121" t="s">
        <v>42</v>
      </c>
      <c r="P31" s="74"/>
    </row>
    <row r="32" spans="1:16" ht="24" x14ac:dyDescent="0.25">
      <c r="A32" s="65">
        <v>21359</v>
      </c>
      <c r="B32" s="115" t="s">
        <v>48</v>
      </c>
      <c r="C32" s="116">
        <f t="shared" si="1"/>
        <v>0</v>
      </c>
      <c r="D32" s="117" t="s">
        <v>42</v>
      </c>
      <c r="E32" s="118" t="s">
        <v>42</v>
      </c>
      <c r="F32" s="119" t="s">
        <v>42</v>
      </c>
      <c r="G32" s="117" t="s">
        <v>42</v>
      </c>
      <c r="H32" s="120" t="s">
        <v>42</v>
      </c>
      <c r="I32" s="121" t="s">
        <v>42</v>
      </c>
      <c r="J32" s="122"/>
      <c r="K32" s="123"/>
      <c r="L32" s="251">
        <f t="shared" si="2"/>
        <v>0</v>
      </c>
      <c r="M32" s="125" t="s">
        <v>42</v>
      </c>
      <c r="N32" s="118" t="s">
        <v>42</v>
      </c>
      <c r="O32" s="121" t="s">
        <v>42</v>
      </c>
      <c r="P32" s="74"/>
    </row>
    <row r="33" spans="1:16" s="33" customFormat="1" ht="36" x14ac:dyDescent="0.25">
      <c r="A33" s="103">
        <v>21370</v>
      </c>
      <c r="B33" s="88" t="s">
        <v>49</v>
      </c>
      <c r="C33" s="89">
        <f t="shared" si="1"/>
        <v>0</v>
      </c>
      <c r="D33" s="93" t="s">
        <v>42</v>
      </c>
      <c r="E33" s="97" t="s">
        <v>42</v>
      </c>
      <c r="F33" s="99" t="s">
        <v>42</v>
      </c>
      <c r="G33" s="93" t="s">
        <v>42</v>
      </c>
      <c r="H33" s="94" t="s">
        <v>42</v>
      </c>
      <c r="I33" s="95" t="s">
        <v>42</v>
      </c>
      <c r="J33" s="100">
        <f>SUM(J34)</f>
        <v>0</v>
      </c>
      <c r="K33" s="101">
        <f>SUM(K34)</f>
        <v>0</v>
      </c>
      <c r="L33" s="102">
        <f t="shared" si="2"/>
        <v>0</v>
      </c>
      <c r="M33" s="96" t="s">
        <v>42</v>
      </c>
      <c r="N33" s="97" t="s">
        <v>42</v>
      </c>
      <c r="O33" s="95" t="s">
        <v>42</v>
      </c>
      <c r="P33" s="98"/>
    </row>
    <row r="34" spans="1:16" ht="36" x14ac:dyDescent="0.25">
      <c r="A34" s="126">
        <v>21379</v>
      </c>
      <c r="B34" s="127" t="s">
        <v>50</v>
      </c>
      <c r="C34" s="128">
        <f t="shared" si="1"/>
        <v>0</v>
      </c>
      <c r="D34" s="129" t="s">
        <v>42</v>
      </c>
      <c r="E34" s="130" t="s">
        <v>42</v>
      </c>
      <c r="F34" s="131" t="s">
        <v>42</v>
      </c>
      <c r="G34" s="129" t="s">
        <v>42</v>
      </c>
      <c r="H34" s="132" t="s">
        <v>42</v>
      </c>
      <c r="I34" s="133" t="s">
        <v>42</v>
      </c>
      <c r="J34" s="134"/>
      <c r="K34" s="135"/>
      <c r="L34" s="281">
        <f t="shared" si="2"/>
        <v>0</v>
      </c>
      <c r="M34" s="137" t="s">
        <v>42</v>
      </c>
      <c r="N34" s="130" t="s">
        <v>42</v>
      </c>
      <c r="O34" s="133" t="s">
        <v>42</v>
      </c>
      <c r="P34" s="138"/>
    </row>
    <row r="35" spans="1:16" s="33" customFormat="1" x14ac:dyDescent="0.25">
      <c r="A35" s="103">
        <v>21380</v>
      </c>
      <c r="B35" s="88" t="s">
        <v>51</v>
      </c>
      <c r="C35" s="89">
        <f t="shared" si="1"/>
        <v>0</v>
      </c>
      <c r="D35" s="93" t="s">
        <v>42</v>
      </c>
      <c r="E35" s="97" t="s">
        <v>42</v>
      </c>
      <c r="F35" s="99" t="s">
        <v>42</v>
      </c>
      <c r="G35" s="93" t="s">
        <v>42</v>
      </c>
      <c r="H35" s="94" t="s">
        <v>42</v>
      </c>
      <c r="I35" s="95" t="s">
        <v>42</v>
      </c>
      <c r="J35" s="100">
        <f>SUM(J36:J37)</f>
        <v>0</v>
      </c>
      <c r="K35" s="101">
        <f>SUM(K36:K37)</f>
        <v>0</v>
      </c>
      <c r="L35" s="102">
        <f t="shared" si="2"/>
        <v>0</v>
      </c>
      <c r="M35" s="96" t="s">
        <v>42</v>
      </c>
      <c r="N35" s="97" t="s">
        <v>42</v>
      </c>
      <c r="O35" s="95" t="s">
        <v>42</v>
      </c>
      <c r="P35" s="98"/>
    </row>
    <row r="36" spans="1:16" x14ac:dyDescent="0.25">
      <c r="A36" s="56">
        <v>21381</v>
      </c>
      <c r="B36" s="104" t="s">
        <v>52</v>
      </c>
      <c r="C36" s="105">
        <f t="shared" si="1"/>
        <v>0</v>
      </c>
      <c r="D36" s="106" t="s">
        <v>42</v>
      </c>
      <c r="E36" s="107" t="s">
        <v>42</v>
      </c>
      <c r="F36" s="108" t="s">
        <v>42</v>
      </c>
      <c r="G36" s="106" t="s">
        <v>42</v>
      </c>
      <c r="H36" s="109" t="s">
        <v>42</v>
      </c>
      <c r="I36" s="110" t="s">
        <v>42</v>
      </c>
      <c r="J36" s="111"/>
      <c r="K36" s="112"/>
      <c r="L36" s="265">
        <f t="shared" si="2"/>
        <v>0</v>
      </c>
      <c r="M36" s="114" t="s">
        <v>42</v>
      </c>
      <c r="N36" s="107" t="s">
        <v>42</v>
      </c>
      <c r="O36" s="110" t="s">
        <v>42</v>
      </c>
      <c r="P36" s="64"/>
    </row>
    <row r="37" spans="1:16" ht="24" x14ac:dyDescent="0.25">
      <c r="A37" s="66">
        <v>21383</v>
      </c>
      <c r="B37" s="115" t="s">
        <v>53</v>
      </c>
      <c r="C37" s="116">
        <f t="shared" si="1"/>
        <v>0</v>
      </c>
      <c r="D37" s="117" t="s">
        <v>42</v>
      </c>
      <c r="E37" s="118" t="s">
        <v>42</v>
      </c>
      <c r="F37" s="119" t="s">
        <v>42</v>
      </c>
      <c r="G37" s="117" t="s">
        <v>42</v>
      </c>
      <c r="H37" s="120" t="s">
        <v>42</v>
      </c>
      <c r="I37" s="121" t="s">
        <v>42</v>
      </c>
      <c r="J37" s="122"/>
      <c r="K37" s="123"/>
      <c r="L37" s="251">
        <f t="shared" si="2"/>
        <v>0</v>
      </c>
      <c r="M37" s="125" t="s">
        <v>42</v>
      </c>
      <c r="N37" s="118" t="s">
        <v>42</v>
      </c>
      <c r="O37" s="121" t="s">
        <v>42</v>
      </c>
      <c r="P37" s="74"/>
    </row>
    <row r="38" spans="1:16" s="33" customFormat="1" ht="24" x14ac:dyDescent="0.25">
      <c r="A38" s="103">
        <v>21390</v>
      </c>
      <c r="B38" s="88" t="s">
        <v>54</v>
      </c>
      <c r="C38" s="89">
        <f t="shared" si="1"/>
        <v>0</v>
      </c>
      <c r="D38" s="93" t="s">
        <v>42</v>
      </c>
      <c r="E38" s="97" t="s">
        <v>42</v>
      </c>
      <c r="F38" s="99" t="s">
        <v>42</v>
      </c>
      <c r="G38" s="93" t="s">
        <v>42</v>
      </c>
      <c r="H38" s="94" t="s">
        <v>42</v>
      </c>
      <c r="I38" s="95" t="s">
        <v>42</v>
      </c>
      <c r="J38" s="100">
        <f>SUM(J39:J42)</f>
        <v>0</v>
      </c>
      <c r="K38" s="101">
        <f>SUM(K39:K42)</f>
        <v>0</v>
      </c>
      <c r="L38" s="102">
        <f t="shared" si="2"/>
        <v>0</v>
      </c>
      <c r="M38" s="96" t="s">
        <v>42</v>
      </c>
      <c r="N38" s="97" t="s">
        <v>42</v>
      </c>
      <c r="O38" s="95" t="s">
        <v>42</v>
      </c>
      <c r="P38" s="98"/>
    </row>
    <row r="39" spans="1:16" ht="24" x14ac:dyDescent="0.25">
      <c r="A39" s="56">
        <v>21391</v>
      </c>
      <c r="B39" s="104" t="s">
        <v>55</v>
      </c>
      <c r="C39" s="105">
        <f t="shared" si="1"/>
        <v>0</v>
      </c>
      <c r="D39" s="106" t="s">
        <v>42</v>
      </c>
      <c r="E39" s="107" t="s">
        <v>42</v>
      </c>
      <c r="F39" s="108" t="s">
        <v>42</v>
      </c>
      <c r="G39" s="106" t="s">
        <v>42</v>
      </c>
      <c r="H39" s="109" t="s">
        <v>42</v>
      </c>
      <c r="I39" s="110" t="s">
        <v>42</v>
      </c>
      <c r="J39" s="111"/>
      <c r="K39" s="112"/>
      <c r="L39" s="265">
        <f t="shared" si="2"/>
        <v>0</v>
      </c>
      <c r="M39" s="114" t="s">
        <v>42</v>
      </c>
      <c r="N39" s="107" t="s">
        <v>42</v>
      </c>
      <c r="O39" s="110" t="s">
        <v>42</v>
      </c>
      <c r="P39" s="64"/>
    </row>
    <row r="40" spans="1:16" x14ac:dyDescent="0.25">
      <c r="A40" s="66">
        <v>21393</v>
      </c>
      <c r="B40" s="115" t="s">
        <v>56</v>
      </c>
      <c r="C40" s="116">
        <f t="shared" si="1"/>
        <v>0</v>
      </c>
      <c r="D40" s="117" t="s">
        <v>42</v>
      </c>
      <c r="E40" s="118" t="s">
        <v>42</v>
      </c>
      <c r="F40" s="119" t="s">
        <v>42</v>
      </c>
      <c r="G40" s="117" t="s">
        <v>42</v>
      </c>
      <c r="H40" s="120" t="s">
        <v>42</v>
      </c>
      <c r="I40" s="121" t="s">
        <v>42</v>
      </c>
      <c r="J40" s="122"/>
      <c r="K40" s="123"/>
      <c r="L40" s="251">
        <f t="shared" si="2"/>
        <v>0</v>
      </c>
      <c r="M40" s="125" t="s">
        <v>42</v>
      </c>
      <c r="N40" s="118" t="s">
        <v>42</v>
      </c>
      <c r="O40" s="121" t="s">
        <v>42</v>
      </c>
      <c r="P40" s="74"/>
    </row>
    <row r="41" spans="1:16" x14ac:dyDescent="0.25">
      <c r="A41" s="66">
        <v>21395</v>
      </c>
      <c r="B41" s="115" t="s">
        <v>57</v>
      </c>
      <c r="C41" s="116">
        <f t="shared" si="1"/>
        <v>0</v>
      </c>
      <c r="D41" s="117" t="s">
        <v>42</v>
      </c>
      <c r="E41" s="118" t="s">
        <v>42</v>
      </c>
      <c r="F41" s="119" t="s">
        <v>42</v>
      </c>
      <c r="G41" s="117" t="s">
        <v>42</v>
      </c>
      <c r="H41" s="120" t="s">
        <v>42</v>
      </c>
      <c r="I41" s="121" t="s">
        <v>42</v>
      </c>
      <c r="J41" s="122"/>
      <c r="K41" s="123"/>
      <c r="L41" s="251">
        <f t="shared" si="2"/>
        <v>0</v>
      </c>
      <c r="M41" s="125" t="s">
        <v>42</v>
      </c>
      <c r="N41" s="118" t="s">
        <v>42</v>
      </c>
      <c r="O41" s="121" t="s">
        <v>42</v>
      </c>
      <c r="P41" s="74"/>
    </row>
    <row r="42" spans="1:16" ht="24" x14ac:dyDescent="0.25">
      <c r="A42" s="66">
        <v>21399</v>
      </c>
      <c r="B42" s="115" t="s">
        <v>58</v>
      </c>
      <c r="C42" s="116">
        <f t="shared" si="1"/>
        <v>0</v>
      </c>
      <c r="D42" s="117" t="s">
        <v>42</v>
      </c>
      <c r="E42" s="118" t="s">
        <v>42</v>
      </c>
      <c r="F42" s="119" t="s">
        <v>42</v>
      </c>
      <c r="G42" s="117" t="s">
        <v>42</v>
      </c>
      <c r="H42" s="120" t="s">
        <v>42</v>
      </c>
      <c r="I42" s="121" t="s">
        <v>42</v>
      </c>
      <c r="J42" s="122"/>
      <c r="K42" s="123"/>
      <c r="L42" s="251">
        <f t="shared" si="2"/>
        <v>0</v>
      </c>
      <c r="M42" s="125" t="s">
        <v>42</v>
      </c>
      <c r="N42" s="118" t="s">
        <v>42</v>
      </c>
      <c r="O42" s="121" t="s">
        <v>42</v>
      </c>
      <c r="P42" s="74"/>
    </row>
    <row r="43" spans="1:16" s="33" customFormat="1" ht="36.75" customHeight="1" x14ac:dyDescent="0.25">
      <c r="A43" s="103">
        <v>21420</v>
      </c>
      <c r="B43" s="88" t="s">
        <v>59</v>
      </c>
      <c r="C43" s="139">
        <f>F43</f>
        <v>0</v>
      </c>
      <c r="D43" s="140"/>
      <c r="E43" s="141"/>
      <c r="F43" s="451">
        <f>D43+E43</f>
        <v>0</v>
      </c>
      <c r="G43" s="93" t="s">
        <v>42</v>
      </c>
      <c r="H43" s="94" t="s">
        <v>42</v>
      </c>
      <c r="I43" s="95" t="s">
        <v>42</v>
      </c>
      <c r="J43" s="93" t="s">
        <v>42</v>
      </c>
      <c r="K43" s="94" t="s">
        <v>42</v>
      </c>
      <c r="L43" s="95" t="s">
        <v>42</v>
      </c>
      <c r="M43" s="96" t="s">
        <v>42</v>
      </c>
      <c r="N43" s="97" t="s">
        <v>42</v>
      </c>
      <c r="O43" s="95" t="s">
        <v>42</v>
      </c>
      <c r="P43" s="98"/>
    </row>
    <row r="44" spans="1:16" s="33" customFormat="1" ht="24" x14ac:dyDescent="0.25">
      <c r="A44" s="142">
        <v>21490</v>
      </c>
      <c r="B44" s="143" t="s">
        <v>60</v>
      </c>
      <c r="C44" s="139">
        <f>F44+I44+L44</f>
        <v>0</v>
      </c>
      <c r="D44" s="144">
        <f>D45</f>
        <v>0</v>
      </c>
      <c r="E44" s="145">
        <f>E45</f>
        <v>0</v>
      </c>
      <c r="F44" s="146">
        <f>D44+E44</f>
        <v>0</v>
      </c>
      <c r="G44" s="144">
        <f>G45</f>
        <v>0</v>
      </c>
      <c r="H44" s="147">
        <f t="shared" ref="H44:K44" si="3">H45</f>
        <v>0</v>
      </c>
      <c r="I44" s="148">
        <f>G44+H44</f>
        <v>0</v>
      </c>
      <c r="J44" s="144">
        <f>J45</f>
        <v>0</v>
      </c>
      <c r="K44" s="147">
        <f t="shared" si="3"/>
        <v>0</v>
      </c>
      <c r="L44" s="148">
        <f>J44+K44</f>
        <v>0</v>
      </c>
      <c r="M44" s="96" t="s">
        <v>42</v>
      </c>
      <c r="N44" s="97" t="s">
        <v>42</v>
      </c>
      <c r="O44" s="95" t="s">
        <v>42</v>
      </c>
      <c r="P44" s="98"/>
    </row>
    <row r="45" spans="1:16" s="33" customFormat="1" ht="24" x14ac:dyDescent="0.25">
      <c r="A45" s="66">
        <v>21499</v>
      </c>
      <c r="B45" s="115" t="s">
        <v>61</v>
      </c>
      <c r="C45" s="149">
        <f>F45+I45+L45</f>
        <v>0</v>
      </c>
      <c r="D45" s="58"/>
      <c r="E45" s="59"/>
      <c r="F45" s="445">
        <f>D45+E45</f>
        <v>0</v>
      </c>
      <c r="G45" s="150"/>
      <c r="H45" s="61"/>
      <c r="I45" s="446">
        <f>G45+H45</f>
        <v>0</v>
      </c>
      <c r="J45" s="58"/>
      <c r="K45" s="61"/>
      <c r="L45" s="446">
        <f>J45+K45</f>
        <v>0</v>
      </c>
      <c r="M45" s="137" t="s">
        <v>42</v>
      </c>
      <c r="N45" s="130" t="s">
        <v>42</v>
      </c>
      <c r="O45" s="133" t="s">
        <v>42</v>
      </c>
      <c r="P45" s="138"/>
    </row>
    <row r="46" spans="1:16" ht="24" x14ac:dyDescent="0.25">
      <c r="A46" s="151">
        <v>23000</v>
      </c>
      <c r="B46" s="152" t="s">
        <v>62</v>
      </c>
      <c r="C46" s="139">
        <f>O46</f>
        <v>0</v>
      </c>
      <c r="D46" s="153" t="s">
        <v>42</v>
      </c>
      <c r="E46" s="154" t="s">
        <v>42</v>
      </c>
      <c r="F46" s="155" t="s">
        <v>42</v>
      </c>
      <c r="G46" s="153" t="s">
        <v>42</v>
      </c>
      <c r="H46" s="156" t="s">
        <v>42</v>
      </c>
      <c r="I46" s="157" t="s">
        <v>42</v>
      </c>
      <c r="J46" s="153" t="s">
        <v>42</v>
      </c>
      <c r="K46" s="156" t="s">
        <v>42</v>
      </c>
      <c r="L46" s="157" t="s">
        <v>42</v>
      </c>
      <c r="M46" s="158">
        <f>SUM(M47:M48)</f>
        <v>0</v>
      </c>
      <c r="N46" s="159">
        <f>SUM(N47:N48)</f>
        <v>0</v>
      </c>
      <c r="O46" s="160">
        <f>M46+N46</f>
        <v>0</v>
      </c>
      <c r="P46" s="98"/>
    </row>
    <row r="47" spans="1:16" ht="24" x14ac:dyDescent="0.25">
      <c r="A47" s="161">
        <v>23410</v>
      </c>
      <c r="B47" s="162" t="s">
        <v>63</v>
      </c>
      <c r="C47" s="163">
        <f>O47</f>
        <v>0</v>
      </c>
      <c r="D47" s="164" t="s">
        <v>42</v>
      </c>
      <c r="E47" s="165" t="s">
        <v>42</v>
      </c>
      <c r="F47" s="166" t="s">
        <v>42</v>
      </c>
      <c r="G47" s="164" t="s">
        <v>42</v>
      </c>
      <c r="H47" s="167" t="s">
        <v>42</v>
      </c>
      <c r="I47" s="168" t="s">
        <v>42</v>
      </c>
      <c r="J47" s="164" t="s">
        <v>42</v>
      </c>
      <c r="K47" s="167" t="s">
        <v>42</v>
      </c>
      <c r="L47" s="168" t="s">
        <v>42</v>
      </c>
      <c r="M47" s="169"/>
      <c r="N47" s="170"/>
      <c r="O47" s="178">
        <f>M47+N47</f>
        <v>0</v>
      </c>
      <c r="P47" s="172"/>
    </row>
    <row r="48" spans="1:16" ht="24" x14ac:dyDescent="0.25">
      <c r="A48" s="161">
        <v>23510</v>
      </c>
      <c r="B48" s="162" t="s">
        <v>64</v>
      </c>
      <c r="C48" s="163">
        <f>O48</f>
        <v>0</v>
      </c>
      <c r="D48" s="164" t="s">
        <v>42</v>
      </c>
      <c r="E48" s="165" t="s">
        <v>42</v>
      </c>
      <c r="F48" s="166" t="s">
        <v>42</v>
      </c>
      <c r="G48" s="164" t="s">
        <v>42</v>
      </c>
      <c r="H48" s="167" t="s">
        <v>42</v>
      </c>
      <c r="I48" s="168" t="s">
        <v>42</v>
      </c>
      <c r="J48" s="164" t="s">
        <v>42</v>
      </c>
      <c r="K48" s="167" t="s">
        <v>42</v>
      </c>
      <c r="L48" s="168" t="s">
        <v>42</v>
      </c>
      <c r="M48" s="169"/>
      <c r="N48" s="170"/>
      <c r="O48" s="178">
        <f>M48+N48</f>
        <v>0</v>
      </c>
      <c r="P48" s="172"/>
    </row>
    <row r="49" spans="1:16" x14ac:dyDescent="0.25">
      <c r="A49" s="173"/>
      <c r="B49" s="162"/>
      <c r="C49" s="174"/>
      <c r="D49" s="164"/>
      <c r="E49" s="165"/>
      <c r="F49" s="175"/>
      <c r="G49" s="164"/>
      <c r="H49" s="167"/>
      <c r="I49" s="168"/>
      <c r="J49" s="176"/>
      <c r="K49" s="177"/>
      <c r="L49" s="178"/>
      <c r="M49" s="179"/>
      <c r="N49" s="180"/>
      <c r="O49" s="178"/>
      <c r="P49" s="172"/>
    </row>
    <row r="50" spans="1:16" s="33" customFormat="1" x14ac:dyDescent="0.25">
      <c r="A50" s="181"/>
      <c r="B50" s="182" t="s">
        <v>65</v>
      </c>
      <c r="C50" s="183"/>
      <c r="D50" s="184"/>
      <c r="E50" s="185"/>
      <c r="F50" s="186"/>
      <c r="G50" s="184"/>
      <c r="H50" s="187"/>
      <c r="I50" s="188"/>
      <c r="J50" s="184"/>
      <c r="K50" s="187"/>
      <c r="L50" s="188"/>
      <c r="M50" s="189"/>
      <c r="N50" s="185"/>
      <c r="O50" s="188"/>
      <c r="P50" s="190"/>
    </row>
    <row r="51" spans="1:16" s="33" customFormat="1" ht="12.75" thickBot="1" x14ac:dyDescent="0.3">
      <c r="A51" s="191"/>
      <c r="B51" s="35" t="s">
        <v>66</v>
      </c>
      <c r="C51" s="192">
        <f t="shared" ref="C51:C114" si="4">F51+I51+L51+O51</f>
        <v>142627</v>
      </c>
      <c r="D51" s="193">
        <f>SUM(D52,D283)</f>
        <v>492627</v>
      </c>
      <c r="E51" s="194">
        <f>SUM(E52,E283)</f>
        <v>-350000</v>
      </c>
      <c r="F51" s="195">
        <f t="shared" ref="F51:F115" si="5">D51+E51</f>
        <v>142627</v>
      </c>
      <c r="G51" s="193">
        <f>SUM(G52,G283)</f>
        <v>0</v>
      </c>
      <c r="H51" s="196">
        <f>SUM(H52,H283)</f>
        <v>0</v>
      </c>
      <c r="I51" s="197">
        <f t="shared" ref="I51:I115" si="6">G51+H51</f>
        <v>0</v>
      </c>
      <c r="J51" s="193">
        <f>SUM(J52,J283)</f>
        <v>0</v>
      </c>
      <c r="K51" s="196">
        <f>SUM(K52,K283)</f>
        <v>0</v>
      </c>
      <c r="L51" s="197">
        <f t="shared" ref="L51:L115" si="7">J51+K51</f>
        <v>0</v>
      </c>
      <c r="M51" s="198">
        <f>SUM(M52,M283)</f>
        <v>0</v>
      </c>
      <c r="N51" s="194">
        <f>SUM(N52,N283)</f>
        <v>0</v>
      </c>
      <c r="O51" s="197">
        <f t="shared" ref="O51:O115" si="8">M51+N51</f>
        <v>0</v>
      </c>
      <c r="P51" s="44"/>
    </row>
    <row r="52" spans="1:16" s="33" customFormat="1" ht="36.75" thickTop="1" x14ac:dyDescent="0.25">
      <c r="A52" s="199"/>
      <c r="B52" s="200" t="s">
        <v>67</v>
      </c>
      <c r="C52" s="201">
        <f t="shared" si="4"/>
        <v>142627</v>
      </c>
      <c r="D52" s="202">
        <f>SUM(D53,D195)</f>
        <v>492627</v>
      </c>
      <c r="E52" s="203">
        <f>SUM(E53,E195)</f>
        <v>-350000</v>
      </c>
      <c r="F52" s="204">
        <f t="shared" si="5"/>
        <v>142627</v>
      </c>
      <c r="G52" s="202">
        <f>SUM(G53,G195)</f>
        <v>0</v>
      </c>
      <c r="H52" s="205">
        <f>SUM(H53,H195)</f>
        <v>0</v>
      </c>
      <c r="I52" s="206">
        <f t="shared" si="6"/>
        <v>0</v>
      </c>
      <c r="J52" s="202">
        <f>SUM(J53,J195)</f>
        <v>0</v>
      </c>
      <c r="K52" s="205">
        <f>SUM(K53,K195)</f>
        <v>0</v>
      </c>
      <c r="L52" s="206">
        <f t="shared" si="7"/>
        <v>0</v>
      </c>
      <c r="M52" s="207">
        <f>SUM(M53,M195)</f>
        <v>0</v>
      </c>
      <c r="N52" s="203">
        <f>SUM(N53,N195)</f>
        <v>0</v>
      </c>
      <c r="O52" s="206">
        <f t="shared" si="8"/>
        <v>0</v>
      </c>
      <c r="P52" s="208"/>
    </row>
    <row r="53" spans="1:16" s="33" customFormat="1" ht="24" x14ac:dyDescent="0.25">
      <c r="A53" s="27"/>
      <c r="B53" s="25" t="s">
        <v>68</v>
      </c>
      <c r="C53" s="209">
        <f t="shared" si="4"/>
        <v>8300</v>
      </c>
      <c r="D53" s="210">
        <f>SUM(D54,D76,D174,D188)</f>
        <v>8300</v>
      </c>
      <c r="E53" s="211">
        <f>SUM(E54,E76,E174,E188)</f>
        <v>0</v>
      </c>
      <c r="F53" s="212">
        <f t="shared" si="5"/>
        <v>8300</v>
      </c>
      <c r="G53" s="210">
        <f>SUM(G54,G76,G174,G188)</f>
        <v>0</v>
      </c>
      <c r="H53" s="213">
        <f>SUM(H54,H76,H174,H188)</f>
        <v>0</v>
      </c>
      <c r="I53" s="214">
        <f t="shared" si="6"/>
        <v>0</v>
      </c>
      <c r="J53" s="210">
        <f>SUM(J54,J76,J174,J188)</f>
        <v>0</v>
      </c>
      <c r="K53" s="213">
        <f>SUM(K54,K76,K174,K188)</f>
        <v>0</v>
      </c>
      <c r="L53" s="214">
        <f t="shared" si="7"/>
        <v>0</v>
      </c>
      <c r="M53" s="215">
        <f>SUM(M54,M76,M174,M188)</f>
        <v>0</v>
      </c>
      <c r="N53" s="211">
        <f>SUM(N54,N76,N174,N188)</f>
        <v>0</v>
      </c>
      <c r="O53" s="214">
        <f t="shared" si="8"/>
        <v>0</v>
      </c>
      <c r="P53" s="216"/>
    </row>
    <row r="54" spans="1:16" s="33" customFormat="1" x14ac:dyDescent="0.25">
      <c r="A54" s="217">
        <v>1000</v>
      </c>
      <c r="B54" s="217" t="s">
        <v>69</v>
      </c>
      <c r="C54" s="218">
        <f t="shared" si="4"/>
        <v>0</v>
      </c>
      <c r="D54" s="219">
        <f>SUM(D55,D68)</f>
        <v>0</v>
      </c>
      <c r="E54" s="220">
        <f>SUM(E55,E68)</f>
        <v>0</v>
      </c>
      <c r="F54" s="221">
        <f t="shared" si="5"/>
        <v>0</v>
      </c>
      <c r="G54" s="219">
        <f>SUM(G55,G68)</f>
        <v>0</v>
      </c>
      <c r="H54" s="222">
        <f>SUM(H55,H68)</f>
        <v>0</v>
      </c>
      <c r="I54" s="223">
        <f t="shared" si="6"/>
        <v>0</v>
      </c>
      <c r="J54" s="219">
        <f>SUM(J55,J68)</f>
        <v>0</v>
      </c>
      <c r="K54" s="222">
        <f>SUM(K55,K68)</f>
        <v>0</v>
      </c>
      <c r="L54" s="223">
        <f t="shared" si="7"/>
        <v>0</v>
      </c>
      <c r="M54" s="224">
        <f>SUM(M55,M68)</f>
        <v>0</v>
      </c>
      <c r="N54" s="220">
        <f>SUM(N55,N68)</f>
        <v>0</v>
      </c>
      <c r="O54" s="223">
        <f t="shared" si="8"/>
        <v>0</v>
      </c>
      <c r="P54" s="225"/>
    </row>
    <row r="55" spans="1:16" x14ac:dyDescent="0.25">
      <c r="A55" s="88">
        <v>1100</v>
      </c>
      <c r="B55" s="226" t="s">
        <v>70</v>
      </c>
      <c r="C55" s="89">
        <f t="shared" si="4"/>
        <v>0</v>
      </c>
      <c r="D55" s="100">
        <f>SUM(D56,D59,D67)</f>
        <v>0</v>
      </c>
      <c r="E55" s="227">
        <f>SUM(E56,E59,E67)</f>
        <v>0</v>
      </c>
      <c r="F55" s="228">
        <f t="shared" si="5"/>
        <v>0</v>
      </c>
      <c r="G55" s="100">
        <f>SUM(G56,G59,G67)</f>
        <v>0</v>
      </c>
      <c r="H55" s="101">
        <f>SUM(H56,H59,H67)</f>
        <v>0</v>
      </c>
      <c r="I55" s="102">
        <f t="shared" si="6"/>
        <v>0</v>
      </c>
      <c r="J55" s="100">
        <f>SUM(J56,J59,J67)</f>
        <v>0</v>
      </c>
      <c r="K55" s="101">
        <f>SUM(K56,K59,K67)</f>
        <v>0</v>
      </c>
      <c r="L55" s="102">
        <f t="shared" si="7"/>
        <v>0</v>
      </c>
      <c r="M55" s="229">
        <f>SUM(M56,M59,M67)</f>
        <v>0</v>
      </c>
      <c r="N55" s="230">
        <f>SUM(N56,N59,N67)</f>
        <v>0</v>
      </c>
      <c r="O55" s="231">
        <f t="shared" si="8"/>
        <v>0</v>
      </c>
      <c r="P55" s="232"/>
    </row>
    <row r="56" spans="1:16" x14ac:dyDescent="0.25">
      <c r="A56" s="233">
        <v>1110</v>
      </c>
      <c r="B56" s="162" t="s">
        <v>71</v>
      </c>
      <c r="C56" s="174">
        <f t="shared" si="4"/>
        <v>0</v>
      </c>
      <c r="D56" s="234">
        <f>SUM(D57:D58)</f>
        <v>0</v>
      </c>
      <c r="E56" s="235">
        <f>SUM(E57:E58)</f>
        <v>0</v>
      </c>
      <c r="F56" s="236">
        <f t="shared" si="5"/>
        <v>0</v>
      </c>
      <c r="G56" s="234">
        <f>SUM(G57:G58)</f>
        <v>0</v>
      </c>
      <c r="H56" s="237">
        <f>SUM(H57:H58)</f>
        <v>0</v>
      </c>
      <c r="I56" s="238">
        <f t="shared" si="6"/>
        <v>0</v>
      </c>
      <c r="J56" s="234">
        <f>SUM(J57:J58)</f>
        <v>0</v>
      </c>
      <c r="K56" s="237">
        <f>SUM(K57:K58)</f>
        <v>0</v>
      </c>
      <c r="L56" s="238">
        <f t="shared" si="7"/>
        <v>0</v>
      </c>
      <c r="M56" s="239">
        <f>SUM(M57:M58)</f>
        <v>0</v>
      </c>
      <c r="N56" s="235">
        <f>SUM(N57:N58)</f>
        <v>0</v>
      </c>
      <c r="O56" s="238">
        <f t="shared" si="8"/>
        <v>0</v>
      </c>
      <c r="P56" s="172"/>
    </row>
    <row r="57" spans="1:16" x14ac:dyDescent="0.25">
      <c r="A57" s="56">
        <v>1111</v>
      </c>
      <c r="B57" s="104" t="s">
        <v>72</v>
      </c>
      <c r="C57" s="105">
        <f t="shared" si="4"/>
        <v>0</v>
      </c>
      <c r="D57" s="111"/>
      <c r="E57" s="240"/>
      <c r="F57" s="263">
        <f t="shared" si="5"/>
        <v>0</v>
      </c>
      <c r="G57" s="111"/>
      <c r="H57" s="112"/>
      <c r="I57" s="265">
        <f t="shared" si="6"/>
        <v>0</v>
      </c>
      <c r="J57" s="111"/>
      <c r="K57" s="112"/>
      <c r="L57" s="265">
        <f t="shared" si="7"/>
        <v>0</v>
      </c>
      <c r="M57" s="242"/>
      <c r="N57" s="240"/>
      <c r="O57" s="265">
        <f t="shared" si="8"/>
        <v>0</v>
      </c>
      <c r="P57" s="64"/>
    </row>
    <row r="58" spans="1:16" ht="24" customHeight="1" x14ac:dyDescent="0.25">
      <c r="A58" s="66">
        <v>1119</v>
      </c>
      <c r="B58" s="115" t="s">
        <v>73</v>
      </c>
      <c r="C58" s="116">
        <f t="shared" si="4"/>
        <v>0</v>
      </c>
      <c r="D58" s="122"/>
      <c r="E58" s="243"/>
      <c r="F58" s="249">
        <f t="shared" si="5"/>
        <v>0</v>
      </c>
      <c r="G58" s="122"/>
      <c r="H58" s="123"/>
      <c r="I58" s="251">
        <f t="shared" si="6"/>
        <v>0</v>
      </c>
      <c r="J58" s="122"/>
      <c r="K58" s="123"/>
      <c r="L58" s="251">
        <f t="shared" si="7"/>
        <v>0</v>
      </c>
      <c r="M58" s="245"/>
      <c r="N58" s="243"/>
      <c r="O58" s="251">
        <f t="shared" si="8"/>
        <v>0</v>
      </c>
      <c r="P58" s="74"/>
    </row>
    <row r="59" spans="1:16" ht="23.25" customHeight="1" x14ac:dyDescent="0.25">
      <c r="A59" s="246">
        <v>1140</v>
      </c>
      <c r="B59" s="115" t="s">
        <v>74</v>
      </c>
      <c r="C59" s="116">
        <f t="shared" si="4"/>
        <v>0</v>
      </c>
      <c r="D59" s="247">
        <f>SUM(D60:D66)</f>
        <v>0</v>
      </c>
      <c r="E59" s="248">
        <f>SUM(E60:E66)</f>
        <v>0</v>
      </c>
      <c r="F59" s="249">
        <f>D59+E59</f>
        <v>0</v>
      </c>
      <c r="G59" s="247">
        <f>SUM(G60:G66)</f>
        <v>0</v>
      </c>
      <c r="H59" s="250">
        <f>SUM(H60:H66)</f>
        <v>0</v>
      </c>
      <c r="I59" s="251">
        <f t="shared" si="6"/>
        <v>0</v>
      </c>
      <c r="J59" s="247">
        <f>SUM(J60:J66)</f>
        <v>0</v>
      </c>
      <c r="K59" s="250">
        <f>SUM(K60:K66)</f>
        <v>0</v>
      </c>
      <c r="L59" s="251">
        <f t="shared" si="7"/>
        <v>0</v>
      </c>
      <c r="M59" s="252">
        <f>SUM(M60:M66)</f>
        <v>0</v>
      </c>
      <c r="N59" s="248">
        <f>SUM(N60:N66)</f>
        <v>0</v>
      </c>
      <c r="O59" s="251">
        <f t="shared" si="8"/>
        <v>0</v>
      </c>
      <c r="P59" s="74"/>
    </row>
    <row r="60" spans="1:16" x14ac:dyDescent="0.25">
      <c r="A60" s="66">
        <v>1141</v>
      </c>
      <c r="B60" s="115" t="s">
        <v>75</v>
      </c>
      <c r="C60" s="116">
        <f t="shared" si="4"/>
        <v>0</v>
      </c>
      <c r="D60" s="122"/>
      <c r="E60" s="243"/>
      <c r="F60" s="249">
        <f t="shared" si="5"/>
        <v>0</v>
      </c>
      <c r="G60" s="122"/>
      <c r="H60" s="123"/>
      <c r="I60" s="251">
        <f t="shared" si="6"/>
        <v>0</v>
      </c>
      <c r="J60" s="122"/>
      <c r="K60" s="123"/>
      <c r="L60" s="251">
        <f t="shared" si="7"/>
        <v>0</v>
      </c>
      <c r="M60" s="245"/>
      <c r="N60" s="243"/>
      <c r="O60" s="251">
        <f t="shared" si="8"/>
        <v>0</v>
      </c>
      <c r="P60" s="74"/>
    </row>
    <row r="61" spans="1:16" ht="24.75" customHeight="1" x14ac:dyDescent="0.25">
      <c r="A61" s="66">
        <v>1142</v>
      </c>
      <c r="B61" s="115" t="s">
        <v>76</v>
      </c>
      <c r="C61" s="116">
        <f t="shared" si="4"/>
        <v>0</v>
      </c>
      <c r="D61" s="122"/>
      <c r="E61" s="243"/>
      <c r="F61" s="249">
        <f t="shared" si="5"/>
        <v>0</v>
      </c>
      <c r="G61" s="122"/>
      <c r="H61" s="123"/>
      <c r="I61" s="251">
        <f t="shared" si="6"/>
        <v>0</v>
      </c>
      <c r="J61" s="122"/>
      <c r="K61" s="123"/>
      <c r="L61" s="251">
        <f t="shared" si="7"/>
        <v>0</v>
      </c>
      <c r="M61" s="245"/>
      <c r="N61" s="243"/>
      <c r="O61" s="251">
        <f t="shared" si="8"/>
        <v>0</v>
      </c>
      <c r="P61" s="74"/>
    </row>
    <row r="62" spans="1:16" ht="24" x14ac:dyDescent="0.25">
      <c r="A62" s="66">
        <v>1145</v>
      </c>
      <c r="B62" s="115" t="s">
        <v>77</v>
      </c>
      <c r="C62" s="116">
        <f t="shared" si="4"/>
        <v>0</v>
      </c>
      <c r="D62" s="122"/>
      <c r="E62" s="243"/>
      <c r="F62" s="249">
        <f t="shared" si="5"/>
        <v>0</v>
      </c>
      <c r="G62" s="122"/>
      <c r="H62" s="123"/>
      <c r="I62" s="251">
        <f t="shared" si="6"/>
        <v>0</v>
      </c>
      <c r="J62" s="122"/>
      <c r="K62" s="123"/>
      <c r="L62" s="251">
        <f t="shared" si="7"/>
        <v>0</v>
      </c>
      <c r="M62" s="245"/>
      <c r="N62" s="243"/>
      <c r="O62" s="251">
        <f t="shared" si="8"/>
        <v>0</v>
      </c>
      <c r="P62" s="74"/>
    </row>
    <row r="63" spans="1:16" ht="27.75" customHeight="1" x14ac:dyDescent="0.25">
      <c r="A63" s="66">
        <v>1146</v>
      </c>
      <c r="B63" s="115" t="s">
        <v>78</v>
      </c>
      <c r="C63" s="116">
        <f t="shared" si="4"/>
        <v>0</v>
      </c>
      <c r="D63" s="122"/>
      <c r="E63" s="243"/>
      <c r="F63" s="249">
        <f t="shared" si="5"/>
        <v>0</v>
      </c>
      <c r="G63" s="122"/>
      <c r="H63" s="123"/>
      <c r="I63" s="251">
        <f t="shared" si="6"/>
        <v>0</v>
      </c>
      <c r="J63" s="122"/>
      <c r="K63" s="123"/>
      <c r="L63" s="251">
        <f t="shared" si="7"/>
        <v>0</v>
      </c>
      <c r="M63" s="245"/>
      <c r="N63" s="243"/>
      <c r="O63" s="251">
        <f t="shared" si="8"/>
        <v>0</v>
      </c>
      <c r="P63" s="74"/>
    </row>
    <row r="64" spans="1:16" x14ac:dyDescent="0.25">
      <c r="A64" s="66">
        <v>1147</v>
      </c>
      <c r="B64" s="115" t="s">
        <v>79</v>
      </c>
      <c r="C64" s="116">
        <f t="shared" si="4"/>
        <v>0</v>
      </c>
      <c r="D64" s="122"/>
      <c r="E64" s="243"/>
      <c r="F64" s="249">
        <f t="shared" si="5"/>
        <v>0</v>
      </c>
      <c r="G64" s="122"/>
      <c r="H64" s="123"/>
      <c r="I64" s="251">
        <f t="shared" si="6"/>
        <v>0</v>
      </c>
      <c r="J64" s="122"/>
      <c r="K64" s="123"/>
      <c r="L64" s="251">
        <f t="shared" si="7"/>
        <v>0</v>
      </c>
      <c r="M64" s="245"/>
      <c r="N64" s="243"/>
      <c r="O64" s="251">
        <f t="shared" si="8"/>
        <v>0</v>
      </c>
      <c r="P64" s="74"/>
    </row>
    <row r="65" spans="1:16" x14ac:dyDescent="0.25">
      <c r="A65" s="66">
        <v>1148</v>
      </c>
      <c r="B65" s="115" t="s">
        <v>80</v>
      </c>
      <c r="C65" s="116">
        <f t="shared" si="4"/>
        <v>0</v>
      </c>
      <c r="D65" s="122"/>
      <c r="E65" s="243"/>
      <c r="F65" s="249">
        <f t="shared" si="5"/>
        <v>0</v>
      </c>
      <c r="G65" s="122"/>
      <c r="H65" s="123"/>
      <c r="I65" s="251">
        <f t="shared" si="6"/>
        <v>0</v>
      </c>
      <c r="J65" s="122"/>
      <c r="K65" s="123"/>
      <c r="L65" s="251">
        <f t="shared" si="7"/>
        <v>0</v>
      </c>
      <c r="M65" s="245"/>
      <c r="N65" s="243"/>
      <c r="O65" s="251">
        <f t="shared" si="8"/>
        <v>0</v>
      </c>
      <c r="P65" s="74"/>
    </row>
    <row r="66" spans="1:16" ht="37.5" customHeight="1" x14ac:dyDescent="0.25">
      <c r="A66" s="66">
        <v>1149</v>
      </c>
      <c r="B66" s="115" t="s">
        <v>81</v>
      </c>
      <c r="C66" s="116">
        <f t="shared" si="4"/>
        <v>0</v>
      </c>
      <c r="D66" s="122"/>
      <c r="E66" s="243"/>
      <c r="F66" s="249">
        <f t="shared" si="5"/>
        <v>0</v>
      </c>
      <c r="G66" s="122"/>
      <c r="H66" s="123"/>
      <c r="I66" s="251">
        <f t="shared" si="6"/>
        <v>0</v>
      </c>
      <c r="J66" s="122"/>
      <c r="K66" s="123"/>
      <c r="L66" s="251">
        <f t="shared" si="7"/>
        <v>0</v>
      </c>
      <c r="M66" s="245"/>
      <c r="N66" s="243"/>
      <c r="O66" s="251">
        <f t="shared" si="8"/>
        <v>0</v>
      </c>
      <c r="P66" s="74"/>
    </row>
    <row r="67" spans="1:16" ht="36" x14ac:dyDescent="0.25">
      <c r="A67" s="233">
        <v>1150</v>
      </c>
      <c r="B67" s="162" t="s">
        <v>82</v>
      </c>
      <c r="C67" s="116">
        <f t="shared" si="4"/>
        <v>0</v>
      </c>
      <c r="D67" s="253"/>
      <c r="E67" s="254"/>
      <c r="F67" s="236">
        <f t="shared" si="5"/>
        <v>0</v>
      </c>
      <c r="G67" s="253"/>
      <c r="H67" s="256"/>
      <c r="I67" s="238">
        <f t="shared" si="6"/>
        <v>0</v>
      </c>
      <c r="J67" s="253"/>
      <c r="K67" s="256"/>
      <c r="L67" s="238">
        <f t="shared" si="7"/>
        <v>0</v>
      </c>
      <c r="M67" s="258"/>
      <c r="N67" s="254"/>
      <c r="O67" s="238">
        <f t="shared" si="8"/>
        <v>0</v>
      </c>
      <c r="P67" s="172"/>
    </row>
    <row r="68" spans="1:16" ht="36" x14ac:dyDescent="0.25">
      <c r="A68" s="88">
        <v>1200</v>
      </c>
      <c r="B68" s="226" t="s">
        <v>83</v>
      </c>
      <c r="C68" s="89">
        <f t="shared" si="4"/>
        <v>0</v>
      </c>
      <c r="D68" s="100">
        <f>SUM(D69:D70)</f>
        <v>0</v>
      </c>
      <c r="E68" s="227">
        <f>SUM(E69:E70)</f>
        <v>0</v>
      </c>
      <c r="F68" s="228">
        <f>D68+E68</f>
        <v>0</v>
      </c>
      <c r="G68" s="100">
        <f>SUM(G69:G70)</f>
        <v>0</v>
      </c>
      <c r="H68" s="101">
        <f>SUM(H69:H70)</f>
        <v>0</v>
      </c>
      <c r="I68" s="102">
        <f t="shared" si="6"/>
        <v>0</v>
      </c>
      <c r="J68" s="100">
        <f>SUM(J69:J70)</f>
        <v>0</v>
      </c>
      <c r="K68" s="101">
        <f>SUM(K69:K70)</f>
        <v>0</v>
      </c>
      <c r="L68" s="102">
        <f t="shared" si="7"/>
        <v>0</v>
      </c>
      <c r="M68" s="259">
        <f>SUM(M69:M70)</f>
        <v>0</v>
      </c>
      <c r="N68" s="227">
        <f>SUM(N69:N70)</f>
        <v>0</v>
      </c>
      <c r="O68" s="102">
        <f t="shared" si="8"/>
        <v>0</v>
      </c>
      <c r="P68" s="98"/>
    </row>
    <row r="69" spans="1:16" ht="24" x14ac:dyDescent="0.25">
      <c r="A69" s="260">
        <v>1210</v>
      </c>
      <c r="B69" s="104" t="s">
        <v>84</v>
      </c>
      <c r="C69" s="105">
        <f t="shared" si="4"/>
        <v>0</v>
      </c>
      <c r="D69" s="111"/>
      <c r="E69" s="240"/>
      <c r="F69" s="263">
        <f t="shared" si="5"/>
        <v>0</v>
      </c>
      <c r="G69" s="111"/>
      <c r="H69" s="112"/>
      <c r="I69" s="265">
        <f t="shared" si="6"/>
        <v>0</v>
      </c>
      <c r="J69" s="111"/>
      <c r="K69" s="112"/>
      <c r="L69" s="265">
        <f t="shared" si="7"/>
        <v>0</v>
      </c>
      <c r="M69" s="242"/>
      <c r="N69" s="240"/>
      <c r="O69" s="265">
        <f t="shared" si="8"/>
        <v>0</v>
      </c>
      <c r="P69" s="64"/>
    </row>
    <row r="70" spans="1:16" ht="24" x14ac:dyDescent="0.25">
      <c r="A70" s="246">
        <v>1220</v>
      </c>
      <c r="B70" s="115" t="s">
        <v>85</v>
      </c>
      <c r="C70" s="116">
        <f t="shared" si="4"/>
        <v>0</v>
      </c>
      <c r="D70" s="247">
        <f>SUM(D71:D75)</f>
        <v>0</v>
      </c>
      <c r="E70" s="248">
        <f>SUM(E71:E75)</f>
        <v>0</v>
      </c>
      <c r="F70" s="249">
        <f t="shared" si="5"/>
        <v>0</v>
      </c>
      <c r="G70" s="247">
        <f>SUM(G71:G75)</f>
        <v>0</v>
      </c>
      <c r="H70" s="250">
        <f>SUM(H71:H75)</f>
        <v>0</v>
      </c>
      <c r="I70" s="251">
        <f t="shared" si="6"/>
        <v>0</v>
      </c>
      <c r="J70" s="247">
        <f>SUM(J71:J75)</f>
        <v>0</v>
      </c>
      <c r="K70" s="250">
        <f>SUM(K71:K75)</f>
        <v>0</v>
      </c>
      <c r="L70" s="251">
        <f t="shared" si="7"/>
        <v>0</v>
      </c>
      <c r="M70" s="252">
        <f>SUM(M71:M75)</f>
        <v>0</v>
      </c>
      <c r="N70" s="248">
        <f>SUM(N71:N75)</f>
        <v>0</v>
      </c>
      <c r="O70" s="251">
        <f t="shared" si="8"/>
        <v>0</v>
      </c>
      <c r="P70" s="74"/>
    </row>
    <row r="71" spans="1:16" ht="60" x14ac:dyDescent="0.25">
      <c r="A71" s="66">
        <v>1221</v>
      </c>
      <c r="B71" s="115" t="s">
        <v>86</v>
      </c>
      <c r="C71" s="116">
        <f t="shared" si="4"/>
        <v>0</v>
      </c>
      <c r="D71" s="122"/>
      <c r="E71" s="243"/>
      <c r="F71" s="249">
        <f t="shared" si="5"/>
        <v>0</v>
      </c>
      <c r="G71" s="122"/>
      <c r="H71" s="123"/>
      <c r="I71" s="251">
        <f t="shared" si="6"/>
        <v>0</v>
      </c>
      <c r="J71" s="122"/>
      <c r="K71" s="123"/>
      <c r="L71" s="251">
        <f t="shared" si="7"/>
        <v>0</v>
      </c>
      <c r="M71" s="245"/>
      <c r="N71" s="243"/>
      <c r="O71" s="251">
        <f t="shared" si="8"/>
        <v>0</v>
      </c>
      <c r="P71" s="74"/>
    </row>
    <row r="72" spans="1:16" x14ac:dyDescent="0.25">
      <c r="A72" s="66">
        <v>1223</v>
      </c>
      <c r="B72" s="115" t="s">
        <v>87</v>
      </c>
      <c r="C72" s="116">
        <f t="shared" si="4"/>
        <v>0</v>
      </c>
      <c r="D72" s="122"/>
      <c r="E72" s="243"/>
      <c r="F72" s="249">
        <f t="shared" si="5"/>
        <v>0</v>
      </c>
      <c r="G72" s="122"/>
      <c r="H72" s="123"/>
      <c r="I72" s="251">
        <f t="shared" si="6"/>
        <v>0</v>
      </c>
      <c r="J72" s="122"/>
      <c r="K72" s="123"/>
      <c r="L72" s="251">
        <f t="shared" si="7"/>
        <v>0</v>
      </c>
      <c r="M72" s="245"/>
      <c r="N72" s="243"/>
      <c r="O72" s="251">
        <f t="shared" si="8"/>
        <v>0</v>
      </c>
      <c r="P72" s="74"/>
    </row>
    <row r="73" spans="1:16" x14ac:dyDescent="0.25">
      <c r="A73" s="66">
        <v>1225</v>
      </c>
      <c r="B73" s="115" t="s">
        <v>88</v>
      </c>
      <c r="C73" s="116">
        <f t="shared" si="4"/>
        <v>0</v>
      </c>
      <c r="D73" s="122"/>
      <c r="E73" s="243"/>
      <c r="F73" s="249">
        <f t="shared" si="5"/>
        <v>0</v>
      </c>
      <c r="G73" s="122"/>
      <c r="H73" s="123"/>
      <c r="I73" s="251">
        <f t="shared" si="6"/>
        <v>0</v>
      </c>
      <c r="J73" s="122"/>
      <c r="K73" s="123"/>
      <c r="L73" s="251">
        <f t="shared" si="7"/>
        <v>0</v>
      </c>
      <c r="M73" s="245"/>
      <c r="N73" s="243"/>
      <c r="O73" s="251">
        <f t="shared" si="8"/>
        <v>0</v>
      </c>
      <c r="P73" s="74"/>
    </row>
    <row r="74" spans="1:16" ht="36" x14ac:dyDescent="0.25">
      <c r="A74" s="66">
        <v>1227</v>
      </c>
      <c r="B74" s="115" t="s">
        <v>89</v>
      </c>
      <c r="C74" s="116">
        <f t="shared" si="4"/>
        <v>0</v>
      </c>
      <c r="D74" s="122"/>
      <c r="E74" s="243"/>
      <c r="F74" s="249">
        <f t="shared" si="5"/>
        <v>0</v>
      </c>
      <c r="G74" s="122"/>
      <c r="H74" s="123"/>
      <c r="I74" s="251">
        <f t="shared" si="6"/>
        <v>0</v>
      </c>
      <c r="J74" s="122"/>
      <c r="K74" s="123"/>
      <c r="L74" s="251">
        <f t="shared" si="7"/>
        <v>0</v>
      </c>
      <c r="M74" s="245"/>
      <c r="N74" s="243"/>
      <c r="O74" s="251">
        <f t="shared" si="8"/>
        <v>0</v>
      </c>
      <c r="P74" s="74"/>
    </row>
    <row r="75" spans="1:16" ht="60" x14ac:dyDescent="0.25">
      <c r="A75" s="66">
        <v>1228</v>
      </c>
      <c r="B75" s="115" t="s">
        <v>90</v>
      </c>
      <c r="C75" s="116">
        <f t="shared" si="4"/>
        <v>0</v>
      </c>
      <c r="D75" s="122"/>
      <c r="E75" s="243"/>
      <c r="F75" s="249">
        <f t="shared" si="5"/>
        <v>0</v>
      </c>
      <c r="G75" s="122"/>
      <c r="H75" s="123"/>
      <c r="I75" s="251">
        <f t="shared" si="6"/>
        <v>0</v>
      </c>
      <c r="J75" s="122"/>
      <c r="K75" s="123"/>
      <c r="L75" s="251">
        <f t="shared" si="7"/>
        <v>0</v>
      </c>
      <c r="M75" s="245"/>
      <c r="N75" s="243"/>
      <c r="O75" s="251">
        <f t="shared" si="8"/>
        <v>0</v>
      </c>
      <c r="P75" s="74"/>
    </row>
    <row r="76" spans="1:16" ht="15" customHeight="1" x14ac:dyDescent="0.25">
      <c r="A76" s="217">
        <v>2000</v>
      </c>
      <c r="B76" s="217" t="s">
        <v>91</v>
      </c>
      <c r="C76" s="218">
        <f t="shared" si="4"/>
        <v>8300</v>
      </c>
      <c r="D76" s="219">
        <f>SUM(D77,D84,D131,D165,D166,D173)</f>
        <v>8300</v>
      </c>
      <c r="E76" s="220">
        <f>SUM(E77,E84,E131,E165,E166,E173)</f>
        <v>0</v>
      </c>
      <c r="F76" s="221">
        <f t="shared" si="5"/>
        <v>8300</v>
      </c>
      <c r="G76" s="219">
        <f>SUM(G77,G84,G131,G165,G166,G173)</f>
        <v>0</v>
      </c>
      <c r="H76" s="222">
        <f>SUM(H77,H84,H131,H165,H166,H173)</f>
        <v>0</v>
      </c>
      <c r="I76" s="223">
        <f t="shared" si="6"/>
        <v>0</v>
      </c>
      <c r="J76" s="219">
        <f>SUM(J77,J84,J131,J165,J166,J173)</f>
        <v>0</v>
      </c>
      <c r="K76" s="222">
        <f>SUM(K77,K84,K131,K165,K166,K173)</f>
        <v>0</v>
      </c>
      <c r="L76" s="223">
        <f t="shared" si="7"/>
        <v>0</v>
      </c>
      <c r="M76" s="224">
        <f>SUM(M77,M84,M131,M165,M166,M173)</f>
        <v>0</v>
      </c>
      <c r="N76" s="220">
        <f>SUM(N77,N84,N131,N165,N166,N173)</f>
        <v>0</v>
      </c>
      <c r="O76" s="223">
        <f t="shared" si="8"/>
        <v>0</v>
      </c>
      <c r="P76" s="225"/>
    </row>
    <row r="77" spans="1:16" ht="36" customHeight="1" x14ac:dyDescent="0.25">
      <c r="A77" s="88">
        <v>2100</v>
      </c>
      <c r="B77" s="226" t="s">
        <v>92</v>
      </c>
      <c r="C77" s="89">
        <f t="shared" si="4"/>
        <v>0</v>
      </c>
      <c r="D77" s="100">
        <f>SUM(D78,D81)</f>
        <v>0</v>
      </c>
      <c r="E77" s="227">
        <f>SUM(E78,E81)</f>
        <v>0</v>
      </c>
      <c r="F77" s="228">
        <f t="shared" si="5"/>
        <v>0</v>
      </c>
      <c r="G77" s="100">
        <f>SUM(G78,G81)</f>
        <v>0</v>
      </c>
      <c r="H77" s="101">
        <f>SUM(H78,H81)</f>
        <v>0</v>
      </c>
      <c r="I77" s="102">
        <f t="shared" si="6"/>
        <v>0</v>
      </c>
      <c r="J77" s="100">
        <f>SUM(J78,J81)</f>
        <v>0</v>
      </c>
      <c r="K77" s="101">
        <f>SUM(K78,K81)</f>
        <v>0</v>
      </c>
      <c r="L77" s="102">
        <f t="shared" si="7"/>
        <v>0</v>
      </c>
      <c r="M77" s="259">
        <f>SUM(M78,M81)</f>
        <v>0</v>
      </c>
      <c r="N77" s="227">
        <f>SUM(N78,N81)</f>
        <v>0</v>
      </c>
      <c r="O77" s="102">
        <f t="shared" si="8"/>
        <v>0</v>
      </c>
      <c r="P77" s="98"/>
    </row>
    <row r="78" spans="1:16" ht="35.25" customHeight="1" x14ac:dyDescent="0.25">
      <c r="A78" s="260">
        <v>2110</v>
      </c>
      <c r="B78" s="104" t="s">
        <v>93</v>
      </c>
      <c r="C78" s="105">
        <f t="shared" si="4"/>
        <v>0</v>
      </c>
      <c r="D78" s="261">
        <f>SUM(D79:D80)</f>
        <v>0</v>
      </c>
      <c r="E78" s="262">
        <f>SUM(E79:E80)</f>
        <v>0</v>
      </c>
      <c r="F78" s="263">
        <f t="shared" si="5"/>
        <v>0</v>
      </c>
      <c r="G78" s="261">
        <f>SUM(G79:G80)</f>
        <v>0</v>
      </c>
      <c r="H78" s="264">
        <f>SUM(H79:H80)</f>
        <v>0</v>
      </c>
      <c r="I78" s="265">
        <f t="shared" si="6"/>
        <v>0</v>
      </c>
      <c r="J78" s="261">
        <f>SUM(J79:J80)</f>
        <v>0</v>
      </c>
      <c r="K78" s="264">
        <f>SUM(K79:K80)</f>
        <v>0</v>
      </c>
      <c r="L78" s="265">
        <f t="shared" si="7"/>
        <v>0</v>
      </c>
      <c r="M78" s="266">
        <f>SUM(M79:M80)</f>
        <v>0</v>
      </c>
      <c r="N78" s="262">
        <f>SUM(N79:N80)</f>
        <v>0</v>
      </c>
      <c r="O78" s="265">
        <f t="shared" si="8"/>
        <v>0</v>
      </c>
      <c r="P78" s="64"/>
    </row>
    <row r="79" spans="1:16" x14ac:dyDescent="0.25">
      <c r="A79" s="66">
        <v>2111</v>
      </c>
      <c r="B79" s="115" t="s">
        <v>94</v>
      </c>
      <c r="C79" s="116">
        <f t="shared" si="4"/>
        <v>0</v>
      </c>
      <c r="D79" s="122"/>
      <c r="E79" s="243"/>
      <c r="F79" s="249">
        <f t="shared" si="5"/>
        <v>0</v>
      </c>
      <c r="G79" s="122"/>
      <c r="H79" s="123"/>
      <c r="I79" s="251">
        <f t="shared" si="6"/>
        <v>0</v>
      </c>
      <c r="J79" s="122"/>
      <c r="K79" s="123"/>
      <c r="L79" s="251">
        <f t="shared" si="7"/>
        <v>0</v>
      </c>
      <c r="M79" s="245"/>
      <c r="N79" s="243"/>
      <c r="O79" s="251">
        <f t="shared" si="8"/>
        <v>0</v>
      </c>
      <c r="P79" s="74"/>
    </row>
    <row r="80" spans="1:16" ht="24" x14ac:dyDescent="0.25">
      <c r="A80" s="66">
        <v>2112</v>
      </c>
      <c r="B80" s="115" t="s">
        <v>95</v>
      </c>
      <c r="C80" s="116">
        <f t="shared" si="4"/>
        <v>0</v>
      </c>
      <c r="D80" s="122"/>
      <c r="E80" s="243"/>
      <c r="F80" s="249">
        <f t="shared" si="5"/>
        <v>0</v>
      </c>
      <c r="G80" s="122"/>
      <c r="H80" s="123"/>
      <c r="I80" s="251">
        <f t="shared" si="6"/>
        <v>0</v>
      </c>
      <c r="J80" s="122"/>
      <c r="K80" s="123"/>
      <c r="L80" s="251">
        <f t="shared" si="7"/>
        <v>0</v>
      </c>
      <c r="M80" s="245"/>
      <c r="N80" s="243"/>
      <c r="O80" s="251">
        <f t="shared" si="8"/>
        <v>0</v>
      </c>
      <c r="P80" s="74"/>
    </row>
    <row r="81" spans="1:16" ht="33" customHeight="1" x14ac:dyDescent="0.25">
      <c r="A81" s="246">
        <v>2120</v>
      </c>
      <c r="B81" s="115" t="s">
        <v>96</v>
      </c>
      <c r="C81" s="116">
        <f t="shared" si="4"/>
        <v>0</v>
      </c>
      <c r="D81" s="247">
        <f>SUM(D82:D83)</f>
        <v>0</v>
      </c>
      <c r="E81" s="248">
        <f>SUM(E82:E83)</f>
        <v>0</v>
      </c>
      <c r="F81" s="249">
        <f t="shared" si="5"/>
        <v>0</v>
      </c>
      <c r="G81" s="247">
        <f>SUM(G82:G83)</f>
        <v>0</v>
      </c>
      <c r="H81" s="250">
        <f>SUM(H82:H83)</f>
        <v>0</v>
      </c>
      <c r="I81" s="251">
        <f t="shared" si="6"/>
        <v>0</v>
      </c>
      <c r="J81" s="247">
        <f>SUM(J82:J83)</f>
        <v>0</v>
      </c>
      <c r="K81" s="250">
        <f>SUM(K82:K83)</f>
        <v>0</v>
      </c>
      <c r="L81" s="251">
        <f t="shared" si="7"/>
        <v>0</v>
      </c>
      <c r="M81" s="252">
        <f>SUM(M82:M83)</f>
        <v>0</v>
      </c>
      <c r="N81" s="248">
        <f>SUM(N82:N83)</f>
        <v>0</v>
      </c>
      <c r="O81" s="251">
        <f t="shared" si="8"/>
        <v>0</v>
      </c>
      <c r="P81" s="74"/>
    </row>
    <row r="82" spans="1:16" x14ac:dyDescent="0.25">
      <c r="A82" s="66">
        <v>2121</v>
      </c>
      <c r="B82" s="115" t="s">
        <v>94</v>
      </c>
      <c r="C82" s="116">
        <f t="shared" si="4"/>
        <v>0</v>
      </c>
      <c r="D82" s="122"/>
      <c r="E82" s="243"/>
      <c r="F82" s="249">
        <f t="shared" si="5"/>
        <v>0</v>
      </c>
      <c r="G82" s="122"/>
      <c r="H82" s="123"/>
      <c r="I82" s="251">
        <f t="shared" si="6"/>
        <v>0</v>
      </c>
      <c r="J82" s="122"/>
      <c r="K82" s="123"/>
      <c r="L82" s="251">
        <f t="shared" si="7"/>
        <v>0</v>
      </c>
      <c r="M82" s="245"/>
      <c r="N82" s="243"/>
      <c r="O82" s="251">
        <f t="shared" si="8"/>
        <v>0</v>
      </c>
      <c r="P82" s="74"/>
    </row>
    <row r="83" spans="1:16" ht="24" x14ac:dyDescent="0.25">
      <c r="A83" s="66">
        <v>2122</v>
      </c>
      <c r="B83" s="115" t="s">
        <v>95</v>
      </c>
      <c r="C83" s="116">
        <f t="shared" si="4"/>
        <v>0</v>
      </c>
      <c r="D83" s="122"/>
      <c r="E83" s="243"/>
      <c r="F83" s="249">
        <f t="shared" si="5"/>
        <v>0</v>
      </c>
      <c r="G83" s="122"/>
      <c r="H83" s="123"/>
      <c r="I83" s="251">
        <f t="shared" si="6"/>
        <v>0</v>
      </c>
      <c r="J83" s="122"/>
      <c r="K83" s="123"/>
      <c r="L83" s="251">
        <f t="shared" si="7"/>
        <v>0</v>
      </c>
      <c r="M83" s="245"/>
      <c r="N83" s="243"/>
      <c r="O83" s="251">
        <f t="shared" si="8"/>
        <v>0</v>
      </c>
      <c r="P83" s="74"/>
    </row>
    <row r="84" spans="1:16" x14ac:dyDescent="0.25">
      <c r="A84" s="88">
        <v>2200</v>
      </c>
      <c r="B84" s="226" t="s">
        <v>97</v>
      </c>
      <c r="C84" s="267">
        <f t="shared" si="4"/>
        <v>8300</v>
      </c>
      <c r="D84" s="100">
        <f>SUM(D85,D90,D96,D104,D113,D117,D123,D129)</f>
        <v>8300</v>
      </c>
      <c r="E84" s="227">
        <f>SUM(E85,E90,E96,E104,E113,E117,E123,E129)</f>
        <v>0</v>
      </c>
      <c r="F84" s="228">
        <f t="shared" si="5"/>
        <v>8300</v>
      </c>
      <c r="G84" s="100">
        <f>SUM(G85,G90,G96,G104,G113,G117,G123,G129)</f>
        <v>0</v>
      </c>
      <c r="H84" s="101">
        <f>SUM(H85,H90,H96,H104,H113,H117,H123,H129)</f>
        <v>0</v>
      </c>
      <c r="I84" s="102">
        <f t="shared" si="6"/>
        <v>0</v>
      </c>
      <c r="J84" s="100">
        <f>SUM(J85,J90,J96,J104,J113,J117,J123,J129)</f>
        <v>0</v>
      </c>
      <c r="K84" s="101">
        <f>SUM(K85,K90,K96,K104,K113,K117,K123,K129)</f>
        <v>0</v>
      </c>
      <c r="L84" s="102">
        <f t="shared" si="7"/>
        <v>0</v>
      </c>
      <c r="M84" s="268">
        <f>SUM(M85,M90,M96,M104,M113,M117,M123,M129)</f>
        <v>0</v>
      </c>
      <c r="N84" s="269">
        <f>SUM(N85,N90,N96,N104,N113,N117,N123,N129)</f>
        <v>0</v>
      </c>
      <c r="O84" s="270">
        <f t="shared" si="8"/>
        <v>0</v>
      </c>
      <c r="P84" s="271"/>
    </row>
    <row r="85" spans="1:16" ht="24" x14ac:dyDescent="0.25">
      <c r="A85" s="233">
        <v>2210</v>
      </c>
      <c r="B85" s="162" t="s">
        <v>98</v>
      </c>
      <c r="C85" s="174">
        <f t="shared" si="4"/>
        <v>0</v>
      </c>
      <c r="D85" s="234">
        <f>SUM(D86:D89)</f>
        <v>0</v>
      </c>
      <c r="E85" s="235">
        <f>SUM(E86:E89)</f>
        <v>0</v>
      </c>
      <c r="F85" s="236">
        <f t="shared" si="5"/>
        <v>0</v>
      </c>
      <c r="G85" s="234">
        <f>SUM(G86:G89)</f>
        <v>0</v>
      </c>
      <c r="H85" s="237">
        <f>SUM(H86:H89)</f>
        <v>0</v>
      </c>
      <c r="I85" s="238">
        <f t="shared" si="6"/>
        <v>0</v>
      </c>
      <c r="J85" s="234">
        <f>SUM(J86:J89)</f>
        <v>0</v>
      </c>
      <c r="K85" s="237">
        <f>SUM(K86:K89)</f>
        <v>0</v>
      </c>
      <c r="L85" s="238">
        <f t="shared" si="7"/>
        <v>0</v>
      </c>
      <c r="M85" s="239">
        <f>SUM(M86:M89)</f>
        <v>0</v>
      </c>
      <c r="N85" s="235">
        <f>SUM(N86:N89)</f>
        <v>0</v>
      </c>
      <c r="O85" s="238">
        <f t="shared" si="8"/>
        <v>0</v>
      </c>
      <c r="P85" s="172"/>
    </row>
    <row r="86" spans="1:16" ht="24" x14ac:dyDescent="0.25">
      <c r="A86" s="56">
        <v>2211</v>
      </c>
      <c r="B86" s="104" t="s">
        <v>99</v>
      </c>
      <c r="C86" s="116">
        <f t="shared" si="4"/>
        <v>0</v>
      </c>
      <c r="D86" s="111"/>
      <c r="E86" s="240"/>
      <c r="F86" s="263">
        <f t="shared" si="5"/>
        <v>0</v>
      </c>
      <c r="G86" s="111"/>
      <c r="H86" s="112"/>
      <c r="I86" s="265">
        <f t="shared" si="6"/>
        <v>0</v>
      </c>
      <c r="J86" s="111"/>
      <c r="K86" s="112"/>
      <c r="L86" s="265">
        <f t="shared" si="7"/>
        <v>0</v>
      </c>
      <c r="M86" s="242"/>
      <c r="N86" s="240"/>
      <c r="O86" s="265">
        <f t="shared" si="8"/>
        <v>0</v>
      </c>
      <c r="P86" s="64"/>
    </row>
    <row r="87" spans="1:16" ht="36" x14ac:dyDescent="0.25">
      <c r="A87" s="66">
        <v>2212</v>
      </c>
      <c r="B87" s="115" t="s">
        <v>100</v>
      </c>
      <c r="C87" s="116">
        <f t="shared" si="4"/>
        <v>0</v>
      </c>
      <c r="D87" s="122"/>
      <c r="E87" s="243"/>
      <c r="F87" s="249">
        <f t="shared" si="5"/>
        <v>0</v>
      </c>
      <c r="G87" s="122"/>
      <c r="H87" s="123"/>
      <c r="I87" s="251">
        <f t="shared" si="6"/>
        <v>0</v>
      </c>
      <c r="J87" s="122"/>
      <c r="K87" s="123"/>
      <c r="L87" s="251">
        <f t="shared" si="7"/>
        <v>0</v>
      </c>
      <c r="M87" s="245"/>
      <c r="N87" s="243"/>
      <c r="O87" s="251">
        <f t="shared" si="8"/>
        <v>0</v>
      </c>
      <c r="P87" s="74"/>
    </row>
    <row r="88" spans="1:16" ht="24" x14ac:dyDescent="0.25">
      <c r="A88" s="66">
        <v>2214</v>
      </c>
      <c r="B88" s="115" t="s">
        <v>101</v>
      </c>
      <c r="C88" s="116">
        <f t="shared" si="4"/>
        <v>0</v>
      </c>
      <c r="D88" s="122"/>
      <c r="E88" s="243"/>
      <c r="F88" s="249">
        <f t="shared" si="5"/>
        <v>0</v>
      </c>
      <c r="G88" s="122"/>
      <c r="H88" s="123"/>
      <c r="I88" s="251">
        <f t="shared" si="6"/>
        <v>0</v>
      </c>
      <c r="J88" s="122"/>
      <c r="K88" s="123"/>
      <c r="L88" s="251">
        <f t="shared" si="7"/>
        <v>0</v>
      </c>
      <c r="M88" s="245"/>
      <c r="N88" s="243"/>
      <c r="O88" s="251">
        <f t="shared" si="8"/>
        <v>0</v>
      </c>
      <c r="P88" s="74"/>
    </row>
    <row r="89" spans="1:16" x14ac:dyDescent="0.25">
      <c r="A89" s="66">
        <v>2219</v>
      </c>
      <c r="B89" s="115" t="s">
        <v>102</v>
      </c>
      <c r="C89" s="116">
        <f t="shared" si="4"/>
        <v>0</v>
      </c>
      <c r="D89" s="122"/>
      <c r="E89" s="243"/>
      <c r="F89" s="249">
        <f t="shared" si="5"/>
        <v>0</v>
      </c>
      <c r="G89" s="122"/>
      <c r="H89" s="123"/>
      <c r="I89" s="251">
        <f t="shared" si="6"/>
        <v>0</v>
      </c>
      <c r="J89" s="122"/>
      <c r="K89" s="123"/>
      <c r="L89" s="251">
        <f t="shared" si="7"/>
        <v>0</v>
      </c>
      <c r="M89" s="245"/>
      <c r="N89" s="243"/>
      <c r="O89" s="251">
        <f t="shared" si="8"/>
        <v>0</v>
      </c>
      <c r="P89" s="74"/>
    </row>
    <row r="90" spans="1:16" ht="24" x14ac:dyDescent="0.25">
      <c r="A90" s="246">
        <v>2220</v>
      </c>
      <c r="B90" s="115" t="s">
        <v>103</v>
      </c>
      <c r="C90" s="116">
        <f t="shared" si="4"/>
        <v>0</v>
      </c>
      <c r="D90" s="247">
        <f>SUM(D91:D95)</f>
        <v>0</v>
      </c>
      <c r="E90" s="248">
        <f>SUM(E91:E95)</f>
        <v>0</v>
      </c>
      <c r="F90" s="249">
        <f t="shared" si="5"/>
        <v>0</v>
      </c>
      <c r="G90" s="247">
        <f>SUM(G91:G95)</f>
        <v>0</v>
      </c>
      <c r="H90" s="250">
        <f>SUM(H91:H95)</f>
        <v>0</v>
      </c>
      <c r="I90" s="251">
        <f t="shared" si="6"/>
        <v>0</v>
      </c>
      <c r="J90" s="247">
        <f>SUM(J91:J95)</f>
        <v>0</v>
      </c>
      <c r="K90" s="250">
        <f>SUM(K91:K95)</f>
        <v>0</v>
      </c>
      <c r="L90" s="251">
        <f t="shared" si="7"/>
        <v>0</v>
      </c>
      <c r="M90" s="252">
        <f>SUM(M91:M95)</f>
        <v>0</v>
      </c>
      <c r="N90" s="248">
        <f>SUM(N91:N95)</f>
        <v>0</v>
      </c>
      <c r="O90" s="251">
        <f t="shared" si="8"/>
        <v>0</v>
      </c>
      <c r="P90" s="74"/>
    </row>
    <row r="91" spans="1:16" x14ac:dyDescent="0.25">
      <c r="A91" s="66">
        <v>2221</v>
      </c>
      <c r="B91" s="115" t="s">
        <v>104</v>
      </c>
      <c r="C91" s="116">
        <f t="shared" si="4"/>
        <v>0</v>
      </c>
      <c r="D91" s="122"/>
      <c r="E91" s="243"/>
      <c r="F91" s="249">
        <f t="shared" si="5"/>
        <v>0</v>
      </c>
      <c r="G91" s="122"/>
      <c r="H91" s="123"/>
      <c r="I91" s="251">
        <f t="shared" si="6"/>
        <v>0</v>
      </c>
      <c r="J91" s="122"/>
      <c r="K91" s="123"/>
      <c r="L91" s="251">
        <f t="shared" si="7"/>
        <v>0</v>
      </c>
      <c r="M91" s="245"/>
      <c r="N91" s="243"/>
      <c r="O91" s="251">
        <f t="shared" si="8"/>
        <v>0</v>
      </c>
      <c r="P91" s="74"/>
    </row>
    <row r="92" spans="1:16" x14ac:dyDescent="0.25">
      <c r="A92" s="66">
        <v>2222</v>
      </c>
      <c r="B92" s="115" t="s">
        <v>105</v>
      </c>
      <c r="C92" s="116">
        <f t="shared" si="4"/>
        <v>0</v>
      </c>
      <c r="D92" s="122"/>
      <c r="E92" s="243"/>
      <c r="F92" s="249">
        <f t="shared" si="5"/>
        <v>0</v>
      </c>
      <c r="G92" s="122"/>
      <c r="H92" s="123"/>
      <c r="I92" s="251">
        <f t="shared" si="6"/>
        <v>0</v>
      </c>
      <c r="J92" s="122"/>
      <c r="K92" s="123"/>
      <c r="L92" s="251">
        <f t="shared" si="7"/>
        <v>0</v>
      </c>
      <c r="M92" s="245"/>
      <c r="N92" s="243"/>
      <c r="O92" s="251">
        <f t="shared" si="8"/>
        <v>0</v>
      </c>
      <c r="P92" s="74"/>
    </row>
    <row r="93" spans="1:16" x14ac:dyDescent="0.25">
      <c r="A93" s="66">
        <v>2223</v>
      </c>
      <c r="B93" s="115" t="s">
        <v>106</v>
      </c>
      <c r="C93" s="116">
        <f t="shared" si="4"/>
        <v>0</v>
      </c>
      <c r="D93" s="122"/>
      <c r="E93" s="243"/>
      <c r="F93" s="249">
        <f t="shared" si="5"/>
        <v>0</v>
      </c>
      <c r="G93" s="122"/>
      <c r="H93" s="123"/>
      <c r="I93" s="251">
        <f t="shared" si="6"/>
        <v>0</v>
      </c>
      <c r="J93" s="122"/>
      <c r="K93" s="123"/>
      <c r="L93" s="251">
        <f t="shared" si="7"/>
        <v>0</v>
      </c>
      <c r="M93" s="245"/>
      <c r="N93" s="243"/>
      <c r="O93" s="251">
        <f t="shared" si="8"/>
        <v>0</v>
      </c>
      <c r="P93" s="74"/>
    </row>
    <row r="94" spans="1:16" ht="11.25" customHeight="1" x14ac:dyDescent="0.25">
      <c r="A94" s="66">
        <v>2224</v>
      </c>
      <c r="B94" s="115" t="s">
        <v>107</v>
      </c>
      <c r="C94" s="116">
        <f t="shared" si="4"/>
        <v>0</v>
      </c>
      <c r="D94" s="122"/>
      <c r="E94" s="243"/>
      <c r="F94" s="249">
        <f t="shared" si="5"/>
        <v>0</v>
      </c>
      <c r="G94" s="122"/>
      <c r="H94" s="123"/>
      <c r="I94" s="251">
        <f t="shared" si="6"/>
        <v>0</v>
      </c>
      <c r="J94" s="122"/>
      <c r="K94" s="123"/>
      <c r="L94" s="251">
        <f t="shared" si="7"/>
        <v>0</v>
      </c>
      <c r="M94" s="245"/>
      <c r="N94" s="243"/>
      <c r="O94" s="251">
        <f t="shared" si="8"/>
        <v>0</v>
      </c>
      <c r="P94" s="74"/>
    </row>
    <row r="95" spans="1:16" ht="24" x14ac:dyDescent="0.25">
      <c r="A95" s="66">
        <v>2229</v>
      </c>
      <c r="B95" s="115" t="s">
        <v>108</v>
      </c>
      <c r="C95" s="116">
        <f t="shared" si="4"/>
        <v>0</v>
      </c>
      <c r="D95" s="122"/>
      <c r="E95" s="243"/>
      <c r="F95" s="249">
        <f t="shared" si="5"/>
        <v>0</v>
      </c>
      <c r="G95" s="122"/>
      <c r="H95" s="123"/>
      <c r="I95" s="251">
        <f t="shared" si="6"/>
        <v>0</v>
      </c>
      <c r="J95" s="122"/>
      <c r="K95" s="123"/>
      <c r="L95" s="251">
        <f t="shared" si="7"/>
        <v>0</v>
      </c>
      <c r="M95" s="245"/>
      <c r="N95" s="243"/>
      <c r="O95" s="251">
        <f t="shared" si="8"/>
        <v>0</v>
      </c>
      <c r="P95" s="74"/>
    </row>
    <row r="96" spans="1:16" ht="36" x14ac:dyDescent="0.25">
      <c r="A96" s="246">
        <v>2230</v>
      </c>
      <c r="B96" s="115" t="s">
        <v>109</v>
      </c>
      <c r="C96" s="116">
        <f t="shared" si="4"/>
        <v>0</v>
      </c>
      <c r="D96" s="247">
        <f>SUM(D97:D103)</f>
        <v>0</v>
      </c>
      <c r="E96" s="248">
        <f>SUM(E97:E103)</f>
        <v>0</v>
      </c>
      <c r="F96" s="249">
        <f t="shared" si="5"/>
        <v>0</v>
      </c>
      <c r="G96" s="247">
        <f>SUM(G97:G103)</f>
        <v>0</v>
      </c>
      <c r="H96" s="250">
        <f>SUM(H97:H103)</f>
        <v>0</v>
      </c>
      <c r="I96" s="251">
        <f t="shared" si="6"/>
        <v>0</v>
      </c>
      <c r="J96" s="247">
        <f>SUM(J97:J103)</f>
        <v>0</v>
      </c>
      <c r="K96" s="250">
        <f>SUM(K97:K103)</f>
        <v>0</v>
      </c>
      <c r="L96" s="251">
        <f t="shared" si="7"/>
        <v>0</v>
      </c>
      <c r="M96" s="252">
        <f>SUM(M97:M103)</f>
        <v>0</v>
      </c>
      <c r="N96" s="248">
        <f>SUM(N97:N103)</f>
        <v>0</v>
      </c>
      <c r="O96" s="251">
        <f t="shared" si="8"/>
        <v>0</v>
      </c>
      <c r="P96" s="74"/>
    </row>
    <row r="97" spans="1:16" ht="24" x14ac:dyDescent="0.25">
      <c r="A97" s="66">
        <v>2231</v>
      </c>
      <c r="B97" s="115" t="s">
        <v>110</v>
      </c>
      <c r="C97" s="116">
        <f t="shared" si="4"/>
        <v>0</v>
      </c>
      <c r="D97" s="122"/>
      <c r="E97" s="243"/>
      <c r="F97" s="249">
        <f t="shared" si="5"/>
        <v>0</v>
      </c>
      <c r="G97" s="122"/>
      <c r="H97" s="123"/>
      <c r="I97" s="251">
        <f t="shared" si="6"/>
        <v>0</v>
      </c>
      <c r="J97" s="122"/>
      <c r="K97" s="123"/>
      <c r="L97" s="251">
        <f t="shared" si="7"/>
        <v>0</v>
      </c>
      <c r="M97" s="245"/>
      <c r="N97" s="243"/>
      <c r="O97" s="251">
        <f t="shared" si="8"/>
        <v>0</v>
      </c>
      <c r="P97" s="74"/>
    </row>
    <row r="98" spans="1:16" ht="36" x14ac:dyDescent="0.25">
      <c r="A98" s="66">
        <v>2232</v>
      </c>
      <c r="B98" s="115" t="s">
        <v>111</v>
      </c>
      <c r="C98" s="116">
        <f t="shared" si="4"/>
        <v>0</v>
      </c>
      <c r="D98" s="122"/>
      <c r="E98" s="243"/>
      <c r="F98" s="249">
        <f t="shared" si="5"/>
        <v>0</v>
      </c>
      <c r="G98" s="122"/>
      <c r="H98" s="123"/>
      <c r="I98" s="251">
        <f t="shared" si="6"/>
        <v>0</v>
      </c>
      <c r="J98" s="122"/>
      <c r="K98" s="123"/>
      <c r="L98" s="251">
        <f t="shared" si="7"/>
        <v>0</v>
      </c>
      <c r="M98" s="245"/>
      <c r="N98" s="243"/>
      <c r="O98" s="251">
        <f t="shared" si="8"/>
        <v>0</v>
      </c>
      <c r="P98" s="74"/>
    </row>
    <row r="99" spans="1:16" ht="24" x14ac:dyDescent="0.25">
      <c r="A99" s="56">
        <v>2233</v>
      </c>
      <c r="B99" s="104" t="s">
        <v>112</v>
      </c>
      <c r="C99" s="116">
        <f t="shared" si="4"/>
        <v>0</v>
      </c>
      <c r="D99" s="111"/>
      <c r="E99" s="240"/>
      <c r="F99" s="263">
        <f t="shared" si="5"/>
        <v>0</v>
      </c>
      <c r="G99" s="111"/>
      <c r="H99" s="112"/>
      <c r="I99" s="265">
        <f t="shared" si="6"/>
        <v>0</v>
      </c>
      <c r="J99" s="111"/>
      <c r="K99" s="112"/>
      <c r="L99" s="265">
        <f t="shared" si="7"/>
        <v>0</v>
      </c>
      <c r="M99" s="242"/>
      <c r="N99" s="240"/>
      <c r="O99" s="265">
        <f t="shared" si="8"/>
        <v>0</v>
      </c>
      <c r="P99" s="64"/>
    </row>
    <row r="100" spans="1:16" ht="36" x14ac:dyDescent="0.25">
      <c r="A100" s="66">
        <v>2234</v>
      </c>
      <c r="B100" s="115" t="s">
        <v>113</v>
      </c>
      <c r="C100" s="116">
        <f t="shared" si="4"/>
        <v>0</v>
      </c>
      <c r="D100" s="122"/>
      <c r="E100" s="243"/>
      <c r="F100" s="249">
        <f t="shared" si="5"/>
        <v>0</v>
      </c>
      <c r="G100" s="122"/>
      <c r="H100" s="123"/>
      <c r="I100" s="251">
        <f t="shared" si="6"/>
        <v>0</v>
      </c>
      <c r="J100" s="122"/>
      <c r="K100" s="123"/>
      <c r="L100" s="251">
        <f t="shared" si="7"/>
        <v>0</v>
      </c>
      <c r="M100" s="245"/>
      <c r="N100" s="243"/>
      <c r="O100" s="251">
        <f t="shared" si="8"/>
        <v>0</v>
      </c>
      <c r="P100" s="74"/>
    </row>
    <row r="101" spans="1:16" ht="24" x14ac:dyDescent="0.25">
      <c r="A101" s="66">
        <v>2235</v>
      </c>
      <c r="B101" s="115" t="s">
        <v>114</v>
      </c>
      <c r="C101" s="116">
        <f t="shared" si="4"/>
        <v>0</v>
      </c>
      <c r="D101" s="122"/>
      <c r="E101" s="243"/>
      <c r="F101" s="249">
        <f t="shared" si="5"/>
        <v>0</v>
      </c>
      <c r="G101" s="122"/>
      <c r="H101" s="123"/>
      <c r="I101" s="251">
        <f t="shared" si="6"/>
        <v>0</v>
      </c>
      <c r="J101" s="122"/>
      <c r="K101" s="123"/>
      <c r="L101" s="251">
        <f t="shared" si="7"/>
        <v>0</v>
      </c>
      <c r="M101" s="245"/>
      <c r="N101" s="243"/>
      <c r="O101" s="251">
        <f t="shared" si="8"/>
        <v>0</v>
      </c>
      <c r="P101" s="74"/>
    </row>
    <row r="102" spans="1:16" x14ac:dyDescent="0.25">
      <c r="A102" s="66">
        <v>2236</v>
      </c>
      <c r="B102" s="115" t="s">
        <v>115</v>
      </c>
      <c r="C102" s="116">
        <f t="shared" si="4"/>
        <v>0</v>
      </c>
      <c r="D102" s="122"/>
      <c r="E102" s="243"/>
      <c r="F102" s="249">
        <f t="shared" si="5"/>
        <v>0</v>
      </c>
      <c r="G102" s="122"/>
      <c r="H102" s="123"/>
      <c r="I102" s="251">
        <f t="shared" si="6"/>
        <v>0</v>
      </c>
      <c r="J102" s="122"/>
      <c r="K102" s="123"/>
      <c r="L102" s="251">
        <f t="shared" si="7"/>
        <v>0</v>
      </c>
      <c r="M102" s="245"/>
      <c r="N102" s="243"/>
      <c r="O102" s="251">
        <f t="shared" si="8"/>
        <v>0</v>
      </c>
      <c r="P102" s="74"/>
    </row>
    <row r="103" spans="1:16" ht="24" x14ac:dyDescent="0.25">
      <c r="A103" s="66">
        <v>2239</v>
      </c>
      <c r="B103" s="115" t="s">
        <v>116</v>
      </c>
      <c r="C103" s="116">
        <f t="shared" si="4"/>
        <v>0</v>
      </c>
      <c r="D103" s="122"/>
      <c r="E103" s="243"/>
      <c r="F103" s="249">
        <f t="shared" si="5"/>
        <v>0</v>
      </c>
      <c r="G103" s="122"/>
      <c r="H103" s="123"/>
      <c r="I103" s="251">
        <f t="shared" si="6"/>
        <v>0</v>
      </c>
      <c r="J103" s="122"/>
      <c r="K103" s="123"/>
      <c r="L103" s="251">
        <f t="shared" si="7"/>
        <v>0</v>
      </c>
      <c r="M103" s="245"/>
      <c r="N103" s="243"/>
      <c r="O103" s="251">
        <f t="shared" si="8"/>
        <v>0</v>
      </c>
      <c r="P103" s="74"/>
    </row>
    <row r="104" spans="1:16" ht="36" x14ac:dyDescent="0.25">
      <c r="A104" s="246">
        <v>2240</v>
      </c>
      <c r="B104" s="115" t="s">
        <v>117</v>
      </c>
      <c r="C104" s="116">
        <f t="shared" si="4"/>
        <v>8300</v>
      </c>
      <c r="D104" s="247">
        <f>SUM(D105:D112)</f>
        <v>8300</v>
      </c>
      <c r="E104" s="248">
        <f>SUM(E105:E112)</f>
        <v>0</v>
      </c>
      <c r="F104" s="249">
        <f t="shared" si="5"/>
        <v>8300</v>
      </c>
      <c r="G104" s="247">
        <f>SUM(G105:G112)</f>
        <v>0</v>
      </c>
      <c r="H104" s="250">
        <f>SUM(H105:H112)</f>
        <v>0</v>
      </c>
      <c r="I104" s="251">
        <f t="shared" si="6"/>
        <v>0</v>
      </c>
      <c r="J104" s="247">
        <f>SUM(J105:J112)</f>
        <v>0</v>
      </c>
      <c r="K104" s="250">
        <f>SUM(K105:K112)</f>
        <v>0</v>
      </c>
      <c r="L104" s="251">
        <f t="shared" si="7"/>
        <v>0</v>
      </c>
      <c r="M104" s="252">
        <f>SUM(M105:M112)</f>
        <v>0</v>
      </c>
      <c r="N104" s="248">
        <f>SUM(N105:N112)</f>
        <v>0</v>
      </c>
      <c r="O104" s="251">
        <f t="shared" si="8"/>
        <v>0</v>
      </c>
      <c r="P104" s="74"/>
    </row>
    <row r="105" spans="1:16" x14ac:dyDescent="0.25">
      <c r="A105" s="66">
        <v>2241</v>
      </c>
      <c r="B105" s="115" t="s">
        <v>118</v>
      </c>
      <c r="C105" s="116">
        <f t="shared" si="4"/>
        <v>8300</v>
      </c>
      <c r="D105" s="122">
        <v>8300</v>
      </c>
      <c r="E105" s="243"/>
      <c r="F105" s="249">
        <f t="shared" si="5"/>
        <v>8300</v>
      </c>
      <c r="G105" s="122"/>
      <c r="H105" s="123"/>
      <c r="I105" s="251">
        <f t="shared" si="6"/>
        <v>0</v>
      </c>
      <c r="J105" s="122"/>
      <c r="K105" s="123"/>
      <c r="L105" s="251">
        <f t="shared" si="7"/>
        <v>0</v>
      </c>
      <c r="M105" s="245"/>
      <c r="N105" s="243"/>
      <c r="O105" s="251">
        <f t="shared" si="8"/>
        <v>0</v>
      </c>
      <c r="P105" s="74"/>
    </row>
    <row r="106" spans="1:16" ht="24" x14ac:dyDescent="0.25">
      <c r="A106" s="66">
        <v>2242</v>
      </c>
      <c r="B106" s="115" t="s">
        <v>119</v>
      </c>
      <c r="C106" s="116">
        <f t="shared" si="4"/>
        <v>0</v>
      </c>
      <c r="D106" s="122"/>
      <c r="E106" s="243"/>
      <c r="F106" s="249">
        <f t="shared" si="5"/>
        <v>0</v>
      </c>
      <c r="G106" s="122"/>
      <c r="H106" s="123"/>
      <c r="I106" s="251">
        <f t="shared" si="6"/>
        <v>0</v>
      </c>
      <c r="J106" s="122"/>
      <c r="K106" s="123"/>
      <c r="L106" s="251">
        <f t="shared" si="7"/>
        <v>0</v>
      </c>
      <c r="M106" s="245"/>
      <c r="N106" s="243"/>
      <c r="O106" s="251">
        <f t="shared" si="8"/>
        <v>0</v>
      </c>
      <c r="P106" s="74"/>
    </row>
    <row r="107" spans="1:16" ht="24" x14ac:dyDescent="0.25">
      <c r="A107" s="66">
        <v>2243</v>
      </c>
      <c r="B107" s="115" t="s">
        <v>120</v>
      </c>
      <c r="C107" s="116">
        <f t="shared" si="4"/>
        <v>0</v>
      </c>
      <c r="D107" s="122"/>
      <c r="E107" s="243"/>
      <c r="F107" s="249">
        <f t="shared" si="5"/>
        <v>0</v>
      </c>
      <c r="G107" s="122"/>
      <c r="H107" s="123"/>
      <c r="I107" s="251">
        <f t="shared" si="6"/>
        <v>0</v>
      </c>
      <c r="J107" s="122"/>
      <c r="K107" s="123"/>
      <c r="L107" s="251">
        <f t="shared" si="7"/>
        <v>0</v>
      </c>
      <c r="M107" s="245"/>
      <c r="N107" s="243"/>
      <c r="O107" s="251">
        <f t="shared" si="8"/>
        <v>0</v>
      </c>
      <c r="P107" s="74"/>
    </row>
    <row r="108" spans="1:16" x14ac:dyDescent="0.25">
      <c r="A108" s="66">
        <v>2244</v>
      </c>
      <c r="B108" s="115" t="s">
        <v>121</v>
      </c>
      <c r="C108" s="116">
        <f t="shared" si="4"/>
        <v>0</v>
      </c>
      <c r="D108" s="122"/>
      <c r="E108" s="243"/>
      <c r="F108" s="249">
        <f t="shared" si="5"/>
        <v>0</v>
      </c>
      <c r="G108" s="122"/>
      <c r="H108" s="123"/>
      <c r="I108" s="251">
        <f t="shared" si="6"/>
        <v>0</v>
      </c>
      <c r="J108" s="122"/>
      <c r="K108" s="123"/>
      <c r="L108" s="251">
        <f t="shared" si="7"/>
        <v>0</v>
      </c>
      <c r="M108" s="245"/>
      <c r="N108" s="243"/>
      <c r="O108" s="251">
        <f t="shared" si="8"/>
        <v>0</v>
      </c>
      <c r="P108" s="74"/>
    </row>
    <row r="109" spans="1:16" ht="24" x14ac:dyDescent="0.25">
      <c r="A109" s="66">
        <v>2246</v>
      </c>
      <c r="B109" s="115" t="s">
        <v>122</v>
      </c>
      <c r="C109" s="116">
        <f t="shared" si="4"/>
        <v>0</v>
      </c>
      <c r="D109" s="122"/>
      <c r="E109" s="243"/>
      <c r="F109" s="249">
        <f t="shared" si="5"/>
        <v>0</v>
      </c>
      <c r="G109" s="122"/>
      <c r="H109" s="123"/>
      <c r="I109" s="251">
        <f t="shared" si="6"/>
        <v>0</v>
      </c>
      <c r="J109" s="122"/>
      <c r="K109" s="123"/>
      <c r="L109" s="251">
        <f t="shared" si="7"/>
        <v>0</v>
      </c>
      <c r="M109" s="245"/>
      <c r="N109" s="243"/>
      <c r="O109" s="251">
        <f t="shared" si="8"/>
        <v>0</v>
      </c>
      <c r="P109" s="74"/>
    </row>
    <row r="110" spans="1:16" x14ac:dyDescent="0.25">
      <c r="A110" s="66">
        <v>2247</v>
      </c>
      <c r="B110" s="115" t="s">
        <v>123</v>
      </c>
      <c r="C110" s="116">
        <f t="shared" si="4"/>
        <v>0</v>
      </c>
      <c r="D110" s="122"/>
      <c r="E110" s="243"/>
      <c r="F110" s="249">
        <f t="shared" si="5"/>
        <v>0</v>
      </c>
      <c r="G110" s="122"/>
      <c r="H110" s="123"/>
      <c r="I110" s="251">
        <f t="shared" si="6"/>
        <v>0</v>
      </c>
      <c r="J110" s="122"/>
      <c r="K110" s="123"/>
      <c r="L110" s="251">
        <f t="shared" si="7"/>
        <v>0</v>
      </c>
      <c r="M110" s="245"/>
      <c r="N110" s="243"/>
      <c r="O110" s="251">
        <f t="shared" si="8"/>
        <v>0</v>
      </c>
      <c r="P110" s="74"/>
    </row>
    <row r="111" spans="1:16" ht="24" x14ac:dyDescent="0.25">
      <c r="A111" s="66">
        <v>2248</v>
      </c>
      <c r="B111" s="115" t="s">
        <v>124</v>
      </c>
      <c r="C111" s="116">
        <f t="shared" si="4"/>
        <v>0</v>
      </c>
      <c r="D111" s="122"/>
      <c r="E111" s="243"/>
      <c r="F111" s="249">
        <f t="shared" si="5"/>
        <v>0</v>
      </c>
      <c r="G111" s="122"/>
      <c r="H111" s="123"/>
      <c r="I111" s="251">
        <f t="shared" si="6"/>
        <v>0</v>
      </c>
      <c r="J111" s="122"/>
      <c r="K111" s="123"/>
      <c r="L111" s="251">
        <f t="shared" si="7"/>
        <v>0</v>
      </c>
      <c r="M111" s="245"/>
      <c r="N111" s="243"/>
      <c r="O111" s="251">
        <f t="shared" si="8"/>
        <v>0</v>
      </c>
      <c r="P111" s="74"/>
    </row>
    <row r="112" spans="1:16" ht="24" x14ac:dyDescent="0.25">
      <c r="A112" s="66">
        <v>2249</v>
      </c>
      <c r="B112" s="115" t="s">
        <v>125</v>
      </c>
      <c r="C112" s="116">
        <f t="shared" si="4"/>
        <v>0</v>
      </c>
      <c r="D112" s="122"/>
      <c r="E112" s="243"/>
      <c r="F112" s="249">
        <f t="shared" si="5"/>
        <v>0</v>
      </c>
      <c r="G112" s="122"/>
      <c r="H112" s="123"/>
      <c r="I112" s="251">
        <f t="shared" si="6"/>
        <v>0</v>
      </c>
      <c r="J112" s="122"/>
      <c r="K112" s="123"/>
      <c r="L112" s="251">
        <f t="shared" si="7"/>
        <v>0</v>
      </c>
      <c r="M112" s="245"/>
      <c r="N112" s="243"/>
      <c r="O112" s="251">
        <f t="shared" si="8"/>
        <v>0</v>
      </c>
      <c r="P112" s="74"/>
    </row>
    <row r="113" spans="1:16" x14ac:dyDescent="0.25">
      <c r="A113" s="246">
        <v>2250</v>
      </c>
      <c r="B113" s="115" t="s">
        <v>126</v>
      </c>
      <c r="C113" s="116">
        <f t="shared" si="4"/>
        <v>0</v>
      </c>
      <c r="D113" s="247">
        <f>SUM(D114:D116)</f>
        <v>0</v>
      </c>
      <c r="E113" s="248">
        <f>SUM(E114:E116)</f>
        <v>0</v>
      </c>
      <c r="F113" s="249">
        <f t="shared" si="5"/>
        <v>0</v>
      </c>
      <c r="G113" s="247">
        <f>SUM(G114:G116)</f>
        <v>0</v>
      </c>
      <c r="H113" s="250">
        <f>SUM(H114:H116)</f>
        <v>0</v>
      </c>
      <c r="I113" s="251">
        <f t="shared" si="6"/>
        <v>0</v>
      </c>
      <c r="J113" s="247">
        <f>SUM(J114:J116)</f>
        <v>0</v>
      </c>
      <c r="K113" s="250">
        <f>SUM(K114:K116)</f>
        <v>0</v>
      </c>
      <c r="L113" s="251">
        <f t="shared" si="7"/>
        <v>0</v>
      </c>
      <c r="M113" s="252">
        <f>SUM(M114:M116)</f>
        <v>0</v>
      </c>
      <c r="N113" s="248">
        <f>SUM(N114:N116)</f>
        <v>0</v>
      </c>
      <c r="O113" s="251">
        <f t="shared" si="8"/>
        <v>0</v>
      </c>
      <c r="P113" s="74"/>
    </row>
    <row r="114" spans="1:16" x14ac:dyDescent="0.25">
      <c r="A114" s="66">
        <v>2251</v>
      </c>
      <c r="B114" s="115" t="s">
        <v>127</v>
      </c>
      <c r="C114" s="116">
        <f t="shared" si="4"/>
        <v>0</v>
      </c>
      <c r="D114" s="122"/>
      <c r="E114" s="243"/>
      <c r="F114" s="249">
        <f t="shared" si="5"/>
        <v>0</v>
      </c>
      <c r="G114" s="122"/>
      <c r="H114" s="123"/>
      <c r="I114" s="251">
        <f t="shared" si="6"/>
        <v>0</v>
      </c>
      <c r="J114" s="122"/>
      <c r="K114" s="123"/>
      <c r="L114" s="251">
        <f t="shared" si="7"/>
        <v>0</v>
      </c>
      <c r="M114" s="245"/>
      <c r="N114" s="243"/>
      <c r="O114" s="251">
        <f t="shared" si="8"/>
        <v>0</v>
      </c>
      <c r="P114" s="74"/>
    </row>
    <row r="115" spans="1:16" ht="24" x14ac:dyDescent="0.25">
      <c r="A115" s="66">
        <v>2252</v>
      </c>
      <c r="B115" s="115" t="s">
        <v>128</v>
      </c>
      <c r="C115" s="116">
        <f t="shared" ref="C115:C179" si="9">F115+I115+L115+O115</f>
        <v>0</v>
      </c>
      <c r="D115" s="122"/>
      <c r="E115" s="243"/>
      <c r="F115" s="249">
        <f t="shared" si="5"/>
        <v>0</v>
      </c>
      <c r="G115" s="122"/>
      <c r="H115" s="123"/>
      <c r="I115" s="251">
        <f t="shared" si="6"/>
        <v>0</v>
      </c>
      <c r="J115" s="122"/>
      <c r="K115" s="123"/>
      <c r="L115" s="251">
        <f t="shared" si="7"/>
        <v>0</v>
      </c>
      <c r="M115" s="245"/>
      <c r="N115" s="243"/>
      <c r="O115" s="251">
        <f t="shared" si="8"/>
        <v>0</v>
      </c>
      <c r="P115" s="74"/>
    </row>
    <row r="116" spans="1:16" ht="24" x14ac:dyDescent="0.25">
      <c r="A116" s="66">
        <v>2259</v>
      </c>
      <c r="B116" s="115" t="s">
        <v>129</v>
      </c>
      <c r="C116" s="116">
        <f t="shared" si="9"/>
        <v>0</v>
      </c>
      <c r="D116" s="247"/>
      <c r="E116" s="243"/>
      <c r="F116" s="249">
        <f t="shared" ref="F116:F180" si="10">D116+E116</f>
        <v>0</v>
      </c>
      <c r="G116" s="122"/>
      <c r="H116" s="123"/>
      <c r="I116" s="251">
        <f t="shared" ref="I116:I180" si="11">G116+H116</f>
        <v>0</v>
      </c>
      <c r="J116" s="122"/>
      <c r="K116" s="123"/>
      <c r="L116" s="251">
        <f t="shared" ref="L116:L180" si="12">J116+K116</f>
        <v>0</v>
      </c>
      <c r="M116" s="245"/>
      <c r="N116" s="243"/>
      <c r="O116" s="251">
        <f t="shared" ref="O116:O180" si="13">M116+N116</f>
        <v>0</v>
      </c>
      <c r="P116" s="74"/>
    </row>
    <row r="117" spans="1:16" x14ac:dyDescent="0.25">
      <c r="A117" s="246">
        <v>2260</v>
      </c>
      <c r="B117" s="115" t="s">
        <v>130</v>
      </c>
      <c r="C117" s="116">
        <f t="shared" si="9"/>
        <v>0</v>
      </c>
      <c r="D117" s="247">
        <f>SUM(D118:D122)</f>
        <v>0</v>
      </c>
      <c r="E117" s="248">
        <f>SUM(E118:E122)</f>
        <v>0</v>
      </c>
      <c r="F117" s="249">
        <f t="shared" si="10"/>
        <v>0</v>
      </c>
      <c r="G117" s="247">
        <f>SUM(G118:G122)</f>
        <v>0</v>
      </c>
      <c r="H117" s="250">
        <f>SUM(H118:H122)</f>
        <v>0</v>
      </c>
      <c r="I117" s="251">
        <f t="shared" si="11"/>
        <v>0</v>
      </c>
      <c r="J117" s="247">
        <f>SUM(J118:J122)</f>
        <v>0</v>
      </c>
      <c r="K117" s="250">
        <f>SUM(K118:K122)</f>
        <v>0</v>
      </c>
      <c r="L117" s="251">
        <f t="shared" si="12"/>
        <v>0</v>
      </c>
      <c r="M117" s="252">
        <f>SUM(M118:M122)</f>
        <v>0</v>
      </c>
      <c r="N117" s="248">
        <f>SUM(N118:N122)</f>
        <v>0</v>
      </c>
      <c r="O117" s="251">
        <f t="shared" si="13"/>
        <v>0</v>
      </c>
      <c r="P117" s="74"/>
    </row>
    <row r="118" spans="1:16" x14ac:dyDescent="0.25">
      <c r="A118" s="66">
        <v>2261</v>
      </c>
      <c r="B118" s="115" t="s">
        <v>131</v>
      </c>
      <c r="C118" s="116">
        <f t="shared" si="9"/>
        <v>0</v>
      </c>
      <c r="D118" s="122"/>
      <c r="E118" s="243"/>
      <c r="F118" s="249">
        <f t="shared" si="10"/>
        <v>0</v>
      </c>
      <c r="G118" s="122"/>
      <c r="H118" s="123"/>
      <c r="I118" s="251">
        <f t="shared" si="11"/>
        <v>0</v>
      </c>
      <c r="J118" s="122"/>
      <c r="K118" s="123"/>
      <c r="L118" s="251">
        <f t="shared" si="12"/>
        <v>0</v>
      </c>
      <c r="M118" s="245"/>
      <c r="N118" s="243"/>
      <c r="O118" s="251">
        <f t="shared" si="13"/>
        <v>0</v>
      </c>
      <c r="P118" s="74"/>
    </row>
    <row r="119" spans="1:16" x14ac:dyDescent="0.25">
      <c r="A119" s="66">
        <v>2262</v>
      </c>
      <c r="B119" s="115" t="s">
        <v>132</v>
      </c>
      <c r="C119" s="116">
        <f t="shared" si="9"/>
        <v>0</v>
      </c>
      <c r="D119" s="122"/>
      <c r="E119" s="243"/>
      <c r="F119" s="249">
        <f t="shared" si="10"/>
        <v>0</v>
      </c>
      <c r="G119" s="122"/>
      <c r="H119" s="123"/>
      <c r="I119" s="251">
        <f t="shared" si="11"/>
        <v>0</v>
      </c>
      <c r="J119" s="122"/>
      <c r="K119" s="123"/>
      <c r="L119" s="251">
        <f t="shared" si="12"/>
        <v>0</v>
      </c>
      <c r="M119" s="245"/>
      <c r="N119" s="243"/>
      <c r="O119" s="251">
        <f t="shared" si="13"/>
        <v>0</v>
      </c>
      <c r="P119" s="74"/>
    </row>
    <row r="120" spans="1:16" x14ac:dyDescent="0.25">
      <c r="A120" s="66">
        <v>2263</v>
      </c>
      <c r="B120" s="115" t="s">
        <v>133</v>
      </c>
      <c r="C120" s="116">
        <f t="shared" si="9"/>
        <v>0</v>
      </c>
      <c r="D120" s="122"/>
      <c r="E120" s="243"/>
      <c r="F120" s="249">
        <f t="shared" si="10"/>
        <v>0</v>
      </c>
      <c r="G120" s="122"/>
      <c r="H120" s="123"/>
      <c r="I120" s="251">
        <f t="shared" si="11"/>
        <v>0</v>
      </c>
      <c r="J120" s="122"/>
      <c r="K120" s="123"/>
      <c r="L120" s="251">
        <f t="shared" si="12"/>
        <v>0</v>
      </c>
      <c r="M120" s="245"/>
      <c r="N120" s="243"/>
      <c r="O120" s="251">
        <f t="shared" si="13"/>
        <v>0</v>
      </c>
      <c r="P120" s="74"/>
    </row>
    <row r="121" spans="1:16" ht="24" x14ac:dyDescent="0.25">
      <c r="A121" s="66">
        <v>2264</v>
      </c>
      <c r="B121" s="115" t="s">
        <v>134</v>
      </c>
      <c r="C121" s="116">
        <f t="shared" si="9"/>
        <v>0</v>
      </c>
      <c r="D121" s="122"/>
      <c r="E121" s="243"/>
      <c r="F121" s="249">
        <f t="shared" si="10"/>
        <v>0</v>
      </c>
      <c r="G121" s="122"/>
      <c r="H121" s="123"/>
      <c r="I121" s="251">
        <f t="shared" si="11"/>
        <v>0</v>
      </c>
      <c r="J121" s="122"/>
      <c r="K121" s="123"/>
      <c r="L121" s="251">
        <f t="shared" si="12"/>
        <v>0</v>
      </c>
      <c r="M121" s="245"/>
      <c r="N121" s="243"/>
      <c r="O121" s="251">
        <f t="shared" si="13"/>
        <v>0</v>
      </c>
      <c r="P121" s="74"/>
    </row>
    <row r="122" spans="1:16" x14ac:dyDescent="0.25">
      <c r="A122" s="66">
        <v>2269</v>
      </c>
      <c r="B122" s="115" t="s">
        <v>135</v>
      </c>
      <c r="C122" s="116">
        <f t="shared" si="9"/>
        <v>0</v>
      </c>
      <c r="D122" s="122"/>
      <c r="E122" s="243"/>
      <c r="F122" s="249">
        <f t="shared" si="10"/>
        <v>0</v>
      </c>
      <c r="G122" s="122"/>
      <c r="H122" s="123"/>
      <c r="I122" s="251">
        <f t="shared" si="11"/>
        <v>0</v>
      </c>
      <c r="J122" s="122"/>
      <c r="K122" s="123"/>
      <c r="L122" s="251">
        <f t="shared" si="12"/>
        <v>0</v>
      </c>
      <c r="M122" s="245"/>
      <c r="N122" s="243"/>
      <c r="O122" s="251">
        <f t="shared" si="13"/>
        <v>0</v>
      </c>
      <c r="P122" s="74"/>
    </row>
    <row r="123" spans="1:16" x14ac:dyDescent="0.25">
      <c r="A123" s="246">
        <v>2270</v>
      </c>
      <c r="B123" s="115" t="s">
        <v>136</v>
      </c>
      <c r="C123" s="116">
        <f t="shared" si="9"/>
        <v>0</v>
      </c>
      <c r="D123" s="247">
        <f>SUM(D124:D128)</f>
        <v>0</v>
      </c>
      <c r="E123" s="248">
        <f>SUM(E124:E128)</f>
        <v>0</v>
      </c>
      <c r="F123" s="249">
        <f t="shared" si="10"/>
        <v>0</v>
      </c>
      <c r="G123" s="247">
        <f>SUM(G124:G128)</f>
        <v>0</v>
      </c>
      <c r="H123" s="250">
        <f>SUM(H124:H128)</f>
        <v>0</v>
      </c>
      <c r="I123" s="251">
        <f t="shared" si="11"/>
        <v>0</v>
      </c>
      <c r="J123" s="247">
        <f>SUM(J124:J128)</f>
        <v>0</v>
      </c>
      <c r="K123" s="250">
        <f>SUM(K124:K128)</f>
        <v>0</v>
      </c>
      <c r="L123" s="251">
        <f t="shared" si="12"/>
        <v>0</v>
      </c>
      <c r="M123" s="252">
        <f>SUM(M124:M128)</f>
        <v>0</v>
      </c>
      <c r="N123" s="248">
        <f>SUM(N124:N128)</f>
        <v>0</v>
      </c>
      <c r="O123" s="251">
        <f t="shared" si="13"/>
        <v>0</v>
      </c>
      <c r="P123" s="74"/>
    </row>
    <row r="124" spans="1:16" x14ac:dyDescent="0.25">
      <c r="A124" s="66">
        <v>2272</v>
      </c>
      <c r="B124" s="2" t="s">
        <v>137</v>
      </c>
      <c r="C124" s="116">
        <f t="shared" si="9"/>
        <v>0</v>
      </c>
      <c r="D124" s="122"/>
      <c r="E124" s="243"/>
      <c r="F124" s="249">
        <f t="shared" si="10"/>
        <v>0</v>
      </c>
      <c r="G124" s="122"/>
      <c r="H124" s="123"/>
      <c r="I124" s="251">
        <f t="shared" si="11"/>
        <v>0</v>
      </c>
      <c r="J124" s="122"/>
      <c r="K124" s="123"/>
      <c r="L124" s="251">
        <f t="shared" si="12"/>
        <v>0</v>
      </c>
      <c r="M124" s="245"/>
      <c r="N124" s="243"/>
      <c r="O124" s="251">
        <f t="shared" si="13"/>
        <v>0</v>
      </c>
      <c r="P124" s="74"/>
    </row>
    <row r="125" spans="1:16" ht="24" x14ac:dyDescent="0.25">
      <c r="A125" s="66">
        <v>2275</v>
      </c>
      <c r="B125" s="115" t="s">
        <v>138</v>
      </c>
      <c r="C125" s="116">
        <f t="shared" si="9"/>
        <v>0</v>
      </c>
      <c r="D125" s="122"/>
      <c r="E125" s="243"/>
      <c r="F125" s="249">
        <f t="shared" si="10"/>
        <v>0</v>
      </c>
      <c r="G125" s="122"/>
      <c r="H125" s="123"/>
      <c r="I125" s="251">
        <f t="shared" si="11"/>
        <v>0</v>
      </c>
      <c r="J125" s="122"/>
      <c r="K125" s="123"/>
      <c r="L125" s="251">
        <f t="shared" si="12"/>
        <v>0</v>
      </c>
      <c r="M125" s="245"/>
      <c r="N125" s="243"/>
      <c r="O125" s="251">
        <f t="shared" si="13"/>
        <v>0</v>
      </c>
      <c r="P125" s="74"/>
    </row>
    <row r="126" spans="1:16" ht="36" x14ac:dyDescent="0.25">
      <c r="A126" s="66">
        <v>2276</v>
      </c>
      <c r="B126" s="115" t="s">
        <v>139</v>
      </c>
      <c r="C126" s="116">
        <f t="shared" si="9"/>
        <v>0</v>
      </c>
      <c r="D126" s="122"/>
      <c r="E126" s="243"/>
      <c r="F126" s="249">
        <f t="shared" si="10"/>
        <v>0</v>
      </c>
      <c r="G126" s="122"/>
      <c r="H126" s="123"/>
      <c r="I126" s="251">
        <f t="shared" si="11"/>
        <v>0</v>
      </c>
      <c r="J126" s="122"/>
      <c r="K126" s="123"/>
      <c r="L126" s="251">
        <f t="shared" si="12"/>
        <v>0</v>
      </c>
      <c r="M126" s="245"/>
      <c r="N126" s="243"/>
      <c r="O126" s="251">
        <f t="shared" si="13"/>
        <v>0</v>
      </c>
      <c r="P126" s="74"/>
    </row>
    <row r="127" spans="1:16" ht="24" customHeight="1" x14ac:dyDescent="0.25">
      <c r="A127" s="66">
        <v>2278</v>
      </c>
      <c r="B127" s="115" t="s">
        <v>140</v>
      </c>
      <c r="C127" s="116">
        <f t="shared" si="9"/>
        <v>0</v>
      </c>
      <c r="D127" s="122"/>
      <c r="E127" s="243"/>
      <c r="F127" s="249">
        <f t="shared" si="10"/>
        <v>0</v>
      </c>
      <c r="G127" s="122"/>
      <c r="H127" s="123"/>
      <c r="I127" s="251">
        <f t="shared" si="11"/>
        <v>0</v>
      </c>
      <c r="J127" s="122"/>
      <c r="K127" s="123"/>
      <c r="L127" s="251">
        <f t="shared" si="12"/>
        <v>0</v>
      </c>
      <c r="M127" s="245"/>
      <c r="N127" s="243"/>
      <c r="O127" s="251">
        <f t="shared" si="13"/>
        <v>0</v>
      </c>
      <c r="P127" s="74"/>
    </row>
    <row r="128" spans="1:16" ht="24" x14ac:dyDescent="0.25">
      <c r="A128" s="66">
        <v>2279</v>
      </c>
      <c r="B128" s="115" t="s">
        <v>141</v>
      </c>
      <c r="C128" s="116">
        <f t="shared" si="9"/>
        <v>0</v>
      </c>
      <c r="D128" s="122"/>
      <c r="E128" s="243"/>
      <c r="F128" s="249">
        <f t="shared" si="10"/>
        <v>0</v>
      </c>
      <c r="G128" s="122"/>
      <c r="H128" s="123"/>
      <c r="I128" s="251">
        <f t="shared" si="11"/>
        <v>0</v>
      </c>
      <c r="J128" s="122"/>
      <c r="K128" s="123"/>
      <c r="L128" s="251">
        <f t="shared" si="12"/>
        <v>0</v>
      </c>
      <c r="M128" s="245"/>
      <c r="N128" s="243"/>
      <c r="O128" s="251">
        <f t="shared" si="13"/>
        <v>0</v>
      </c>
      <c r="P128" s="74"/>
    </row>
    <row r="129" spans="1:16" ht="24" x14ac:dyDescent="0.25">
      <c r="A129" s="260">
        <v>2280</v>
      </c>
      <c r="B129" s="104" t="s">
        <v>142</v>
      </c>
      <c r="C129" s="116">
        <f t="shared" si="9"/>
        <v>0</v>
      </c>
      <c r="D129" s="261">
        <f t="shared" ref="D129" si="14">SUM(D130)</f>
        <v>0</v>
      </c>
      <c r="E129" s="262">
        <f t="shared" ref="E129:N129" si="15">SUM(E130)</f>
        <v>0</v>
      </c>
      <c r="F129" s="263">
        <f t="shared" si="10"/>
        <v>0</v>
      </c>
      <c r="G129" s="261">
        <f t="shared" ref="G129" si="16">SUM(G130)</f>
        <v>0</v>
      </c>
      <c r="H129" s="264">
        <f t="shared" si="15"/>
        <v>0</v>
      </c>
      <c r="I129" s="265">
        <f t="shared" si="11"/>
        <v>0</v>
      </c>
      <c r="J129" s="261">
        <f t="shared" ref="J129" si="17">SUM(J130)</f>
        <v>0</v>
      </c>
      <c r="K129" s="264">
        <f t="shared" si="15"/>
        <v>0</v>
      </c>
      <c r="L129" s="265">
        <f t="shared" si="12"/>
        <v>0</v>
      </c>
      <c r="M129" s="252">
        <f t="shared" si="15"/>
        <v>0</v>
      </c>
      <c r="N129" s="248">
        <f t="shared" si="15"/>
        <v>0</v>
      </c>
      <c r="O129" s="251">
        <f t="shared" si="13"/>
        <v>0</v>
      </c>
      <c r="P129" s="74"/>
    </row>
    <row r="130" spans="1:16" ht="24" x14ac:dyDescent="0.25">
      <c r="A130" s="66">
        <v>2283</v>
      </c>
      <c r="B130" s="115" t="s">
        <v>143</v>
      </c>
      <c r="C130" s="116">
        <f t="shared" si="9"/>
        <v>0</v>
      </c>
      <c r="D130" s="122"/>
      <c r="E130" s="243"/>
      <c r="F130" s="249">
        <f t="shared" si="10"/>
        <v>0</v>
      </c>
      <c r="G130" s="122"/>
      <c r="H130" s="123"/>
      <c r="I130" s="251">
        <f t="shared" si="11"/>
        <v>0</v>
      </c>
      <c r="J130" s="122"/>
      <c r="K130" s="123"/>
      <c r="L130" s="251">
        <f t="shared" si="12"/>
        <v>0</v>
      </c>
      <c r="M130" s="245"/>
      <c r="N130" s="243"/>
      <c r="O130" s="251">
        <f t="shared" si="13"/>
        <v>0</v>
      </c>
      <c r="P130" s="74"/>
    </row>
    <row r="131" spans="1:16" ht="38.25" customHeight="1" x14ac:dyDescent="0.25">
      <c r="A131" s="88">
        <v>2300</v>
      </c>
      <c r="B131" s="226" t="s">
        <v>144</v>
      </c>
      <c r="C131" s="89">
        <f t="shared" si="9"/>
        <v>0</v>
      </c>
      <c r="D131" s="100">
        <f>SUM(D132,D137,D141,D142,D145,D152,D160,D161,D164)</f>
        <v>0</v>
      </c>
      <c r="E131" s="227">
        <f>SUM(E132,E137,E141,E142,E145,E152,E160,E161,E164)</f>
        <v>0</v>
      </c>
      <c r="F131" s="228">
        <f t="shared" si="10"/>
        <v>0</v>
      </c>
      <c r="G131" s="100">
        <f>SUM(G132,G137,G141,G142,G145,G152,G160,G161,G164)</f>
        <v>0</v>
      </c>
      <c r="H131" s="101">
        <f>SUM(H132,H137,H141,H142,H145,H152,H160,H161,H164)</f>
        <v>0</v>
      </c>
      <c r="I131" s="102">
        <f t="shared" si="11"/>
        <v>0</v>
      </c>
      <c r="J131" s="100">
        <f>SUM(J132,J137,J141,J142,J145,J152,J160,J161,J164)</f>
        <v>0</v>
      </c>
      <c r="K131" s="101">
        <f>SUM(K132,K137,K141,K142,K145,K152,K160,K161,K164)</f>
        <v>0</v>
      </c>
      <c r="L131" s="102">
        <f t="shared" si="12"/>
        <v>0</v>
      </c>
      <c r="M131" s="259">
        <f>SUM(M132,M137,M141,M142,M145,M152,M160,M161,M164)</f>
        <v>0</v>
      </c>
      <c r="N131" s="227">
        <f>SUM(N132,N137,N141,N142,N145,N152,N160,N161,N164)</f>
        <v>0</v>
      </c>
      <c r="O131" s="102">
        <f t="shared" si="13"/>
        <v>0</v>
      </c>
      <c r="P131" s="98"/>
    </row>
    <row r="132" spans="1:16" ht="24" x14ac:dyDescent="0.25">
      <c r="A132" s="260">
        <v>2310</v>
      </c>
      <c r="B132" s="104" t="s">
        <v>145</v>
      </c>
      <c r="C132" s="105">
        <f t="shared" si="9"/>
        <v>0</v>
      </c>
      <c r="D132" s="272">
        <f>SUM(D133:D136)</f>
        <v>0</v>
      </c>
      <c r="E132" s="264">
        <f>SUM(E133:E136)</f>
        <v>0</v>
      </c>
      <c r="F132" s="263">
        <f t="shared" si="10"/>
        <v>0</v>
      </c>
      <c r="G132" s="261">
        <f>SUM(G133:G136)</f>
        <v>0</v>
      </c>
      <c r="H132" s="264">
        <f>SUM(H133:H136)</f>
        <v>0</v>
      </c>
      <c r="I132" s="265">
        <f t="shared" si="11"/>
        <v>0</v>
      </c>
      <c r="J132" s="261">
        <f>SUM(J133:J136)</f>
        <v>0</v>
      </c>
      <c r="K132" s="264">
        <f>SUM(K133:K136)</f>
        <v>0</v>
      </c>
      <c r="L132" s="265">
        <f t="shared" si="12"/>
        <v>0</v>
      </c>
      <c r="M132" s="266">
        <f>SUM(M133:M136)</f>
        <v>0</v>
      </c>
      <c r="N132" s="262">
        <f>SUM(N133:N136)</f>
        <v>0</v>
      </c>
      <c r="O132" s="265">
        <f t="shared" si="13"/>
        <v>0</v>
      </c>
      <c r="P132" s="64"/>
    </row>
    <row r="133" spans="1:16" x14ac:dyDescent="0.25">
      <c r="A133" s="66">
        <v>2311</v>
      </c>
      <c r="B133" s="115" t="s">
        <v>146</v>
      </c>
      <c r="C133" s="116">
        <f t="shared" si="9"/>
        <v>0</v>
      </c>
      <c r="D133" s="122"/>
      <c r="E133" s="243"/>
      <c r="F133" s="249">
        <f t="shared" si="10"/>
        <v>0</v>
      </c>
      <c r="G133" s="122"/>
      <c r="H133" s="123"/>
      <c r="I133" s="251">
        <f t="shared" si="11"/>
        <v>0</v>
      </c>
      <c r="J133" s="122"/>
      <c r="K133" s="123"/>
      <c r="L133" s="251">
        <f t="shared" si="12"/>
        <v>0</v>
      </c>
      <c r="M133" s="245"/>
      <c r="N133" s="243"/>
      <c r="O133" s="251">
        <f t="shared" si="13"/>
        <v>0</v>
      </c>
      <c r="P133" s="74"/>
    </row>
    <row r="134" spans="1:16" x14ac:dyDescent="0.25">
      <c r="A134" s="66">
        <v>2312</v>
      </c>
      <c r="B134" s="115" t="s">
        <v>147</v>
      </c>
      <c r="C134" s="116">
        <f t="shared" si="9"/>
        <v>0</v>
      </c>
      <c r="D134" s="122"/>
      <c r="E134" s="243"/>
      <c r="F134" s="249">
        <f t="shared" si="10"/>
        <v>0</v>
      </c>
      <c r="G134" s="122"/>
      <c r="H134" s="123"/>
      <c r="I134" s="251">
        <f t="shared" si="11"/>
        <v>0</v>
      </c>
      <c r="J134" s="122"/>
      <c r="K134" s="123"/>
      <c r="L134" s="251">
        <f t="shared" si="12"/>
        <v>0</v>
      </c>
      <c r="M134" s="245"/>
      <c r="N134" s="243"/>
      <c r="O134" s="251">
        <f t="shared" si="13"/>
        <v>0</v>
      </c>
      <c r="P134" s="74"/>
    </row>
    <row r="135" spans="1:16" x14ac:dyDescent="0.25">
      <c r="A135" s="66">
        <v>2313</v>
      </c>
      <c r="B135" s="115" t="s">
        <v>148</v>
      </c>
      <c r="C135" s="116">
        <f t="shared" si="9"/>
        <v>0</v>
      </c>
      <c r="D135" s="122"/>
      <c r="E135" s="243"/>
      <c r="F135" s="249">
        <f t="shared" si="10"/>
        <v>0</v>
      </c>
      <c r="G135" s="122"/>
      <c r="H135" s="123"/>
      <c r="I135" s="251">
        <f t="shared" si="11"/>
        <v>0</v>
      </c>
      <c r="J135" s="122"/>
      <c r="K135" s="123"/>
      <c r="L135" s="251">
        <f t="shared" si="12"/>
        <v>0</v>
      </c>
      <c r="M135" s="245"/>
      <c r="N135" s="243"/>
      <c r="O135" s="251">
        <f t="shared" si="13"/>
        <v>0</v>
      </c>
      <c r="P135" s="74"/>
    </row>
    <row r="136" spans="1:16" ht="36" x14ac:dyDescent="0.25">
      <c r="A136" s="66">
        <v>2314</v>
      </c>
      <c r="B136" s="115" t="s">
        <v>149</v>
      </c>
      <c r="C136" s="116">
        <f t="shared" si="9"/>
        <v>0</v>
      </c>
      <c r="D136" s="122"/>
      <c r="E136" s="243"/>
      <c r="F136" s="249">
        <f t="shared" si="10"/>
        <v>0</v>
      </c>
      <c r="G136" s="122"/>
      <c r="H136" s="123"/>
      <c r="I136" s="251">
        <f t="shared" si="11"/>
        <v>0</v>
      </c>
      <c r="J136" s="122"/>
      <c r="K136" s="123"/>
      <c r="L136" s="251">
        <f t="shared" si="12"/>
        <v>0</v>
      </c>
      <c r="M136" s="245"/>
      <c r="N136" s="243"/>
      <c r="O136" s="251">
        <f t="shared" si="13"/>
        <v>0</v>
      </c>
      <c r="P136" s="74"/>
    </row>
    <row r="137" spans="1:16" x14ac:dyDescent="0.25">
      <c r="A137" s="246">
        <v>2320</v>
      </c>
      <c r="B137" s="115" t="s">
        <v>150</v>
      </c>
      <c r="C137" s="116">
        <f t="shared" si="9"/>
        <v>0</v>
      </c>
      <c r="D137" s="247">
        <f>SUM(D138:D140)</f>
        <v>0</v>
      </c>
      <c r="E137" s="248">
        <f>SUM(E138:E140)</f>
        <v>0</v>
      </c>
      <c r="F137" s="249">
        <f t="shared" si="10"/>
        <v>0</v>
      </c>
      <c r="G137" s="247">
        <f>SUM(G138:G140)</f>
        <v>0</v>
      </c>
      <c r="H137" s="250">
        <f>SUM(H138:H140)</f>
        <v>0</v>
      </c>
      <c r="I137" s="251">
        <f t="shared" si="11"/>
        <v>0</v>
      </c>
      <c r="J137" s="247">
        <f>SUM(J138:J140)</f>
        <v>0</v>
      </c>
      <c r="K137" s="250">
        <f>SUM(K138:K140)</f>
        <v>0</v>
      </c>
      <c r="L137" s="251">
        <f t="shared" si="12"/>
        <v>0</v>
      </c>
      <c r="M137" s="252">
        <f>SUM(M138:M140)</f>
        <v>0</v>
      </c>
      <c r="N137" s="248">
        <f>SUM(N138:N140)</f>
        <v>0</v>
      </c>
      <c r="O137" s="251">
        <f t="shared" si="13"/>
        <v>0</v>
      </c>
      <c r="P137" s="74"/>
    </row>
    <row r="138" spans="1:16" x14ac:dyDescent="0.25">
      <c r="A138" s="66">
        <v>2321</v>
      </c>
      <c r="B138" s="115" t="s">
        <v>151</v>
      </c>
      <c r="C138" s="116">
        <f t="shared" si="9"/>
        <v>0</v>
      </c>
      <c r="D138" s="122"/>
      <c r="E138" s="243"/>
      <c r="F138" s="249">
        <f t="shared" si="10"/>
        <v>0</v>
      </c>
      <c r="G138" s="122"/>
      <c r="H138" s="123"/>
      <c r="I138" s="251">
        <f t="shared" si="11"/>
        <v>0</v>
      </c>
      <c r="J138" s="122"/>
      <c r="K138" s="123"/>
      <c r="L138" s="251">
        <f t="shared" si="12"/>
        <v>0</v>
      </c>
      <c r="M138" s="245"/>
      <c r="N138" s="243"/>
      <c r="O138" s="251">
        <f t="shared" si="13"/>
        <v>0</v>
      </c>
      <c r="P138" s="74"/>
    </row>
    <row r="139" spans="1:16" x14ac:dyDescent="0.25">
      <c r="A139" s="66">
        <v>2322</v>
      </c>
      <c r="B139" s="115" t="s">
        <v>152</v>
      </c>
      <c r="C139" s="116">
        <f t="shared" si="9"/>
        <v>0</v>
      </c>
      <c r="D139" s="122"/>
      <c r="E139" s="243"/>
      <c r="F139" s="249">
        <f t="shared" si="10"/>
        <v>0</v>
      </c>
      <c r="G139" s="122"/>
      <c r="H139" s="123"/>
      <c r="I139" s="251">
        <f t="shared" si="11"/>
        <v>0</v>
      </c>
      <c r="J139" s="122"/>
      <c r="K139" s="123"/>
      <c r="L139" s="251">
        <f t="shared" si="12"/>
        <v>0</v>
      </c>
      <c r="M139" s="245"/>
      <c r="N139" s="243"/>
      <c r="O139" s="251">
        <f t="shared" si="13"/>
        <v>0</v>
      </c>
      <c r="P139" s="74"/>
    </row>
    <row r="140" spans="1:16" ht="10.5" customHeight="1" x14ac:dyDescent="0.25">
      <c r="A140" s="66">
        <v>2329</v>
      </c>
      <c r="B140" s="115" t="s">
        <v>153</v>
      </c>
      <c r="C140" s="116">
        <f t="shared" si="9"/>
        <v>0</v>
      </c>
      <c r="D140" s="122"/>
      <c r="E140" s="243"/>
      <c r="F140" s="249">
        <f t="shared" si="10"/>
        <v>0</v>
      </c>
      <c r="G140" s="122"/>
      <c r="H140" s="123"/>
      <c r="I140" s="251">
        <f t="shared" si="11"/>
        <v>0</v>
      </c>
      <c r="J140" s="122"/>
      <c r="K140" s="123"/>
      <c r="L140" s="251">
        <f t="shared" si="12"/>
        <v>0</v>
      </c>
      <c r="M140" s="245"/>
      <c r="N140" s="243"/>
      <c r="O140" s="251">
        <f t="shared" si="13"/>
        <v>0</v>
      </c>
      <c r="P140" s="74"/>
    </row>
    <row r="141" spans="1:16" x14ac:dyDescent="0.25">
      <c r="A141" s="246">
        <v>2330</v>
      </c>
      <c r="B141" s="115" t="s">
        <v>154</v>
      </c>
      <c r="C141" s="116">
        <f t="shared" si="9"/>
        <v>0</v>
      </c>
      <c r="D141" s="122"/>
      <c r="E141" s="243"/>
      <c r="F141" s="249">
        <f t="shared" si="10"/>
        <v>0</v>
      </c>
      <c r="G141" s="122"/>
      <c r="H141" s="123"/>
      <c r="I141" s="251">
        <f t="shared" si="11"/>
        <v>0</v>
      </c>
      <c r="J141" s="122"/>
      <c r="K141" s="123"/>
      <c r="L141" s="251">
        <f t="shared" si="12"/>
        <v>0</v>
      </c>
      <c r="M141" s="245"/>
      <c r="N141" s="243"/>
      <c r="O141" s="251">
        <f t="shared" si="13"/>
        <v>0</v>
      </c>
      <c r="P141" s="74"/>
    </row>
    <row r="142" spans="1:16" ht="48" x14ac:dyDescent="0.25">
      <c r="A142" s="246">
        <v>2340</v>
      </c>
      <c r="B142" s="115" t="s">
        <v>155</v>
      </c>
      <c r="C142" s="116">
        <f t="shared" si="9"/>
        <v>0</v>
      </c>
      <c r="D142" s="247">
        <f>SUM(D143:D144)</f>
        <v>0</v>
      </c>
      <c r="E142" s="248">
        <f>SUM(E143:E144)</f>
        <v>0</v>
      </c>
      <c r="F142" s="249">
        <f t="shared" si="10"/>
        <v>0</v>
      </c>
      <c r="G142" s="247">
        <f>SUM(G143:G144)</f>
        <v>0</v>
      </c>
      <c r="H142" s="250">
        <f>SUM(H143:H144)</f>
        <v>0</v>
      </c>
      <c r="I142" s="251">
        <f t="shared" si="11"/>
        <v>0</v>
      </c>
      <c r="J142" s="247">
        <f>SUM(J143:J144)</f>
        <v>0</v>
      </c>
      <c r="K142" s="250">
        <f>SUM(K143:K144)</f>
        <v>0</v>
      </c>
      <c r="L142" s="251">
        <f t="shared" si="12"/>
        <v>0</v>
      </c>
      <c r="M142" s="252">
        <f>SUM(M143:M144)</f>
        <v>0</v>
      </c>
      <c r="N142" s="248">
        <f>SUM(N143:N144)</f>
        <v>0</v>
      </c>
      <c r="O142" s="251">
        <f t="shared" si="13"/>
        <v>0</v>
      </c>
      <c r="P142" s="74"/>
    </row>
    <row r="143" spans="1:16" x14ac:dyDescent="0.25">
      <c r="A143" s="66">
        <v>2341</v>
      </c>
      <c r="B143" s="115" t="s">
        <v>156</v>
      </c>
      <c r="C143" s="116">
        <f t="shared" si="9"/>
        <v>0</v>
      </c>
      <c r="D143" s="122"/>
      <c r="E143" s="243"/>
      <c r="F143" s="249">
        <f t="shared" si="10"/>
        <v>0</v>
      </c>
      <c r="G143" s="122"/>
      <c r="H143" s="123"/>
      <c r="I143" s="251">
        <f t="shared" si="11"/>
        <v>0</v>
      </c>
      <c r="J143" s="122"/>
      <c r="K143" s="123"/>
      <c r="L143" s="251">
        <f t="shared" si="12"/>
        <v>0</v>
      </c>
      <c r="M143" s="245"/>
      <c r="N143" s="243"/>
      <c r="O143" s="251">
        <f t="shared" si="13"/>
        <v>0</v>
      </c>
      <c r="P143" s="74"/>
    </row>
    <row r="144" spans="1:16" ht="24" x14ac:dyDescent="0.25">
      <c r="A144" s="66">
        <v>2344</v>
      </c>
      <c r="B144" s="115" t="s">
        <v>157</v>
      </c>
      <c r="C144" s="116">
        <f t="shared" si="9"/>
        <v>0</v>
      </c>
      <c r="D144" s="122"/>
      <c r="E144" s="243"/>
      <c r="F144" s="249">
        <f t="shared" si="10"/>
        <v>0</v>
      </c>
      <c r="G144" s="122"/>
      <c r="H144" s="123"/>
      <c r="I144" s="251">
        <f t="shared" si="11"/>
        <v>0</v>
      </c>
      <c r="J144" s="122"/>
      <c r="K144" s="123"/>
      <c r="L144" s="251">
        <f t="shared" si="12"/>
        <v>0</v>
      </c>
      <c r="M144" s="245"/>
      <c r="N144" s="243"/>
      <c r="O144" s="251">
        <f t="shared" si="13"/>
        <v>0</v>
      </c>
      <c r="P144" s="74"/>
    </row>
    <row r="145" spans="1:16" ht="24" x14ac:dyDescent="0.25">
      <c r="A145" s="233">
        <v>2350</v>
      </c>
      <c r="B145" s="162" t="s">
        <v>158</v>
      </c>
      <c r="C145" s="116">
        <f t="shared" si="9"/>
        <v>0</v>
      </c>
      <c r="D145" s="234">
        <f>SUM(D146:D151)</f>
        <v>0</v>
      </c>
      <c r="E145" s="235">
        <f>SUM(E146:E151)</f>
        <v>0</v>
      </c>
      <c r="F145" s="236">
        <f t="shared" si="10"/>
        <v>0</v>
      </c>
      <c r="G145" s="234">
        <f>SUM(G146:G151)</f>
        <v>0</v>
      </c>
      <c r="H145" s="237">
        <f>SUM(H146:H151)</f>
        <v>0</v>
      </c>
      <c r="I145" s="238">
        <f t="shared" si="11"/>
        <v>0</v>
      </c>
      <c r="J145" s="234">
        <f>SUM(J146:J151)</f>
        <v>0</v>
      </c>
      <c r="K145" s="237">
        <f>SUM(K146:K151)</f>
        <v>0</v>
      </c>
      <c r="L145" s="238">
        <f t="shared" si="12"/>
        <v>0</v>
      </c>
      <c r="M145" s="239">
        <f>SUM(M146:M151)</f>
        <v>0</v>
      </c>
      <c r="N145" s="235">
        <f>SUM(N146:N151)</f>
        <v>0</v>
      </c>
      <c r="O145" s="238">
        <f t="shared" si="13"/>
        <v>0</v>
      </c>
      <c r="P145" s="172"/>
    </row>
    <row r="146" spans="1:16" x14ac:dyDescent="0.25">
      <c r="A146" s="56">
        <v>2351</v>
      </c>
      <c r="B146" s="104" t="s">
        <v>159</v>
      </c>
      <c r="C146" s="116">
        <f t="shared" si="9"/>
        <v>0</v>
      </c>
      <c r="D146" s="111"/>
      <c r="E146" s="240"/>
      <c r="F146" s="263">
        <f t="shared" si="10"/>
        <v>0</v>
      </c>
      <c r="G146" s="111"/>
      <c r="H146" s="112"/>
      <c r="I146" s="265">
        <f t="shared" si="11"/>
        <v>0</v>
      </c>
      <c r="J146" s="111"/>
      <c r="K146" s="112"/>
      <c r="L146" s="265">
        <f t="shared" si="12"/>
        <v>0</v>
      </c>
      <c r="M146" s="242"/>
      <c r="N146" s="240"/>
      <c r="O146" s="265">
        <f t="shared" si="13"/>
        <v>0</v>
      </c>
      <c r="P146" s="64"/>
    </row>
    <row r="147" spans="1:16" x14ac:dyDescent="0.25">
      <c r="A147" s="66">
        <v>2352</v>
      </c>
      <c r="B147" s="115" t="s">
        <v>160</v>
      </c>
      <c r="C147" s="116">
        <f t="shared" si="9"/>
        <v>0</v>
      </c>
      <c r="D147" s="122"/>
      <c r="E147" s="243"/>
      <c r="F147" s="249">
        <f t="shared" si="10"/>
        <v>0</v>
      </c>
      <c r="G147" s="122"/>
      <c r="H147" s="123"/>
      <c r="I147" s="251">
        <f t="shared" si="11"/>
        <v>0</v>
      </c>
      <c r="J147" s="122"/>
      <c r="K147" s="123"/>
      <c r="L147" s="251">
        <f t="shared" si="12"/>
        <v>0</v>
      </c>
      <c r="M147" s="245"/>
      <c r="N147" s="243"/>
      <c r="O147" s="251">
        <f t="shared" si="13"/>
        <v>0</v>
      </c>
      <c r="P147" s="74"/>
    </row>
    <row r="148" spans="1:16" ht="24" x14ac:dyDescent="0.25">
      <c r="A148" s="66">
        <v>2353</v>
      </c>
      <c r="B148" s="115" t="s">
        <v>161</v>
      </c>
      <c r="C148" s="116">
        <f t="shared" si="9"/>
        <v>0</v>
      </c>
      <c r="D148" s="122"/>
      <c r="E148" s="243"/>
      <c r="F148" s="249">
        <f t="shared" si="10"/>
        <v>0</v>
      </c>
      <c r="G148" s="122"/>
      <c r="H148" s="123"/>
      <c r="I148" s="251">
        <f t="shared" si="11"/>
        <v>0</v>
      </c>
      <c r="J148" s="122"/>
      <c r="K148" s="123"/>
      <c r="L148" s="251">
        <f t="shared" si="12"/>
        <v>0</v>
      </c>
      <c r="M148" s="245"/>
      <c r="N148" s="243"/>
      <c r="O148" s="251">
        <f t="shared" si="13"/>
        <v>0</v>
      </c>
      <c r="P148" s="74"/>
    </row>
    <row r="149" spans="1:16" ht="24" x14ac:dyDescent="0.25">
      <c r="A149" s="66">
        <v>2354</v>
      </c>
      <c r="B149" s="115" t="s">
        <v>162</v>
      </c>
      <c r="C149" s="116">
        <f t="shared" si="9"/>
        <v>0</v>
      </c>
      <c r="D149" s="122"/>
      <c r="E149" s="243"/>
      <c r="F149" s="249">
        <f t="shared" si="10"/>
        <v>0</v>
      </c>
      <c r="G149" s="122"/>
      <c r="H149" s="123"/>
      <c r="I149" s="251">
        <f t="shared" si="11"/>
        <v>0</v>
      </c>
      <c r="J149" s="122"/>
      <c r="K149" s="123"/>
      <c r="L149" s="251">
        <f t="shared" si="12"/>
        <v>0</v>
      </c>
      <c r="M149" s="245"/>
      <c r="N149" s="243"/>
      <c r="O149" s="251">
        <f t="shared" si="13"/>
        <v>0</v>
      </c>
      <c r="P149" s="74"/>
    </row>
    <row r="150" spans="1:16" ht="24" x14ac:dyDescent="0.25">
      <c r="A150" s="66">
        <v>2355</v>
      </c>
      <c r="B150" s="115" t="s">
        <v>163</v>
      </c>
      <c r="C150" s="116">
        <f t="shared" si="9"/>
        <v>0</v>
      </c>
      <c r="D150" s="122"/>
      <c r="E150" s="243"/>
      <c r="F150" s="249">
        <f t="shared" si="10"/>
        <v>0</v>
      </c>
      <c r="G150" s="122"/>
      <c r="H150" s="123"/>
      <c r="I150" s="251">
        <f t="shared" si="11"/>
        <v>0</v>
      </c>
      <c r="J150" s="122"/>
      <c r="K150" s="123"/>
      <c r="L150" s="251">
        <f t="shared" si="12"/>
        <v>0</v>
      </c>
      <c r="M150" s="245"/>
      <c r="N150" s="243"/>
      <c r="O150" s="251">
        <f t="shared" si="13"/>
        <v>0</v>
      </c>
      <c r="P150" s="74"/>
    </row>
    <row r="151" spans="1:16" ht="24" x14ac:dyDescent="0.25">
      <c r="A151" s="66">
        <v>2359</v>
      </c>
      <c r="B151" s="115" t="s">
        <v>164</v>
      </c>
      <c r="C151" s="116">
        <f t="shared" si="9"/>
        <v>0</v>
      </c>
      <c r="D151" s="122"/>
      <c r="E151" s="243"/>
      <c r="F151" s="249">
        <f t="shared" si="10"/>
        <v>0</v>
      </c>
      <c r="G151" s="122"/>
      <c r="H151" s="123"/>
      <c r="I151" s="251">
        <f t="shared" si="11"/>
        <v>0</v>
      </c>
      <c r="J151" s="122"/>
      <c r="K151" s="123"/>
      <c r="L151" s="251">
        <f t="shared" si="12"/>
        <v>0</v>
      </c>
      <c r="M151" s="245"/>
      <c r="N151" s="243"/>
      <c r="O151" s="251">
        <f t="shared" si="13"/>
        <v>0</v>
      </c>
      <c r="P151" s="74"/>
    </row>
    <row r="152" spans="1:16" ht="24.75" customHeight="1" x14ac:dyDescent="0.25">
      <c r="A152" s="246">
        <v>2360</v>
      </c>
      <c r="B152" s="115" t="s">
        <v>165</v>
      </c>
      <c r="C152" s="116">
        <f t="shared" si="9"/>
        <v>0</v>
      </c>
      <c r="D152" s="247">
        <f>SUM(D153:D159)</f>
        <v>0</v>
      </c>
      <c r="E152" s="248">
        <f>SUM(E153:E159)</f>
        <v>0</v>
      </c>
      <c r="F152" s="249">
        <f t="shared" si="10"/>
        <v>0</v>
      </c>
      <c r="G152" s="247">
        <f>SUM(G153:G159)</f>
        <v>0</v>
      </c>
      <c r="H152" s="250">
        <f>SUM(H153:H159)</f>
        <v>0</v>
      </c>
      <c r="I152" s="251">
        <f t="shared" si="11"/>
        <v>0</v>
      </c>
      <c r="J152" s="247">
        <f>SUM(J153:J159)</f>
        <v>0</v>
      </c>
      <c r="K152" s="250">
        <f>SUM(K153:K159)</f>
        <v>0</v>
      </c>
      <c r="L152" s="251">
        <f t="shared" si="12"/>
        <v>0</v>
      </c>
      <c r="M152" s="252">
        <f>SUM(M153:M159)</f>
        <v>0</v>
      </c>
      <c r="N152" s="248">
        <f>SUM(N153:N159)</f>
        <v>0</v>
      </c>
      <c r="O152" s="251">
        <f t="shared" si="13"/>
        <v>0</v>
      </c>
      <c r="P152" s="74"/>
    </row>
    <row r="153" spans="1:16" x14ac:dyDescent="0.25">
      <c r="A153" s="65">
        <v>2361</v>
      </c>
      <c r="B153" s="115" t="s">
        <v>166</v>
      </c>
      <c r="C153" s="116">
        <f t="shared" si="9"/>
        <v>0</v>
      </c>
      <c r="D153" s="122"/>
      <c r="E153" s="243"/>
      <c r="F153" s="249">
        <f t="shared" si="10"/>
        <v>0</v>
      </c>
      <c r="G153" s="122"/>
      <c r="H153" s="123"/>
      <c r="I153" s="251">
        <f t="shared" si="11"/>
        <v>0</v>
      </c>
      <c r="J153" s="122"/>
      <c r="K153" s="123"/>
      <c r="L153" s="251">
        <f t="shared" si="12"/>
        <v>0</v>
      </c>
      <c r="M153" s="245"/>
      <c r="N153" s="243"/>
      <c r="O153" s="251">
        <f t="shared" si="13"/>
        <v>0</v>
      </c>
      <c r="P153" s="74"/>
    </row>
    <row r="154" spans="1:16" ht="24" x14ac:dyDescent="0.25">
      <c r="A154" s="65">
        <v>2362</v>
      </c>
      <c r="B154" s="115" t="s">
        <v>167</v>
      </c>
      <c r="C154" s="116">
        <f t="shared" si="9"/>
        <v>0</v>
      </c>
      <c r="D154" s="122"/>
      <c r="E154" s="243"/>
      <c r="F154" s="249">
        <f t="shared" si="10"/>
        <v>0</v>
      </c>
      <c r="G154" s="122"/>
      <c r="H154" s="123"/>
      <c r="I154" s="251">
        <f t="shared" si="11"/>
        <v>0</v>
      </c>
      <c r="J154" s="122"/>
      <c r="K154" s="123"/>
      <c r="L154" s="251">
        <f t="shared" si="12"/>
        <v>0</v>
      </c>
      <c r="M154" s="245"/>
      <c r="N154" s="243"/>
      <c r="O154" s="251">
        <f t="shared" si="13"/>
        <v>0</v>
      </c>
      <c r="P154" s="74"/>
    </row>
    <row r="155" spans="1:16" x14ac:dyDescent="0.25">
      <c r="A155" s="65">
        <v>2363</v>
      </c>
      <c r="B155" s="115" t="s">
        <v>168</v>
      </c>
      <c r="C155" s="116">
        <f t="shared" si="9"/>
        <v>0</v>
      </c>
      <c r="D155" s="122"/>
      <c r="E155" s="243"/>
      <c r="F155" s="249">
        <f t="shared" si="10"/>
        <v>0</v>
      </c>
      <c r="G155" s="122"/>
      <c r="H155" s="123"/>
      <c r="I155" s="251">
        <f t="shared" si="11"/>
        <v>0</v>
      </c>
      <c r="J155" s="122"/>
      <c r="K155" s="123"/>
      <c r="L155" s="251">
        <f t="shared" si="12"/>
        <v>0</v>
      </c>
      <c r="M155" s="245"/>
      <c r="N155" s="243"/>
      <c r="O155" s="251">
        <f t="shared" si="13"/>
        <v>0</v>
      </c>
      <c r="P155" s="74"/>
    </row>
    <row r="156" spans="1:16" x14ac:dyDescent="0.25">
      <c r="A156" s="65">
        <v>2364</v>
      </c>
      <c r="B156" s="115" t="s">
        <v>169</v>
      </c>
      <c r="C156" s="116">
        <f t="shared" si="9"/>
        <v>0</v>
      </c>
      <c r="D156" s="122"/>
      <c r="E156" s="243"/>
      <c r="F156" s="249">
        <f t="shared" si="10"/>
        <v>0</v>
      </c>
      <c r="G156" s="122"/>
      <c r="H156" s="123"/>
      <c r="I156" s="251">
        <f t="shared" si="11"/>
        <v>0</v>
      </c>
      <c r="J156" s="122"/>
      <c r="K156" s="123"/>
      <c r="L156" s="251">
        <f t="shared" si="12"/>
        <v>0</v>
      </c>
      <c r="M156" s="245"/>
      <c r="N156" s="243"/>
      <c r="O156" s="251">
        <f t="shared" si="13"/>
        <v>0</v>
      </c>
      <c r="P156" s="74"/>
    </row>
    <row r="157" spans="1:16" ht="12.75" customHeight="1" x14ac:dyDescent="0.25">
      <c r="A157" s="65">
        <v>2365</v>
      </c>
      <c r="B157" s="115" t="s">
        <v>170</v>
      </c>
      <c r="C157" s="116">
        <f t="shared" si="9"/>
        <v>0</v>
      </c>
      <c r="D157" s="122"/>
      <c r="E157" s="243"/>
      <c r="F157" s="249">
        <f t="shared" si="10"/>
        <v>0</v>
      </c>
      <c r="G157" s="122"/>
      <c r="H157" s="123"/>
      <c r="I157" s="251">
        <f t="shared" si="11"/>
        <v>0</v>
      </c>
      <c r="J157" s="122"/>
      <c r="K157" s="123"/>
      <c r="L157" s="251">
        <f t="shared" si="12"/>
        <v>0</v>
      </c>
      <c r="M157" s="245"/>
      <c r="N157" s="243"/>
      <c r="O157" s="251">
        <f t="shared" si="13"/>
        <v>0</v>
      </c>
      <c r="P157" s="74"/>
    </row>
    <row r="158" spans="1:16" ht="42.75" customHeight="1" x14ac:dyDescent="0.25">
      <c r="A158" s="65">
        <v>2366</v>
      </c>
      <c r="B158" s="115" t="s">
        <v>171</v>
      </c>
      <c r="C158" s="116">
        <f t="shared" si="9"/>
        <v>0</v>
      </c>
      <c r="D158" s="122"/>
      <c r="E158" s="243"/>
      <c r="F158" s="249">
        <f t="shared" si="10"/>
        <v>0</v>
      </c>
      <c r="G158" s="122"/>
      <c r="H158" s="123"/>
      <c r="I158" s="251">
        <f t="shared" si="11"/>
        <v>0</v>
      </c>
      <c r="J158" s="122"/>
      <c r="K158" s="123"/>
      <c r="L158" s="251">
        <f t="shared" si="12"/>
        <v>0</v>
      </c>
      <c r="M158" s="245"/>
      <c r="N158" s="243"/>
      <c r="O158" s="251">
        <f t="shared" si="13"/>
        <v>0</v>
      </c>
      <c r="P158" s="74"/>
    </row>
    <row r="159" spans="1:16" ht="48" x14ac:dyDescent="0.25">
      <c r="A159" s="65">
        <v>2369</v>
      </c>
      <c r="B159" s="115" t="s">
        <v>172</v>
      </c>
      <c r="C159" s="116">
        <f t="shared" si="9"/>
        <v>0</v>
      </c>
      <c r="D159" s="122"/>
      <c r="E159" s="243"/>
      <c r="F159" s="249">
        <f t="shared" si="10"/>
        <v>0</v>
      </c>
      <c r="G159" s="122"/>
      <c r="H159" s="123"/>
      <c r="I159" s="251">
        <f t="shared" si="11"/>
        <v>0</v>
      </c>
      <c r="J159" s="122"/>
      <c r="K159" s="123"/>
      <c r="L159" s="251">
        <f t="shared" si="12"/>
        <v>0</v>
      </c>
      <c r="M159" s="245"/>
      <c r="N159" s="243"/>
      <c r="O159" s="251">
        <f t="shared" si="13"/>
        <v>0</v>
      </c>
      <c r="P159" s="74"/>
    </row>
    <row r="160" spans="1:16" x14ac:dyDescent="0.25">
      <c r="A160" s="233">
        <v>2370</v>
      </c>
      <c r="B160" s="162" t="s">
        <v>173</v>
      </c>
      <c r="C160" s="116">
        <f t="shared" si="9"/>
        <v>0</v>
      </c>
      <c r="D160" s="253"/>
      <c r="E160" s="254"/>
      <c r="F160" s="236">
        <f t="shared" si="10"/>
        <v>0</v>
      </c>
      <c r="G160" s="253"/>
      <c r="H160" s="256"/>
      <c r="I160" s="238">
        <f t="shared" si="11"/>
        <v>0</v>
      </c>
      <c r="J160" s="253"/>
      <c r="K160" s="256"/>
      <c r="L160" s="238">
        <f t="shared" si="12"/>
        <v>0</v>
      </c>
      <c r="M160" s="258"/>
      <c r="N160" s="254"/>
      <c r="O160" s="238">
        <f t="shared" si="13"/>
        <v>0</v>
      </c>
      <c r="P160" s="172"/>
    </row>
    <row r="161" spans="1:16" x14ac:dyDescent="0.25">
      <c r="A161" s="233">
        <v>2380</v>
      </c>
      <c r="B161" s="162" t="s">
        <v>174</v>
      </c>
      <c r="C161" s="116">
        <f t="shared" si="9"/>
        <v>0</v>
      </c>
      <c r="D161" s="234">
        <f>SUM(D162:D163)</f>
        <v>0</v>
      </c>
      <c r="E161" s="235">
        <f>SUM(E162:E163)</f>
        <v>0</v>
      </c>
      <c r="F161" s="236">
        <f t="shared" si="10"/>
        <v>0</v>
      </c>
      <c r="G161" s="234">
        <f>SUM(G162:G163)</f>
        <v>0</v>
      </c>
      <c r="H161" s="237">
        <f>SUM(H162:H163)</f>
        <v>0</v>
      </c>
      <c r="I161" s="238">
        <f t="shared" si="11"/>
        <v>0</v>
      </c>
      <c r="J161" s="234">
        <f>SUM(J162:J163)</f>
        <v>0</v>
      </c>
      <c r="K161" s="237">
        <f>SUM(K162:K163)</f>
        <v>0</v>
      </c>
      <c r="L161" s="238">
        <f t="shared" si="12"/>
        <v>0</v>
      </c>
      <c r="M161" s="239">
        <f>SUM(M162:M163)</f>
        <v>0</v>
      </c>
      <c r="N161" s="235">
        <f>SUM(N162:N163)</f>
        <v>0</v>
      </c>
      <c r="O161" s="238">
        <f t="shared" si="13"/>
        <v>0</v>
      </c>
      <c r="P161" s="172"/>
    </row>
    <row r="162" spans="1:16" x14ac:dyDescent="0.25">
      <c r="A162" s="55">
        <v>2381</v>
      </c>
      <c r="B162" s="104" t="s">
        <v>175</v>
      </c>
      <c r="C162" s="116">
        <f t="shared" si="9"/>
        <v>0</v>
      </c>
      <c r="D162" s="111"/>
      <c r="E162" s="240"/>
      <c r="F162" s="263">
        <f t="shared" si="10"/>
        <v>0</v>
      </c>
      <c r="G162" s="111"/>
      <c r="H162" s="112"/>
      <c r="I162" s="265">
        <f t="shared" si="11"/>
        <v>0</v>
      </c>
      <c r="J162" s="111"/>
      <c r="K162" s="112"/>
      <c r="L162" s="265">
        <f t="shared" si="12"/>
        <v>0</v>
      </c>
      <c r="M162" s="242"/>
      <c r="N162" s="240"/>
      <c r="O162" s="265">
        <f t="shared" si="13"/>
        <v>0</v>
      </c>
      <c r="P162" s="64"/>
    </row>
    <row r="163" spans="1:16" ht="24" x14ac:dyDescent="0.25">
      <c r="A163" s="65">
        <v>2389</v>
      </c>
      <c r="B163" s="115" t="s">
        <v>176</v>
      </c>
      <c r="C163" s="116">
        <f t="shared" si="9"/>
        <v>0</v>
      </c>
      <c r="D163" s="122"/>
      <c r="E163" s="243"/>
      <c r="F163" s="249">
        <f t="shared" si="10"/>
        <v>0</v>
      </c>
      <c r="G163" s="122"/>
      <c r="H163" s="123"/>
      <c r="I163" s="251">
        <f t="shared" si="11"/>
        <v>0</v>
      </c>
      <c r="J163" s="122"/>
      <c r="K163" s="123"/>
      <c r="L163" s="251">
        <f t="shared" si="12"/>
        <v>0</v>
      </c>
      <c r="M163" s="245"/>
      <c r="N163" s="243"/>
      <c r="O163" s="251">
        <f t="shared" si="13"/>
        <v>0</v>
      </c>
      <c r="P163" s="74"/>
    </row>
    <row r="164" spans="1:16" x14ac:dyDescent="0.25">
      <c r="A164" s="233">
        <v>2390</v>
      </c>
      <c r="B164" s="162" t="s">
        <v>177</v>
      </c>
      <c r="C164" s="116">
        <f t="shared" si="9"/>
        <v>0</v>
      </c>
      <c r="D164" s="234"/>
      <c r="E164" s="254"/>
      <c r="F164" s="236">
        <f t="shared" si="10"/>
        <v>0</v>
      </c>
      <c r="G164" s="253"/>
      <c r="H164" s="256"/>
      <c r="I164" s="238">
        <f t="shared" si="11"/>
        <v>0</v>
      </c>
      <c r="J164" s="253"/>
      <c r="K164" s="256"/>
      <c r="L164" s="238">
        <f t="shared" si="12"/>
        <v>0</v>
      </c>
      <c r="M164" s="258"/>
      <c r="N164" s="254"/>
      <c r="O164" s="238">
        <f t="shared" si="13"/>
        <v>0</v>
      </c>
      <c r="P164" s="172"/>
    </row>
    <row r="165" spans="1:16" x14ac:dyDescent="0.25">
      <c r="A165" s="88">
        <v>2400</v>
      </c>
      <c r="B165" s="226" t="s">
        <v>178</v>
      </c>
      <c r="C165" s="89">
        <f t="shared" si="9"/>
        <v>0</v>
      </c>
      <c r="D165" s="273"/>
      <c r="E165" s="274"/>
      <c r="F165" s="228">
        <f t="shared" si="10"/>
        <v>0</v>
      </c>
      <c r="G165" s="273"/>
      <c r="H165" s="276"/>
      <c r="I165" s="102">
        <f t="shared" si="11"/>
        <v>0</v>
      </c>
      <c r="J165" s="273"/>
      <c r="K165" s="276"/>
      <c r="L165" s="102">
        <f t="shared" si="12"/>
        <v>0</v>
      </c>
      <c r="M165" s="278"/>
      <c r="N165" s="274"/>
      <c r="O165" s="102">
        <f t="shared" si="13"/>
        <v>0</v>
      </c>
      <c r="P165" s="98"/>
    </row>
    <row r="166" spans="1:16" ht="24" x14ac:dyDescent="0.25">
      <c r="A166" s="88">
        <v>2500</v>
      </c>
      <c r="B166" s="226" t="s">
        <v>179</v>
      </c>
      <c r="C166" s="89">
        <f t="shared" si="9"/>
        <v>0</v>
      </c>
      <c r="D166" s="100">
        <f>SUM(D167,D172)</f>
        <v>0</v>
      </c>
      <c r="E166" s="227">
        <f>SUM(E167,E172)</f>
        <v>0</v>
      </c>
      <c r="F166" s="228">
        <f t="shared" si="10"/>
        <v>0</v>
      </c>
      <c r="G166" s="100">
        <f>SUM(G167,G172)</f>
        <v>0</v>
      </c>
      <c r="H166" s="101">
        <f t="shared" ref="H166" si="18">SUM(H167,H172)</f>
        <v>0</v>
      </c>
      <c r="I166" s="102">
        <f t="shared" si="11"/>
        <v>0</v>
      </c>
      <c r="J166" s="100">
        <f>SUM(J167,J172)</f>
        <v>0</v>
      </c>
      <c r="K166" s="101">
        <f t="shared" ref="K166" si="19">SUM(K167,K172)</f>
        <v>0</v>
      </c>
      <c r="L166" s="102">
        <f t="shared" si="12"/>
        <v>0</v>
      </c>
      <c r="M166" s="229">
        <f t="shared" ref="M166:N166" si="20">SUM(M167,M172)</f>
        <v>0</v>
      </c>
      <c r="N166" s="230">
        <f t="shared" si="20"/>
        <v>0</v>
      </c>
      <c r="O166" s="231">
        <f t="shared" si="13"/>
        <v>0</v>
      </c>
      <c r="P166" s="232"/>
    </row>
    <row r="167" spans="1:16" ht="16.5" customHeight="1" x14ac:dyDescent="0.25">
      <c r="A167" s="260">
        <v>2510</v>
      </c>
      <c r="B167" s="104" t="s">
        <v>180</v>
      </c>
      <c r="C167" s="105">
        <f t="shared" si="9"/>
        <v>0</v>
      </c>
      <c r="D167" s="261">
        <f>SUM(D168:D171)</f>
        <v>0</v>
      </c>
      <c r="E167" s="262">
        <f>SUM(E168:E171)</f>
        <v>0</v>
      </c>
      <c r="F167" s="263">
        <f t="shared" si="10"/>
        <v>0</v>
      </c>
      <c r="G167" s="261">
        <f>SUM(G168:G171)</f>
        <v>0</v>
      </c>
      <c r="H167" s="264">
        <f t="shared" ref="H167" si="21">SUM(H168:H171)</f>
        <v>0</v>
      </c>
      <c r="I167" s="265">
        <f t="shared" si="11"/>
        <v>0</v>
      </c>
      <c r="J167" s="261">
        <f>SUM(J168:J171)</f>
        <v>0</v>
      </c>
      <c r="K167" s="264">
        <f t="shared" ref="K167" si="22">SUM(K168:K171)</f>
        <v>0</v>
      </c>
      <c r="L167" s="265">
        <f t="shared" si="12"/>
        <v>0</v>
      </c>
      <c r="M167" s="279">
        <f t="shared" ref="M167:N167" si="23">SUM(M168:M171)</f>
        <v>0</v>
      </c>
      <c r="N167" s="280">
        <f t="shared" si="23"/>
        <v>0</v>
      </c>
      <c r="O167" s="281">
        <f t="shared" si="13"/>
        <v>0</v>
      </c>
      <c r="P167" s="138"/>
    </row>
    <row r="168" spans="1:16" ht="24" x14ac:dyDescent="0.25">
      <c r="A168" s="66">
        <v>2512</v>
      </c>
      <c r="B168" s="115" t="s">
        <v>181</v>
      </c>
      <c r="C168" s="116">
        <f t="shared" si="9"/>
        <v>0</v>
      </c>
      <c r="D168" s="122"/>
      <c r="E168" s="243"/>
      <c r="F168" s="249">
        <f t="shared" si="10"/>
        <v>0</v>
      </c>
      <c r="G168" s="122"/>
      <c r="H168" s="123"/>
      <c r="I168" s="251">
        <f t="shared" si="11"/>
        <v>0</v>
      </c>
      <c r="J168" s="122"/>
      <c r="K168" s="123"/>
      <c r="L168" s="251">
        <f t="shared" si="12"/>
        <v>0</v>
      </c>
      <c r="M168" s="245"/>
      <c r="N168" s="243"/>
      <c r="O168" s="251">
        <f t="shared" si="13"/>
        <v>0</v>
      </c>
      <c r="P168" s="74"/>
    </row>
    <row r="169" spans="1:16" ht="36" x14ac:dyDescent="0.25">
      <c r="A169" s="66">
        <v>2513</v>
      </c>
      <c r="B169" s="115" t="s">
        <v>182</v>
      </c>
      <c r="C169" s="116">
        <f t="shared" si="9"/>
        <v>0</v>
      </c>
      <c r="D169" s="122"/>
      <c r="E169" s="243"/>
      <c r="F169" s="249">
        <f t="shared" si="10"/>
        <v>0</v>
      </c>
      <c r="G169" s="122"/>
      <c r="H169" s="123"/>
      <c r="I169" s="251">
        <f t="shared" si="11"/>
        <v>0</v>
      </c>
      <c r="J169" s="122"/>
      <c r="K169" s="123"/>
      <c r="L169" s="251">
        <f t="shared" si="12"/>
        <v>0</v>
      </c>
      <c r="M169" s="245"/>
      <c r="N169" s="243"/>
      <c r="O169" s="251">
        <f t="shared" si="13"/>
        <v>0</v>
      </c>
      <c r="P169" s="74"/>
    </row>
    <row r="170" spans="1:16" ht="24" x14ac:dyDescent="0.25">
      <c r="A170" s="66">
        <v>2515</v>
      </c>
      <c r="B170" s="115" t="s">
        <v>183</v>
      </c>
      <c r="C170" s="116">
        <f t="shared" si="9"/>
        <v>0</v>
      </c>
      <c r="D170" s="122"/>
      <c r="E170" s="243"/>
      <c r="F170" s="249">
        <f t="shared" si="10"/>
        <v>0</v>
      </c>
      <c r="G170" s="122"/>
      <c r="H170" s="123"/>
      <c r="I170" s="251">
        <f t="shared" si="11"/>
        <v>0</v>
      </c>
      <c r="J170" s="122"/>
      <c r="K170" s="123"/>
      <c r="L170" s="251">
        <f t="shared" si="12"/>
        <v>0</v>
      </c>
      <c r="M170" s="245"/>
      <c r="N170" s="243"/>
      <c r="O170" s="251">
        <f t="shared" si="13"/>
        <v>0</v>
      </c>
      <c r="P170" s="74"/>
    </row>
    <row r="171" spans="1:16" ht="24" x14ac:dyDescent="0.25">
      <c r="A171" s="66">
        <v>2519</v>
      </c>
      <c r="B171" s="115" t="s">
        <v>184</v>
      </c>
      <c r="C171" s="116">
        <f t="shared" si="9"/>
        <v>0</v>
      </c>
      <c r="D171" s="122"/>
      <c r="E171" s="243"/>
      <c r="F171" s="249">
        <f t="shared" si="10"/>
        <v>0</v>
      </c>
      <c r="G171" s="122"/>
      <c r="H171" s="123"/>
      <c r="I171" s="251">
        <f t="shared" si="11"/>
        <v>0</v>
      </c>
      <c r="J171" s="122"/>
      <c r="K171" s="123"/>
      <c r="L171" s="251">
        <f t="shared" si="12"/>
        <v>0</v>
      </c>
      <c r="M171" s="245"/>
      <c r="N171" s="243"/>
      <c r="O171" s="251">
        <f t="shared" si="13"/>
        <v>0</v>
      </c>
      <c r="P171" s="74"/>
    </row>
    <row r="172" spans="1:16" ht="24" x14ac:dyDescent="0.25">
      <c r="A172" s="246">
        <v>2520</v>
      </c>
      <c r="B172" s="115" t="s">
        <v>185</v>
      </c>
      <c r="C172" s="116">
        <f t="shared" si="9"/>
        <v>0</v>
      </c>
      <c r="D172" s="122"/>
      <c r="E172" s="243"/>
      <c r="F172" s="249">
        <f t="shared" si="10"/>
        <v>0</v>
      </c>
      <c r="G172" s="122"/>
      <c r="H172" s="123"/>
      <c r="I172" s="251">
        <f t="shared" si="11"/>
        <v>0</v>
      </c>
      <c r="J172" s="122"/>
      <c r="K172" s="123"/>
      <c r="L172" s="251">
        <f t="shared" si="12"/>
        <v>0</v>
      </c>
      <c r="M172" s="245"/>
      <c r="N172" s="243"/>
      <c r="O172" s="251">
        <f t="shared" si="13"/>
        <v>0</v>
      </c>
      <c r="P172" s="74"/>
    </row>
    <row r="173" spans="1:16" s="282" customFormat="1" ht="48" x14ac:dyDescent="0.25">
      <c r="A173" s="26">
        <v>2800</v>
      </c>
      <c r="B173" s="104" t="s">
        <v>186</v>
      </c>
      <c r="C173" s="105">
        <f t="shared" si="9"/>
        <v>0</v>
      </c>
      <c r="D173" s="58"/>
      <c r="E173" s="59"/>
      <c r="F173" s="445">
        <f t="shared" si="10"/>
        <v>0</v>
      </c>
      <c r="G173" s="58"/>
      <c r="H173" s="61"/>
      <c r="I173" s="446">
        <f t="shared" si="11"/>
        <v>0</v>
      </c>
      <c r="J173" s="58"/>
      <c r="K173" s="61"/>
      <c r="L173" s="446">
        <f t="shared" si="12"/>
        <v>0</v>
      </c>
      <c r="M173" s="63"/>
      <c r="N173" s="59"/>
      <c r="O173" s="446">
        <f t="shared" si="13"/>
        <v>0</v>
      </c>
      <c r="P173" s="64"/>
    </row>
    <row r="174" spans="1:16" x14ac:dyDescent="0.25">
      <c r="A174" s="217">
        <v>3000</v>
      </c>
      <c r="B174" s="217" t="s">
        <v>187</v>
      </c>
      <c r="C174" s="218">
        <f t="shared" si="9"/>
        <v>0</v>
      </c>
      <c r="D174" s="219">
        <f>SUM(D175,D185)</f>
        <v>0</v>
      </c>
      <c r="E174" s="220">
        <f>SUM(E175,E185)</f>
        <v>0</v>
      </c>
      <c r="F174" s="221">
        <f t="shared" si="10"/>
        <v>0</v>
      </c>
      <c r="G174" s="219">
        <f>SUM(G175,G185)</f>
        <v>0</v>
      </c>
      <c r="H174" s="222">
        <f>SUM(H175,H185)</f>
        <v>0</v>
      </c>
      <c r="I174" s="223">
        <f t="shared" si="11"/>
        <v>0</v>
      </c>
      <c r="J174" s="219">
        <f>SUM(J175,J185)</f>
        <v>0</v>
      </c>
      <c r="K174" s="222">
        <f>SUM(K175,K185)</f>
        <v>0</v>
      </c>
      <c r="L174" s="223">
        <f t="shared" si="12"/>
        <v>0</v>
      </c>
      <c r="M174" s="224">
        <f>SUM(M175,M185)</f>
        <v>0</v>
      </c>
      <c r="N174" s="220">
        <f>SUM(N175,N185)</f>
        <v>0</v>
      </c>
      <c r="O174" s="223">
        <f t="shared" si="13"/>
        <v>0</v>
      </c>
      <c r="P174" s="225"/>
    </row>
    <row r="175" spans="1:16" ht="24" x14ac:dyDescent="0.25">
      <c r="A175" s="88">
        <v>3200</v>
      </c>
      <c r="B175" s="283" t="s">
        <v>188</v>
      </c>
      <c r="C175" s="89">
        <f t="shared" si="9"/>
        <v>0</v>
      </c>
      <c r="D175" s="100">
        <f>SUM(D176,D180)</f>
        <v>0</v>
      </c>
      <c r="E175" s="227">
        <f>SUM(E176,E180)</f>
        <v>0</v>
      </c>
      <c r="F175" s="228">
        <f t="shared" si="10"/>
        <v>0</v>
      </c>
      <c r="G175" s="100">
        <f>SUM(G176,G180)</f>
        <v>0</v>
      </c>
      <c r="H175" s="101">
        <f t="shared" ref="H175" si="24">SUM(H176,H180)</f>
        <v>0</v>
      </c>
      <c r="I175" s="102">
        <f t="shared" si="11"/>
        <v>0</v>
      </c>
      <c r="J175" s="100">
        <f>SUM(J176,J180)</f>
        <v>0</v>
      </c>
      <c r="K175" s="101">
        <f t="shared" ref="K175" si="25">SUM(K176,K180)</f>
        <v>0</v>
      </c>
      <c r="L175" s="102">
        <f t="shared" si="12"/>
        <v>0</v>
      </c>
      <c r="M175" s="229">
        <f t="shared" ref="M175:N175" si="26">SUM(M176,M180)</f>
        <v>0</v>
      </c>
      <c r="N175" s="230">
        <f t="shared" si="26"/>
        <v>0</v>
      </c>
      <c r="O175" s="231">
        <f t="shared" si="13"/>
        <v>0</v>
      </c>
      <c r="P175" s="232"/>
    </row>
    <row r="176" spans="1:16" ht="50.25" customHeight="1" x14ac:dyDescent="0.25">
      <c r="A176" s="260">
        <v>3260</v>
      </c>
      <c r="B176" s="104" t="s">
        <v>189</v>
      </c>
      <c r="C176" s="105">
        <f t="shared" si="9"/>
        <v>0</v>
      </c>
      <c r="D176" s="261">
        <f>SUM(D177:D179)</f>
        <v>0</v>
      </c>
      <c r="E176" s="262">
        <f>SUM(E177:E179)</f>
        <v>0</v>
      </c>
      <c r="F176" s="263">
        <f t="shared" si="10"/>
        <v>0</v>
      </c>
      <c r="G176" s="261">
        <f>SUM(G177:G179)</f>
        <v>0</v>
      </c>
      <c r="H176" s="264">
        <f>SUM(H177:H179)</f>
        <v>0</v>
      </c>
      <c r="I176" s="265">
        <f t="shared" si="11"/>
        <v>0</v>
      </c>
      <c r="J176" s="261">
        <f>SUM(J177:J179)</f>
        <v>0</v>
      </c>
      <c r="K176" s="264">
        <f>SUM(K177:K179)</f>
        <v>0</v>
      </c>
      <c r="L176" s="265">
        <f t="shared" si="12"/>
        <v>0</v>
      </c>
      <c r="M176" s="266">
        <f>SUM(M177:M179)</f>
        <v>0</v>
      </c>
      <c r="N176" s="262">
        <f>SUM(N177:N179)</f>
        <v>0</v>
      </c>
      <c r="O176" s="265">
        <f t="shared" si="13"/>
        <v>0</v>
      </c>
      <c r="P176" s="64"/>
    </row>
    <row r="177" spans="1:16" ht="24" x14ac:dyDescent="0.25">
      <c r="A177" s="66">
        <v>3261</v>
      </c>
      <c r="B177" s="115" t="s">
        <v>190</v>
      </c>
      <c r="C177" s="116">
        <f t="shared" si="9"/>
        <v>0</v>
      </c>
      <c r="D177" s="122"/>
      <c r="E177" s="243"/>
      <c r="F177" s="249">
        <f t="shared" si="10"/>
        <v>0</v>
      </c>
      <c r="G177" s="122"/>
      <c r="H177" s="123"/>
      <c r="I177" s="251">
        <f t="shared" si="11"/>
        <v>0</v>
      </c>
      <c r="J177" s="122"/>
      <c r="K177" s="123"/>
      <c r="L177" s="251">
        <f t="shared" si="12"/>
        <v>0</v>
      </c>
      <c r="M177" s="245"/>
      <c r="N177" s="243"/>
      <c r="O177" s="251">
        <f t="shared" si="13"/>
        <v>0</v>
      </c>
      <c r="P177" s="74"/>
    </row>
    <row r="178" spans="1:16" ht="36" x14ac:dyDescent="0.25">
      <c r="A178" s="66">
        <v>3262</v>
      </c>
      <c r="B178" s="115" t="s">
        <v>191</v>
      </c>
      <c r="C178" s="116">
        <f t="shared" si="9"/>
        <v>0</v>
      </c>
      <c r="D178" s="122"/>
      <c r="E178" s="243"/>
      <c r="F178" s="249">
        <f t="shared" si="10"/>
        <v>0</v>
      </c>
      <c r="G178" s="122"/>
      <c r="H178" s="123"/>
      <c r="I178" s="251">
        <f t="shared" si="11"/>
        <v>0</v>
      </c>
      <c r="J178" s="122"/>
      <c r="K178" s="123"/>
      <c r="L178" s="251">
        <f t="shared" si="12"/>
        <v>0</v>
      </c>
      <c r="M178" s="245"/>
      <c r="N178" s="243"/>
      <c r="O178" s="251">
        <f t="shared" si="13"/>
        <v>0</v>
      </c>
      <c r="P178" s="74"/>
    </row>
    <row r="179" spans="1:16" ht="24" x14ac:dyDescent="0.25">
      <c r="A179" s="66">
        <v>3263</v>
      </c>
      <c r="B179" s="115" t="s">
        <v>192</v>
      </c>
      <c r="C179" s="116">
        <f t="shared" si="9"/>
        <v>0</v>
      </c>
      <c r="D179" s="122"/>
      <c r="E179" s="243"/>
      <c r="F179" s="249">
        <f t="shared" si="10"/>
        <v>0</v>
      </c>
      <c r="G179" s="122"/>
      <c r="H179" s="123"/>
      <c r="I179" s="251">
        <f t="shared" si="11"/>
        <v>0</v>
      </c>
      <c r="J179" s="122"/>
      <c r="K179" s="123"/>
      <c r="L179" s="251">
        <f t="shared" si="12"/>
        <v>0</v>
      </c>
      <c r="M179" s="245"/>
      <c r="N179" s="243"/>
      <c r="O179" s="251">
        <f t="shared" si="13"/>
        <v>0</v>
      </c>
      <c r="P179" s="74"/>
    </row>
    <row r="180" spans="1:16" ht="84" x14ac:dyDescent="0.25">
      <c r="A180" s="260">
        <v>3290</v>
      </c>
      <c r="B180" s="104" t="s">
        <v>193</v>
      </c>
      <c r="C180" s="116">
        <f t="shared" ref="C180:C256" si="27">F180+I180+L180+O180</f>
        <v>0</v>
      </c>
      <c r="D180" s="261">
        <f>SUM(D181:D184)</f>
        <v>0</v>
      </c>
      <c r="E180" s="262">
        <f>SUM(E181:E184)</f>
        <v>0</v>
      </c>
      <c r="F180" s="263">
        <f t="shared" si="10"/>
        <v>0</v>
      </c>
      <c r="G180" s="261">
        <f>SUM(G181:G184)</f>
        <v>0</v>
      </c>
      <c r="H180" s="264">
        <f t="shared" ref="H180" si="28">SUM(H181:H184)</f>
        <v>0</v>
      </c>
      <c r="I180" s="265">
        <f t="shared" si="11"/>
        <v>0</v>
      </c>
      <c r="J180" s="261">
        <f>SUM(J181:J184)</f>
        <v>0</v>
      </c>
      <c r="K180" s="264">
        <f t="shared" ref="K180" si="29">SUM(K181:K184)</f>
        <v>0</v>
      </c>
      <c r="L180" s="265">
        <f t="shared" si="12"/>
        <v>0</v>
      </c>
      <c r="M180" s="284">
        <f t="shared" ref="M180:N180" si="30">SUM(M181:M184)</f>
        <v>0</v>
      </c>
      <c r="N180" s="285">
        <f t="shared" si="30"/>
        <v>0</v>
      </c>
      <c r="O180" s="286">
        <f t="shared" si="13"/>
        <v>0</v>
      </c>
      <c r="P180" s="287"/>
    </row>
    <row r="181" spans="1:16" ht="72" x14ac:dyDescent="0.25">
      <c r="A181" s="66">
        <v>3291</v>
      </c>
      <c r="B181" s="115" t="s">
        <v>194</v>
      </c>
      <c r="C181" s="116">
        <f t="shared" si="27"/>
        <v>0</v>
      </c>
      <c r="D181" s="122"/>
      <c r="E181" s="243"/>
      <c r="F181" s="249">
        <f t="shared" ref="F181:F244" si="31">D181+E181</f>
        <v>0</v>
      </c>
      <c r="G181" s="122"/>
      <c r="H181" s="123"/>
      <c r="I181" s="251">
        <f t="shared" ref="I181:I244" si="32">G181+H181</f>
        <v>0</v>
      </c>
      <c r="J181" s="122"/>
      <c r="K181" s="123"/>
      <c r="L181" s="251">
        <f t="shared" ref="L181:L244" si="33">J181+K181</f>
        <v>0</v>
      </c>
      <c r="M181" s="245"/>
      <c r="N181" s="243"/>
      <c r="O181" s="251">
        <f t="shared" ref="O181:O244" si="34">M181+N181</f>
        <v>0</v>
      </c>
      <c r="P181" s="74"/>
    </row>
    <row r="182" spans="1:16" ht="72" x14ac:dyDescent="0.25">
      <c r="A182" s="66">
        <v>3292</v>
      </c>
      <c r="B182" s="115" t="s">
        <v>195</v>
      </c>
      <c r="C182" s="116">
        <f t="shared" si="27"/>
        <v>0</v>
      </c>
      <c r="D182" s="122"/>
      <c r="E182" s="243"/>
      <c r="F182" s="249">
        <f t="shared" si="31"/>
        <v>0</v>
      </c>
      <c r="G182" s="122"/>
      <c r="H182" s="123"/>
      <c r="I182" s="251">
        <f t="shared" si="32"/>
        <v>0</v>
      </c>
      <c r="J182" s="122"/>
      <c r="K182" s="123"/>
      <c r="L182" s="251">
        <f t="shared" si="33"/>
        <v>0</v>
      </c>
      <c r="M182" s="245"/>
      <c r="N182" s="243"/>
      <c r="O182" s="251">
        <f t="shared" si="34"/>
        <v>0</v>
      </c>
      <c r="P182" s="74"/>
    </row>
    <row r="183" spans="1:16" ht="72" x14ac:dyDescent="0.25">
      <c r="A183" s="66">
        <v>3293</v>
      </c>
      <c r="B183" s="115" t="s">
        <v>196</v>
      </c>
      <c r="C183" s="116">
        <f t="shared" si="27"/>
        <v>0</v>
      </c>
      <c r="D183" s="122"/>
      <c r="E183" s="243"/>
      <c r="F183" s="249">
        <f t="shared" si="31"/>
        <v>0</v>
      </c>
      <c r="G183" s="122"/>
      <c r="H183" s="123"/>
      <c r="I183" s="251">
        <f t="shared" si="32"/>
        <v>0</v>
      </c>
      <c r="J183" s="122"/>
      <c r="K183" s="123"/>
      <c r="L183" s="251">
        <f t="shared" si="33"/>
        <v>0</v>
      </c>
      <c r="M183" s="245"/>
      <c r="N183" s="243"/>
      <c r="O183" s="251">
        <f t="shared" si="34"/>
        <v>0</v>
      </c>
      <c r="P183" s="74"/>
    </row>
    <row r="184" spans="1:16" ht="60" x14ac:dyDescent="0.25">
      <c r="A184" s="288">
        <v>3294</v>
      </c>
      <c r="B184" s="115" t="s">
        <v>197</v>
      </c>
      <c r="C184" s="289">
        <f t="shared" si="27"/>
        <v>0</v>
      </c>
      <c r="D184" s="290"/>
      <c r="E184" s="291"/>
      <c r="F184" s="452">
        <f t="shared" si="31"/>
        <v>0</v>
      </c>
      <c r="G184" s="290"/>
      <c r="H184" s="293"/>
      <c r="I184" s="286">
        <f t="shared" si="32"/>
        <v>0</v>
      </c>
      <c r="J184" s="290"/>
      <c r="K184" s="293"/>
      <c r="L184" s="286">
        <f t="shared" si="33"/>
        <v>0</v>
      </c>
      <c r="M184" s="295"/>
      <c r="N184" s="291"/>
      <c r="O184" s="286">
        <f t="shared" si="34"/>
        <v>0</v>
      </c>
      <c r="P184" s="287"/>
    </row>
    <row r="185" spans="1:16" ht="48" x14ac:dyDescent="0.25">
      <c r="A185" s="143">
        <v>3300</v>
      </c>
      <c r="B185" s="283" t="s">
        <v>198</v>
      </c>
      <c r="C185" s="296">
        <f t="shared" si="27"/>
        <v>0</v>
      </c>
      <c r="D185" s="297">
        <f>SUM(D186:D187)</f>
        <v>0</v>
      </c>
      <c r="E185" s="230">
        <f>SUM(E186:E187)</f>
        <v>0</v>
      </c>
      <c r="F185" s="298">
        <f t="shared" si="31"/>
        <v>0</v>
      </c>
      <c r="G185" s="297">
        <f>SUM(G186:G187)</f>
        <v>0</v>
      </c>
      <c r="H185" s="299">
        <f t="shared" ref="H185" si="35">SUM(H186:H187)</f>
        <v>0</v>
      </c>
      <c r="I185" s="231">
        <f t="shared" si="32"/>
        <v>0</v>
      </c>
      <c r="J185" s="297">
        <f>SUM(J186:J187)</f>
        <v>0</v>
      </c>
      <c r="K185" s="299">
        <f t="shared" ref="K185" si="36">SUM(K186:K187)</f>
        <v>0</v>
      </c>
      <c r="L185" s="231">
        <f t="shared" si="33"/>
        <v>0</v>
      </c>
      <c r="M185" s="229">
        <f t="shared" ref="M185:N185" si="37">SUM(M186:M187)</f>
        <v>0</v>
      </c>
      <c r="N185" s="230">
        <f t="shared" si="37"/>
        <v>0</v>
      </c>
      <c r="O185" s="231">
        <f t="shared" si="34"/>
        <v>0</v>
      </c>
      <c r="P185" s="232"/>
    </row>
    <row r="186" spans="1:16" ht="48" x14ac:dyDescent="0.25">
      <c r="A186" s="161">
        <v>3310</v>
      </c>
      <c r="B186" s="162" t="s">
        <v>199</v>
      </c>
      <c r="C186" s="174">
        <f t="shared" si="27"/>
        <v>0</v>
      </c>
      <c r="D186" s="253"/>
      <c r="E186" s="254"/>
      <c r="F186" s="236">
        <f t="shared" si="31"/>
        <v>0</v>
      </c>
      <c r="G186" s="253"/>
      <c r="H186" s="256"/>
      <c r="I186" s="238">
        <f t="shared" si="32"/>
        <v>0</v>
      </c>
      <c r="J186" s="253"/>
      <c r="K186" s="256"/>
      <c r="L186" s="238">
        <f t="shared" si="33"/>
        <v>0</v>
      </c>
      <c r="M186" s="258"/>
      <c r="N186" s="254"/>
      <c r="O186" s="238">
        <f t="shared" si="34"/>
        <v>0</v>
      </c>
      <c r="P186" s="172"/>
    </row>
    <row r="187" spans="1:16" ht="58.5" customHeight="1" x14ac:dyDescent="0.25">
      <c r="A187" s="56">
        <v>3320</v>
      </c>
      <c r="B187" s="104" t="s">
        <v>200</v>
      </c>
      <c r="C187" s="105">
        <f t="shared" si="27"/>
        <v>0</v>
      </c>
      <c r="D187" s="111"/>
      <c r="E187" s="240"/>
      <c r="F187" s="263">
        <f t="shared" si="31"/>
        <v>0</v>
      </c>
      <c r="G187" s="111"/>
      <c r="H187" s="112"/>
      <c r="I187" s="265">
        <f t="shared" si="32"/>
        <v>0</v>
      </c>
      <c r="J187" s="111"/>
      <c r="K187" s="112"/>
      <c r="L187" s="265">
        <f t="shared" si="33"/>
        <v>0</v>
      </c>
      <c r="M187" s="242"/>
      <c r="N187" s="240"/>
      <c r="O187" s="265">
        <f t="shared" si="34"/>
        <v>0</v>
      </c>
      <c r="P187" s="64"/>
    </row>
    <row r="188" spans="1:16" x14ac:dyDescent="0.25">
      <c r="A188" s="300">
        <v>4000</v>
      </c>
      <c r="B188" s="217" t="s">
        <v>201</v>
      </c>
      <c r="C188" s="218">
        <f t="shared" si="27"/>
        <v>0</v>
      </c>
      <c r="D188" s="219">
        <f>SUM(D189,D192)</f>
        <v>0</v>
      </c>
      <c r="E188" s="220">
        <f>SUM(E189,E192)</f>
        <v>0</v>
      </c>
      <c r="F188" s="221">
        <f t="shared" si="31"/>
        <v>0</v>
      </c>
      <c r="G188" s="219">
        <f>SUM(G189,G192)</f>
        <v>0</v>
      </c>
      <c r="H188" s="222">
        <f>SUM(H189,H192)</f>
        <v>0</v>
      </c>
      <c r="I188" s="223">
        <f t="shared" si="32"/>
        <v>0</v>
      </c>
      <c r="J188" s="219">
        <f>SUM(J189,J192)</f>
        <v>0</v>
      </c>
      <c r="K188" s="222">
        <f>SUM(K189,K192)</f>
        <v>0</v>
      </c>
      <c r="L188" s="223">
        <f t="shared" si="33"/>
        <v>0</v>
      </c>
      <c r="M188" s="224">
        <f>SUM(M189,M192)</f>
        <v>0</v>
      </c>
      <c r="N188" s="220">
        <f>SUM(N189,N192)</f>
        <v>0</v>
      </c>
      <c r="O188" s="223">
        <f t="shared" si="34"/>
        <v>0</v>
      </c>
      <c r="P188" s="225"/>
    </row>
    <row r="189" spans="1:16" ht="24" x14ac:dyDescent="0.25">
      <c r="A189" s="301">
        <v>4200</v>
      </c>
      <c r="B189" s="226" t="s">
        <v>202</v>
      </c>
      <c r="C189" s="89">
        <f t="shared" si="27"/>
        <v>0</v>
      </c>
      <c r="D189" s="100">
        <f>SUM(D190,D191)</f>
        <v>0</v>
      </c>
      <c r="E189" s="227">
        <f>SUM(E190,E191)</f>
        <v>0</v>
      </c>
      <c r="F189" s="228">
        <f t="shared" si="31"/>
        <v>0</v>
      </c>
      <c r="G189" s="100">
        <f>SUM(G190,G191)</f>
        <v>0</v>
      </c>
      <c r="H189" s="101">
        <f>SUM(H190,H191)</f>
        <v>0</v>
      </c>
      <c r="I189" s="102">
        <f t="shared" si="32"/>
        <v>0</v>
      </c>
      <c r="J189" s="100">
        <f>SUM(J190,J191)</f>
        <v>0</v>
      </c>
      <c r="K189" s="101">
        <f>SUM(K190,K191)</f>
        <v>0</v>
      </c>
      <c r="L189" s="102">
        <f t="shared" si="33"/>
        <v>0</v>
      </c>
      <c r="M189" s="259">
        <f>SUM(M190,M191)</f>
        <v>0</v>
      </c>
      <c r="N189" s="227">
        <f>SUM(N190,N191)</f>
        <v>0</v>
      </c>
      <c r="O189" s="102">
        <f t="shared" si="34"/>
        <v>0</v>
      </c>
      <c r="P189" s="98"/>
    </row>
    <row r="190" spans="1:16" ht="36" x14ac:dyDescent="0.25">
      <c r="A190" s="260">
        <v>4240</v>
      </c>
      <c r="B190" s="104" t="s">
        <v>203</v>
      </c>
      <c r="C190" s="105">
        <f t="shared" si="27"/>
        <v>0</v>
      </c>
      <c r="D190" s="111"/>
      <c r="E190" s="240"/>
      <c r="F190" s="263">
        <f t="shared" si="31"/>
        <v>0</v>
      </c>
      <c r="G190" s="111"/>
      <c r="H190" s="112"/>
      <c r="I190" s="265">
        <f t="shared" si="32"/>
        <v>0</v>
      </c>
      <c r="J190" s="111"/>
      <c r="K190" s="112"/>
      <c r="L190" s="265">
        <f t="shared" si="33"/>
        <v>0</v>
      </c>
      <c r="M190" s="242"/>
      <c r="N190" s="240"/>
      <c r="O190" s="265">
        <f t="shared" si="34"/>
        <v>0</v>
      </c>
      <c r="P190" s="64"/>
    </row>
    <row r="191" spans="1:16" ht="24" x14ac:dyDescent="0.25">
      <c r="A191" s="246">
        <v>4250</v>
      </c>
      <c r="B191" s="115" t="s">
        <v>204</v>
      </c>
      <c r="C191" s="116">
        <f t="shared" si="27"/>
        <v>0</v>
      </c>
      <c r="D191" s="122"/>
      <c r="E191" s="243"/>
      <c r="F191" s="249">
        <f t="shared" si="31"/>
        <v>0</v>
      </c>
      <c r="G191" s="122"/>
      <c r="H191" s="123"/>
      <c r="I191" s="251">
        <f t="shared" si="32"/>
        <v>0</v>
      </c>
      <c r="J191" s="122"/>
      <c r="K191" s="123"/>
      <c r="L191" s="251">
        <f t="shared" si="33"/>
        <v>0</v>
      </c>
      <c r="M191" s="245"/>
      <c r="N191" s="243"/>
      <c r="O191" s="251">
        <f t="shared" si="34"/>
        <v>0</v>
      </c>
      <c r="P191" s="74"/>
    </row>
    <row r="192" spans="1:16" x14ac:dyDescent="0.25">
      <c r="A192" s="88">
        <v>4300</v>
      </c>
      <c r="B192" s="226" t="s">
        <v>205</v>
      </c>
      <c r="C192" s="89">
        <f t="shared" si="27"/>
        <v>0</v>
      </c>
      <c r="D192" s="100">
        <f>SUM(D193)</f>
        <v>0</v>
      </c>
      <c r="E192" s="227">
        <f>SUM(E193)</f>
        <v>0</v>
      </c>
      <c r="F192" s="228">
        <f t="shared" si="31"/>
        <v>0</v>
      </c>
      <c r="G192" s="100">
        <f>SUM(G193)</f>
        <v>0</v>
      </c>
      <c r="H192" s="101">
        <f>SUM(H193)</f>
        <v>0</v>
      </c>
      <c r="I192" s="102">
        <f t="shared" si="32"/>
        <v>0</v>
      </c>
      <c r="J192" s="100">
        <f>SUM(J193)</f>
        <v>0</v>
      </c>
      <c r="K192" s="101">
        <f>SUM(K193)</f>
        <v>0</v>
      </c>
      <c r="L192" s="102">
        <f t="shared" si="33"/>
        <v>0</v>
      </c>
      <c r="M192" s="259">
        <f>SUM(M193)</f>
        <v>0</v>
      </c>
      <c r="N192" s="227">
        <f>SUM(N193)</f>
        <v>0</v>
      </c>
      <c r="O192" s="102">
        <f t="shared" si="34"/>
        <v>0</v>
      </c>
      <c r="P192" s="98"/>
    </row>
    <row r="193" spans="1:16" ht="24" x14ac:dyDescent="0.25">
      <c r="A193" s="260">
        <v>4310</v>
      </c>
      <c r="B193" s="104" t="s">
        <v>206</v>
      </c>
      <c r="C193" s="105">
        <f t="shared" si="27"/>
        <v>0</v>
      </c>
      <c r="D193" s="261">
        <f>SUM(D194:D194)</f>
        <v>0</v>
      </c>
      <c r="E193" s="262">
        <f>SUM(E194:E194)</f>
        <v>0</v>
      </c>
      <c r="F193" s="263">
        <f t="shared" si="31"/>
        <v>0</v>
      </c>
      <c r="G193" s="261">
        <f>SUM(G194:G194)</f>
        <v>0</v>
      </c>
      <c r="H193" s="264">
        <f>SUM(H194:H194)</f>
        <v>0</v>
      </c>
      <c r="I193" s="265">
        <f t="shared" si="32"/>
        <v>0</v>
      </c>
      <c r="J193" s="261">
        <f>SUM(J194:J194)</f>
        <v>0</v>
      </c>
      <c r="K193" s="264">
        <f>SUM(K194:K194)</f>
        <v>0</v>
      </c>
      <c r="L193" s="265">
        <f t="shared" si="33"/>
        <v>0</v>
      </c>
      <c r="M193" s="266">
        <f>SUM(M194:M194)</f>
        <v>0</v>
      </c>
      <c r="N193" s="262">
        <f>SUM(N194:N194)</f>
        <v>0</v>
      </c>
      <c r="O193" s="265">
        <f t="shared" si="34"/>
        <v>0</v>
      </c>
      <c r="P193" s="64"/>
    </row>
    <row r="194" spans="1:16" ht="36" x14ac:dyDescent="0.25">
      <c r="A194" s="66">
        <v>4311</v>
      </c>
      <c r="B194" s="115" t="s">
        <v>207</v>
      </c>
      <c r="C194" s="116">
        <f t="shared" si="27"/>
        <v>0</v>
      </c>
      <c r="D194" s="122"/>
      <c r="E194" s="243"/>
      <c r="F194" s="249">
        <f t="shared" si="31"/>
        <v>0</v>
      </c>
      <c r="G194" s="122"/>
      <c r="H194" s="123"/>
      <c r="I194" s="251">
        <f t="shared" si="32"/>
        <v>0</v>
      </c>
      <c r="J194" s="122"/>
      <c r="K194" s="123"/>
      <c r="L194" s="251">
        <f t="shared" si="33"/>
        <v>0</v>
      </c>
      <c r="M194" s="245"/>
      <c r="N194" s="243"/>
      <c r="O194" s="251">
        <f t="shared" si="34"/>
        <v>0</v>
      </c>
      <c r="P194" s="74"/>
    </row>
    <row r="195" spans="1:16" s="33" customFormat="1" ht="24" x14ac:dyDescent="0.25">
      <c r="A195" s="302"/>
      <c r="B195" s="26" t="s">
        <v>208</v>
      </c>
      <c r="C195" s="209">
        <f t="shared" si="27"/>
        <v>134327</v>
      </c>
      <c r="D195" s="210">
        <f>SUM(D196,D231,D269)</f>
        <v>484327</v>
      </c>
      <c r="E195" s="211">
        <f>SUM(E196,E231,E269)</f>
        <v>-350000</v>
      </c>
      <c r="F195" s="212">
        <f t="shared" si="31"/>
        <v>134327</v>
      </c>
      <c r="G195" s="210">
        <f>SUM(G196,G231,G269)</f>
        <v>0</v>
      </c>
      <c r="H195" s="213">
        <f>SUM(H196,H231,H269)</f>
        <v>0</v>
      </c>
      <c r="I195" s="214">
        <f t="shared" si="32"/>
        <v>0</v>
      </c>
      <c r="J195" s="210">
        <f>SUM(J196,J231,J269)</f>
        <v>0</v>
      </c>
      <c r="K195" s="213">
        <f>SUM(K196,K231,K269)</f>
        <v>0</v>
      </c>
      <c r="L195" s="214">
        <f t="shared" si="33"/>
        <v>0</v>
      </c>
      <c r="M195" s="303">
        <f>SUM(M196,M231,M269)</f>
        <v>0</v>
      </c>
      <c r="N195" s="304">
        <f>SUM(N196,N231,N269)</f>
        <v>0</v>
      </c>
      <c r="O195" s="305">
        <f t="shared" si="34"/>
        <v>0</v>
      </c>
      <c r="P195" s="306"/>
    </row>
    <row r="196" spans="1:16" x14ac:dyDescent="0.25">
      <c r="A196" s="217">
        <v>5000</v>
      </c>
      <c r="B196" s="217" t="s">
        <v>209</v>
      </c>
      <c r="C196" s="218">
        <f>F196+I196+L196+O196</f>
        <v>134327</v>
      </c>
      <c r="D196" s="219">
        <f>D197+D205</f>
        <v>484327</v>
      </c>
      <c r="E196" s="220">
        <f>E197+E205</f>
        <v>-350000</v>
      </c>
      <c r="F196" s="221">
        <f t="shared" si="31"/>
        <v>134327</v>
      </c>
      <c r="G196" s="219">
        <f>G197+G205</f>
        <v>0</v>
      </c>
      <c r="H196" s="222">
        <f>H197+H205</f>
        <v>0</v>
      </c>
      <c r="I196" s="223">
        <f t="shared" si="32"/>
        <v>0</v>
      </c>
      <c r="J196" s="219">
        <f>J197+J205</f>
        <v>0</v>
      </c>
      <c r="K196" s="222">
        <f>K197+K205</f>
        <v>0</v>
      </c>
      <c r="L196" s="223">
        <f t="shared" si="33"/>
        <v>0</v>
      </c>
      <c r="M196" s="224">
        <f>M197+M205</f>
        <v>0</v>
      </c>
      <c r="N196" s="220">
        <f>N197+N205</f>
        <v>0</v>
      </c>
      <c r="O196" s="223">
        <f t="shared" si="34"/>
        <v>0</v>
      </c>
      <c r="P196" s="225"/>
    </row>
    <row r="197" spans="1:16" x14ac:dyDescent="0.25">
      <c r="A197" s="88">
        <v>5100</v>
      </c>
      <c r="B197" s="226" t="s">
        <v>210</v>
      </c>
      <c r="C197" s="89">
        <f t="shared" si="27"/>
        <v>0</v>
      </c>
      <c r="D197" s="100">
        <f>D198+D199+D202+D203+D204</f>
        <v>0</v>
      </c>
      <c r="E197" s="227">
        <f>E198+E199+E202+E203+E204</f>
        <v>0</v>
      </c>
      <c r="F197" s="228">
        <f t="shared" si="31"/>
        <v>0</v>
      </c>
      <c r="G197" s="100">
        <f>G198+G199+G202+G203+G204</f>
        <v>0</v>
      </c>
      <c r="H197" s="101">
        <f>H198+H199+H202+H203+H204</f>
        <v>0</v>
      </c>
      <c r="I197" s="102">
        <f t="shared" si="32"/>
        <v>0</v>
      </c>
      <c r="J197" s="100">
        <f>J198+J199+J202+J203+J204</f>
        <v>0</v>
      </c>
      <c r="K197" s="101">
        <f>K198+K199+K202+K203+K204</f>
        <v>0</v>
      </c>
      <c r="L197" s="102">
        <f t="shared" si="33"/>
        <v>0</v>
      </c>
      <c r="M197" s="259">
        <f>M198+M199+M202+M203+M204</f>
        <v>0</v>
      </c>
      <c r="N197" s="227">
        <f>N198+N199+N202+N203+N204</f>
        <v>0</v>
      </c>
      <c r="O197" s="102">
        <f t="shared" si="34"/>
        <v>0</v>
      </c>
      <c r="P197" s="98"/>
    </row>
    <row r="198" spans="1:16" x14ac:dyDescent="0.25">
      <c r="A198" s="260">
        <v>5110</v>
      </c>
      <c r="B198" s="104" t="s">
        <v>211</v>
      </c>
      <c r="C198" s="105">
        <f t="shared" si="27"/>
        <v>0</v>
      </c>
      <c r="D198" s="111"/>
      <c r="E198" s="240"/>
      <c r="F198" s="263">
        <f t="shared" si="31"/>
        <v>0</v>
      </c>
      <c r="G198" s="111"/>
      <c r="H198" s="112"/>
      <c r="I198" s="265">
        <f t="shared" si="32"/>
        <v>0</v>
      </c>
      <c r="J198" s="111"/>
      <c r="K198" s="112"/>
      <c r="L198" s="265">
        <f t="shared" si="33"/>
        <v>0</v>
      </c>
      <c r="M198" s="242"/>
      <c r="N198" s="240"/>
      <c r="O198" s="265">
        <f t="shared" si="34"/>
        <v>0</v>
      </c>
      <c r="P198" s="64"/>
    </row>
    <row r="199" spans="1:16" ht="24" x14ac:dyDescent="0.25">
      <c r="A199" s="246">
        <v>5120</v>
      </c>
      <c r="B199" s="115" t="s">
        <v>212</v>
      </c>
      <c r="C199" s="116">
        <f t="shared" si="27"/>
        <v>0</v>
      </c>
      <c r="D199" s="247">
        <f>D200+D201</f>
        <v>0</v>
      </c>
      <c r="E199" s="248">
        <f>E200+E201</f>
        <v>0</v>
      </c>
      <c r="F199" s="249">
        <f t="shared" si="31"/>
        <v>0</v>
      </c>
      <c r="G199" s="247">
        <f>G200+G201</f>
        <v>0</v>
      </c>
      <c r="H199" s="250">
        <f>H200+H201</f>
        <v>0</v>
      </c>
      <c r="I199" s="251">
        <f t="shared" si="32"/>
        <v>0</v>
      </c>
      <c r="J199" s="247">
        <f>J200+J201</f>
        <v>0</v>
      </c>
      <c r="K199" s="250">
        <f>K200+K201</f>
        <v>0</v>
      </c>
      <c r="L199" s="251">
        <f t="shared" si="33"/>
        <v>0</v>
      </c>
      <c r="M199" s="252">
        <f>M200+M201</f>
        <v>0</v>
      </c>
      <c r="N199" s="248">
        <f>N200+N201</f>
        <v>0</v>
      </c>
      <c r="O199" s="251">
        <f t="shared" si="34"/>
        <v>0</v>
      </c>
      <c r="P199" s="74"/>
    </row>
    <row r="200" spans="1:16" x14ac:dyDescent="0.25">
      <c r="A200" s="66">
        <v>5121</v>
      </c>
      <c r="B200" s="115" t="s">
        <v>213</v>
      </c>
      <c r="C200" s="116">
        <f t="shared" si="27"/>
        <v>0</v>
      </c>
      <c r="D200" s="122"/>
      <c r="E200" s="243"/>
      <c r="F200" s="249">
        <f t="shared" si="31"/>
        <v>0</v>
      </c>
      <c r="G200" s="122"/>
      <c r="H200" s="123"/>
      <c r="I200" s="251">
        <f t="shared" si="32"/>
        <v>0</v>
      </c>
      <c r="J200" s="122"/>
      <c r="K200" s="123"/>
      <c r="L200" s="251">
        <f t="shared" si="33"/>
        <v>0</v>
      </c>
      <c r="M200" s="245"/>
      <c r="N200" s="243"/>
      <c r="O200" s="251">
        <f t="shared" si="34"/>
        <v>0</v>
      </c>
      <c r="P200" s="74"/>
    </row>
    <row r="201" spans="1:16" ht="35.25" customHeight="1" x14ac:dyDescent="0.25">
      <c r="A201" s="66">
        <v>5129</v>
      </c>
      <c r="B201" s="115" t="s">
        <v>214</v>
      </c>
      <c r="C201" s="116">
        <f t="shared" si="27"/>
        <v>0</v>
      </c>
      <c r="D201" s="122"/>
      <c r="E201" s="243"/>
      <c r="F201" s="249">
        <f t="shared" si="31"/>
        <v>0</v>
      </c>
      <c r="G201" s="122"/>
      <c r="H201" s="123"/>
      <c r="I201" s="251">
        <f t="shared" si="32"/>
        <v>0</v>
      </c>
      <c r="J201" s="122"/>
      <c r="K201" s="123"/>
      <c r="L201" s="251">
        <f t="shared" si="33"/>
        <v>0</v>
      </c>
      <c r="M201" s="245"/>
      <c r="N201" s="243"/>
      <c r="O201" s="251">
        <f t="shared" si="34"/>
        <v>0</v>
      </c>
      <c r="P201" s="74"/>
    </row>
    <row r="202" spans="1:16" x14ac:dyDescent="0.25">
      <c r="A202" s="246">
        <v>5130</v>
      </c>
      <c r="B202" s="115" t="s">
        <v>215</v>
      </c>
      <c r="C202" s="116">
        <f t="shared" si="27"/>
        <v>0</v>
      </c>
      <c r="D202" s="122"/>
      <c r="E202" s="243"/>
      <c r="F202" s="249">
        <f t="shared" si="31"/>
        <v>0</v>
      </c>
      <c r="G202" s="122"/>
      <c r="H202" s="123"/>
      <c r="I202" s="251">
        <f t="shared" si="32"/>
        <v>0</v>
      </c>
      <c r="J202" s="122"/>
      <c r="K202" s="123"/>
      <c r="L202" s="251">
        <f t="shared" si="33"/>
        <v>0</v>
      </c>
      <c r="M202" s="245"/>
      <c r="N202" s="243"/>
      <c r="O202" s="251">
        <f t="shared" si="34"/>
        <v>0</v>
      </c>
      <c r="P202" s="74"/>
    </row>
    <row r="203" spans="1:16" x14ac:dyDescent="0.25">
      <c r="A203" s="246">
        <v>5140</v>
      </c>
      <c r="B203" s="115" t="s">
        <v>216</v>
      </c>
      <c r="C203" s="116">
        <f t="shared" si="27"/>
        <v>0</v>
      </c>
      <c r="D203" s="122"/>
      <c r="E203" s="243"/>
      <c r="F203" s="249">
        <f t="shared" si="31"/>
        <v>0</v>
      </c>
      <c r="G203" s="122"/>
      <c r="H203" s="123"/>
      <c r="I203" s="251">
        <f t="shared" si="32"/>
        <v>0</v>
      </c>
      <c r="J203" s="122"/>
      <c r="K203" s="123"/>
      <c r="L203" s="251">
        <f t="shared" si="33"/>
        <v>0</v>
      </c>
      <c r="M203" s="245"/>
      <c r="N203" s="243"/>
      <c r="O203" s="251">
        <f t="shared" si="34"/>
        <v>0</v>
      </c>
      <c r="P203" s="74"/>
    </row>
    <row r="204" spans="1:16" ht="24" x14ac:dyDescent="0.25">
      <c r="A204" s="246">
        <v>5170</v>
      </c>
      <c r="B204" s="115" t="s">
        <v>217</v>
      </c>
      <c r="C204" s="116">
        <f t="shared" si="27"/>
        <v>0</v>
      </c>
      <c r="D204" s="122"/>
      <c r="E204" s="243"/>
      <c r="F204" s="249">
        <f t="shared" si="31"/>
        <v>0</v>
      </c>
      <c r="G204" s="122"/>
      <c r="H204" s="123"/>
      <c r="I204" s="251">
        <f t="shared" si="32"/>
        <v>0</v>
      </c>
      <c r="J204" s="122"/>
      <c r="K204" s="123"/>
      <c r="L204" s="251">
        <f t="shared" si="33"/>
        <v>0</v>
      </c>
      <c r="M204" s="245"/>
      <c r="N204" s="243"/>
      <c r="O204" s="251">
        <f t="shared" si="34"/>
        <v>0</v>
      </c>
      <c r="P204" s="74"/>
    </row>
    <row r="205" spans="1:16" x14ac:dyDescent="0.25">
      <c r="A205" s="88">
        <v>5200</v>
      </c>
      <c r="B205" s="226" t="s">
        <v>218</v>
      </c>
      <c r="C205" s="89">
        <f t="shared" si="27"/>
        <v>134327</v>
      </c>
      <c r="D205" s="100">
        <f>D206+D216+D217+D226+D227+D228+D230</f>
        <v>484327</v>
      </c>
      <c r="E205" s="227">
        <f>E206+E216+E217+E226+E227+E228+E230</f>
        <v>-350000</v>
      </c>
      <c r="F205" s="228">
        <f t="shared" si="31"/>
        <v>134327</v>
      </c>
      <c r="G205" s="100">
        <f>G206+G216+G217+G226+G227+G228+G230</f>
        <v>0</v>
      </c>
      <c r="H205" s="101">
        <f>H206+H216+H217+H226+H227+H228+H230</f>
        <v>0</v>
      </c>
      <c r="I205" s="102">
        <f t="shared" si="32"/>
        <v>0</v>
      </c>
      <c r="J205" s="100">
        <f>J206+J216+J217+J226+J227+J228+J230</f>
        <v>0</v>
      </c>
      <c r="K205" s="101">
        <f>K206+K216+K217+K226+K227+K228+K230</f>
        <v>0</v>
      </c>
      <c r="L205" s="102">
        <f t="shared" si="33"/>
        <v>0</v>
      </c>
      <c r="M205" s="259">
        <f>M206+M216+M217+M226+M227+M228+M230</f>
        <v>0</v>
      </c>
      <c r="N205" s="227">
        <f>N206+N216+N217+N226+N227+N228+N230</f>
        <v>0</v>
      </c>
      <c r="O205" s="102">
        <f t="shared" si="34"/>
        <v>0</v>
      </c>
      <c r="P205" s="98"/>
    </row>
    <row r="206" spans="1:16" x14ac:dyDescent="0.25">
      <c r="A206" s="233">
        <v>5210</v>
      </c>
      <c r="B206" s="162" t="s">
        <v>219</v>
      </c>
      <c r="C206" s="174">
        <f t="shared" si="27"/>
        <v>0</v>
      </c>
      <c r="D206" s="234">
        <f>SUM(D207:D215)</f>
        <v>0</v>
      </c>
      <c r="E206" s="235">
        <f>SUM(E207:E215)</f>
        <v>0</v>
      </c>
      <c r="F206" s="236">
        <f t="shared" si="31"/>
        <v>0</v>
      </c>
      <c r="G206" s="234">
        <f>SUM(G207:G215)</f>
        <v>0</v>
      </c>
      <c r="H206" s="237">
        <f>SUM(H207:H215)</f>
        <v>0</v>
      </c>
      <c r="I206" s="238">
        <f t="shared" si="32"/>
        <v>0</v>
      </c>
      <c r="J206" s="234">
        <f>SUM(J207:J215)</f>
        <v>0</v>
      </c>
      <c r="K206" s="237">
        <f>SUM(K207:K215)</f>
        <v>0</v>
      </c>
      <c r="L206" s="238">
        <f t="shared" si="33"/>
        <v>0</v>
      </c>
      <c r="M206" s="239">
        <f>SUM(M207:M215)</f>
        <v>0</v>
      </c>
      <c r="N206" s="235">
        <f>SUM(N207:N215)</f>
        <v>0</v>
      </c>
      <c r="O206" s="238">
        <f t="shared" si="34"/>
        <v>0</v>
      </c>
      <c r="P206" s="172"/>
    </row>
    <row r="207" spans="1:16" x14ac:dyDescent="0.25">
      <c r="A207" s="56">
        <v>5211</v>
      </c>
      <c r="B207" s="104" t="s">
        <v>220</v>
      </c>
      <c r="C207" s="116">
        <f t="shared" si="27"/>
        <v>0</v>
      </c>
      <c r="D207" s="111"/>
      <c r="E207" s="240"/>
      <c r="F207" s="263">
        <f t="shared" si="31"/>
        <v>0</v>
      </c>
      <c r="G207" s="111"/>
      <c r="H207" s="112"/>
      <c r="I207" s="265">
        <f t="shared" si="32"/>
        <v>0</v>
      </c>
      <c r="J207" s="111"/>
      <c r="K207" s="112"/>
      <c r="L207" s="265">
        <f t="shared" si="33"/>
        <v>0</v>
      </c>
      <c r="M207" s="242"/>
      <c r="N207" s="240"/>
      <c r="O207" s="265">
        <f t="shared" si="34"/>
        <v>0</v>
      </c>
      <c r="P207" s="64"/>
    </row>
    <row r="208" spans="1:16" x14ac:dyDescent="0.25">
      <c r="A208" s="66">
        <v>5212</v>
      </c>
      <c r="B208" s="115" t="s">
        <v>221</v>
      </c>
      <c r="C208" s="116">
        <f t="shared" si="27"/>
        <v>0</v>
      </c>
      <c r="D208" s="122"/>
      <c r="E208" s="243"/>
      <c r="F208" s="249">
        <f t="shared" si="31"/>
        <v>0</v>
      </c>
      <c r="G208" s="122"/>
      <c r="H208" s="123"/>
      <c r="I208" s="251">
        <f t="shared" si="32"/>
        <v>0</v>
      </c>
      <c r="J208" s="122"/>
      <c r="K208" s="123"/>
      <c r="L208" s="251">
        <f t="shared" si="33"/>
        <v>0</v>
      </c>
      <c r="M208" s="245"/>
      <c r="N208" s="243"/>
      <c r="O208" s="251">
        <f t="shared" si="34"/>
        <v>0</v>
      </c>
      <c r="P208" s="74"/>
    </row>
    <row r="209" spans="1:16" x14ac:dyDescent="0.25">
      <c r="A209" s="66">
        <v>5213</v>
      </c>
      <c r="B209" s="115" t="s">
        <v>222</v>
      </c>
      <c r="C209" s="116">
        <f t="shared" si="27"/>
        <v>0</v>
      </c>
      <c r="D209" s="122"/>
      <c r="E209" s="243"/>
      <c r="F209" s="249">
        <f t="shared" si="31"/>
        <v>0</v>
      </c>
      <c r="G209" s="122"/>
      <c r="H209" s="123"/>
      <c r="I209" s="251">
        <f t="shared" si="32"/>
        <v>0</v>
      </c>
      <c r="J209" s="122"/>
      <c r="K209" s="123"/>
      <c r="L209" s="251">
        <f t="shared" si="33"/>
        <v>0</v>
      </c>
      <c r="M209" s="245"/>
      <c r="N209" s="243"/>
      <c r="O209" s="251">
        <f t="shared" si="34"/>
        <v>0</v>
      </c>
      <c r="P209" s="74"/>
    </row>
    <row r="210" spans="1:16" x14ac:dyDescent="0.25">
      <c r="A210" s="66">
        <v>5214</v>
      </c>
      <c r="B210" s="115" t="s">
        <v>223</v>
      </c>
      <c r="C210" s="116">
        <f t="shared" si="27"/>
        <v>0</v>
      </c>
      <c r="D210" s="122"/>
      <c r="E210" s="243"/>
      <c r="F210" s="249">
        <f t="shared" si="31"/>
        <v>0</v>
      </c>
      <c r="G210" s="122"/>
      <c r="H210" s="123"/>
      <c r="I210" s="251">
        <f t="shared" si="32"/>
        <v>0</v>
      </c>
      <c r="J210" s="122"/>
      <c r="K210" s="123"/>
      <c r="L210" s="251">
        <f t="shared" si="33"/>
        <v>0</v>
      </c>
      <c r="M210" s="245"/>
      <c r="N210" s="243"/>
      <c r="O210" s="251">
        <f t="shared" si="34"/>
        <v>0</v>
      </c>
      <c r="P210" s="74"/>
    </row>
    <row r="211" spans="1:16" x14ac:dyDescent="0.25">
      <c r="A211" s="66">
        <v>5215</v>
      </c>
      <c r="B211" s="115" t="s">
        <v>224</v>
      </c>
      <c r="C211" s="116">
        <f t="shared" si="27"/>
        <v>0</v>
      </c>
      <c r="D211" s="122"/>
      <c r="E211" s="243"/>
      <c r="F211" s="249">
        <f t="shared" si="31"/>
        <v>0</v>
      </c>
      <c r="G211" s="122"/>
      <c r="H211" s="123"/>
      <c r="I211" s="251">
        <f t="shared" si="32"/>
        <v>0</v>
      </c>
      <c r="J211" s="122"/>
      <c r="K211" s="123"/>
      <c r="L211" s="251">
        <f t="shared" si="33"/>
        <v>0</v>
      </c>
      <c r="M211" s="245"/>
      <c r="N211" s="243"/>
      <c r="O211" s="251">
        <f t="shared" si="34"/>
        <v>0</v>
      </c>
      <c r="P211" s="74"/>
    </row>
    <row r="212" spans="1:16" ht="24" x14ac:dyDescent="0.25">
      <c r="A212" s="66">
        <v>5216</v>
      </c>
      <c r="B212" s="115" t="s">
        <v>225</v>
      </c>
      <c r="C212" s="116">
        <f t="shared" si="27"/>
        <v>0</v>
      </c>
      <c r="D212" s="122"/>
      <c r="E212" s="243"/>
      <c r="F212" s="249">
        <f t="shared" si="31"/>
        <v>0</v>
      </c>
      <c r="G212" s="122"/>
      <c r="H212" s="123"/>
      <c r="I212" s="251">
        <f t="shared" si="32"/>
        <v>0</v>
      </c>
      <c r="J212" s="122"/>
      <c r="K212" s="123"/>
      <c r="L212" s="251">
        <f t="shared" si="33"/>
        <v>0</v>
      </c>
      <c r="M212" s="245"/>
      <c r="N212" s="243"/>
      <c r="O212" s="251">
        <f t="shared" si="34"/>
        <v>0</v>
      </c>
      <c r="P212" s="74"/>
    </row>
    <row r="213" spans="1:16" x14ac:dyDescent="0.25">
      <c r="A213" s="66">
        <v>5217</v>
      </c>
      <c r="B213" s="115" t="s">
        <v>226</v>
      </c>
      <c r="C213" s="116">
        <f t="shared" si="27"/>
        <v>0</v>
      </c>
      <c r="D213" s="122"/>
      <c r="E213" s="243"/>
      <c r="F213" s="249">
        <f t="shared" si="31"/>
        <v>0</v>
      </c>
      <c r="G213" s="122"/>
      <c r="H213" s="123"/>
      <c r="I213" s="251">
        <f t="shared" si="32"/>
        <v>0</v>
      </c>
      <c r="J213" s="122"/>
      <c r="K213" s="123"/>
      <c r="L213" s="251">
        <f t="shared" si="33"/>
        <v>0</v>
      </c>
      <c r="M213" s="245"/>
      <c r="N213" s="243"/>
      <c r="O213" s="251">
        <f t="shared" si="34"/>
        <v>0</v>
      </c>
      <c r="P213" s="74"/>
    </row>
    <row r="214" spans="1:16" x14ac:dyDescent="0.25">
      <c r="A214" s="66">
        <v>5218</v>
      </c>
      <c r="B214" s="115" t="s">
        <v>227</v>
      </c>
      <c r="C214" s="116">
        <f t="shared" si="27"/>
        <v>0</v>
      </c>
      <c r="D214" s="122"/>
      <c r="E214" s="243"/>
      <c r="F214" s="249">
        <f t="shared" si="31"/>
        <v>0</v>
      </c>
      <c r="G214" s="122"/>
      <c r="H214" s="123"/>
      <c r="I214" s="251">
        <f t="shared" si="32"/>
        <v>0</v>
      </c>
      <c r="J214" s="122"/>
      <c r="K214" s="123"/>
      <c r="L214" s="251">
        <f t="shared" si="33"/>
        <v>0</v>
      </c>
      <c r="M214" s="245"/>
      <c r="N214" s="243"/>
      <c r="O214" s="251">
        <f t="shared" si="34"/>
        <v>0</v>
      </c>
      <c r="P214" s="74"/>
    </row>
    <row r="215" spans="1:16" x14ac:dyDescent="0.25">
      <c r="A215" s="66">
        <v>5219</v>
      </c>
      <c r="B215" s="115" t="s">
        <v>228</v>
      </c>
      <c r="C215" s="116">
        <f t="shared" si="27"/>
        <v>0</v>
      </c>
      <c r="D215" s="122"/>
      <c r="E215" s="243"/>
      <c r="F215" s="249">
        <f t="shared" si="31"/>
        <v>0</v>
      </c>
      <c r="G215" s="122"/>
      <c r="H215" s="123"/>
      <c r="I215" s="251">
        <f t="shared" si="32"/>
        <v>0</v>
      </c>
      <c r="J215" s="122"/>
      <c r="K215" s="123"/>
      <c r="L215" s="251">
        <f t="shared" si="33"/>
        <v>0</v>
      </c>
      <c r="M215" s="245"/>
      <c r="N215" s="243"/>
      <c r="O215" s="251">
        <f t="shared" si="34"/>
        <v>0</v>
      </c>
      <c r="P215" s="74"/>
    </row>
    <row r="216" spans="1:16" ht="13.5" customHeight="1" x14ac:dyDescent="0.25">
      <c r="A216" s="246">
        <v>5220</v>
      </c>
      <c r="B216" s="115" t="s">
        <v>229</v>
      </c>
      <c r="C216" s="116">
        <f t="shared" si="27"/>
        <v>0</v>
      </c>
      <c r="D216" s="122"/>
      <c r="E216" s="243"/>
      <c r="F216" s="249">
        <f t="shared" si="31"/>
        <v>0</v>
      </c>
      <c r="G216" s="122"/>
      <c r="H216" s="123"/>
      <c r="I216" s="251">
        <f t="shared" si="32"/>
        <v>0</v>
      </c>
      <c r="J216" s="122"/>
      <c r="K216" s="123"/>
      <c r="L216" s="251">
        <f t="shared" si="33"/>
        <v>0</v>
      </c>
      <c r="M216" s="245"/>
      <c r="N216" s="243"/>
      <c r="O216" s="251">
        <f t="shared" si="34"/>
        <v>0</v>
      </c>
      <c r="P216" s="74"/>
    </row>
    <row r="217" spans="1:16" x14ac:dyDescent="0.25">
      <c r="A217" s="246">
        <v>5230</v>
      </c>
      <c r="B217" s="115" t="s">
        <v>230</v>
      </c>
      <c r="C217" s="116">
        <f t="shared" si="27"/>
        <v>0</v>
      </c>
      <c r="D217" s="247">
        <f>SUM(D218:D225)</f>
        <v>0</v>
      </c>
      <c r="E217" s="248">
        <f>SUM(E218:E225)</f>
        <v>0</v>
      </c>
      <c r="F217" s="249">
        <f t="shared" si="31"/>
        <v>0</v>
      </c>
      <c r="G217" s="247">
        <f>SUM(G218:G225)</f>
        <v>0</v>
      </c>
      <c r="H217" s="250">
        <f>SUM(H218:H225)</f>
        <v>0</v>
      </c>
      <c r="I217" s="251">
        <f t="shared" si="32"/>
        <v>0</v>
      </c>
      <c r="J217" s="247">
        <f>SUM(J218:J225)</f>
        <v>0</v>
      </c>
      <c r="K217" s="250">
        <f>SUM(K218:K225)</f>
        <v>0</v>
      </c>
      <c r="L217" s="251">
        <f t="shared" si="33"/>
        <v>0</v>
      </c>
      <c r="M217" s="252">
        <f>SUM(M218:M225)</f>
        <v>0</v>
      </c>
      <c r="N217" s="248">
        <f>SUM(N218:N225)</f>
        <v>0</v>
      </c>
      <c r="O217" s="251">
        <f t="shared" si="34"/>
        <v>0</v>
      </c>
      <c r="P217" s="74"/>
    </row>
    <row r="218" spans="1:16" x14ac:dyDescent="0.25">
      <c r="A218" s="66">
        <v>5231</v>
      </c>
      <c r="B218" s="115" t="s">
        <v>231</v>
      </c>
      <c r="C218" s="116">
        <f t="shared" si="27"/>
        <v>0</v>
      </c>
      <c r="D218" s="122"/>
      <c r="E218" s="243"/>
      <c r="F218" s="249">
        <f t="shared" si="31"/>
        <v>0</v>
      </c>
      <c r="G218" s="122"/>
      <c r="H218" s="123"/>
      <c r="I218" s="251">
        <f t="shared" si="32"/>
        <v>0</v>
      </c>
      <c r="J218" s="122"/>
      <c r="K218" s="123"/>
      <c r="L218" s="251">
        <f t="shared" si="33"/>
        <v>0</v>
      </c>
      <c r="M218" s="245"/>
      <c r="N218" s="243"/>
      <c r="O218" s="251">
        <f t="shared" si="34"/>
        <v>0</v>
      </c>
      <c r="P218" s="74"/>
    </row>
    <row r="219" spans="1:16" x14ac:dyDescent="0.25">
      <c r="A219" s="66">
        <v>5232</v>
      </c>
      <c r="B219" s="115" t="s">
        <v>232</v>
      </c>
      <c r="C219" s="116">
        <f t="shared" si="27"/>
        <v>0</v>
      </c>
      <c r="D219" s="122"/>
      <c r="E219" s="243"/>
      <c r="F219" s="249">
        <f t="shared" si="31"/>
        <v>0</v>
      </c>
      <c r="G219" s="122"/>
      <c r="H219" s="123"/>
      <c r="I219" s="251">
        <f t="shared" si="32"/>
        <v>0</v>
      </c>
      <c r="J219" s="122"/>
      <c r="K219" s="123"/>
      <c r="L219" s="251">
        <f t="shared" si="33"/>
        <v>0</v>
      </c>
      <c r="M219" s="245"/>
      <c r="N219" s="243"/>
      <c r="O219" s="251">
        <f t="shared" si="34"/>
        <v>0</v>
      </c>
      <c r="P219" s="74"/>
    </row>
    <row r="220" spans="1:16" x14ac:dyDescent="0.25">
      <c r="A220" s="66">
        <v>5233</v>
      </c>
      <c r="B220" s="115" t="s">
        <v>233</v>
      </c>
      <c r="C220" s="116">
        <f t="shared" si="27"/>
        <v>0</v>
      </c>
      <c r="D220" s="122"/>
      <c r="E220" s="243"/>
      <c r="F220" s="249">
        <f t="shared" si="31"/>
        <v>0</v>
      </c>
      <c r="G220" s="122"/>
      <c r="H220" s="123"/>
      <c r="I220" s="251">
        <f t="shared" si="32"/>
        <v>0</v>
      </c>
      <c r="J220" s="122"/>
      <c r="K220" s="123"/>
      <c r="L220" s="251">
        <f t="shared" si="33"/>
        <v>0</v>
      </c>
      <c r="M220" s="245"/>
      <c r="N220" s="243"/>
      <c r="O220" s="251">
        <f t="shared" si="34"/>
        <v>0</v>
      </c>
      <c r="P220" s="74"/>
    </row>
    <row r="221" spans="1:16" ht="24" x14ac:dyDescent="0.25">
      <c r="A221" s="66">
        <v>5234</v>
      </c>
      <c r="B221" s="115" t="s">
        <v>234</v>
      </c>
      <c r="C221" s="116">
        <f t="shared" si="27"/>
        <v>0</v>
      </c>
      <c r="D221" s="122"/>
      <c r="E221" s="243"/>
      <c r="F221" s="249">
        <f t="shared" si="31"/>
        <v>0</v>
      </c>
      <c r="G221" s="122"/>
      <c r="H221" s="123"/>
      <c r="I221" s="251">
        <f t="shared" si="32"/>
        <v>0</v>
      </c>
      <c r="J221" s="122"/>
      <c r="K221" s="123"/>
      <c r="L221" s="251">
        <f t="shared" si="33"/>
        <v>0</v>
      </c>
      <c r="M221" s="245"/>
      <c r="N221" s="243"/>
      <c r="O221" s="251">
        <f t="shared" si="34"/>
        <v>0</v>
      </c>
      <c r="P221" s="74"/>
    </row>
    <row r="222" spans="1:16" ht="14.25" customHeight="1" x14ac:dyDescent="0.25">
      <c r="A222" s="66">
        <v>5236</v>
      </c>
      <c r="B222" s="115" t="s">
        <v>235</v>
      </c>
      <c r="C222" s="116">
        <f t="shared" si="27"/>
        <v>0</v>
      </c>
      <c r="D222" s="122"/>
      <c r="E222" s="243"/>
      <c r="F222" s="249">
        <f t="shared" si="31"/>
        <v>0</v>
      </c>
      <c r="G222" s="122"/>
      <c r="H222" s="123"/>
      <c r="I222" s="251">
        <f t="shared" si="32"/>
        <v>0</v>
      </c>
      <c r="J222" s="122"/>
      <c r="K222" s="123"/>
      <c r="L222" s="251">
        <f t="shared" si="33"/>
        <v>0</v>
      </c>
      <c r="M222" s="245"/>
      <c r="N222" s="243"/>
      <c r="O222" s="251">
        <f t="shared" si="34"/>
        <v>0</v>
      </c>
      <c r="P222" s="74"/>
    </row>
    <row r="223" spans="1:16" ht="14.25" customHeight="1" x14ac:dyDescent="0.25">
      <c r="A223" s="66">
        <v>5237</v>
      </c>
      <c r="B223" s="115" t="s">
        <v>236</v>
      </c>
      <c r="C223" s="116">
        <f t="shared" si="27"/>
        <v>0</v>
      </c>
      <c r="D223" s="122"/>
      <c r="E223" s="243"/>
      <c r="F223" s="249">
        <f t="shared" si="31"/>
        <v>0</v>
      </c>
      <c r="G223" s="122"/>
      <c r="H223" s="123"/>
      <c r="I223" s="251">
        <f t="shared" si="32"/>
        <v>0</v>
      </c>
      <c r="J223" s="122"/>
      <c r="K223" s="123"/>
      <c r="L223" s="251">
        <f t="shared" si="33"/>
        <v>0</v>
      </c>
      <c r="M223" s="245"/>
      <c r="N223" s="243"/>
      <c r="O223" s="251">
        <f t="shared" si="34"/>
        <v>0</v>
      </c>
      <c r="P223" s="74"/>
    </row>
    <row r="224" spans="1:16" ht="24" x14ac:dyDescent="0.25">
      <c r="A224" s="66">
        <v>5238</v>
      </c>
      <c r="B224" s="115" t="s">
        <v>237</v>
      </c>
      <c r="C224" s="116">
        <f t="shared" si="27"/>
        <v>0</v>
      </c>
      <c r="D224" s="122"/>
      <c r="E224" s="243"/>
      <c r="F224" s="249">
        <f t="shared" si="31"/>
        <v>0</v>
      </c>
      <c r="G224" s="122"/>
      <c r="H224" s="123"/>
      <c r="I224" s="251">
        <f t="shared" si="32"/>
        <v>0</v>
      </c>
      <c r="J224" s="122"/>
      <c r="K224" s="123"/>
      <c r="L224" s="251">
        <f t="shared" si="33"/>
        <v>0</v>
      </c>
      <c r="M224" s="245"/>
      <c r="N224" s="243"/>
      <c r="O224" s="251">
        <f t="shared" si="34"/>
        <v>0</v>
      </c>
      <c r="P224" s="74"/>
    </row>
    <row r="225" spans="1:16" ht="24" x14ac:dyDescent="0.25">
      <c r="A225" s="66">
        <v>5239</v>
      </c>
      <c r="B225" s="115" t="s">
        <v>238</v>
      </c>
      <c r="C225" s="116">
        <f t="shared" si="27"/>
        <v>0</v>
      </c>
      <c r="D225" s="122">
        <v>0</v>
      </c>
      <c r="E225" s="243"/>
      <c r="F225" s="249">
        <f t="shared" si="31"/>
        <v>0</v>
      </c>
      <c r="G225" s="122"/>
      <c r="H225" s="123"/>
      <c r="I225" s="251">
        <f t="shared" si="32"/>
        <v>0</v>
      </c>
      <c r="J225" s="122"/>
      <c r="K225" s="123"/>
      <c r="L225" s="251">
        <f t="shared" si="33"/>
        <v>0</v>
      </c>
      <c r="M225" s="245"/>
      <c r="N225" s="243"/>
      <c r="O225" s="251">
        <f t="shared" si="34"/>
        <v>0</v>
      </c>
      <c r="P225" s="74"/>
    </row>
    <row r="226" spans="1:16" ht="24" x14ac:dyDescent="0.25">
      <c r="A226" s="246">
        <v>5240</v>
      </c>
      <c r="B226" s="115" t="s">
        <v>239</v>
      </c>
      <c r="C226" s="116">
        <f t="shared" si="27"/>
        <v>0</v>
      </c>
      <c r="D226" s="122"/>
      <c r="E226" s="243"/>
      <c r="F226" s="249">
        <f t="shared" si="31"/>
        <v>0</v>
      </c>
      <c r="G226" s="122"/>
      <c r="H226" s="123"/>
      <c r="I226" s="251">
        <f t="shared" si="32"/>
        <v>0</v>
      </c>
      <c r="J226" s="122"/>
      <c r="K226" s="123"/>
      <c r="L226" s="251">
        <f t="shared" si="33"/>
        <v>0</v>
      </c>
      <c r="M226" s="245"/>
      <c r="N226" s="243"/>
      <c r="O226" s="251">
        <f t="shared" si="34"/>
        <v>0</v>
      </c>
      <c r="P226" s="74"/>
    </row>
    <row r="227" spans="1:16" ht="22.5" customHeight="1" x14ac:dyDescent="0.25">
      <c r="A227" s="246">
        <v>5250</v>
      </c>
      <c r="B227" s="115" t="s">
        <v>240</v>
      </c>
      <c r="C227" s="116">
        <f t="shared" si="27"/>
        <v>134327</v>
      </c>
      <c r="D227" s="122">
        <f>490800-6473</f>
        <v>484327</v>
      </c>
      <c r="E227" s="243">
        <v>-350000</v>
      </c>
      <c r="F227" s="249">
        <f t="shared" si="31"/>
        <v>134327</v>
      </c>
      <c r="G227" s="122"/>
      <c r="H227" s="123"/>
      <c r="I227" s="251">
        <f t="shared" si="32"/>
        <v>0</v>
      </c>
      <c r="J227" s="122"/>
      <c r="K227" s="123"/>
      <c r="L227" s="251">
        <f t="shared" si="33"/>
        <v>0</v>
      </c>
      <c r="M227" s="245"/>
      <c r="N227" s="243"/>
      <c r="O227" s="251">
        <f t="shared" si="34"/>
        <v>0</v>
      </c>
      <c r="P227" s="74"/>
    </row>
    <row r="228" spans="1:16" x14ac:dyDescent="0.25">
      <c r="A228" s="246">
        <v>5260</v>
      </c>
      <c r="B228" s="115" t="s">
        <v>241</v>
      </c>
      <c r="C228" s="116">
        <f t="shared" si="27"/>
        <v>0</v>
      </c>
      <c r="D228" s="247">
        <f>SUM(D229)</f>
        <v>0</v>
      </c>
      <c r="E228" s="248">
        <f>SUM(E229)</f>
        <v>0</v>
      </c>
      <c r="F228" s="249">
        <f t="shared" si="31"/>
        <v>0</v>
      </c>
      <c r="G228" s="247">
        <f>SUM(G229)</f>
        <v>0</v>
      </c>
      <c r="H228" s="250">
        <f>SUM(H229)</f>
        <v>0</v>
      </c>
      <c r="I228" s="251">
        <f t="shared" si="32"/>
        <v>0</v>
      </c>
      <c r="J228" s="247">
        <f>SUM(J229)</f>
        <v>0</v>
      </c>
      <c r="K228" s="250">
        <f>SUM(K229)</f>
        <v>0</v>
      </c>
      <c r="L228" s="251">
        <f t="shared" si="33"/>
        <v>0</v>
      </c>
      <c r="M228" s="252">
        <f>SUM(M229)</f>
        <v>0</v>
      </c>
      <c r="N228" s="248">
        <f>SUM(N229)</f>
        <v>0</v>
      </c>
      <c r="O228" s="251">
        <f t="shared" si="34"/>
        <v>0</v>
      </c>
      <c r="P228" s="74"/>
    </row>
    <row r="229" spans="1:16" ht="24" x14ac:dyDescent="0.25">
      <c r="A229" s="66">
        <v>5269</v>
      </c>
      <c r="B229" s="115" t="s">
        <v>242</v>
      </c>
      <c r="C229" s="116">
        <f t="shared" si="27"/>
        <v>0</v>
      </c>
      <c r="D229" s="122"/>
      <c r="E229" s="243"/>
      <c r="F229" s="249">
        <f t="shared" si="31"/>
        <v>0</v>
      </c>
      <c r="G229" s="122"/>
      <c r="H229" s="123"/>
      <c r="I229" s="251">
        <f t="shared" si="32"/>
        <v>0</v>
      </c>
      <c r="J229" s="122"/>
      <c r="K229" s="123"/>
      <c r="L229" s="251">
        <f t="shared" si="33"/>
        <v>0</v>
      </c>
      <c r="M229" s="245"/>
      <c r="N229" s="243"/>
      <c r="O229" s="251">
        <f t="shared" si="34"/>
        <v>0</v>
      </c>
      <c r="P229" s="74"/>
    </row>
    <row r="230" spans="1:16" ht="24" x14ac:dyDescent="0.25">
      <c r="A230" s="233">
        <v>5270</v>
      </c>
      <c r="B230" s="162" t="s">
        <v>243</v>
      </c>
      <c r="C230" s="267">
        <f t="shared" si="27"/>
        <v>0</v>
      </c>
      <c r="D230" s="253"/>
      <c r="E230" s="254"/>
      <c r="F230" s="236">
        <f t="shared" si="31"/>
        <v>0</v>
      </c>
      <c r="G230" s="253"/>
      <c r="H230" s="256"/>
      <c r="I230" s="238">
        <f t="shared" si="32"/>
        <v>0</v>
      </c>
      <c r="J230" s="253"/>
      <c r="K230" s="256"/>
      <c r="L230" s="238">
        <f t="shared" si="33"/>
        <v>0</v>
      </c>
      <c r="M230" s="258"/>
      <c r="N230" s="254"/>
      <c r="O230" s="238">
        <f t="shared" si="34"/>
        <v>0</v>
      </c>
      <c r="P230" s="172"/>
    </row>
    <row r="231" spans="1:16" x14ac:dyDescent="0.25">
      <c r="A231" s="217">
        <v>6000</v>
      </c>
      <c r="B231" s="217" t="s">
        <v>244</v>
      </c>
      <c r="C231" s="218">
        <f t="shared" si="27"/>
        <v>0</v>
      </c>
      <c r="D231" s="219">
        <f>D232+D252+D259</f>
        <v>0</v>
      </c>
      <c r="E231" s="220">
        <f>E232+E252+E259</f>
        <v>0</v>
      </c>
      <c r="F231" s="221">
        <f t="shared" si="31"/>
        <v>0</v>
      </c>
      <c r="G231" s="219">
        <f>G232+G252+G259</f>
        <v>0</v>
      </c>
      <c r="H231" s="222">
        <f>H232+H252+H259</f>
        <v>0</v>
      </c>
      <c r="I231" s="223">
        <f t="shared" si="32"/>
        <v>0</v>
      </c>
      <c r="J231" s="219">
        <f>J232+J252+J259</f>
        <v>0</v>
      </c>
      <c r="K231" s="222">
        <f>K232+K252+K259</f>
        <v>0</v>
      </c>
      <c r="L231" s="223">
        <f t="shared" si="33"/>
        <v>0</v>
      </c>
      <c r="M231" s="224">
        <f>M232+M252+M259</f>
        <v>0</v>
      </c>
      <c r="N231" s="220">
        <f>N232+N252+N259</f>
        <v>0</v>
      </c>
      <c r="O231" s="223">
        <f t="shared" si="34"/>
        <v>0</v>
      </c>
      <c r="P231" s="225"/>
    </row>
    <row r="232" spans="1:16" ht="14.25" customHeight="1" x14ac:dyDescent="0.25">
      <c r="A232" s="143">
        <v>6200</v>
      </c>
      <c r="B232" s="283" t="s">
        <v>245</v>
      </c>
      <c r="C232" s="296">
        <f>F232+I232+L232+O232</f>
        <v>0</v>
      </c>
      <c r="D232" s="297">
        <f>SUM(D233,D234,D236,D239,D245,D246,D247)</f>
        <v>0</v>
      </c>
      <c r="E232" s="230">
        <f>SUM(E233,E234,E236,E239,E245,E246,E247)</f>
        <v>0</v>
      </c>
      <c r="F232" s="298">
        <f>D232+E232</f>
        <v>0</v>
      </c>
      <c r="G232" s="297">
        <f>SUM(G233,G234,G236,G239,G245,G246,G247)</f>
        <v>0</v>
      </c>
      <c r="H232" s="299">
        <f>SUM(H233,H234,H236,H239,H245,H246,H247)</f>
        <v>0</v>
      </c>
      <c r="I232" s="231">
        <f t="shared" si="32"/>
        <v>0</v>
      </c>
      <c r="J232" s="297">
        <f>SUM(J233,J234,J236,J239,J245,J246,J247)</f>
        <v>0</v>
      </c>
      <c r="K232" s="299">
        <f>SUM(K233,K234,K236,K239,K245,K246,K247)</f>
        <v>0</v>
      </c>
      <c r="L232" s="231">
        <f t="shared" si="33"/>
        <v>0</v>
      </c>
      <c r="M232" s="229">
        <f>SUM(M233,M234,M236,M239,M245,M246,M247)</f>
        <v>0</v>
      </c>
      <c r="N232" s="230">
        <f>SUM(N233,N234,N236,N239,N245,N246,N247)</f>
        <v>0</v>
      </c>
      <c r="O232" s="231">
        <f t="shared" si="34"/>
        <v>0</v>
      </c>
      <c r="P232" s="232"/>
    </row>
    <row r="233" spans="1:16" ht="24" x14ac:dyDescent="0.25">
      <c r="A233" s="260">
        <v>6220</v>
      </c>
      <c r="B233" s="104" t="s">
        <v>246</v>
      </c>
      <c r="C233" s="263">
        <f t="shared" si="27"/>
        <v>0</v>
      </c>
      <c r="D233" s="111"/>
      <c r="E233" s="240"/>
      <c r="F233" s="263">
        <f t="shared" si="31"/>
        <v>0</v>
      </c>
      <c r="G233" s="111"/>
      <c r="H233" s="112"/>
      <c r="I233" s="265">
        <f t="shared" si="32"/>
        <v>0</v>
      </c>
      <c r="J233" s="111"/>
      <c r="K233" s="112"/>
      <c r="L233" s="265">
        <f t="shared" si="33"/>
        <v>0</v>
      </c>
      <c r="M233" s="242"/>
      <c r="N233" s="240"/>
      <c r="O233" s="265">
        <f t="shared" si="34"/>
        <v>0</v>
      </c>
      <c r="P233" s="64"/>
    </row>
    <row r="234" spans="1:16" x14ac:dyDescent="0.25">
      <c r="A234" s="246">
        <v>6230</v>
      </c>
      <c r="B234" s="115" t="s">
        <v>247</v>
      </c>
      <c r="C234" s="249">
        <f t="shared" si="27"/>
        <v>0</v>
      </c>
      <c r="D234" s="247">
        <f>SUM(D235)</f>
        <v>0</v>
      </c>
      <c r="E234" s="250">
        <f>SUM(E235)</f>
        <v>0</v>
      </c>
      <c r="F234" s="249">
        <f t="shared" si="31"/>
        <v>0</v>
      </c>
      <c r="G234" s="247">
        <f>SUM(G235)</f>
        <v>0</v>
      </c>
      <c r="H234" s="250">
        <f>SUM(H235)</f>
        <v>0</v>
      </c>
      <c r="I234" s="251">
        <f t="shared" si="32"/>
        <v>0</v>
      </c>
      <c r="J234" s="247">
        <f>SUM(J235)</f>
        <v>0</v>
      </c>
      <c r="K234" s="250">
        <f>SUM(K235)</f>
        <v>0</v>
      </c>
      <c r="L234" s="251">
        <f t="shared" si="33"/>
        <v>0</v>
      </c>
      <c r="M234" s="247">
        <f>SUM(M235)</f>
        <v>0</v>
      </c>
      <c r="N234" s="250">
        <f>SUM(N235)</f>
        <v>0</v>
      </c>
      <c r="O234" s="251">
        <f t="shared" si="34"/>
        <v>0</v>
      </c>
      <c r="P234" s="74"/>
    </row>
    <row r="235" spans="1:16" ht="24" x14ac:dyDescent="0.25">
      <c r="A235" s="66">
        <v>6239</v>
      </c>
      <c r="B235" s="104" t="s">
        <v>248</v>
      </c>
      <c r="C235" s="249">
        <f t="shared" si="27"/>
        <v>0</v>
      </c>
      <c r="D235" s="122"/>
      <c r="E235" s="243"/>
      <c r="F235" s="249">
        <f t="shared" si="31"/>
        <v>0</v>
      </c>
      <c r="G235" s="122"/>
      <c r="H235" s="123"/>
      <c r="I235" s="251">
        <f t="shared" si="32"/>
        <v>0</v>
      </c>
      <c r="J235" s="122"/>
      <c r="K235" s="123"/>
      <c r="L235" s="251">
        <f t="shared" si="33"/>
        <v>0</v>
      </c>
      <c r="M235" s="245"/>
      <c r="N235" s="243"/>
      <c r="O235" s="251">
        <f t="shared" si="34"/>
        <v>0</v>
      </c>
      <c r="P235" s="74"/>
    </row>
    <row r="236" spans="1:16" ht="24" x14ac:dyDescent="0.25">
      <c r="A236" s="246">
        <v>6240</v>
      </c>
      <c r="B236" s="115" t="s">
        <v>249</v>
      </c>
      <c r="C236" s="249">
        <f t="shared" si="27"/>
        <v>0</v>
      </c>
      <c r="D236" s="247">
        <f>SUM(D237:D238)</f>
        <v>0</v>
      </c>
      <c r="E236" s="248">
        <f>SUM(E237:E238)</f>
        <v>0</v>
      </c>
      <c r="F236" s="249">
        <f t="shared" si="31"/>
        <v>0</v>
      </c>
      <c r="G236" s="247">
        <f>SUM(G237:G238)</f>
        <v>0</v>
      </c>
      <c r="H236" s="250">
        <f>SUM(H237:H238)</f>
        <v>0</v>
      </c>
      <c r="I236" s="251">
        <f t="shared" si="32"/>
        <v>0</v>
      </c>
      <c r="J236" s="247">
        <f>SUM(J237:J238)</f>
        <v>0</v>
      </c>
      <c r="K236" s="250">
        <f>SUM(K237:K238)</f>
        <v>0</v>
      </c>
      <c r="L236" s="251">
        <f t="shared" si="33"/>
        <v>0</v>
      </c>
      <c r="M236" s="252">
        <f>SUM(M237:M238)</f>
        <v>0</v>
      </c>
      <c r="N236" s="248">
        <f>SUM(N237:N238)</f>
        <v>0</v>
      </c>
      <c r="O236" s="251">
        <f t="shared" si="34"/>
        <v>0</v>
      </c>
      <c r="P236" s="74"/>
    </row>
    <row r="237" spans="1:16" x14ac:dyDescent="0.25">
      <c r="A237" s="66">
        <v>6241</v>
      </c>
      <c r="B237" s="115" t="s">
        <v>250</v>
      </c>
      <c r="C237" s="249">
        <f t="shared" si="27"/>
        <v>0</v>
      </c>
      <c r="D237" s="122"/>
      <c r="E237" s="243"/>
      <c r="F237" s="249">
        <f t="shared" si="31"/>
        <v>0</v>
      </c>
      <c r="G237" s="122"/>
      <c r="H237" s="123"/>
      <c r="I237" s="251">
        <f t="shared" si="32"/>
        <v>0</v>
      </c>
      <c r="J237" s="122"/>
      <c r="K237" s="123"/>
      <c r="L237" s="251">
        <f t="shared" si="33"/>
        <v>0</v>
      </c>
      <c r="M237" s="245"/>
      <c r="N237" s="243"/>
      <c r="O237" s="251">
        <f t="shared" si="34"/>
        <v>0</v>
      </c>
      <c r="P237" s="74"/>
    </row>
    <row r="238" spans="1:16" x14ac:dyDescent="0.25">
      <c r="A238" s="66">
        <v>6242</v>
      </c>
      <c r="B238" s="115" t="s">
        <v>251</v>
      </c>
      <c r="C238" s="249">
        <f t="shared" si="27"/>
        <v>0</v>
      </c>
      <c r="D238" s="122"/>
      <c r="E238" s="243"/>
      <c r="F238" s="249">
        <f t="shared" si="31"/>
        <v>0</v>
      </c>
      <c r="G238" s="122"/>
      <c r="H238" s="123"/>
      <c r="I238" s="251">
        <f t="shared" si="32"/>
        <v>0</v>
      </c>
      <c r="J238" s="122"/>
      <c r="K238" s="123"/>
      <c r="L238" s="251">
        <f t="shared" si="33"/>
        <v>0</v>
      </c>
      <c r="M238" s="245"/>
      <c r="N238" s="243"/>
      <c r="O238" s="251">
        <f t="shared" si="34"/>
        <v>0</v>
      </c>
      <c r="P238" s="74"/>
    </row>
    <row r="239" spans="1:16" ht="25.5" customHeight="1" x14ac:dyDescent="0.25">
      <c r="A239" s="246">
        <v>6250</v>
      </c>
      <c r="B239" s="115" t="s">
        <v>252</v>
      </c>
      <c r="C239" s="249">
        <f t="shared" si="27"/>
        <v>0</v>
      </c>
      <c r="D239" s="247">
        <f>SUM(D240:D244)</f>
        <v>0</v>
      </c>
      <c r="E239" s="248">
        <f>SUM(E240:E244)</f>
        <v>0</v>
      </c>
      <c r="F239" s="249">
        <f t="shared" si="31"/>
        <v>0</v>
      </c>
      <c r="G239" s="247">
        <f>SUM(G240:G244)</f>
        <v>0</v>
      </c>
      <c r="H239" s="250">
        <f>SUM(H240:H244)</f>
        <v>0</v>
      </c>
      <c r="I239" s="251">
        <f t="shared" si="32"/>
        <v>0</v>
      </c>
      <c r="J239" s="247">
        <f>SUM(J240:J244)</f>
        <v>0</v>
      </c>
      <c r="K239" s="250">
        <f>SUM(K240:K244)</f>
        <v>0</v>
      </c>
      <c r="L239" s="251">
        <f t="shared" si="33"/>
        <v>0</v>
      </c>
      <c r="M239" s="252">
        <f>SUM(M240:M244)</f>
        <v>0</v>
      </c>
      <c r="N239" s="248">
        <f>SUM(N240:N244)</f>
        <v>0</v>
      </c>
      <c r="O239" s="251">
        <f t="shared" si="34"/>
        <v>0</v>
      </c>
      <c r="P239" s="74"/>
    </row>
    <row r="240" spans="1:16" ht="14.25" customHeight="1" x14ac:dyDescent="0.25">
      <c r="A240" s="66">
        <v>6252</v>
      </c>
      <c r="B240" s="115" t="s">
        <v>253</v>
      </c>
      <c r="C240" s="249">
        <f t="shared" si="27"/>
        <v>0</v>
      </c>
      <c r="D240" s="122"/>
      <c r="E240" s="243"/>
      <c r="F240" s="249">
        <f t="shared" si="31"/>
        <v>0</v>
      </c>
      <c r="G240" s="122"/>
      <c r="H240" s="123"/>
      <c r="I240" s="251">
        <f t="shared" si="32"/>
        <v>0</v>
      </c>
      <c r="J240" s="122"/>
      <c r="K240" s="123"/>
      <c r="L240" s="251">
        <f t="shared" si="33"/>
        <v>0</v>
      </c>
      <c r="M240" s="245"/>
      <c r="N240" s="243"/>
      <c r="O240" s="251">
        <f t="shared" si="34"/>
        <v>0</v>
      </c>
      <c r="P240" s="74"/>
    </row>
    <row r="241" spans="1:16" ht="14.25" customHeight="1" x14ac:dyDescent="0.25">
      <c r="A241" s="66">
        <v>6253</v>
      </c>
      <c r="B241" s="115" t="s">
        <v>254</v>
      </c>
      <c r="C241" s="249">
        <f t="shared" si="27"/>
        <v>0</v>
      </c>
      <c r="D241" s="122"/>
      <c r="E241" s="243"/>
      <c r="F241" s="249">
        <f t="shared" si="31"/>
        <v>0</v>
      </c>
      <c r="G241" s="122"/>
      <c r="H241" s="123"/>
      <c r="I241" s="251">
        <f t="shared" si="32"/>
        <v>0</v>
      </c>
      <c r="J241" s="122"/>
      <c r="K241" s="123"/>
      <c r="L241" s="251">
        <f t="shared" si="33"/>
        <v>0</v>
      </c>
      <c r="M241" s="245"/>
      <c r="N241" s="243"/>
      <c r="O241" s="251">
        <f t="shared" si="34"/>
        <v>0</v>
      </c>
      <c r="P241" s="74"/>
    </row>
    <row r="242" spans="1:16" ht="24" x14ac:dyDescent="0.25">
      <c r="A242" s="66">
        <v>6254</v>
      </c>
      <c r="B242" s="115" t="s">
        <v>255</v>
      </c>
      <c r="C242" s="249">
        <f t="shared" si="27"/>
        <v>0</v>
      </c>
      <c r="D242" s="122"/>
      <c r="E242" s="243"/>
      <c r="F242" s="249">
        <f t="shared" si="31"/>
        <v>0</v>
      </c>
      <c r="G242" s="122"/>
      <c r="H242" s="123"/>
      <c r="I242" s="251">
        <f t="shared" si="32"/>
        <v>0</v>
      </c>
      <c r="J242" s="122"/>
      <c r="K242" s="123"/>
      <c r="L242" s="251">
        <f t="shared" si="33"/>
        <v>0</v>
      </c>
      <c r="M242" s="245"/>
      <c r="N242" s="243"/>
      <c r="O242" s="251">
        <f t="shared" si="34"/>
        <v>0</v>
      </c>
      <c r="P242" s="74"/>
    </row>
    <row r="243" spans="1:16" ht="24" x14ac:dyDescent="0.25">
      <c r="A243" s="66">
        <v>6255</v>
      </c>
      <c r="B243" s="115" t="s">
        <v>256</v>
      </c>
      <c r="C243" s="249">
        <f t="shared" si="27"/>
        <v>0</v>
      </c>
      <c r="D243" s="122"/>
      <c r="E243" s="243"/>
      <c r="F243" s="249">
        <f t="shared" si="31"/>
        <v>0</v>
      </c>
      <c r="G243" s="122"/>
      <c r="H243" s="123"/>
      <c r="I243" s="251">
        <f t="shared" si="32"/>
        <v>0</v>
      </c>
      <c r="J243" s="122"/>
      <c r="K243" s="123"/>
      <c r="L243" s="251">
        <f t="shared" si="33"/>
        <v>0</v>
      </c>
      <c r="M243" s="245"/>
      <c r="N243" s="243"/>
      <c r="O243" s="251">
        <f t="shared" si="34"/>
        <v>0</v>
      </c>
      <c r="P243" s="74"/>
    </row>
    <row r="244" spans="1:16" x14ac:dyDescent="0.25">
      <c r="A244" s="66">
        <v>6259</v>
      </c>
      <c r="B244" s="115" t="s">
        <v>257</v>
      </c>
      <c r="C244" s="249">
        <f t="shared" si="27"/>
        <v>0</v>
      </c>
      <c r="D244" s="122"/>
      <c r="E244" s="243"/>
      <c r="F244" s="249">
        <f t="shared" si="31"/>
        <v>0</v>
      </c>
      <c r="G244" s="122"/>
      <c r="H244" s="123"/>
      <c r="I244" s="251">
        <f t="shared" si="32"/>
        <v>0</v>
      </c>
      <c r="J244" s="122"/>
      <c r="K244" s="123"/>
      <c r="L244" s="251">
        <f t="shared" si="33"/>
        <v>0</v>
      </c>
      <c r="M244" s="245"/>
      <c r="N244" s="243"/>
      <c r="O244" s="251">
        <f t="shared" si="34"/>
        <v>0</v>
      </c>
      <c r="P244" s="74"/>
    </row>
    <row r="245" spans="1:16" ht="37.5" customHeight="1" x14ac:dyDescent="0.25">
      <c r="A245" s="246">
        <v>6260</v>
      </c>
      <c r="B245" s="115" t="s">
        <v>258</v>
      </c>
      <c r="C245" s="249">
        <f t="shared" si="27"/>
        <v>0</v>
      </c>
      <c r="D245" s="122"/>
      <c r="E245" s="243"/>
      <c r="F245" s="249">
        <f t="shared" ref="F245:F286" si="38">D245+E245</f>
        <v>0</v>
      </c>
      <c r="G245" s="122"/>
      <c r="H245" s="123"/>
      <c r="I245" s="251">
        <f t="shared" ref="I245:I286" si="39">G245+H245</f>
        <v>0</v>
      </c>
      <c r="J245" s="122"/>
      <c r="K245" s="123"/>
      <c r="L245" s="251">
        <f t="shared" ref="L245:L286" si="40">J245+K245</f>
        <v>0</v>
      </c>
      <c r="M245" s="245"/>
      <c r="N245" s="243"/>
      <c r="O245" s="251">
        <f t="shared" ref="O245:O276" si="41">M245+N245</f>
        <v>0</v>
      </c>
      <c r="P245" s="74"/>
    </row>
    <row r="246" spans="1:16" x14ac:dyDescent="0.25">
      <c r="A246" s="246">
        <v>6270</v>
      </c>
      <c r="B246" s="115" t="s">
        <v>259</v>
      </c>
      <c r="C246" s="249">
        <f t="shared" si="27"/>
        <v>0</v>
      </c>
      <c r="D246" s="122"/>
      <c r="E246" s="243"/>
      <c r="F246" s="249">
        <f t="shared" si="38"/>
        <v>0</v>
      </c>
      <c r="G246" s="122"/>
      <c r="H246" s="123"/>
      <c r="I246" s="251">
        <f t="shared" si="39"/>
        <v>0</v>
      </c>
      <c r="J246" s="122"/>
      <c r="K246" s="123"/>
      <c r="L246" s="251">
        <f t="shared" si="40"/>
        <v>0</v>
      </c>
      <c r="M246" s="245"/>
      <c r="N246" s="243"/>
      <c r="O246" s="251">
        <f t="shared" si="41"/>
        <v>0</v>
      </c>
      <c r="P246" s="74"/>
    </row>
    <row r="247" spans="1:16" ht="24.75" customHeight="1" x14ac:dyDescent="0.25">
      <c r="A247" s="260">
        <v>6290</v>
      </c>
      <c r="B247" s="104" t="s">
        <v>260</v>
      </c>
      <c r="C247" s="249">
        <f t="shared" si="27"/>
        <v>0</v>
      </c>
      <c r="D247" s="261">
        <f>SUM(D248:D251)</f>
        <v>0</v>
      </c>
      <c r="E247" s="262">
        <f>SUM(E248:E251)</f>
        <v>0</v>
      </c>
      <c r="F247" s="263">
        <f t="shared" si="38"/>
        <v>0</v>
      </c>
      <c r="G247" s="261">
        <f>SUM(G248:G251)</f>
        <v>0</v>
      </c>
      <c r="H247" s="264">
        <f t="shared" ref="H247" si="42">SUM(H248:H251)</f>
        <v>0</v>
      </c>
      <c r="I247" s="265">
        <f t="shared" si="39"/>
        <v>0</v>
      </c>
      <c r="J247" s="261">
        <f>SUM(J248:J251)</f>
        <v>0</v>
      </c>
      <c r="K247" s="264">
        <f t="shared" ref="K247" si="43">SUM(K248:K251)</f>
        <v>0</v>
      </c>
      <c r="L247" s="265">
        <f t="shared" si="40"/>
        <v>0</v>
      </c>
      <c r="M247" s="284">
        <f t="shared" ref="M247:N247" si="44">SUM(M248:M251)</f>
        <v>0</v>
      </c>
      <c r="N247" s="285">
        <f t="shared" si="44"/>
        <v>0</v>
      </c>
      <c r="O247" s="286">
        <f t="shared" si="41"/>
        <v>0</v>
      </c>
      <c r="P247" s="287"/>
    </row>
    <row r="248" spans="1:16" x14ac:dyDescent="0.25">
      <c r="A248" s="66">
        <v>6291</v>
      </c>
      <c r="B248" s="115" t="s">
        <v>261</v>
      </c>
      <c r="C248" s="249">
        <f t="shared" si="27"/>
        <v>0</v>
      </c>
      <c r="D248" s="122"/>
      <c r="E248" s="243"/>
      <c r="F248" s="249">
        <f t="shared" si="38"/>
        <v>0</v>
      </c>
      <c r="G248" s="122"/>
      <c r="H248" s="123"/>
      <c r="I248" s="251">
        <f t="shared" si="39"/>
        <v>0</v>
      </c>
      <c r="J248" s="122"/>
      <c r="K248" s="123"/>
      <c r="L248" s="251">
        <f t="shared" si="40"/>
        <v>0</v>
      </c>
      <c r="M248" s="245"/>
      <c r="N248" s="243"/>
      <c r="O248" s="251">
        <f t="shared" si="41"/>
        <v>0</v>
      </c>
      <c r="P248" s="74"/>
    </row>
    <row r="249" spans="1:16" x14ac:dyDescent="0.25">
      <c r="A249" s="66">
        <v>6292</v>
      </c>
      <c r="B249" s="115" t="s">
        <v>262</v>
      </c>
      <c r="C249" s="249">
        <f t="shared" si="27"/>
        <v>0</v>
      </c>
      <c r="D249" s="122"/>
      <c r="E249" s="243"/>
      <c r="F249" s="249">
        <f t="shared" si="38"/>
        <v>0</v>
      </c>
      <c r="G249" s="122"/>
      <c r="H249" s="123"/>
      <c r="I249" s="251">
        <f t="shared" si="39"/>
        <v>0</v>
      </c>
      <c r="J249" s="122"/>
      <c r="K249" s="123"/>
      <c r="L249" s="251">
        <f t="shared" si="40"/>
        <v>0</v>
      </c>
      <c r="M249" s="245"/>
      <c r="N249" s="243"/>
      <c r="O249" s="251">
        <f t="shared" si="41"/>
        <v>0</v>
      </c>
      <c r="P249" s="74"/>
    </row>
    <row r="250" spans="1:16" ht="78.75" customHeight="1" x14ac:dyDescent="0.25">
      <c r="A250" s="66">
        <v>6296</v>
      </c>
      <c r="B250" s="115" t="s">
        <v>263</v>
      </c>
      <c r="C250" s="249">
        <f t="shared" si="27"/>
        <v>0</v>
      </c>
      <c r="D250" s="122"/>
      <c r="E250" s="243"/>
      <c r="F250" s="249">
        <f t="shared" si="38"/>
        <v>0</v>
      </c>
      <c r="G250" s="122"/>
      <c r="H250" s="123"/>
      <c r="I250" s="251">
        <f t="shared" si="39"/>
        <v>0</v>
      </c>
      <c r="J250" s="122"/>
      <c r="K250" s="123"/>
      <c r="L250" s="251">
        <f t="shared" si="40"/>
        <v>0</v>
      </c>
      <c r="M250" s="245"/>
      <c r="N250" s="243"/>
      <c r="O250" s="251">
        <f t="shared" si="41"/>
        <v>0</v>
      </c>
      <c r="P250" s="74"/>
    </row>
    <row r="251" spans="1:16" ht="39.75" customHeight="1" x14ac:dyDescent="0.25">
      <c r="A251" s="66">
        <v>6299</v>
      </c>
      <c r="B251" s="115" t="s">
        <v>264</v>
      </c>
      <c r="C251" s="249">
        <f t="shared" si="27"/>
        <v>0</v>
      </c>
      <c r="D251" s="122"/>
      <c r="E251" s="243"/>
      <c r="F251" s="249">
        <f t="shared" si="38"/>
        <v>0</v>
      </c>
      <c r="G251" s="122"/>
      <c r="H251" s="123"/>
      <c r="I251" s="251">
        <f t="shared" si="39"/>
        <v>0</v>
      </c>
      <c r="J251" s="122"/>
      <c r="K251" s="123"/>
      <c r="L251" s="251">
        <f t="shared" si="40"/>
        <v>0</v>
      </c>
      <c r="M251" s="245"/>
      <c r="N251" s="243"/>
      <c r="O251" s="251">
        <f t="shared" si="41"/>
        <v>0</v>
      </c>
      <c r="P251" s="74"/>
    </row>
    <row r="252" spans="1:16" x14ac:dyDescent="0.25">
      <c r="A252" s="88">
        <v>6300</v>
      </c>
      <c r="B252" s="226" t="s">
        <v>265</v>
      </c>
      <c r="C252" s="89">
        <f t="shared" si="27"/>
        <v>0</v>
      </c>
      <c r="D252" s="100">
        <f>SUM(D253,D257,D258)</f>
        <v>0</v>
      </c>
      <c r="E252" s="227">
        <f>SUM(E253,E257,E258)</f>
        <v>0</v>
      </c>
      <c r="F252" s="228">
        <f t="shared" si="38"/>
        <v>0</v>
      </c>
      <c r="G252" s="100">
        <f>SUM(G253,G257,G258)</f>
        <v>0</v>
      </c>
      <c r="H252" s="101">
        <f t="shared" ref="H252" si="45">SUM(H253,H257,H258)</f>
        <v>0</v>
      </c>
      <c r="I252" s="102">
        <f t="shared" si="39"/>
        <v>0</v>
      </c>
      <c r="J252" s="100">
        <f>SUM(J253,J257,J258)</f>
        <v>0</v>
      </c>
      <c r="K252" s="101">
        <f t="shared" ref="K252" si="46">SUM(K253,K257,K258)</f>
        <v>0</v>
      </c>
      <c r="L252" s="102">
        <f t="shared" si="40"/>
        <v>0</v>
      </c>
      <c r="M252" s="268">
        <f t="shared" ref="M252:N252" si="47">SUM(M253,M257,M258)</f>
        <v>0</v>
      </c>
      <c r="N252" s="269">
        <f t="shared" si="47"/>
        <v>0</v>
      </c>
      <c r="O252" s="270">
        <f t="shared" si="41"/>
        <v>0</v>
      </c>
      <c r="P252" s="271"/>
    </row>
    <row r="253" spans="1:16" ht="24" x14ac:dyDescent="0.25">
      <c r="A253" s="260">
        <v>6320</v>
      </c>
      <c r="B253" s="104" t="s">
        <v>266</v>
      </c>
      <c r="C253" s="286">
        <f t="shared" si="27"/>
        <v>0</v>
      </c>
      <c r="D253" s="261">
        <f>SUM(D254:D256)</f>
        <v>0</v>
      </c>
      <c r="E253" s="262">
        <f>SUM(E254:E256)</f>
        <v>0</v>
      </c>
      <c r="F253" s="263">
        <f t="shared" si="38"/>
        <v>0</v>
      </c>
      <c r="G253" s="261">
        <f>SUM(G254:G256)</f>
        <v>0</v>
      </c>
      <c r="H253" s="264">
        <f t="shared" ref="H253" si="48">SUM(H254:H256)</f>
        <v>0</v>
      </c>
      <c r="I253" s="265">
        <f t="shared" si="39"/>
        <v>0</v>
      </c>
      <c r="J253" s="261">
        <f>SUM(J254:J256)</f>
        <v>0</v>
      </c>
      <c r="K253" s="264">
        <f t="shared" ref="K253" si="49">SUM(K254:K256)</f>
        <v>0</v>
      </c>
      <c r="L253" s="265">
        <f t="shared" si="40"/>
        <v>0</v>
      </c>
      <c r="M253" s="266">
        <f t="shared" ref="M253:N253" si="50">SUM(M254:M256)</f>
        <v>0</v>
      </c>
      <c r="N253" s="262">
        <f t="shared" si="50"/>
        <v>0</v>
      </c>
      <c r="O253" s="265">
        <f t="shared" si="41"/>
        <v>0</v>
      </c>
      <c r="P253" s="64"/>
    </row>
    <row r="254" spans="1:16" x14ac:dyDescent="0.25">
      <c r="A254" s="66">
        <v>6322</v>
      </c>
      <c r="B254" s="115" t="s">
        <v>267</v>
      </c>
      <c r="C254" s="251">
        <f t="shared" si="27"/>
        <v>0</v>
      </c>
      <c r="D254" s="122"/>
      <c r="E254" s="243"/>
      <c r="F254" s="249">
        <f t="shared" si="38"/>
        <v>0</v>
      </c>
      <c r="G254" s="122"/>
      <c r="H254" s="123"/>
      <c r="I254" s="251">
        <f t="shared" si="39"/>
        <v>0</v>
      </c>
      <c r="J254" s="122"/>
      <c r="K254" s="123"/>
      <c r="L254" s="251">
        <f t="shared" si="40"/>
        <v>0</v>
      </c>
      <c r="M254" s="245"/>
      <c r="N254" s="243"/>
      <c r="O254" s="251">
        <f t="shared" si="41"/>
        <v>0</v>
      </c>
      <c r="P254" s="74"/>
    </row>
    <row r="255" spans="1:16" ht="24" x14ac:dyDescent="0.25">
      <c r="A255" s="66">
        <v>6323</v>
      </c>
      <c r="B255" s="115" t="s">
        <v>268</v>
      </c>
      <c r="C255" s="251">
        <f t="shared" si="27"/>
        <v>0</v>
      </c>
      <c r="D255" s="122"/>
      <c r="E255" s="243"/>
      <c r="F255" s="249">
        <f t="shared" si="38"/>
        <v>0</v>
      </c>
      <c r="G255" s="122"/>
      <c r="H255" s="123"/>
      <c r="I255" s="251">
        <f t="shared" si="39"/>
        <v>0</v>
      </c>
      <c r="J255" s="122"/>
      <c r="K255" s="123"/>
      <c r="L255" s="251">
        <f t="shared" si="40"/>
        <v>0</v>
      </c>
      <c r="M255" s="245"/>
      <c r="N255" s="243"/>
      <c r="O255" s="251">
        <f t="shared" si="41"/>
        <v>0</v>
      </c>
      <c r="P255" s="74"/>
    </row>
    <row r="256" spans="1:16" x14ac:dyDescent="0.25">
      <c r="A256" s="56">
        <v>6329</v>
      </c>
      <c r="B256" s="104" t="s">
        <v>269</v>
      </c>
      <c r="C256" s="251">
        <f t="shared" si="27"/>
        <v>0</v>
      </c>
      <c r="D256" s="111"/>
      <c r="E256" s="240"/>
      <c r="F256" s="263">
        <f t="shared" si="38"/>
        <v>0</v>
      </c>
      <c r="G256" s="111"/>
      <c r="H256" s="112"/>
      <c r="I256" s="265">
        <f t="shared" si="39"/>
        <v>0</v>
      </c>
      <c r="J256" s="111"/>
      <c r="K256" s="112"/>
      <c r="L256" s="265">
        <f t="shared" si="40"/>
        <v>0</v>
      </c>
      <c r="M256" s="242"/>
      <c r="N256" s="240"/>
      <c r="O256" s="265">
        <f t="shared" si="41"/>
        <v>0</v>
      </c>
      <c r="P256" s="64"/>
    </row>
    <row r="257" spans="1:16" ht="24" x14ac:dyDescent="0.25">
      <c r="A257" s="307">
        <v>6330</v>
      </c>
      <c r="B257" s="308" t="s">
        <v>270</v>
      </c>
      <c r="C257" s="251">
        <f t="shared" ref="C257:C285" si="51">F257+I257+L257+O257</f>
        <v>0</v>
      </c>
      <c r="D257" s="290"/>
      <c r="E257" s="291"/>
      <c r="F257" s="452">
        <f t="shared" si="38"/>
        <v>0</v>
      </c>
      <c r="G257" s="290"/>
      <c r="H257" s="293"/>
      <c r="I257" s="286">
        <f t="shared" si="39"/>
        <v>0</v>
      </c>
      <c r="J257" s="290"/>
      <c r="K257" s="293"/>
      <c r="L257" s="286">
        <f t="shared" si="40"/>
        <v>0</v>
      </c>
      <c r="M257" s="295"/>
      <c r="N257" s="291"/>
      <c r="O257" s="286">
        <f t="shared" si="41"/>
        <v>0</v>
      </c>
      <c r="P257" s="287"/>
    </row>
    <row r="258" spans="1:16" x14ac:dyDescent="0.25">
      <c r="A258" s="246">
        <v>6360</v>
      </c>
      <c r="B258" s="115" t="s">
        <v>271</v>
      </c>
      <c r="C258" s="251">
        <f t="shared" si="51"/>
        <v>0</v>
      </c>
      <c r="D258" s="122"/>
      <c r="E258" s="243"/>
      <c r="F258" s="249">
        <f t="shared" si="38"/>
        <v>0</v>
      </c>
      <c r="G258" s="122"/>
      <c r="H258" s="123"/>
      <c r="I258" s="251">
        <f t="shared" si="39"/>
        <v>0</v>
      </c>
      <c r="J258" s="122"/>
      <c r="K258" s="123"/>
      <c r="L258" s="251">
        <f t="shared" si="40"/>
        <v>0</v>
      </c>
      <c r="M258" s="245"/>
      <c r="N258" s="243"/>
      <c r="O258" s="251">
        <f t="shared" si="41"/>
        <v>0</v>
      </c>
      <c r="P258" s="74"/>
    </row>
    <row r="259" spans="1:16" ht="36" x14ac:dyDescent="0.25">
      <c r="A259" s="88">
        <v>6400</v>
      </c>
      <c r="B259" s="226" t="s">
        <v>272</v>
      </c>
      <c r="C259" s="89">
        <f t="shared" si="51"/>
        <v>0</v>
      </c>
      <c r="D259" s="100">
        <f>SUM(D260,D264)</f>
        <v>0</v>
      </c>
      <c r="E259" s="227">
        <f>SUM(E260,E264)</f>
        <v>0</v>
      </c>
      <c r="F259" s="228">
        <f t="shared" si="38"/>
        <v>0</v>
      </c>
      <c r="G259" s="100">
        <f>SUM(G260,G264)</f>
        <v>0</v>
      </c>
      <c r="H259" s="101">
        <f t="shared" ref="H259" si="52">SUM(H260,H264)</f>
        <v>0</v>
      </c>
      <c r="I259" s="102">
        <f t="shared" si="39"/>
        <v>0</v>
      </c>
      <c r="J259" s="100">
        <f>SUM(J260,J264)</f>
        <v>0</v>
      </c>
      <c r="K259" s="101">
        <f t="shared" ref="K259" si="53">SUM(K260,K264)</f>
        <v>0</v>
      </c>
      <c r="L259" s="102">
        <f t="shared" si="40"/>
        <v>0</v>
      </c>
      <c r="M259" s="268">
        <f t="shared" ref="M259:N259" si="54">SUM(M260,M264)</f>
        <v>0</v>
      </c>
      <c r="N259" s="269">
        <f t="shared" si="54"/>
        <v>0</v>
      </c>
      <c r="O259" s="270">
        <f t="shared" si="41"/>
        <v>0</v>
      </c>
      <c r="P259" s="271"/>
    </row>
    <row r="260" spans="1:16" ht="24" x14ac:dyDescent="0.25">
      <c r="A260" s="260">
        <v>6410</v>
      </c>
      <c r="B260" s="104" t="s">
        <v>273</v>
      </c>
      <c r="C260" s="265">
        <f t="shared" si="51"/>
        <v>0</v>
      </c>
      <c r="D260" s="261">
        <f>SUM(D261:D263)</f>
        <v>0</v>
      </c>
      <c r="E260" s="262">
        <f>SUM(E261:E263)</f>
        <v>0</v>
      </c>
      <c r="F260" s="263">
        <f t="shared" si="38"/>
        <v>0</v>
      </c>
      <c r="G260" s="261">
        <f>SUM(G261:G263)</f>
        <v>0</v>
      </c>
      <c r="H260" s="264">
        <f t="shared" ref="H260" si="55">SUM(H261:H263)</f>
        <v>0</v>
      </c>
      <c r="I260" s="265">
        <f t="shared" si="39"/>
        <v>0</v>
      </c>
      <c r="J260" s="261">
        <f>SUM(J261:J263)</f>
        <v>0</v>
      </c>
      <c r="K260" s="264">
        <f t="shared" ref="K260" si="56">SUM(K261:K263)</f>
        <v>0</v>
      </c>
      <c r="L260" s="265">
        <f t="shared" si="40"/>
        <v>0</v>
      </c>
      <c r="M260" s="279">
        <f t="shared" ref="M260:N260" si="57">SUM(M261:M263)</f>
        <v>0</v>
      </c>
      <c r="N260" s="280">
        <f t="shared" si="57"/>
        <v>0</v>
      </c>
      <c r="O260" s="281">
        <f t="shared" si="41"/>
        <v>0</v>
      </c>
      <c r="P260" s="138"/>
    </row>
    <row r="261" spans="1:16" x14ac:dyDescent="0.25">
      <c r="A261" s="66">
        <v>6411</v>
      </c>
      <c r="B261" s="309" t="s">
        <v>274</v>
      </c>
      <c r="C261" s="249">
        <f t="shared" si="51"/>
        <v>0</v>
      </c>
      <c r="D261" s="122"/>
      <c r="E261" s="243"/>
      <c r="F261" s="249">
        <f t="shared" si="38"/>
        <v>0</v>
      </c>
      <c r="G261" s="122"/>
      <c r="H261" s="123"/>
      <c r="I261" s="251">
        <f t="shared" si="39"/>
        <v>0</v>
      </c>
      <c r="J261" s="122"/>
      <c r="K261" s="123"/>
      <c r="L261" s="251">
        <f t="shared" si="40"/>
        <v>0</v>
      </c>
      <c r="M261" s="245"/>
      <c r="N261" s="243"/>
      <c r="O261" s="251">
        <f t="shared" si="41"/>
        <v>0</v>
      </c>
      <c r="P261" s="74"/>
    </row>
    <row r="262" spans="1:16" ht="46.5" customHeight="1" x14ac:dyDescent="0.25">
      <c r="A262" s="66">
        <v>6412</v>
      </c>
      <c r="B262" s="115" t="s">
        <v>275</v>
      </c>
      <c r="C262" s="249">
        <f t="shared" si="51"/>
        <v>0</v>
      </c>
      <c r="D262" s="122"/>
      <c r="E262" s="243"/>
      <c r="F262" s="249">
        <f t="shared" si="38"/>
        <v>0</v>
      </c>
      <c r="G262" s="122"/>
      <c r="H262" s="123"/>
      <c r="I262" s="251">
        <f t="shared" si="39"/>
        <v>0</v>
      </c>
      <c r="J262" s="122"/>
      <c r="K262" s="123"/>
      <c r="L262" s="251">
        <f t="shared" si="40"/>
        <v>0</v>
      </c>
      <c r="M262" s="245"/>
      <c r="N262" s="243"/>
      <c r="O262" s="251">
        <f t="shared" si="41"/>
        <v>0</v>
      </c>
      <c r="P262" s="74"/>
    </row>
    <row r="263" spans="1:16" ht="36" x14ac:dyDescent="0.25">
      <c r="A263" s="66">
        <v>6419</v>
      </c>
      <c r="B263" s="115" t="s">
        <v>276</v>
      </c>
      <c r="C263" s="249">
        <f t="shared" si="51"/>
        <v>0</v>
      </c>
      <c r="D263" s="122"/>
      <c r="E263" s="243"/>
      <c r="F263" s="249">
        <f t="shared" si="38"/>
        <v>0</v>
      </c>
      <c r="G263" s="122"/>
      <c r="H263" s="123"/>
      <c r="I263" s="251">
        <f t="shared" si="39"/>
        <v>0</v>
      </c>
      <c r="J263" s="122"/>
      <c r="K263" s="123"/>
      <c r="L263" s="251">
        <f t="shared" si="40"/>
        <v>0</v>
      </c>
      <c r="M263" s="245"/>
      <c r="N263" s="243"/>
      <c r="O263" s="251">
        <f t="shared" si="41"/>
        <v>0</v>
      </c>
      <c r="P263" s="74"/>
    </row>
    <row r="264" spans="1:16" ht="36" x14ac:dyDescent="0.25">
      <c r="A264" s="246">
        <v>6420</v>
      </c>
      <c r="B264" s="115" t="s">
        <v>277</v>
      </c>
      <c r="C264" s="249">
        <f t="shared" si="51"/>
        <v>0</v>
      </c>
      <c r="D264" s="247">
        <f>SUM(D265:D268)</f>
        <v>0</v>
      </c>
      <c r="E264" s="248">
        <f>SUM(E265:E268)</f>
        <v>0</v>
      </c>
      <c r="F264" s="249">
        <f t="shared" si="38"/>
        <v>0</v>
      </c>
      <c r="G264" s="247">
        <f>SUM(G265:G268)</f>
        <v>0</v>
      </c>
      <c r="H264" s="250">
        <f>SUM(H265:H268)</f>
        <v>0</v>
      </c>
      <c r="I264" s="251">
        <f t="shared" si="39"/>
        <v>0</v>
      </c>
      <c r="J264" s="247">
        <f>SUM(J265:J268)</f>
        <v>0</v>
      </c>
      <c r="K264" s="250">
        <f>SUM(K265:K268)</f>
        <v>0</v>
      </c>
      <c r="L264" s="251">
        <f t="shared" si="40"/>
        <v>0</v>
      </c>
      <c r="M264" s="252">
        <f>SUM(M265:M268)</f>
        <v>0</v>
      </c>
      <c r="N264" s="248">
        <f>SUM(N265:N268)</f>
        <v>0</v>
      </c>
      <c r="O264" s="251">
        <f t="shared" si="41"/>
        <v>0</v>
      </c>
      <c r="P264" s="74"/>
    </row>
    <row r="265" spans="1:16" x14ac:dyDescent="0.25">
      <c r="A265" s="66">
        <v>6421</v>
      </c>
      <c r="B265" s="115" t="s">
        <v>278</v>
      </c>
      <c r="C265" s="249">
        <f t="shared" si="51"/>
        <v>0</v>
      </c>
      <c r="D265" s="122"/>
      <c r="E265" s="243"/>
      <c r="F265" s="249">
        <f t="shared" si="38"/>
        <v>0</v>
      </c>
      <c r="G265" s="122"/>
      <c r="H265" s="123"/>
      <c r="I265" s="251">
        <f t="shared" si="39"/>
        <v>0</v>
      </c>
      <c r="J265" s="122"/>
      <c r="K265" s="123"/>
      <c r="L265" s="251">
        <f t="shared" si="40"/>
        <v>0</v>
      </c>
      <c r="M265" s="245"/>
      <c r="N265" s="243"/>
      <c r="O265" s="251">
        <f t="shared" si="41"/>
        <v>0</v>
      </c>
      <c r="P265" s="74"/>
    </row>
    <row r="266" spans="1:16" x14ac:dyDescent="0.25">
      <c r="A266" s="66">
        <v>6422</v>
      </c>
      <c r="B266" s="115" t="s">
        <v>279</v>
      </c>
      <c r="C266" s="249">
        <f t="shared" si="51"/>
        <v>0</v>
      </c>
      <c r="D266" s="122"/>
      <c r="E266" s="243"/>
      <c r="F266" s="249">
        <f t="shared" si="38"/>
        <v>0</v>
      </c>
      <c r="G266" s="122"/>
      <c r="H266" s="123"/>
      <c r="I266" s="251">
        <f t="shared" si="39"/>
        <v>0</v>
      </c>
      <c r="J266" s="122"/>
      <c r="K266" s="123"/>
      <c r="L266" s="251">
        <f t="shared" si="40"/>
        <v>0</v>
      </c>
      <c r="M266" s="245"/>
      <c r="N266" s="243"/>
      <c r="O266" s="251">
        <f t="shared" si="41"/>
        <v>0</v>
      </c>
      <c r="P266" s="74"/>
    </row>
    <row r="267" spans="1:16" ht="24" x14ac:dyDescent="0.25">
      <c r="A267" s="66">
        <v>6423</v>
      </c>
      <c r="B267" s="115" t="s">
        <v>280</v>
      </c>
      <c r="C267" s="249">
        <f t="shared" si="51"/>
        <v>0</v>
      </c>
      <c r="D267" s="122"/>
      <c r="E267" s="243"/>
      <c r="F267" s="249">
        <f t="shared" si="38"/>
        <v>0</v>
      </c>
      <c r="G267" s="122"/>
      <c r="H267" s="123"/>
      <c r="I267" s="251">
        <f t="shared" si="39"/>
        <v>0</v>
      </c>
      <c r="J267" s="122"/>
      <c r="K267" s="123"/>
      <c r="L267" s="251">
        <f t="shared" si="40"/>
        <v>0</v>
      </c>
      <c r="M267" s="245"/>
      <c r="N267" s="243"/>
      <c r="O267" s="251">
        <f t="shared" si="41"/>
        <v>0</v>
      </c>
      <c r="P267" s="74"/>
    </row>
    <row r="268" spans="1:16" ht="36" x14ac:dyDescent="0.25">
      <c r="A268" s="66">
        <v>6424</v>
      </c>
      <c r="B268" s="115" t="s">
        <v>281</v>
      </c>
      <c r="C268" s="249">
        <f t="shared" si="51"/>
        <v>0</v>
      </c>
      <c r="D268" s="122"/>
      <c r="E268" s="243"/>
      <c r="F268" s="249">
        <f t="shared" si="38"/>
        <v>0</v>
      </c>
      <c r="G268" s="122"/>
      <c r="H268" s="123"/>
      <c r="I268" s="251">
        <f t="shared" si="39"/>
        <v>0</v>
      </c>
      <c r="J268" s="122"/>
      <c r="K268" s="123"/>
      <c r="L268" s="251">
        <f t="shared" si="40"/>
        <v>0</v>
      </c>
      <c r="M268" s="245"/>
      <c r="N268" s="243"/>
      <c r="O268" s="251">
        <f t="shared" si="41"/>
        <v>0</v>
      </c>
      <c r="P268" s="74"/>
    </row>
    <row r="269" spans="1:16" ht="48.75" customHeight="1" x14ac:dyDescent="0.25">
      <c r="A269" s="310">
        <v>7000</v>
      </c>
      <c r="B269" s="310" t="s">
        <v>282</v>
      </c>
      <c r="C269" s="311">
        <f t="shared" si="51"/>
        <v>0</v>
      </c>
      <c r="D269" s="312">
        <f>SUM(D270,D281)</f>
        <v>0</v>
      </c>
      <c r="E269" s="313">
        <f>SUM(E270,E281)</f>
        <v>0</v>
      </c>
      <c r="F269" s="314">
        <f t="shared" si="38"/>
        <v>0</v>
      </c>
      <c r="G269" s="312">
        <f>SUM(G270,G281)</f>
        <v>0</v>
      </c>
      <c r="H269" s="315">
        <f t="shared" ref="H269" si="58">SUM(H270,H281)</f>
        <v>0</v>
      </c>
      <c r="I269" s="316">
        <f t="shared" si="39"/>
        <v>0</v>
      </c>
      <c r="J269" s="312">
        <f>SUM(J270,J281)</f>
        <v>0</v>
      </c>
      <c r="K269" s="315">
        <f t="shared" ref="K269" si="59">SUM(K270,K281)</f>
        <v>0</v>
      </c>
      <c r="L269" s="316">
        <f t="shared" si="40"/>
        <v>0</v>
      </c>
      <c r="M269" s="317">
        <f t="shared" ref="M269:N269" si="60">SUM(M270,M281)</f>
        <v>0</v>
      </c>
      <c r="N269" s="318">
        <f t="shared" si="60"/>
        <v>0</v>
      </c>
      <c r="O269" s="319">
        <f t="shared" si="41"/>
        <v>0</v>
      </c>
      <c r="P269" s="320"/>
    </row>
    <row r="270" spans="1:16" ht="24" x14ac:dyDescent="0.25">
      <c r="A270" s="88">
        <v>7200</v>
      </c>
      <c r="B270" s="226" t="s">
        <v>283</v>
      </c>
      <c r="C270" s="89">
        <f t="shared" si="51"/>
        <v>0</v>
      </c>
      <c r="D270" s="100">
        <f>SUM(D271,D272,D276,D277,D280)</f>
        <v>0</v>
      </c>
      <c r="E270" s="227">
        <f>SUM(E271,E272,E276,E277,E280)</f>
        <v>0</v>
      </c>
      <c r="F270" s="228">
        <f t="shared" si="38"/>
        <v>0</v>
      </c>
      <c r="G270" s="100">
        <f>SUM(G271,G272,G276,G277,G280)</f>
        <v>0</v>
      </c>
      <c r="H270" s="101">
        <f t="shared" ref="H270" si="61">SUM(H271,H272,H276,H277,H280)</f>
        <v>0</v>
      </c>
      <c r="I270" s="102">
        <f t="shared" si="39"/>
        <v>0</v>
      </c>
      <c r="J270" s="100">
        <f>SUM(J271,J272,J276,J277,J280)</f>
        <v>0</v>
      </c>
      <c r="K270" s="101">
        <f t="shared" ref="K270" si="62">SUM(K271,K272,K276,K277,K280)</f>
        <v>0</v>
      </c>
      <c r="L270" s="102">
        <f t="shared" si="40"/>
        <v>0</v>
      </c>
      <c r="M270" s="229">
        <f t="shared" ref="M270:N270" si="63">SUM(M271,M272,M276,M277,M280)</f>
        <v>0</v>
      </c>
      <c r="N270" s="230">
        <f t="shared" si="63"/>
        <v>0</v>
      </c>
      <c r="O270" s="231">
        <f t="shared" si="41"/>
        <v>0</v>
      </c>
      <c r="P270" s="232"/>
    </row>
    <row r="271" spans="1:16" ht="24" x14ac:dyDescent="0.25">
      <c r="A271" s="260">
        <v>7210</v>
      </c>
      <c r="B271" s="104" t="s">
        <v>284</v>
      </c>
      <c r="C271" s="105">
        <f t="shared" si="51"/>
        <v>0</v>
      </c>
      <c r="D271" s="111"/>
      <c r="E271" s="240"/>
      <c r="F271" s="263">
        <f t="shared" si="38"/>
        <v>0</v>
      </c>
      <c r="G271" s="111"/>
      <c r="H271" s="112"/>
      <c r="I271" s="265">
        <f t="shared" si="39"/>
        <v>0</v>
      </c>
      <c r="J271" s="111"/>
      <c r="K271" s="112"/>
      <c r="L271" s="265">
        <f t="shared" si="40"/>
        <v>0</v>
      </c>
      <c r="M271" s="242"/>
      <c r="N271" s="240"/>
      <c r="O271" s="265">
        <f t="shared" si="41"/>
        <v>0</v>
      </c>
      <c r="P271" s="64"/>
    </row>
    <row r="272" spans="1:16" s="321" customFormat="1" ht="36" x14ac:dyDescent="0.25">
      <c r="A272" s="246">
        <v>7220</v>
      </c>
      <c r="B272" s="115" t="s">
        <v>285</v>
      </c>
      <c r="C272" s="116">
        <f t="shared" si="51"/>
        <v>0</v>
      </c>
      <c r="D272" s="247">
        <f>SUM(D273:D275)</f>
        <v>0</v>
      </c>
      <c r="E272" s="248">
        <f>SUM(E273:E275)</f>
        <v>0</v>
      </c>
      <c r="F272" s="249">
        <f t="shared" si="38"/>
        <v>0</v>
      </c>
      <c r="G272" s="247">
        <f>SUM(G273:G275)</f>
        <v>0</v>
      </c>
      <c r="H272" s="250">
        <f>SUM(H273:H275)</f>
        <v>0</v>
      </c>
      <c r="I272" s="251">
        <f t="shared" si="39"/>
        <v>0</v>
      </c>
      <c r="J272" s="247">
        <f>SUM(J273:J275)</f>
        <v>0</v>
      </c>
      <c r="K272" s="250">
        <f>SUM(K273:K275)</f>
        <v>0</v>
      </c>
      <c r="L272" s="251">
        <f t="shared" si="40"/>
        <v>0</v>
      </c>
      <c r="M272" s="252">
        <f>SUM(M273:M275)</f>
        <v>0</v>
      </c>
      <c r="N272" s="248">
        <f>SUM(N273:N275)</f>
        <v>0</v>
      </c>
      <c r="O272" s="251">
        <f t="shared" si="41"/>
        <v>0</v>
      </c>
      <c r="P272" s="74"/>
    </row>
    <row r="273" spans="1:16" s="321" customFormat="1" ht="36" x14ac:dyDescent="0.25">
      <c r="A273" s="66">
        <v>7221</v>
      </c>
      <c r="B273" s="115" t="s">
        <v>286</v>
      </c>
      <c r="C273" s="116">
        <f t="shared" si="51"/>
        <v>0</v>
      </c>
      <c r="D273" s="122"/>
      <c r="E273" s="243"/>
      <c r="F273" s="249">
        <f t="shared" si="38"/>
        <v>0</v>
      </c>
      <c r="G273" s="122"/>
      <c r="H273" s="123"/>
      <c r="I273" s="251">
        <f t="shared" si="39"/>
        <v>0</v>
      </c>
      <c r="J273" s="122"/>
      <c r="K273" s="123"/>
      <c r="L273" s="251">
        <f t="shared" si="40"/>
        <v>0</v>
      </c>
      <c r="M273" s="245"/>
      <c r="N273" s="243"/>
      <c r="O273" s="251">
        <f t="shared" si="41"/>
        <v>0</v>
      </c>
      <c r="P273" s="74"/>
    </row>
    <row r="274" spans="1:16" s="321" customFormat="1" ht="36" x14ac:dyDescent="0.25">
      <c r="A274" s="66">
        <v>7222</v>
      </c>
      <c r="B274" s="115" t="s">
        <v>287</v>
      </c>
      <c r="C274" s="116">
        <f t="shared" si="51"/>
        <v>0</v>
      </c>
      <c r="D274" s="122"/>
      <c r="E274" s="243"/>
      <c r="F274" s="249">
        <f t="shared" si="38"/>
        <v>0</v>
      </c>
      <c r="G274" s="122"/>
      <c r="H274" s="123"/>
      <c r="I274" s="251">
        <f t="shared" si="39"/>
        <v>0</v>
      </c>
      <c r="J274" s="122"/>
      <c r="K274" s="123"/>
      <c r="L274" s="251">
        <f t="shared" si="40"/>
        <v>0</v>
      </c>
      <c r="M274" s="245"/>
      <c r="N274" s="243"/>
      <c r="O274" s="251">
        <f t="shared" si="41"/>
        <v>0</v>
      </c>
      <c r="P274" s="74"/>
    </row>
    <row r="275" spans="1:16" s="321" customFormat="1" ht="36" x14ac:dyDescent="0.25">
      <c r="A275" s="56">
        <v>7223</v>
      </c>
      <c r="B275" s="104" t="s">
        <v>288</v>
      </c>
      <c r="C275" s="116">
        <f t="shared" si="51"/>
        <v>0</v>
      </c>
      <c r="D275" s="111"/>
      <c r="E275" s="240"/>
      <c r="F275" s="263">
        <f t="shared" si="38"/>
        <v>0</v>
      </c>
      <c r="G275" s="111"/>
      <c r="H275" s="112"/>
      <c r="I275" s="265">
        <f t="shared" si="39"/>
        <v>0</v>
      </c>
      <c r="J275" s="111"/>
      <c r="K275" s="112"/>
      <c r="L275" s="265">
        <f t="shared" si="40"/>
        <v>0</v>
      </c>
      <c r="M275" s="242"/>
      <c r="N275" s="240"/>
      <c r="O275" s="265">
        <f t="shared" si="41"/>
        <v>0</v>
      </c>
      <c r="P275" s="64"/>
    </row>
    <row r="276" spans="1:16" ht="24" x14ac:dyDescent="0.25">
      <c r="A276" s="246">
        <v>7230</v>
      </c>
      <c r="B276" s="115" t="s">
        <v>289</v>
      </c>
      <c r="C276" s="116">
        <f t="shared" si="51"/>
        <v>0</v>
      </c>
      <c r="D276" s="122"/>
      <c r="E276" s="243"/>
      <c r="F276" s="249">
        <f t="shared" si="38"/>
        <v>0</v>
      </c>
      <c r="G276" s="122"/>
      <c r="H276" s="123"/>
      <c r="I276" s="251">
        <f t="shared" si="39"/>
        <v>0</v>
      </c>
      <c r="J276" s="122"/>
      <c r="K276" s="123"/>
      <c r="L276" s="251">
        <f t="shared" si="40"/>
        <v>0</v>
      </c>
      <c r="M276" s="245"/>
      <c r="N276" s="243"/>
      <c r="O276" s="251">
        <f t="shared" si="41"/>
        <v>0</v>
      </c>
      <c r="P276" s="74"/>
    </row>
    <row r="277" spans="1:16" ht="24" x14ac:dyDescent="0.25">
      <c r="A277" s="246">
        <v>7240</v>
      </c>
      <c r="B277" s="115" t="s">
        <v>290</v>
      </c>
      <c r="C277" s="116">
        <f t="shared" si="51"/>
        <v>0</v>
      </c>
      <c r="D277" s="247">
        <f>SUM(D278:D279)</f>
        <v>0</v>
      </c>
      <c r="E277" s="248">
        <f>SUM(E278:E279)</f>
        <v>0</v>
      </c>
      <c r="F277" s="249">
        <f t="shared" si="38"/>
        <v>0</v>
      </c>
      <c r="G277" s="247">
        <f>SUM(G278:G279)</f>
        <v>0</v>
      </c>
      <c r="H277" s="250">
        <f>SUM(H278:H279)</f>
        <v>0</v>
      </c>
      <c r="I277" s="251">
        <f t="shared" si="39"/>
        <v>0</v>
      </c>
      <c r="J277" s="247">
        <f>SUM(J278:J279)</f>
        <v>0</v>
      </c>
      <c r="K277" s="250">
        <f>SUM(K278:K279)</f>
        <v>0</v>
      </c>
      <c r="L277" s="251">
        <f t="shared" si="40"/>
        <v>0</v>
      </c>
      <c r="M277" s="252">
        <f>SUM(M278:M279)</f>
        <v>0</v>
      </c>
      <c r="N277" s="248">
        <f>SUM(N278:N279)</f>
        <v>0</v>
      </c>
      <c r="O277" s="251">
        <f>SUM(O278:O279)</f>
        <v>0</v>
      </c>
      <c r="P277" s="74"/>
    </row>
    <row r="278" spans="1:16" ht="48" x14ac:dyDescent="0.25">
      <c r="A278" s="66">
        <v>7245</v>
      </c>
      <c r="B278" s="115" t="s">
        <v>291</v>
      </c>
      <c r="C278" s="116">
        <f t="shared" si="51"/>
        <v>0</v>
      </c>
      <c r="D278" s="122"/>
      <c r="E278" s="243"/>
      <c r="F278" s="249">
        <f t="shared" si="38"/>
        <v>0</v>
      </c>
      <c r="G278" s="122"/>
      <c r="H278" s="123"/>
      <c r="I278" s="251">
        <f t="shared" si="39"/>
        <v>0</v>
      </c>
      <c r="J278" s="122"/>
      <c r="K278" s="123"/>
      <c r="L278" s="251">
        <f t="shared" si="40"/>
        <v>0</v>
      </c>
      <c r="M278" s="245"/>
      <c r="N278" s="243"/>
      <c r="O278" s="251">
        <f t="shared" ref="O278:O281" si="64">M278+N278</f>
        <v>0</v>
      </c>
      <c r="P278" s="74"/>
    </row>
    <row r="279" spans="1:16" ht="94.5" customHeight="1" x14ac:dyDescent="0.25">
      <c r="A279" s="66">
        <v>7246</v>
      </c>
      <c r="B279" s="115" t="s">
        <v>292</v>
      </c>
      <c r="C279" s="116">
        <f t="shared" si="51"/>
        <v>0</v>
      </c>
      <c r="D279" s="122"/>
      <c r="E279" s="243"/>
      <c r="F279" s="249">
        <f t="shared" si="38"/>
        <v>0</v>
      </c>
      <c r="G279" s="122"/>
      <c r="H279" s="123"/>
      <c r="I279" s="251">
        <f t="shared" si="39"/>
        <v>0</v>
      </c>
      <c r="J279" s="122"/>
      <c r="K279" s="123"/>
      <c r="L279" s="251">
        <f t="shared" si="40"/>
        <v>0</v>
      </c>
      <c r="M279" s="245"/>
      <c r="N279" s="243"/>
      <c r="O279" s="251">
        <f t="shared" si="64"/>
        <v>0</v>
      </c>
      <c r="P279" s="74"/>
    </row>
    <row r="280" spans="1:16" ht="24" x14ac:dyDescent="0.25">
      <c r="A280" s="246">
        <v>7260</v>
      </c>
      <c r="B280" s="115" t="s">
        <v>293</v>
      </c>
      <c r="C280" s="116">
        <f t="shared" si="51"/>
        <v>0</v>
      </c>
      <c r="D280" s="111"/>
      <c r="E280" s="240"/>
      <c r="F280" s="263">
        <f t="shared" si="38"/>
        <v>0</v>
      </c>
      <c r="G280" s="111"/>
      <c r="H280" s="112"/>
      <c r="I280" s="265">
        <f t="shared" si="39"/>
        <v>0</v>
      </c>
      <c r="J280" s="111"/>
      <c r="K280" s="112"/>
      <c r="L280" s="265">
        <f t="shared" si="40"/>
        <v>0</v>
      </c>
      <c r="M280" s="242"/>
      <c r="N280" s="240"/>
      <c r="O280" s="265">
        <f t="shared" si="64"/>
        <v>0</v>
      </c>
      <c r="P280" s="64"/>
    </row>
    <row r="281" spans="1:16" x14ac:dyDescent="0.25">
      <c r="A281" s="88">
        <v>7700</v>
      </c>
      <c r="B281" s="226" t="s">
        <v>294</v>
      </c>
      <c r="C281" s="267">
        <f t="shared" si="51"/>
        <v>0</v>
      </c>
      <c r="D281" s="322">
        <f>D282</f>
        <v>0</v>
      </c>
      <c r="E281" s="269">
        <f>SUM(E282)</f>
        <v>0</v>
      </c>
      <c r="F281" s="323">
        <f t="shared" si="38"/>
        <v>0</v>
      </c>
      <c r="G281" s="322">
        <f>G282</f>
        <v>0</v>
      </c>
      <c r="H281" s="324">
        <f>SUM(H282)</f>
        <v>0</v>
      </c>
      <c r="I281" s="270">
        <f t="shared" si="39"/>
        <v>0</v>
      </c>
      <c r="J281" s="322">
        <f>J282</f>
        <v>0</v>
      </c>
      <c r="K281" s="324">
        <f>SUM(K282)</f>
        <v>0</v>
      </c>
      <c r="L281" s="270">
        <f t="shared" si="40"/>
        <v>0</v>
      </c>
      <c r="M281" s="268">
        <f>SUM(M282)</f>
        <v>0</v>
      </c>
      <c r="N281" s="269">
        <f>SUM(N282)</f>
        <v>0</v>
      </c>
      <c r="O281" s="270">
        <f t="shared" si="64"/>
        <v>0</v>
      </c>
      <c r="P281" s="271"/>
    </row>
    <row r="282" spans="1:16" x14ac:dyDescent="0.25">
      <c r="A282" s="126">
        <v>7720</v>
      </c>
      <c r="B282" s="127" t="s">
        <v>295</v>
      </c>
      <c r="C282" s="128">
        <f t="shared" si="51"/>
        <v>0</v>
      </c>
      <c r="D282" s="134"/>
      <c r="E282" s="351"/>
      <c r="F282" s="453">
        <f t="shared" si="38"/>
        <v>0</v>
      </c>
      <c r="G282" s="134"/>
      <c r="H282" s="135"/>
      <c r="I282" s="281">
        <f t="shared" si="39"/>
        <v>0</v>
      </c>
      <c r="J282" s="134"/>
      <c r="K282" s="135"/>
      <c r="L282" s="281">
        <f>J282+K282</f>
        <v>0</v>
      </c>
      <c r="M282" s="353"/>
      <c r="N282" s="351"/>
      <c r="O282" s="281">
        <f>M282+N282</f>
        <v>0</v>
      </c>
      <c r="P282" s="138"/>
    </row>
    <row r="283" spans="1:16" x14ac:dyDescent="0.25">
      <c r="A283" s="350"/>
      <c r="B283" s="162" t="s">
        <v>296</v>
      </c>
      <c r="C283" s="105">
        <f t="shared" si="51"/>
        <v>0</v>
      </c>
      <c r="D283" s="234">
        <f>SUM(D284:D285)</f>
        <v>0</v>
      </c>
      <c r="E283" s="235">
        <f>SUM(E284:E285)</f>
        <v>0</v>
      </c>
      <c r="F283" s="236">
        <f t="shared" si="38"/>
        <v>0</v>
      </c>
      <c r="G283" s="234">
        <f>SUM(G284:G285)</f>
        <v>0</v>
      </c>
      <c r="H283" s="237">
        <f>SUM(H284:H285)</f>
        <v>0</v>
      </c>
      <c r="I283" s="238">
        <f t="shared" si="39"/>
        <v>0</v>
      </c>
      <c r="J283" s="234">
        <f>SUM(J284:J285)</f>
        <v>0</v>
      </c>
      <c r="K283" s="237">
        <f>SUM(K284:K285)</f>
        <v>0</v>
      </c>
      <c r="L283" s="238">
        <f t="shared" si="40"/>
        <v>0</v>
      </c>
      <c r="M283" s="239">
        <f>SUM(M284:M285)</f>
        <v>0</v>
      </c>
      <c r="N283" s="235">
        <f>SUM(N284:N285)</f>
        <v>0</v>
      </c>
      <c r="O283" s="238">
        <f t="shared" ref="O283:O286" si="65">M283+N283</f>
        <v>0</v>
      </c>
      <c r="P283" s="172"/>
    </row>
    <row r="284" spans="1:16" x14ac:dyDescent="0.25">
      <c r="A284" s="309" t="s">
        <v>297</v>
      </c>
      <c r="B284" s="66" t="s">
        <v>298</v>
      </c>
      <c r="C284" s="116">
        <f t="shared" si="51"/>
        <v>0</v>
      </c>
      <c r="D284" s="122"/>
      <c r="E284" s="243"/>
      <c r="F284" s="249">
        <f t="shared" si="38"/>
        <v>0</v>
      </c>
      <c r="G284" s="122"/>
      <c r="H284" s="123"/>
      <c r="I284" s="251">
        <f t="shared" si="39"/>
        <v>0</v>
      </c>
      <c r="J284" s="122"/>
      <c r="K284" s="123"/>
      <c r="L284" s="251">
        <f t="shared" si="40"/>
        <v>0</v>
      </c>
      <c r="M284" s="245"/>
      <c r="N284" s="243"/>
      <c r="O284" s="251">
        <f t="shared" si="65"/>
        <v>0</v>
      </c>
      <c r="P284" s="74"/>
    </row>
    <row r="285" spans="1:16" ht="24" x14ac:dyDescent="0.25">
      <c r="A285" s="309" t="s">
        <v>299</v>
      </c>
      <c r="B285" s="331" t="s">
        <v>300</v>
      </c>
      <c r="C285" s="105">
        <f t="shared" si="51"/>
        <v>0</v>
      </c>
      <c r="D285" s="111"/>
      <c r="E285" s="240"/>
      <c r="F285" s="263">
        <f t="shared" si="38"/>
        <v>0</v>
      </c>
      <c r="G285" s="111"/>
      <c r="H285" s="112"/>
      <c r="I285" s="265">
        <f t="shared" si="39"/>
        <v>0</v>
      </c>
      <c r="J285" s="111"/>
      <c r="K285" s="112"/>
      <c r="L285" s="265">
        <f t="shared" si="40"/>
        <v>0</v>
      </c>
      <c r="M285" s="242"/>
      <c r="N285" s="240"/>
      <c r="O285" s="265">
        <f t="shared" si="65"/>
        <v>0</v>
      </c>
      <c r="P285" s="64"/>
    </row>
    <row r="286" spans="1:16" x14ac:dyDescent="0.25">
      <c r="A286" s="332"/>
      <c r="B286" s="333" t="s">
        <v>301</v>
      </c>
      <c r="C286" s="334">
        <f>SUM(C283,C269,C231,C196,C188,C174,C76,C54)</f>
        <v>142627</v>
      </c>
      <c r="D286" s="335">
        <f>SUM(D283,D269,D231,D196,D188,D174,D76,D54)</f>
        <v>492627</v>
      </c>
      <c r="E286" s="336">
        <f>SUM(E283,E269,E231,E196,E188,E174,E76,E54)</f>
        <v>-350000</v>
      </c>
      <c r="F286" s="337">
        <f t="shared" si="38"/>
        <v>142627</v>
      </c>
      <c r="G286" s="335">
        <f>SUM(G283,G269,G231,G196,G188,G174,G76,G54)</f>
        <v>0</v>
      </c>
      <c r="H286" s="338">
        <f>SUM(H283,H269,H231,H196,H188,H174,H76,H54)</f>
        <v>0</v>
      </c>
      <c r="I286" s="334">
        <f t="shared" si="39"/>
        <v>0</v>
      </c>
      <c r="J286" s="335">
        <f>SUM(J283,J269,J231,J196,J188,J174,J76,J54)</f>
        <v>0</v>
      </c>
      <c r="K286" s="338">
        <f>SUM(K283,K269,K231,K196,K188,K174,K76,K54)</f>
        <v>0</v>
      </c>
      <c r="L286" s="334">
        <f t="shared" si="40"/>
        <v>0</v>
      </c>
      <c r="M286" s="229">
        <f>SUM(M283,M269,M231,M196,M188,M174,M76,M54)</f>
        <v>0</v>
      </c>
      <c r="N286" s="230">
        <f>SUM(N283,N269,N231,N196,N188,N174,N76,N54)</f>
        <v>0</v>
      </c>
      <c r="O286" s="231">
        <f t="shared" si="65"/>
        <v>0</v>
      </c>
      <c r="P286" s="232"/>
    </row>
    <row r="287" spans="1:16" ht="3" customHeight="1" x14ac:dyDescent="0.25">
      <c r="A287" s="332"/>
      <c r="B287" s="332"/>
      <c r="C287" s="296"/>
      <c r="D287" s="297"/>
      <c r="E287" s="230"/>
      <c r="F287" s="298"/>
      <c r="G287" s="297"/>
      <c r="H287" s="299"/>
      <c r="I287" s="231"/>
      <c r="J287" s="297"/>
      <c r="K287" s="299"/>
      <c r="L287" s="231"/>
      <c r="M287" s="229"/>
      <c r="N287" s="230"/>
      <c r="O287" s="231"/>
      <c r="P287" s="339"/>
    </row>
    <row r="288" spans="1:16" s="33" customFormat="1" x14ac:dyDescent="0.25">
      <c r="A288" s="454" t="s">
        <v>302</v>
      </c>
      <c r="B288" s="455"/>
      <c r="C288" s="340">
        <f t="shared" ref="C288" si="66">F288+I288+L288+O288</f>
        <v>0</v>
      </c>
      <c r="D288" s="341">
        <f>SUM(D26,D27,D43)-D52</f>
        <v>0</v>
      </c>
      <c r="E288" s="342">
        <f>SUM(E26,E27,E43)-E52</f>
        <v>0</v>
      </c>
      <c r="F288" s="343">
        <f>D288+E288</f>
        <v>0</v>
      </c>
      <c r="G288" s="341">
        <f>SUM(G26,G27,G43)-G52</f>
        <v>0</v>
      </c>
      <c r="H288" s="344">
        <f>SUM(H26,H27,H43)-H52</f>
        <v>0</v>
      </c>
      <c r="I288" s="340">
        <f>G288+H288</f>
        <v>0</v>
      </c>
      <c r="J288" s="341">
        <f>(J28+J44)-J52</f>
        <v>0</v>
      </c>
      <c r="K288" s="344">
        <f>(K28+K44)-K52</f>
        <v>0</v>
      </c>
      <c r="L288" s="340">
        <f>J288+K288</f>
        <v>0</v>
      </c>
      <c r="M288" s="345">
        <f>M46-M52</f>
        <v>0</v>
      </c>
      <c r="N288" s="342">
        <f>N46-N52</f>
        <v>0</v>
      </c>
      <c r="O288" s="340">
        <f>M288+N288</f>
        <v>0</v>
      </c>
      <c r="P288" s="346"/>
    </row>
    <row r="289" spans="1:16" ht="3" customHeight="1" x14ac:dyDescent="0.25">
      <c r="A289" s="347"/>
      <c r="B289" s="347"/>
      <c r="C289" s="296"/>
      <c r="D289" s="297"/>
      <c r="E289" s="230"/>
      <c r="F289" s="298"/>
      <c r="G289" s="297"/>
      <c r="H289" s="299"/>
      <c r="I289" s="231"/>
      <c r="J289" s="297"/>
      <c r="K289" s="299"/>
      <c r="L289" s="231"/>
      <c r="M289" s="229"/>
      <c r="N289" s="230"/>
      <c r="O289" s="231"/>
      <c r="P289" s="339"/>
    </row>
    <row r="290" spans="1:16" s="33" customFormat="1" x14ac:dyDescent="0.25">
      <c r="A290" s="454" t="s">
        <v>303</v>
      </c>
      <c r="B290" s="455"/>
      <c r="C290" s="343">
        <f>SUM(C291,C293)-C301+C303</f>
        <v>0</v>
      </c>
      <c r="D290" s="341">
        <f t="shared" ref="D290:E290" si="67">SUM(D291,D293)-D301+D303</f>
        <v>0</v>
      </c>
      <c r="E290" s="342">
        <f t="shared" si="67"/>
        <v>0</v>
      </c>
      <c r="F290" s="343">
        <f>D290+E290</f>
        <v>0</v>
      </c>
      <c r="G290" s="341">
        <f t="shared" ref="G290:H290" si="68">SUM(G291,G293)-G301+G303</f>
        <v>0</v>
      </c>
      <c r="H290" s="344">
        <f t="shared" si="68"/>
        <v>0</v>
      </c>
      <c r="I290" s="340">
        <f>G290+H290</f>
        <v>0</v>
      </c>
      <c r="J290" s="341">
        <f t="shared" ref="J290:K290" si="69">SUM(J291,J293)-J301+J303</f>
        <v>0</v>
      </c>
      <c r="K290" s="344">
        <f t="shared" si="69"/>
        <v>0</v>
      </c>
      <c r="L290" s="340">
        <f>J290+K290</f>
        <v>0</v>
      </c>
      <c r="M290" s="345">
        <f t="shared" ref="M290:N290" si="70">SUM(M291,M293)-M301+M303</f>
        <v>0</v>
      </c>
      <c r="N290" s="342">
        <f t="shared" si="70"/>
        <v>0</v>
      </c>
      <c r="O290" s="340">
        <f>M290+N290</f>
        <v>0</v>
      </c>
      <c r="P290" s="346"/>
    </row>
    <row r="291" spans="1:16" s="33" customFormat="1" x14ac:dyDescent="0.25">
      <c r="A291" s="348" t="s">
        <v>304</v>
      </c>
      <c r="B291" s="348" t="s">
        <v>305</v>
      </c>
      <c r="C291" s="343">
        <f>C23-C283</f>
        <v>0</v>
      </c>
      <c r="D291" s="341">
        <f t="shared" ref="D291" si="71">D23-D283</f>
        <v>0</v>
      </c>
      <c r="E291" s="342">
        <f>E23-E283</f>
        <v>0</v>
      </c>
      <c r="F291" s="343">
        <f>D291+E291</f>
        <v>0</v>
      </c>
      <c r="G291" s="341">
        <f>G23-G283</f>
        <v>0</v>
      </c>
      <c r="H291" s="344">
        <f>H23-H283</f>
        <v>0</v>
      </c>
      <c r="I291" s="340">
        <f>G291+H291</f>
        <v>0</v>
      </c>
      <c r="J291" s="341">
        <f>J23-J283</f>
        <v>0</v>
      </c>
      <c r="K291" s="344">
        <f>K23-K283</f>
        <v>0</v>
      </c>
      <c r="L291" s="340">
        <f>J291+K291</f>
        <v>0</v>
      </c>
      <c r="M291" s="345">
        <f>M23-M283</f>
        <v>0</v>
      </c>
      <c r="N291" s="342">
        <f>N23-N283</f>
        <v>0</v>
      </c>
      <c r="O291" s="340">
        <f>M291+N291</f>
        <v>0</v>
      </c>
      <c r="P291" s="346"/>
    </row>
    <row r="292" spans="1:16" ht="3" customHeight="1" x14ac:dyDescent="0.25">
      <c r="A292" s="332"/>
      <c r="B292" s="332"/>
      <c r="C292" s="296"/>
      <c r="D292" s="297"/>
      <c r="E292" s="230"/>
      <c r="F292" s="298"/>
      <c r="G292" s="297"/>
      <c r="H292" s="299"/>
      <c r="I292" s="231"/>
      <c r="J292" s="297"/>
      <c r="K292" s="299"/>
      <c r="L292" s="231"/>
      <c r="M292" s="229"/>
      <c r="N292" s="230"/>
      <c r="O292" s="231"/>
      <c r="P292" s="339"/>
    </row>
    <row r="293" spans="1:16" s="33" customFormat="1" x14ac:dyDescent="0.25">
      <c r="A293" s="349" t="s">
        <v>306</v>
      </c>
      <c r="B293" s="349" t="s">
        <v>307</v>
      </c>
      <c r="C293" s="343">
        <f>SUM(C294,C296,C298)-SUM(C295,C297,C299)</f>
        <v>0</v>
      </c>
      <c r="D293" s="341">
        <f t="shared" ref="D293:E293" si="72">SUM(D294,D296,D298)-SUM(D295,D297,D299)</f>
        <v>0</v>
      </c>
      <c r="E293" s="342">
        <f t="shared" si="72"/>
        <v>0</v>
      </c>
      <c r="F293" s="343">
        <f>D293+E293</f>
        <v>0</v>
      </c>
      <c r="G293" s="341">
        <f t="shared" ref="G293:H293" si="73">SUM(G294,G296,G298)-SUM(G295,G297,G299)</f>
        <v>0</v>
      </c>
      <c r="H293" s="344">
        <f t="shared" si="73"/>
        <v>0</v>
      </c>
      <c r="I293" s="340">
        <f>G293+H293</f>
        <v>0</v>
      </c>
      <c r="J293" s="341">
        <f t="shared" ref="J293:K293" si="74">SUM(J294,J296,J298)-SUM(J295,J297,J299)</f>
        <v>0</v>
      </c>
      <c r="K293" s="344">
        <f t="shared" si="74"/>
        <v>0</v>
      </c>
      <c r="L293" s="340">
        <f>J293+K293</f>
        <v>0</v>
      </c>
      <c r="M293" s="345">
        <f t="shared" ref="M293:N293" si="75">SUM(M294,M296,M298)-SUM(M295,M297,M299)</f>
        <v>0</v>
      </c>
      <c r="N293" s="342">
        <f t="shared" si="75"/>
        <v>0</v>
      </c>
      <c r="O293" s="340">
        <f>M293+N293</f>
        <v>0</v>
      </c>
      <c r="P293" s="346"/>
    </row>
    <row r="294" spans="1:16" x14ac:dyDescent="0.25">
      <c r="A294" s="350" t="s">
        <v>308</v>
      </c>
      <c r="B294" s="173" t="s">
        <v>309</v>
      </c>
      <c r="C294" s="128">
        <f t="shared" ref="C294:C303" si="76">F294+I294+L294+O294</f>
        <v>0</v>
      </c>
      <c r="D294" s="134"/>
      <c r="E294" s="351"/>
      <c r="F294" s="453">
        <f>D294+E294</f>
        <v>0</v>
      </c>
      <c r="G294" s="134"/>
      <c r="H294" s="135"/>
      <c r="I294" s="281">
        <f>G294+H294</f>
        <v>0</v>
      </c>
      <c r="J294" s="134"/>
      <c r="K294" s="135"/>
      <c r="L294" s="281">
        <f>J294+K294</f>
        <v>0</v>
      </c>
      <c r="M294" s="353"/>
      <c r="N294" s="351"/>
      <c r="O294" s="281">
        <f>M294+N294</f>
        <v>0</v>
      </c>
      <c r="P294" s="138"/>
    </row>
    <row r="295" spans="1:16" ht="24" x14ac:dyDescent="0.25">
      <c r="A295" s="309" t="s">
        <v>310</v>
      </c>
      <c r="B295" s="65" t="s">
        <v>311</v>
      </c>
      <c r="C295" s="116">
        <f t="shared" si="76"/>
        <v>0</v>
      </c>
      <c r="D295" s="122"/>
      <c r="E295" s="243"/>
      <c r="F295" s="249">
        <f>D295+E295</f>
        <v>0</v>
      </c>
      <c r="G295" s="122"/>
      <c r="H295" s="123"/>
      <c r="I295" s="251">
        <f>G295+H295</f>
        <v>0</v>
      </c>
      <c r="J295" s="122"/>
      <c r="K295" s="123"/>
      <c r="L295" s="251">
        <f>J295+K295</f>
        <v>0</v>
      </c>
      <c r="M295" s="245"/>
      <c r="N295" s="243"/>
      <c r="O295" s="251">
        <f>M295+N295</f>
        <v>0</v>
      </c>
      <c r="P295" s="74"/>
    </row>
    <row r="296" spans="1:16" x14ac:dyDescent="0.25">
      <c r="A296" s="309" t="s">
        <v>312</v>
      </c>
      <c r="B296" s="65" t="s">
        <v>313</v>
      </c>
      <c r="C296" s="116">
        <f t="shared" si="76"/>
        <v>0</v>
      </c>
      <c r="D296" s="122"/>
      <c r="E296" s="243"/>
      <c r="F296" s="249">
        <f>D296+E296</f>
        <v>0</v>
      </c>
      <c r="G296" s="122"/>
      <c r="H296" s="123"/>
      <c r="I296" s="251">
        <f t="shared" ref="I296:I303" si="77">G296+H296</f>
        <v>0</v>
      </c>
      <c r="J296" s="122"/>
      <c r="K296" s="123"/>
      <c r="L296" s="251">
        <f t="shared" ref="L296:L303" si="78">J296+K296</f>
        <v>0</v>
      </c>
      <c r="M296" s="245"/>
      <c r="N296" s="243"/>
      <c r="O296" s="251">
        <f t="shared" ref="O296:O303" si="79">M296+N296</f>
        <v>0</v>
      </c>
      <c r="P296" s="74"/>
    </row>
    <row r="297" spans="1:16" ht="24" x14ac:dyDescent="0.25">
      <c r="A297" s="309" t="s">
        <v>314</v>
      </c>
      <c r="B297" s="65" t="s">
        <v>315</v>
      </c>
      <c r="C297" s="116">
        <f t="shared" si="76"/>
        <v>0</v>
      </c>
      <c r="D297" s="122"/>
      <c r="E297" s="243"/>
      <c r="F297" s="249">
        <f t="shared" ref="F297:F303" si="80">D297+E297</f>
        <v>0</v>
      </c>
      <c r="G297" s="122"/>
      <c r="H297" s="123"/>
      <c r="I297" s="251">
        <f t="shared" si="77"/>
        <v>0</v>
      </c>
      <c r="J297" s="122"/>
      <c r="K297" s="123"/>
      <c r="L297" s="251">
        <f t="shared" si="78"/>
        <v>0</v>
      </c>
      <c r="M297" s="245"/>
      <c r="N297" s="243"/>
      <c r="O297" s="251">
        <f t="shared" si="79"/>
        <v>0</v>
      </c>
      <c r="P297" s="74"/>
    </row>
    <row r="298" spans="1:16" x14ac:dyDescent="0.25">
      <c r="A298" s="309" t="s">
        <v>316</v>
      </c>
      <c r="B298" s="65" t="s">
        <v>317</v>
      </c>
      <c r="C298" s="116">
        <f t="shared" si="76"/>
        <v>0</v>
      </c>
      <c r="D298" s="122"/>
      <c r="E298" s="243"/>
      <c r="F298" s="249">
        <f t="shared" si="80"/>
        <v>0</v>
      </c>
      <c r="G298" s="122"/>
      <c r="H298" s="123"/>
      <c r="I298" s="251">
        <f t="shared" si="77"/>
        <v>0</v>
      </c>
      <c r="J298" s="122"/>
      <c r="K298" s="123"/>
      <c r="L298" s="251">
        <f t="shared" si="78"/>
        <v>0</v>
      </c>
      <c r="M298" s="245"/>
      <c r="N298" s="243"/>
      <c r="O298" s="251">
        <f t="shared" si="79"/>
        <v>0</v>
      </c>
      <c r="P298" s="74"/>
    </row>
    <row r="299" spans="1:16" ht="24" x14ac:dyDescent="0.25">
      <c r="A299" s="354" t="s">
        <v>318</v>
      </c>
      <c r="B299" s="355" t="s">
        <v>319</v>
      </c>
      <c r="C299" s="289">
        <f t="shared" si="76"/>
        <v>0</v>
      </c>
      <c r="D299" s="290"/>
      <c r="E299" s="291"/>
      <c r="F299" s="452">
        <f t="shared" si="80"/>
        <v>0</v>
      </c>
      <c r="G299" s="290"/>
      <c r="H299" s="293"/>
      <c r="I299" s="286">
        <f t="shared" si="77"/>
        <v>0</v>
      </c>
      <c r="J299" s="290"/>
      <c r="K299" s="293"/>
      <c r="L299" s="286">
        <f t="shared" si="78"/>
        <v>0</v>
      </c>
      <c r="M299" s="295"/>
      <c r="N299" s="291"/>
      <c r="O299" s="286">
        <f t="shared" si="79"/>
        <v>0</v>
      </c>
      <c r="P299" s="287"/>
    </row>
    <row r="300" spans="1:16" ht="3" customHeight="1" x14ac:dyDescent="0.25">
      <c r="A300" s="332"/>
      <c r="B300" s="332"/>
      <c r="C300" s="296"/>
      <c r="D300" s="297"/>
      <c r="E300" s="230"/>
      <c r="F300" s="298"/>
      <c r="G300" s="297"/>
      <c r="H300" s="299"/>
      <c r="I300" s="231"/>
      <c r="J300" s="297"/>
      <c r="K300" s="299"/>
      <c r="L300" s="231"/>
      <c r="M300" s="229"/>
      <c r="N300" s="230"/>
      <c r="O300" s="231"/>
      <c r="P300" s="339"/>
    </row>
    <row r="301" spans="1:16" s="33" customFormat="1" x14ac:dyDescent="0.25">
      <c r="A301" s="349" t="s">
        <v>320</v>
      </c>
      <c r="B301" s="349" t="s">
        <v>321</v>
      </c>
      <c r="C301" s="356">
        <f t="shared" si="76"/>
        <v>0</v>
      </c>
      <c r="D301" s="357"/>
      <c r="E301" s="358"/>
      <c r="F301" s="343">
        <f t="shared" si="80"/>
        <v>0</v>
      </c>
      <c r="G301" s="357"/>
      <c r="H301" s="360"/>
      <c r="I301" s="340">
        <f t="shared" si="77"/>
        <v>0</v>
      </c>
      <c r="J301" s="357"/>
      <c r="K301" s="360"/>
      <c r="L301" s="340">
        <f t="shared" si="78"/>
        <v>0</v>
      </c>
      <c r="M301" s="362"/>
      <c r="N301" s="358"/>
      <c r="O301" s="340">
        <f t="shared" si="79"/>
        <v>0</v>
      </c>
      <c r="P301" s="346"/>
    </row>
    <row r="302" spans="1:16" s="33" customFormat="1" ht="3" customHeight="1" x14ac:dyDescent="0.25">
      <c r="A302" s="349"/>
      <c r="B302" s="363"/>
      <c r="C302" s="364"/>
      <c r="D302" s="365"/>
      <c r="E302" s="366"/>
      <c r="F302" s="367"/>
      <c r="G302" s="210"/>
      <c r="H302" s="213"/>
      <c r="I302" s="214"/>
      <c r="J302" s="210"/>
      <c r="K302" s="213"/>
      <c r="L302" s="214"/>
      <c r="M302" s="215"/>
      <c r="N302" s="211"/>
      <c r="O302" s="214"/>
      <c r="P302" s="368"/>
    </row>
    <row r="303" spans="1:16" s="33" customFormat="1" ht="48" x14ac:dyDescent="0.25">
      <c r="A303" s="349" t="s">
        <v>322</v>
      </c>
      <c r="B303" s="369" t="s">
        <v>323</v>
      </c>
      <c r="C303" s="370">
        <f t="shared" si="76"/>
        <v>0</v>
      </c>
      <c r="D303" s="371"/>
      <c r="E303" s="372"/>
      <c r="F303" s="367">
        <f t="shared" si="80"/>
        <v>0</v>
      </c>
      <c r="G303" s="357"/>
      <c r="H303" s="360"/>
      <c r="I303" s="340">
        <f t="shared" si="77"/>
        <v>0</v>
      </c>
      <c r="J303" s="357"/>
      <c r="K303" s="360"/>
      <c r="L303" s="340">
        <f t="shared" si="78"/>
        <v>0</v>
      </c>
      <c r="M303" s="362"/>
      <c r="N303" s="358"/>
      <c r="O303" s="340">
        <f t="shared" si="79"/>
        <v>0</v>
      </c>
      <c r="P303" s="346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</sheetData>
  <sheetProtection selectLockedCells="1" selectUnlockedCells="1"/>
  <mergeCells count="32">
    <mergeCell ref="C15:P15"/>
    <mergeCell ref="A2:P2"/>
    <mergeCell ref="A3:P3"/>
    <mergeCell ref="C5:P5"/>
    <mergeCell ref="C6:P6"/>
    <mergeCell ref="C7:P7"/>
    <mergeCell ref="C8:P8"/>
    <mergeCell ref="C9:P9"/>
    <mergeCell ref="C11:P11"/>
    <mergeCell ref="C12:P12"/>
    <mergeCell ref="C13:P13"/>
    <mergeCell ref="C14:P14"/>
    <mergeCell ref="C16:P16"/>
    <mergeCell ref="A17:A19"/>
    <mergeCell ref="B17:B19"/>
    <mergeCell ref="C17:O17"/>
    <mergeCell ref="P17:P19"/>
    <mergeCell ref="C18:C19"/>
    <mergeCell ref="D18:D19"/>
    <mergeCell ref="E18:E19"/>
    <mergeCell ref="F18:F19"/>
    <mergeCell ref="G18:G19"/>
    <mergeCell ref="N18:N19"/>
    <mergeCell ref="O18:O19"/>
    <mergeCell ref="K18:K19"/>
    <mergeCell ref="L18:L19"/>
    <mergeCell ref="M18:M19"/>
    <mergeCell ref="A288:B288"/>
    <mergeCell ref="A290:B290"/>
    <mergeCell ref="H18:H19"/>
    <mergeCell ref="I18:I19"/>
    <mergeCell ref="J18:J19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 differentFirst="1">
    <oddHeader xml:space="preserve">&amp;C                               </oddHeader>
    <oddFooter xml:space="preserve">&amp;L&amp;"Times New Roman,Regular"&amp;8&amp;D; &amp;T&amp;R&amp;"Times New Roman,Regular"&amp;8&amp;P (&amp;N)
</oddFooter>
    <firstHeader xml:space="preserve">&amp;R&amp;"Times New Roman,Regular"&amp;9 2.pielikums Jūrmalas pilsētas domes  2015.gada 27.augusta saistošajiem noteikumiem Nr.34
(protokols Nr.15,  2.punkts)
Tāme Nr.01.1.3&amp;"-,Regular"&amp;11. 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22"/>
  <sheetViews>
    <sheetView view="pageLayout" zoomScaleNormal="90" workbookViewId="0">
      <selection activeCell="T4" sqref="T4"/>
    </sheetView>
  </sheetViews>
  <sheetFormatPr defaultRowHeight="12" outlineLevelCol="1" x14ac:dyDescent="0.25"/>
  <cols>
    <col min="1" max="1" width="10.85546875" style="374" customWidth="1"/>
    <col min="2" max="2" width="28" style="374" customWidth="1"/>
    <col min="3" max="3" width="8.7109375" style="374" customWidth="1"/>
    <col min="4" max="5" width="8.7109375" style="374" hidden="1" customWidth="1" outlineLevel="1"/>
    <col min="6" max="6" width="8.7109375" style="374" customWidth="1" collapsed="1"/>
    <col min="7" max="7" width="12.28515625" style="374" hidden="1" customWidth="1" outlineLevel="1"/>
    <col min="8" max="8" width="10" style="374" hidden="1" customWidth="1" outlineLevel="1"/>
    <col min="9" max="9" width="8.7109375" style="374" customWidth="1" collapsed="1"/>
    <col min="10" max="10" width="8.7109375" style="374" hidden="1" customWidth="1" outlineLevel="1"/>
    <col min="11" max="11" width="7.7109375" style="374" hidden="1" customWidth="1" outlineLevel="1"/>
    <col min="12" max="12" width="7.42578125" style="374" customWidth="1" collapsed="1"/>
    <col min="13" max="14" width="8.7109375" style="374" hidden="1" customWidth="1" outlineLevel="1"/>
    <col min="15" max="15" width="7.5703125" style="374" customWidth="1" collapsed="1"/>
    <col min="16" max="16" width="36.7109375" style="2" hidden="1" customWidth="1" outlineLevel="1"/>
    <col min="17" max="17" width="9.140625" style="2" collapsed="1"/>
    <col min="18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A2" s="477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9"/>
      <c r="Q2" s="3"/>
    </row>
    <row r="3" spans="1:17" ht="18" customHeight="1" x14ac:dyDescent="0.25">
      <c r="A3" s="480" t="s">
        <v>0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2"/>
      <c r="Q3" s="3"/>
    </row>
    <row r="4" spans="1:17" x14ac:dyDescent="0.25">
      <c r="A4" s="4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8"/>
      <c r="Q4" s="3"/>
    </row>
    <row r="5" spans="1:17" ht="15" customHeight="1" x14ac:dyDescent="0.25">
      <c r="A5" s="9" t="s">
        <v>1</v>
      </c>
      <c r="B5" s="10"/>
      <c r="C5" s="483" t="s">
        <v>2</v>
      </c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4"/>
      <c r="Q5" s="3"/>
    </row>
    <row r="6" spans="1:17" ht="15" customHeight="1" x14ac:dyDescent="0.25">
      <c r="A6" s="9" t="s">
        <v>3</v>
      </c>
      <c r="B6" s="10"/>
      <c r="C6" s="483" t="s">
        <v>4</v>
      </c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4"/>
      <c r="Q6" s="3"/>
    </row>
    <row r="7" spans="1:17" ht="12.75" customHeight="1" x14ac:dyDescent="0.25">
      <c r="A7" s="4" t="s">
        <v>5</v>
      </c>
      <c r="B7" s="5"/>
      <c r="C7" s="475" t="s">
        <v>6</v>
      </c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6"/>
      <c r="Q7" s="3"/>
    </row>
    <row r="8" spans="1:17" ht="12.75" customHeight="1" x14ac:dyDescent="0.25">
      <c r="A8" s="4" t="s">
        <v>7</v>
      </c>
      <c r="B8" s="5"/>
      <c r="C8" s="475" t="s">
        <v>8</v>
      </c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6"/>
      <c r="Q8" s="3"/>
    </row>
    <row r="9" spans="1:17" ht="24" customHeight="1" x14ac:dyDescent="0.25">
      <c r="A9" s="4" t="s">
        <v>9</v>
      </c>
      <c r="B9" s="5"/>
      <c r="C9" s="483" t="s">
        <v>10</v>
      </c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4"/>
      <c r="Q9" s="3"/>
    </row>
    <row r="10" spans="1:17" ht="12.75" customHeight="1" x14ac:dyDescent="0.25">
      <c r="A10" s="11" t="s">
        <v>11</v>
      </c>
      <c r="B10" s="5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3"/>
    </row>
    <row r="11" spans="1:17" ht="12.75" customHeight="1" x14ac:dyDescent="0.25">
      <c r="A11" s="4"/>
      <c r="B11" s="5" t="s">
        <v>12</v>
      </c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6"/>
      <c r="Q11" s="3"/>
    </row>
    <row r="12" spans="1:17" ht="12.75" customHeight="1" x14ac:dyDescent="0.25">
      <c r="A12" s="4"/>
      <c r="B12" s="5" t="s">
        <v>13</v>
      </c>
      <c r="C12" s="475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6"/>
      <c r="Q12" s="3"/>
    </row>
    <row r="13" spans="1:17" ht="12.75" customHeight="1" x14ac:dyDescent="0.25">
      <c r="A13" s="4"/>
      <c r="B13" s="5" t="s">
        <v>14</v>
      </c>
      <c r="C13" s="475" t="s">
        <v>15</v>
      </c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6"/>
      <c r="Q13" s="3"/>
    </row>
    <row r="14" spans="1:17" ht="12.75" customHeight="1" x14ac:dyDescent="0.25">
      <c r="A14" s="4"/>
      <c r="B14" s="5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3"/>
    </row>
    <row r="15" spans="1:17" ht="12.75" customHeight="1" x14ac:dyDescent="0.25">
      <c r="A15" s="4"/>
      <c r="B15" s="5" t="s">
        <v>17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3"/>
    </row>
    <row r="16" spans="1:17" ht="12.75" customHeight="1" x14ac:dyDescent="0.25">
      <c r="A16" s="14"/>
      <c r="B16" s="15"/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3"/>
      <c r="Q16" s="3"/>
    </row>
    <row r="17" spans="1:16" s="16" customFormat="1" ht="12.75" customHeight="1" x14ac:dyDescent="0.25">
      <c r="A17" s="464" t="s">
        <v>18</v>
      </c>
      <c r="B17" s="467" t="s">
        <v>19</v>
      </c>
      <c r="C17" s="470" t="s">
        <v>20</v>
      </c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2"/>
      <c r="P17" s="467" t="s">
        <v>21</v>
      </c>
    </row>
    <row r="18" spans="1:16" s="16" customFormat="1" ht="12.75" customHeight="1" x14ac:dyDescent="0.25">
      <c r="A18" s="465"/>
      <c r="B18" s="468"/>
      <c r="C18" s="473" t="s">
        <v>22</v>
      </c>
      <c r="D18" s="460" t="s">
        <v>23</v>
      </c>
      <c r="E18" s="456" t="s">
        <v>24</v>
      </c>
      <c r="F18" s="458" t="s">
        <v>25</v>
      </c>
      <c r="G18" s="460" t="s">
        <v>26</v>
      </c>
      <c r="H18" s="456" t="s">
        <v>27</v>
      </c>
      <c r="I18" s="458" t="s">
        <v>28</v>
      </c>
      <c r="J18" s="460" t="s">
        <v>29</v>
      </c>
      <c r="K18" s="456" t="s">
        <v>30</v>
      </c>
      <c r="L18" s="458" t="s">
        <v>31</v>
      </c>
      <c r="M18" s="460" t="s">
        <v>32</v>
      </c>
      <c r="N18" s="456" t="s">
        <v>33</v>
      </c>
      <c r="O18" s="458" t="s">
        <v>34</v>
      </c>
      <c r="P18" s="468"/>
    </row>
    <row r="19" spans="1:16" s="17" customFormat="1" ht="78.75" customHeight="1" thickBot="1" x14ac:dyDescent="0.3">
      <c r="A19" s="466"/>
      <c r="B19" s="469"/>
      <c r="C19" s="474"/>
      <c r="D19" s="461"/>
      <c r="E19" s="457"/>
      <c r="F19" s="459"/>
      <c r="G19" s="461"/>
      <c r="H19" s="457"/>
      <c r="I19" s="459"/>
      <c r="J19" s="461"/>
      <c r="K19" s="457"/>
      <c r="L19" s="459"/>
      <c r="M19" s="461"/>
      <c r="N19" s="457"/>
      <c r="O19" s="459"/>
      <c r="P19" s="469"/>
    </row>
    <row r="20" spans="1:16" s="17" customFormat="1" ht="9.75" customHeight="1" thickTop="1" x14ac:dyDescent="0.25">
      <c r="A20" s="18" t="s">
        <v>35</v>
      </c>
      <c r="B20" s="18">
        <v>2</v>
      </c>
      <c r="C20" s="18">
        <v>3</v>
      </c>
      <c r="D20" s="19">
        <v>4</v>
      </c>
      <c r="E20" s="20">
        <v>5</v>
      </c>
      <c r="F20" s="21">
        <v>6</v>
      </c>
      <c r="G20" s="19">
        <v>7</v>
      </c>
      <c r="H20" s="22">
        <v>8</v>
      </c>
      <c r="I20" s="23">
        <v>9</v>
      </c>
      <c r="J20" s="19">
        <v>10</v>
      </c>
      <c r="K20" s="24">
        <v>11</v>
      </c>
      <c r="L20" s="23">
        <v>12</v>
      </c>
      <c r="M20" s="24">
        <v>13</v>
      </c>
      <c r="N20" s="20">
        <v>14</v>
      </c>
      <c r="O20" s="23">
        <v>15</v>
      </c>
      <c r="P20" s="23">
        <v>16</v>
      </c>
    </row>
    <row r="21" spans="1:16" s="33" customFormat="1" x14ac:dyDescent="0.25">
      <c r="A21" s="25"/>
      <c r="B21" s="26" t="s">
        <v>36</v>
      </c>
      <c r="C21" s="27"/>
      <c r="D21" s="28"/>
      <c r="E21" s="29"/>
      <c r="F21" s="30"/>
      <c r="G21" s="28"/>
      <c r="H21" s="31"/>
      <c r="I21" s="32"/>
      <c r="J21" s="28"/>
      <c r="L21" s="32"/>
      <c r="N21" s="29"/>
      <c r="O21" s="32"/>
      <c r="P21" s="34"/>
    </row>
    <row r="22" spans="1:16" s="33" customFormat="1" ht="32.25" customHeight="1" thickBot="1" x14ac:dyDescent="0.3">
      <c r="A22" s="35"/>
      <c r="B22" s="36" t="s">
        <v>37</v>
      </c>
      <c r="C22" s="37">
        <f>F22+I22+L22+O22</f>
        <v>7483085</v>
      </c>
      <c r="D22" s="38">
        <f>SUM(D23,D26,D27,D43,D44)</f>
        <v>6694224</v>
      </c>
      <c r="E22" s="39">
        <f>SUM(E23,E26,E27,E43,E44)</f>
        <v>788861</v>
      </c>
      <c r="F22" s="40">
        <f t="shared" ref="F22:F27" si="0">D22+E22</f>
        <v>7483085</v>
      </c>
      <c r="G22" s="38">
        <f>SUM(G23,G26,G44)</f>
        <v>0</v>
      </c>
      <c r="H22" s="41">
        <f>SUM(H23,H26,H44)</f>
        <v>0</v>
      </c>
      <c r="I22" s="42">
        <f>G22+H22</f>
        <v>0</v>
      </c>
      <c r="J22" s="38">
        <f>SUM(J23,J28,J44)</f>
        <v>0</v>
      </c>
      <c r="K22" s="41">
        <f>SUM(K23,K28,K44)</f>
        <v>0</v>
      </c>
      <c r="L22" s="42">
        <f>J22+K22</f>
        <v>0</v>
      </c>
      <c r="M22" s="43">
        <f>SUM(M23,M46)</f>
        <v>0</v>
      </c>
      <c r="N22" s="39">
        <f>SUM(N23,N46)</f>
        <v>0</v>
      </c>
      <c r="O22" s="42">
        <f>M22+N22</f>
        <v>0</v>
      </c>
      <c r="P22" s="44"/>
    </row>
    <row r="23" spans="1:16" ht="21.75" customHeight="1" thickTop="1" x14ac:dyDescent="0.25">
      <c r="A23" s="45"/>
      <c r="B23" s="46" t="s">
        <v>38</v>
      </c>
      <c r="C23" s="47">
        <f>F23+I23+L23+O23</f>
        <v>1212851</v>
      </c>
      <c r="D23" s="48">
        <f>SUM(D24:D25)</f>
        <v>1212851</v>
      </c>
      <c r="E23" s="49">
        <f>SUM(E24:E25)</f>
        <v>0</v>
      </c>
      <c r="F23" s="50">
        <f t="shared" si="0"/>
        <v>1212851</v>
      </c>
      <c r="G23" s="48">
        <f>SUM(G24:G25)</f>
        <v>0</v>
      </c>
      <c r="H23" s="51">
        <f>SUM(H24:H25)</f>
        <v>0</v>
      </c>
      <c r="I23" s="52">
        <f>G23+H23</f>
        <v>0</v>
      </c>
      <c r="J23" s="48">
        <f>SUM(J24:J25)</f>
        <v>0</v>
      </c>
      <c r="K23" s="51">
        <f>SUM(K24:K25)</f>
        <v>0</v>
      </c>
      <c r="L23" s="52">
        <f>J23+K23</f>
        <v>0</v>
      </c>
      <c r="M23" s="53">
        <f>SUM(M24:M25)</f>
        <v>0</v>
      </c>
      <c r="N23" s="49">
        <f>SUM(N24:N25)</f>
        <v>0</v>
      </c>
      <c r="O23" s="52">
        <f>M23+N23</f>
        <v>0</v>
      </c>
      <c r="P23" s="54"/>
    </row>
    <row r="24" spans="1:16" x14ac:dyDescent="0.25">
      <c r="A24" s="55"/>
      <c r="B24" s="56" t="s">
        <v>39</v>
      </c>
      <c r="C24" s="57">
        <f>F24+I24+L24+O24</f>
        <v>0</v>
      </c>
      <c r="D24" s="58"/>
      <c r="E24" s="59"/>
      <c r="F24" s="60">
        <f t="shared" si="0"/>
        <v>0</v>
      </c>
      <c r="G24" s="58"/>
      <c r="H24" s="61"/>
      <c r="I24" s="62">
        <f>G24+H24</f>
        <v>0</v>
      </c>
      <c r="J24" s="58"/>
      <c r="K24" s="61"/>
      <c r="L24" s="62">
        <f>J24+K24</f>
        <v>0</v>
      </c>
      <c r="M24" s="63"/>
      <c r="N24" s="59"/>
      <c r="O24" s="62">
        <f>M24+N24</f>
        <v>0</v>
      </c>
      <c r="P24" s="64"/>
    </row>
    <row r="25" spans="1:16" x14ac:dyDescent="0.25">
      <c r="A25" s="65"/>
      <c r="B25" s="66" t="s">
        <v>40</v>
      </c>
      <c r="C25" s="67">
        <f>F25+I25+L25+O25</f>
        <v>1212851</v>
      </c>
      <c r="D25" s="68">
        <v>1212851</v>
      </c>
      <c r="E25" s="69"/>
      <c r="F25" s="70">
        <f t="shared" si="0"/>
        <v>1212851</v>
      </c>
      <c r="G25" s="68"/>
      <c r="H25" s="71"/>
      <c r="I25" s="72">
        <f>G25+H25</f>
        <v>0</v>
      </c>
      <c r="J25" s="68"/>
      <c r="K25" s="71"/>
      <c r="L25" s="72">
        <f>J25+K25</f>
        <v>0</v>
      </c>
      <c r="M25" s="73"/>
      <c r="N25" s="69"/>
      <c r="O25" s="72">
        <f>M25+N25</f>
        <v>0</v>
      </c>
      <c r="P25" s="74"/>
    </row>
    <row r="26" spans="1:16" s="33" customFormat="1" ht="33.75" customHeight="1" thickBot="1" x14ac:dyDescent="0.3">
      <c r="A26" s="75">
        <v>19300</v>
      </c>
      <c r="B26" s="75" t="s">
        <v>41</v>
      </c>
      <c r="C26" s="76">
        <f>SUM(F26,I26)</f>
        <v>3947865</v>
      </c>
      <c r="D26" s="77">
        <f>2854393+304611</f>
        <v>3159004</v>
      </c>
      <c r="E26" s="78">
        <v>788861</v>
      </c>
      <c r="F26" s="79">
        <f t="shared" si="0"/>
        <v>3947865</v>
      </c>
      <c r="G26" s="77"/>
      <c r="H26" s="80"/>
      <c r="I26" s="81">
        <f>G26+H26</f>
        <v>0</v>
      </c>
      <c r="J26" s="82" t="s">
        <v>42</v>
      </c>
      <c r="K26" s="83" t="s">
        <v>42</v>
      </c>
      <c r="L26" s="84" t="s">
        <v>42</v>
      </c>
      <c r="M26" s="85" t="s">
        <v>42</v>
      </c>
      <c r="N26" s="86" t="s">
        <v>42</v>
      </c>
      <c r="O26" s="84" t="s">
        <v>42</v>
      </c>
      <c r="P26" s="87"/>
    </row>
    <row r="27" spans="1:16" s="33" customFormat="1" ht="36.75" customHeight="1" thickTop="1" x14ac:dyDescent="0.25">
      <c r="A27" s="88"/>
      <c r="B27" s="88" t="s">
        <v>43</v>
      </c>
      <c r="C27" s="89">
        <f>F27</f>
        <v>2322369</v>
      </c>
      <c r="D27" s="90">
        <v>2322369</v>
      </c>
      <c r="E27" s="91"/>
      <c r="F27" s="92">
        <f t="shared" si="0"/>
        <v>2322369</v>
      </c>
      <c r="G27" s="93" t="s">
        <v>42</v>
      </c>
      <c r="H27" s="94" t="s">
        <v>42</v>
      </c>
      <c r="I27" s="95" t="s">
        <v>42</v>
      </c>
      <c r="J27" s="93" t="s">
        <v>42</v>
      </c>
      <c r="K27" s="94" t="s">
        <v>42</v>
      </c>
      <c r="L27" s="95" t="s">
        <v>42</v>
      </c>
      <c r="M27" s="96" t="s">
        <v>42</v>
      </c>
      <c r="N27" s="97" t="s">
        <v>42</v>
      </c>
      <c r="O27" s="95" t="s">
        <v>42</v>
      </c>
      <c r="P27" s="98"/>
    </row>
    <row r="28" spans="1:16" s="33" customFormat="1" ht="36" x14ac:dyDescent="0.25">
      <c r="A28" s="88">
        <v>21300</v>
      </c>
      <c r="B28" s="88" t="s">
        <v>44</v>
      </c>
      <c r="C28" s="89">
        <f t="shared" ref="C28:C42" si="1">L28</f>
        <v>0</v>
      </c>
      <c r="D28" s="93" t="s">
        <v>42</v>
      </c>
      <c r="E28" s="97" t="s">
        <v>42</v>
      </c>
      <c r="F28" s="99" t="s">
        <v>42</v>
      </c>
      <c r="G28" s="93" t="s">
        <v>42</v>
      </c>
      <c r="H28" s="94" t="s">
        <v>42</v>
      </c>
      <c r="I28" s="95" t="s">
        <v>42</v>
      </c>
      <c r="J28" s="100">
        <f>SUM(J29,J33,J35,J38)</f>
        <v>0</v>
      </c>
      <c r="K28" s="101">
        <f>SUM(K29,K33,K35,K38)</f>
        <v>0</v>
      </c>
      <c r="L28" s="102">
        <f t="shared" ref="L28:L42" si="2">J28+K28</f>
        <v>0</v>
      </c>
      <c r="M28" s="96" t="s">
        <v>42</v>
      </c>
      <c r="N28" s="97" t="s">
        <v>42</v>
      </c>
      <c r="O28" s="95" t="s">
        <v>42</v>
      </c>
      <c r="P28" s="98"/>
    </row>
    <row r="29" spans="1:16" s="33" customFormat="1" ht="24" x14ac:dyDescent="0.25">
      <c r="A29" s="103">
        <v>21350</v>
      </c>
      <c r="B29" s="88" t="s">
        <v>45</v>
      </c>
      <c r="C29" s="89">
        <f t="shared" si="1"/>
        <v>0</v>
      </c>
      <c r="D29" s="93" t="s">
        <v>42</v>
      </c>
      <c r="E29" s="97" t="s">
        <v>42</v>
      </c>
      <c r="F29" s="99" t="s">
        <v>42</v>
      </c>
      <c r="G29" s="93" t="s">
        <v>42</v>
      </c>
      <c r="H29" s="94" t="s">
        <v>42</v>
      </c>
      <c r="I29" s="95" t="s">
        <v>42</v>
      </c>
      <c r="J29" s="100">
        <f>SUM(J30:J32)</f>
        <v>0</v>
      </c>
      <c r="K29" s="101">
        <f>SUM(K30:K32)</f>
        <v>0</v>
      </c>
      <c r="L29" s="102">
        <f t="shared" si="2"/>
        <v>0</v>
      </c>
      <c r="M29" s="96" t="s">
        <v>42</v>
      </c>
      <c r="N29" s="97" t="s">
        <v>42</v>
      </c>
      <c r="O29" s="95" t="s">
        <v>42</v>
      </c>
      <c r="P29" s="98"/>
    </row>
    <row r="30" spans="1:16" x14ac:dyDescent="0.25">
      <c r="A30" s="55">
        <v>21351</v>
      </c>
      <c r="B30" s="104" t="s">
        <v>46</v>
      </c>
      <c r="C30" s="105">
        <f t="shared" si="1"/>
        <v>0</v>
      </c>
      <c r="D30" s="106" t="s">
        <v>42</v>
      </c>
      <c r="E30" s="107" t="s">
        <v>42</v>
      </c>
      <c r="F30" s="108" t="s">
        <v>42</v>
      </c>
      <c r="G30" s="106" t="s">
        <v>42</v>
      </c>
      <c r="H30" s="109" t="s">
        <v>42</v>
      </c>
      <c r="I30" s="110" t="s">
        <v>42</v>
      </c>
      <c r="J30" s="111"/>
      <c r="K30" s="112"/>
      <c r="L30" s="113">
        <f t="shared" si="2"/>
        <v>0</v>
      </c>
      <c r="M30" s="114" t="s">
        <v>42</v>
      </c>
      <c r="N30" s="107" t="s">
        <v>42</v>
      </c>
      <c r="O30" s="110" t="s">
        <v>42</v>
      </c>
      <c r="P30" s="64"/>
    </row>
    <row r="31" spans="1:16" x14ac:dyDescent="0.25">
      <c r="A31" s="65">
        <v>21352</v>
      </c>
      <c r="B31" s="115" t="s">
        <v>47</v>
      </c>
      <c r="C31" s="116">
        <f t="shared" si="1"/>
        <v>0</v>
      </c>
      <c r="D31" s="117" t="s">
        <v>42</v>
      </c>
      <c r="E31" s="118" t="s">
        <v>42</v>
      </c>
      <c r="F31" s="119" t="s">
        <v>42</v>
      </c>
      <c r="G31" s="117" t="s">
        <v>42</v>
      </c>
      <c r="H31" s="120" t="s">
        <v>42</v>
      </c>
      <c r="I31" s="121" t="s">
        <v>42</v>
      </c>
      <c r="J31" s="122"/>
      <c r="K31" s="123"/>
      <c r="L31" s="124">
        <f t="shared" si="2"/>
        <v>0</v>
      </c>
      <c r="M31" s="125" t="s">
        <v>42</v>
      </c>
      <c r="N31" s="118" t="s">
        <v>42</v>
      </c>
      <c r="O31" s="121" t="s">
        <v>42</v>
      </c>
      <c r="P31" s="74"/>
    </row>
    <row r="32" spans="1:16" ht="24" x14ac:dyDescent="0.25">
      <c r="A32" s="65">
        <v>21359</v>
      </c>
      <c r="B32" s="115" t="s">
        <v>48</v>
      </c>
      <c r="C32" s="116">
        <f t="shared" si="1"/>
        <v>0</v>
      </c>
      <c r="D32" s="117" t="s">
        <v>42</v>
      </c>
      <c r="E32" s="118" t="s">
        <v>42</v>
      </c>
      <c r="F32" s="119" t="s">
        <v>42</v>
      </c>
      <c r="G32" s="117" t="s">
        <v>42</v>
      </c>
      <c r="H32" s="120" t="s">
        <v>42</v>
      </c>
      <c r="I32" s="121" t="s">
        <v>42</v>
      </c>
      <c r="J32" s="122"/>
      <c r="K32" s="123"/>
      <c r="L32" s="124">
        <f t="shared" si="2"/>
        <v>0</v>
      </c>
      <c r="M32" s="125" t="s">
        <v>42</v>
      </c>
      <c r="N32" s="118" t="s">
        <v>42</v>
      </c>
      <c r="O32" s="121" t="s">
        <v>42</v>
      </c>
      <c r="P32" s="74"/>
    </row>
    <row r="33" spans="1:16" s="33" customFormat="1" ht="36" x14ac:dyDescent="0.25">
      <c r="A33" s="103">
        <v>21370</v>
      </c>
      <c r="B33" s="88" t="s">
        <v>49</v>
      </c>
      <c r="C33" s="89">
        <f t="shared" si="1"/>
        <v>0</v>
      </c>
      <c r="D33" s="93" t="s">
        <v>42</v>
      </c>
      <c r="E33" s="97" t="s">
        <v>42</v>
      </c>
      <c r="F33" s="99" t="s">
        <v>42</v>
      </c>
      <c r="G33" s="93" t="s">
        <v>42</v>
      </c>
      <c r="H33" s="94" t="s">
        <v>42</v>
      </c>
      <c r="I33" s="95" t="s">
        <v>42</v>
      </c>
      <c r="J33" s="100">
        <f>SUM(J34)</f>
        <v>0</v>
      </c>
      <c r="K33" s="101">
        <f>SUM(K34)</f>
        <v>0</v>
      </c>
      <c r="L33" s="102">
        <f t="shared" si="2"/>
        <v>0</v>
      </c>
      <c r="M33" s="96" t="s">
        <v>42</v>
      </c>
      <c r="N33" s="97" t="s">
        <v>42</v>
      </c>
      <c r="O33" s="95" t="s">
        <v>42</v>
      </c>
      <c r="P33" s="98"/>
    </row>
    <row r="34" spans="1:16" ht="36" x14ac:dyDescent="0.25">
      <c r="A34" s="126">
        <v>21379</v>
      </c>
      <c r="B34" s="127" t="s">
        <v>50</v>
      </c>
      <c r="C34" s="128">
        <f t="shared" si="1"/>
        <v>0</v>
      </c>
      <c r="D34" s="129" t="s">
        <v>42</v>
      </c>
      <c r="E34" s="130" t="s">
        <v>42</v>
      </c>
      <c r="F34" s="131" t="s">
        <v>42</v>
      </c>
      <c r="G34" s="129" t="s">
        <v>42</v>
      </c>
      <c r="H34" s="132" t="s">
        <v>42</v>
      </c>
      <c r="I34" s="133" t="s">
        <v>42</v>
      </c>
      <c r="J34" s="134"/>
      <c r="K34" s="135"/>
      <c r="L34" s="136">
        <f t="shared" si="2"/>
        <v>0</v>
      </c>
      <c r="M34" s="137" t="s">
        <v>42</v>
      </c>
      <c r="N34" s="130" t="s">
        <v>42</v>
      </c>
      <c r="O34" s="133" t="s">
        <v>42</v>
      </c>
      <c r="P34" s="138"/>
    </row>
    <row r="35" spans="1:16" s="33" customFormat="1" x14ac:dyDescent="0.25">
      <c r="A35" s="103">
        <v>21380</v>
      </c>
      <c r="B35" s="88" t="s">
        <v>51</v>
      </c>
      <c r="C35" s="89">
        <f t="shared" si="1"/>
        <v>0</v>
      </c>
      <c r="D35" s="93" t="s">
        <v>42</v>
      </c>
      <c r="E35" s="97" t="s">
        <v>42</v>
      </c>
      <c r="F35" s="99" t="s">
        <v>42</v>
      </c>
      <c r="G35" s="93" t="s">
        <v>42</v>
      </c>
      <c r="H35" s="94" t="s">
        <v>42</v>
      </c>
      <c r="I35" s="95" t="s">
        <v>42</v>
      </c>
      <c r="J35" s="100">
        <f>SUM(J36:J37)</f>
        <v>0</v>
      </c>
      <c r="K35" s="101">
        <f>SUM(K36:K37)</f>
        <v>0</v>
      </c>
      <c r="L35" s="102">
        <f t="shared" si="2"/>
        <v>0</v>
      </c>
      <c r="M35" s="96" t="s">
        <v>42</v>
      </c>
      <c r="N35" s="97" t="s">
        <v>42</v>
      </c>
      <c r="O35" s="95" t="s">
        <v>42</v>
      </c>
      <c r="P35" s="98"/>
    </row>
    <row r="36" spans="1:16" x14ac:dyDescent="0.25">
      <c r="A36" s="56">
        <v>21381</v>
      </c>
      <c r="B36" s="104" t="s">
        <v>52</v>
      </c>
      <c r="C36" s="105">
        <f t="shared" si="1"/>
        <v>0</v>
      </c>
      <c r="D36" s="106" t="s">
        <v>42</v>
      </c>
      <c r="E36" s="107" t="s">
        <v>42</v>
      </c>
      <c r="F36" s="108" t="s">
        <v>42</v>
      </c>
      <c r="G36" s="106" t="s">
        <v>42</v>
      </c>
      <c r="H36" s="109" t="s">
        <v>42</v>
      </c>
      <c r="I36" s="110" t="s">
        <v>42</v>
      </c>
      <c r="J36" s="111"/>
      <c r="K36" s="112"/>
      <c r="L36" s="113">
        <f t="shared" si="2"/>
        <v>0</v>
      </c>
      <c r="M36" s="114" t="s">
        <v>42</v>
      </c>
      <c r="N36" s="107" t="s">
        <v>42</v>
      </c>
      <c r="O36" s="110" t="s">
        <v>42</v>
      </c>
      <c r="P36" s="64"/>
    </row>
    <row r="37" spans="1:16" ht="24" x14ac:dyDescent="0.25">
      <c r="A37" s="66">
        <v>21383</v>
      </c>
      <c r="B37" s="115" t="s">
        <v>53</v>
      </c>
      <c r="C37" s="116">
        <f t="shared" si="1"/>
        <v>0</v>
      </c>
      <c r="D37" s="117" t="s">
        <v>42</v>
      </c>
      <c r="E37" s="118" t="s">
        <v>42</v>
      </c>
      <c r="F37" s="119" t="s">
        <v>42</v>
      </c>
      <c r="G37" s="117" t="s">
        <v>42</v>
      </c>
      <c r="H37" s="120" t="s">
        <v>42</v>
      </c>
      <c r="I37" s="121" t="s">
        <v>42</v>
      </c>
      <c r="J37" s="122"/>
      <c r="K37" s="123"/>
      <c r="L37" s="124">
        <f t="shared" si="2"/>
        <v>0</v>
      </c>
      <c r="M37" s="125" t="s">
        <v>42</v>
      </c>
      <c r="N37" s="118" t="s">
        <v>42</v>
      </c>
      <c r="O37" s="121" t="s">
        <v>42</v>
      </c>
      <c r="P37" s="74"/>
    </row>
    <row r="38" spans="1:16" s="33" customFormat="1" ht="24" x14ac:dyDescent="0.25">
      <c r="A38" s="103">
        <v>21390</v>
      </c>
      <c r="B38" s="88" t="s">
        <v>54</v>
      </c>
      <c r="C38" s="89">
        <f t="shared" si="1"/>
        <v>0</v>
      </c>
      <c r="D38" s="93" t="s">
        <v>42</v>
      </c>
      <c r="E38" s="97" t="s">
        <v>42</v>
      </c>
      <c r="F38" s="99" t="s">
        <v>42</v>
      </c>
      <c r="G38" s="93" t="s">
        <v>42</v>
      </c>
      <c r="H38" s="94" t="s">
        <v>42</v>
      </c>
      <c r="I38" s="95" t="s">
        <v>42</v>
      </c>
      <c r="J38" s="100">
        <f>SUM(J39:J42)</f>
        <v>0</v>
      </c>
      <c r="K38" s="101">
        <f>SUM(K39:K42)</f>
        <v>0</v>
      </c>
      <c r="L38" s="102">
        <f t="shared" si="2"/>
        <v>0</v>
      </c>
      <c r="M38" s="96" t="s">
        <v>42</v>
      </c>
      <c r="N38" s="97" t="s">
        <v>42</v>
      </c>
      <c r="O38" s="95" t="s">
        <v>42</v>
      </c>
      <c r="P38" s="98"/>
    </row>
    <row r="39" spans="1:16" ht="24" x14ac:dyDescent="0.25">
      <c r="A39" s="56">
        <v>21391</v>
      </c>
      <c r="B39" s="104" t="s">
        <v>55</v>
      </c>
      <c r="C39" s="105">
        <f t="shared" si="1"/>
        <v>0</v>
      </c>
      <c r="D39" s="106" t="s">
        <v>42</v>
      </c>
      <c r="E39" s="107" t="s">
        <v>42</v>
      </c>
      <c r="F39" s="108" t="s">
        <v>42</v>
      </c>
      <c r="G39" s="106" t="s">
        <v>42</v>
      </c>
      <c r="H39" s="109" t="s">
        <v>42</v>
      </c>
      <c r="I39" s="110" t="s">
        <v>42</v>
      </c>
      <c r="J39" s="111"/>
      <c r="K39" s="112"/>
      <c r="L39" s="113">
        <f t="shared" si="2"/>
        <v>0</v>
      </c>
      <c r="M39" s="114" t="s">
        <v>42</v>
      </c>
      <c r="N39" s="107" t="s">
        <v>42</v>
      </c>
      <c r="O39" s="110" t="s">
        <v>42</v>
      </c>
      <c r="P39" s="64"/>
    </row>
    <row r="40" spans="1:16" x14ac:dyDescent="0.25">
      <c r="A40" s="66">
        <v>21393</v>
      </c>
      <c r="B40" s="115" t="s">
        <v>56</v>
      </c>
      <c r="C40" s="116">
        <f t="shared" si="1"/>
        <v>0</v>
      </c>
      <c r="D40" s="117" t="s">
        <v>42</v>
      </c>
      <c r="E40" s="118" t="s">
        <v>42</v>
      </c>
      <c r="F40" s="119" t="s">
        <v>42</v>
      </c>
      <c r="G40" s="117" t="s">
        <v>42</v>
      </c>
      <c r="H40" s="120" t="s">
        <v>42</v>
      </c>
      <c r="I40" s="121" t="s">
        <v>42</v>
      </c>
      <c r="J40" s="122"/>
      <c r="K40" s="123"/>
      <c r="L40" s="124">
        <f t="shared" si="2"/>
        <v>0</v>
      </c>
      <c r="M40" s="125" t="s">
        <v>42</v>
      </c>
      <c r="N40" s="118" t="s">
        <v>42</v>
      </c>
      <c r="O40" s="121" t="s">
        <v>42</v>
      </c>
      <c r="P40" s="74"/>
    </row>
    <row r="41" spans="1:16" x14ac:dyDescent="0.25">
      <c r="A41" s="66">
        <v>21395</v>
      </c>
      <c r="B41" s="115" t="s">
        <v>57</v>
      </c>
      <c r="C41" s="116">
        <f t="shared" si="1"/>
        <v>0</v>
      </c>
      <c r="D41" s="117" t="s">
        <v>42</v>
      </c>
      <c r="E41" s="118" t="s">
        <v>42</v>
      </c>
      <c r="F41" s="119" t="s">
        <v>42</v>
      </c>
      <c r="G41" s="117" t="s">
        <v>42</v>
      </c>
      <c r="H41" s="120" t="s">
        <v>42</v>
      </c>
      <c r="I41" s="121" t="s">
        <v>42</v>
      </c>
      <c r="J41" s="122"/>
      <c r="K41" s="123"/>
      <c r="L41" s="124">
        <f t="shared" si="2"/>
        <v>0</v>
      </c>
      <c r="M41" s="125" t="s">
        <v>42</v>
      </c>
      <c r="N41" s="118" t="s">
        <v>42</v>
      </c>
      <c r="O41" s="121" t="s">
        <v>42</v>
      </c>
      <c r="P41" s="74"/>
    </row>
    <row r="42" spans="1:16" ht="24" x14ac:dyDescent="0.25">
      <c r="A42" s="66">
        <v>21399</v>
      </c>
      <c r="B42" s="115" t="s">
        <v>58</v>
      </c>
      <c r="C42" s="116">
        <f t="shared" si="1"/>
        <v>0</v>
      </c>
      <c r="D42" s="117" t="s">
        <v>42</v>
      </c>
      <c r="E42" s="118" t="s">
        <v>42</v>
      </c>
      <c r="F42" s="119" t="s">
        <v>42</v>
      </c>
      <c r="G42" s="117" t="s">
        <v>42</v>
      </c>
      <c r="H42" s="120" t="s">
        <v>42</v>
      </c>
      <c r="I42" s="121" t="s">
        <v>42</v>
      </c>
      <c r="J42" s="122"/>
      <c r="K42" s="123"/>
      <c r="L42" s="124">
        <f t="shared" si="2"/>
        <v>0</v>
      </c>
      <c r="M42" s="125" t="s">
        <v>42</v>
      </c>
      <c r="N42" s="118" t="s">
        <v>42</v>
      </c>
      <c r="O42" s="121" t="s">
        <v>42</v>
      </c>
      <c r="P42" s="74"/>
    </row>
    <row r="43" spans="1:16" s="33" customFormat="1" ht="36.75" customHeight="1" x14ac:dyDescent="0.25">
      <c r="A43" s="103">
        <v>21420</v>
      </c>
      <c r="B43" s="88" t="s">
        <v>59</v>
      </c>
      <c r="C43" s="139">
        <f>F43</f>
        <v>0</v>
      </c>
      <c r="D43" s="140"/>
      <c r="E43" s="141"/>
      <c r="F43" s="92">
        <f>D43+E43</f>
        <v>0</v>
      </c>
      <c r="G43" s="93" t="s">
        <v>42</v>
      </c>
      <c r="H43" s="94" t="s">
        <v>42</v>
      </c>
      <c r="I43" s="95" t="s">
        <v>42</v>
      </c>
      <c r="J43" s="93" t="s">
        <v>42</v>
      </c>
      <c r="K43" s="94" t="s">
        <v>42</v>
      </c>
      <c r="L43" s="95" t="s">
        <v>42</v>
      </c>
      <c r="M43" s="96" t="s">
        <v>42</v>
      </c>
      <c r="N43" s="97" t="s">
        <v>42</v>
      </c>
      <c r="O43" s="95" t="s">
        <v>42</v>
      </c>
      <c r="P43" s="98"/>
    </row>
    <row r="44" spans="1:16" s="33" customFormat="1" ht="24" x14ac:dyDescent="0.25">
      <c r="A44" s="142">
        <v>21490</v>
      </c>
      <c r="B44" s="143" t="s">
        <v>60</v>
      </c>
      <c r="C44" s="139">
        <f>F44+I44+L44</f>
        <v>0</v>
      </c>
      <c r="D44" s="144">
        <f>D45</f>
        <v>0</v>
      </c>
      <c r="E44" s="145">
        <f>E45</f>
        <v>0</v>
      </c>
      <c r="F44" s="146">
        <f>D44+E44</f>
        <v>0</v>
      </c>
      <c r="G44" s="144">
        <f t="shared" ref="G44:K44" si="3">G45</f>
        <v>0</v>
      </c>
      <c r="H44" s="147">
        <f t="shared" si="3"/>
        <v>0</v>
      </c>
      <c r="I44" s="148">
        <f>G44+H44</f>
        <v>0</v>
      </c>
      <c r="J44" s="144">
        <f t="shared" si="3"/>
        <v>0</v>
      </c>
      <c r="K44" s="147">
        <f t="shared" si="3"/>
        <v>0</v>
      </c>
      <c r="L44" s="148">
        <f>J44+K44</f>
        <v>0</v>
      </c>
      <c r="M44" s="96" t="s">
        <v>42</v>
      </c>
      <c r="N44" s="97" t="s">
        <v>42</v>
      </c>
      <c r="O44" s="95" t="s">
        <v>42</v>
      </c>
      <c r="P44" s="98"/>
    </row>
    <row r="45" spans="1:16" s="33" customFormat="1" ht="24" x14ac:dyDescent="0.25">
      <c r="A45" s="66">
        <v>21499</v>
      </c>
      <c r="B45" s="115" t="s">
        <v>61</v>
      </c>
      <c r="C45" s="149">
        <f>F45+I45+L45</f>
        <v>0</v>
      </c>
      <c r="D45" s="58"/>
      <c r="E45" s="59"/>
      <c r="F45" s="60">
        <f>D45+E45</f>
        <v>0</v>
      </c>
      <c r="G45" s="150"/>
      <c r="H45" s="61"/>
      <c r="I45" s="62">
        <f>G45+H45</f>
        <v>0</v>
      </c>
      <c r="J45" s="58"/>
      <c r="K45" s="61"/>
      <c r="L45" s="62">
        <f>J45+K45</f>
        <v>0</v>
      </c>
      <c r="M45" s="137" t="s">
        <v>42</v>
      </c>
      <c r="N45" s="130" t="s">
        <v>42</v>
      </c>
      <c r="O45" s="133" t="s">
        <v>42</v>
      </c>
      <c r="P45" s="138"/>
    </row>
    <row r="46" spans="1:16" ht="24" x14ac:dyDescent="0.25">
      <c r="A46" s="151">
        <v>23000</v>
      </c>
      <c r="B46" s="152" t="s">
        <v>62</v>
      </c>
      <c r="C46" s="139">
        <f>O46</f>
        <v>0</v>
      </c>
      <c r="D46" s="153" t="s">
        <v>42</v>
      </c>
      <c r="E46" s="154" t="s">
        <v>42</v>
      </c>
      <c r="F46" s="155" t="s">
        <v>42</v>
      </c>
      <c r="G46" s="153" t="s">
        <v>42</v>
      </c>
      <c r="H46" s="156" t="s">
        <v>42</v>
      </c>
      <c r="I46" s="157" t="s">
        <v>42</v>
      </c>
      <c r="J46" s="153" t="s">
        <v>42</v>
      </c>
      <c r="K46" s="156" t="s">
        <v>42</v>
      </c>
      <c r="L46" s="157" t="s">
        <v>42</v>
      </c>
      <c r="M46" s="158">
        <f>SUM(M47:M48)</f>
        <v>0</v>
      </c>
      <c r="N46" s="159">
        <f>SUM(N47:N48)</f>
        <v>0</v>
      </c>
      <c r="O46" s="160">
        <f>M46+N46</f>
        <v>0</v>
      </c>
      <c r="P46" s="98"/>
    </row>
    <row r="47" spans="1:16" ht="24" x14ac:dyDescent="0.25">
      <c r="A47" s="161">
        <v>23410</v>
      </c>
      <c r="B47" s="162" t="s">
        <v>63</v>
      </c>
      <c r="C47" s="163">
        <f>O47</f>
        <v>0</v>
      </c>
      <c r="D47" s="164" t="s">
        <v>42</v>
      </c>
      <c r="E47" s="165" t="s">
        <v>42</v>
      </c>
      <c r="F47" s="166" t="s">
        <v>42</v>
      </c>
      <c r="G47" s="164" t="s">
        <v>42</v>
      </c>
      <c r="H47" s="167" t="s">
        <v>42</v>
      </c>
      <c r="I47" s="168" t="s">
        <v>42</v>
      </c>
      <c r="J47" s="164" t="s">
        <v>42</v>
      </c>
      <c r="K47" s="167" t="s">
        <v>42</v>
      </c>
      <c r="L47" s="168" t="s">
        <v>42</v>
      </c>
      <c r="M47" s="169"/>
      <c r="N47" s="170"/>
      <c r="O47" s="171">
        <f>M47+N47</f>
        <v>0</v>
      </c>
      <c r="P47" s="172"/>
    </row>
    <row r="48" spans="1:16" ht="24" x14ac:dyDescent="0.25">
      <c r="A48" s="161">
        <v>23510</v>
      </c>
      <c r="B48" s="162" t="s">
        <v>64</v>
      </c>
      <c r="C48" s="163">
        <f>O48</f>
        <v>0</v>
      </c>
      <c r="D48" s="164" t="s">
        <v>42</v>
      </c>
      <c r="E48" s="165" t="s">
        <v>42</v>
      </c>
      <c r="F48" s="166" t="s">
        <v>42</v>
      </c>
      <c r="G48" s="164" t="s">
        <v>42</v>
      </c>
      <c r="H48" s="167" t="s">
        <v>42</v>
      </c>
      <c r="I48" s="168" t="s">
        <v>42</v>
      </c>
      <c r="J48" s="164" t="s">
        <v>42</v>
      </c>
      <c r="K48" s="167" t="s">
        <v>42</v>
      </c>
      <c r="L48" s="168" t="s">
        <v>42</v>
      </c>
      <c r="M48" s="169"/>
      <c r="N48" s="170"/>
      <c r="O48" s="171">
        <f>M48+N48</f>
        <v>0</v>
      </c>
      <c r="P48" s="172"/>
    </row>
    <row r="49" spans="1:16" x14ac:dyDescent="0.25">
      <c r="A49" s="173"/>
      <c r="B49" s="162"/>
      <c r="C49" s="174"/>
      <c r="D49" s="164"/>
      <c r="E49" s="165"/>
      <c r="F49" s="175"/>
      <c r="G49" s="164"/>
      <c r="H49" s="167"/>
      <c r="I49" s="168"/>
      <c r="J49" s="176"/>
      <c r="K49" s="177"/>
      <c r="L49" s="178"/>
      <c r="M49" s="179"/>
      <c r="N49" s="180"/>
      <c r="O49" s="178"/>
      <c r="P49" s="172"/>
    </row>
    <row r="50" spans="1:16" s="33" customFormat="1" x14ac:dyDescent="0.25">
      <c r="A50" s="181"/>
      <c r="B50" s="182" t="s">
        <v>65</v>
      </c>
      <c r="C50" s="183"/>
      <c r="D50" s="184"/>
      <c r="E50" s="185"/>
      <c r="F50" s="186"/>
      <c r="G50" s="184"/>
      <c r="H50" s="187"/>
      <c r="I50" s="188"/>
      <c r="J50" s="184"/>
      <c r="K50" s="187"/>
      <c r="L50" s="188"/>
      <c r="M50" s="189"/>
      <c r="N50" s="185"/>
      <c r="O50" s="188"/>
      <c r="P50" s="190"/>
    </row>
    <row r="51" spans="1:16" s="33" customFormat="1" ht="12.75" thickBot="1" x14ac:dyDescent="0.3">
      <c r="A51" s="191"/>
      <c r="B51" s="35" t="s">
        <v>66</v>
      </c>
      <c r="C51" s="192">
        <f t="shared" ref="C51:C114" si="4">F51+I51+L51+O51</f>
        <v>7483085</v>
      </c>
      <c r="D51" s="193">
        <f>SUM(D52,D283)</f>
        <v>6694224</v>
      </c>
      <c r="E51" s="194">
        <f>SUM(E52,E283)</f>
        <v>788861</v>
      </c>
      <c r="F51" s="195">
        <f t="shared" ref="F51:F115" si="5">D51+E51</f>
        <v>7483085</v>
      </c>
      <c r="G51" s="193">
        <f>SUM(G52,G283)</f>
        <v>0</v>
      </c>
      <c r="H51" s="196">
        <f>SUM(H52,H283)</f>
        <v>0</v>
      </c>
      <c r="I51" s="197">
        <f t="shared" ref="I51:I115" si="6">G51+H51</f>
        <v>0</v>
      </c>
      <c r="J51" s="193">
        <f>SUM(J52,J283)</f>
        <v>0</v>
      </c>
      <c r="K51" s="196">
        <f>SUM(K52,K283)</f>
        <v>0</v>
      </c>
      <c r="L51" s="197">
        <f t="shared" ref="L51:L115" si="7">J51+K51</f>
        <v>0</v>
      </c>
      <c r="M51" s="198">
        <f>SUM(M52,M283)</f>
        <v>0</v>
      </c>
      <c r="N51" s="194">
        <f>SUM(N52,N283)</f>
        <v>0</v>
      </c>
      <c r="O51" s="197">
        <f t="shared" ref="O51:O115" si="8">M51+N51</f>
        <v>0</v>
      </c>
      <c r="P51" s="44"/>
    </row>
    <row r="52" spans="1:16" s="33" customFormat="1" ht="36.75" thickTop="1" x14ac:dyDescent="0.25">
      <c r="A52" s="199"/>
      <c r="B52" s="200" t="s">
        <v>67</v>
      </c>
      <c r="C52" s="201">
        <f t="shared" si="4"/>
        <v>5761122</v>
      </c>
      <c r="D52" s="202">
        <f>SUM(D53,D195)</f>
        <v>5761122</v>
      </c>
      <c r="E52" s="203">
        <f>SUM(E53,E195)</f>
        <v>0</v>
      </c>
      <c r="F52" s="204">
        <f t="shared" si="5"/>
        <v>5761122</v>
      </c>
      <c r="G52" s="202">
        <f>SUM(G53,G195)</f>
        <v>0</v>
      </c>
      <c r="H52" s="205">
        <f>SUM(H53,H195)</f>
        <v>0</v>
      </c>
      <c r="I52" s="206">
        <f t="shared" si="6"/>
        <v>0</v>
      </c>
      <c r="J52" s="202">
        <f>SUM(J53,J195)</f>
        <v>0</v>
      </c>
      <c r="K52" s="205">
        <f>SUM(K53,K195)</f>
        <v>0</v>
      </c>
      <c r="L52" s="206">
        <f t="shared" si="7"/>
        <v>0</v>
      </c>
      <c r="M52" s="207">
        <f>SUM(M53,M195)</f>
        <v>0</v>
      </c>
      <c r="N52" s="203">
        <f>SUM(N53,N195)</f>
        <v>0</v>
      </c>
      <c r="O52" s="206">
        <f t="shared" si="8"/>
        <v>0</v>
      </c>
      <c r="P52" s="208"/>
    </row>
    <row r="53" spans="1:16" s="33" customFormat="1" ht="24" x14ac:dyDescent="0.25">
      <c r="A53" s="27"/>
      <c r="B53" s="25" t="s">
        <v>68</v>
      </c>
      <c r="C53" s="209">
        <f t="shared" si="4"/>
        <v>0</v>
      </c>
      <c r="D53" s="210">
        <f>SUM(D54,D76,D174,D188)</f>
        <v>0</v>
      </c>
      <c r="E53" s="211">
        <f>SUM(E54,E76,E174,E188)</f>
        <v>0</v>
      </c>
      <c r="F53" s="212">
        <f t="shared" si="5"/>
        <v>0</v>
      </c>
      <c r="G53" s="210">
        <f>SUM(G54,G76,G174,G188)</f>
        <v>0</v>
      </c>
      <c r="H53" s="213">
        <f>SUM(H54,H76,H174,H188)</f>
        <v>0</v>
      </c>
      <c r="I53" s="214">
        <f t="shared" si="6"/>
        <v>0</v>
      </c>
      <c r="J53" s="210">
        <f>SUM(J54,J76,J174,J188)</f>
        <v>0</v>
      </c>
      <c r="K53" s="213">
        <f>SUM(K54,K76,K174,K188)</f>
        <v>0</v>
      </c>
      <c r="L53" s="214">
        <f t="shared" si="7"/>
        <v>0</v>
      </c>
      <c r="M53" s="215">
        <f>SUM(M54,M76,M174,M188)</f>
        <v>0</v>
      </c>
      <c r="N53" s="211">
        <f>SUM(N54,N76,N174,N188)</f>
        <v>0</v>
      </c>
      <c r="O53" s="214">
        <f t="shared" si="8"/>
        <v>0</v>
      </c>
      <c r="P53" s="216"/>
    </row>
    <row r="54" spans="1:16" s="33" customFormat="1" x14ac:dyDescent="0.25">
      <c r="A54" s="217">
        <v>1000</v>
      </c>
      <c r="B54" s="217" t="s">
        <v>69</v>
      </c>
      <c r="C54" s="218">
        <f t="shared" si="4"/>
        <v>0</v>
      </c>
      <c r="D54" s="219">
        <f>SUM(D55,D68)</f>
        <v>0</v>
      </c>
      <c r="E54" s="220">
        <f>SUM(E55,E68)</f>
        <v>0</v>
      </c>
      <c r="F54" s="221">
        <f t="shared" si="5"/>
        <v>0</v>
      </c>
      <c r="G54" s="219">
        <f>SUM(G55,G68)</f>
        <v>0</v>
      </c>
      <c r="H54" s="222">
        <f>SUM(H55,H68)</f>
        <v>0</v>
      </c>
      <c r="I54" s="223">
        <f t="shared" si="6"/>
        <v>0</v>
      </c>
      <c r="J54" s="219">
        <f>SUM(J55,J68)</f>
        <v>0</v>
      </c>
      <c r="K54" s="222">
        <f>SUM(K55,K68)</f>
        <v>0</v>
      </c>
      <c r="L54" s="223">
        <f t="shared" si="7"/>
        <v>0</v>
      </c>
      <c r="M54" s="224">
        <f>SUM(M55,M68)</f>
        <v>0</v>
      </c>
      <c r="N54" s="220">
        <f>SUM(N55,N68)</f>
        <v>0</v>
      </c>
      <c r="O54" s="223">
        <f t="shared" si="8"/>
        <v>0</v>
      </c>
      <c r="P54" s="225"/>
    </row>
    <row r="55" spans="1:16" x14ac:dyDescent="0.25">
      <c r="A55" s="88">
        <v>1100</v>
      </c>
      <c r="B55" s="226" t="s">
        <v>70</v>
      </c>
      <c r="C55" s="89">
        <f t="shared" si="4"/>
        <v>0</v>
      </c>
      <c r="D55" s="100">
        <f>SUM(D56,D59,D67)</f>
        <v>0</v>
      </c>
      <c r="E55" s="227">
        <f>SUM(E56,E59,E67)</f>
        <v>0</v>
      </c>
      <c r="F55" s="228">
        <f t="shared" si="5"/>
        <v>0</v>
      </c>
      <c r="G55" s="100">
        <f>SUM(G56,G59,G67)</f>
        <v>0</v>
      </c>
      <c r="H55" s="101">
        <f>SUM(H56,H59,H67)</f>
        <v>0</v>
      </c>
      <c r="I55" s="102">
        <f t="shared" si="6"/>
        <v>0</v>
      </c>
      <c r="J55" s="100">
        <f>SUM(J56,J59,J67)</f>
        <v>0</v>
      </c>
      <c r="K55" s="101">
        <f>SUM(K56,K59,K67)</f>
        <v>0</v>
      </c>
      <c r="L55" s="102">
        <f t="shared" si="7"/>
        <v>0</v>
      </c>
      <c r="M55" s="229">
        <f>SUM(M56,M59,M67)</f>
        <v>0</v>
      </c>
      <c r="N55" s="230">
        <f>SUM(N56,N59,N67)</f>
        <v>0</v>
      </c>
      <c r="O55" s="231">
        <f t="shared" si="8"/>
        <v>0</v>
      </c>
      <c r="P55" s="232"/>
    </row>
    <row r="56" spans="1:16" x14ac:dyDescent="0.25">
      <c r="A56" s="233">
        <v>1110</v>
      </c>
      <c r="B56" s="162" t="s">
        <v>71</v>
      </c>
      <c r="C56" s="174">
        <f t="shared" si="4"/>
        <v>0</v>
      </c>
      <c r="D56" s="234">
        <f>SUM(D57:D58)</f>
        <v>0</v>
      </c>
      <c r="E56" s="235">
        <f>SUM(E57:E58)</f>
        <v>0</v>
      </c>
      <c r="F56" s="236">
        <f t="shared" si="5"/>
        <v>0</v>
      </c>
      <c r="G56" s="234">
        <f>SUM(G57:G58)</f>
        <v>0</v>
      </c>
      <c r="H56" s="237">
        <f>SUM(H57:H58)</f>
        <v>0</v>
      </c>
      <c r="I56" s="238">
        <f t="shared" si="6"/>
        <v>0</v>
      </c>
      <c r="J56" s="234">
        <f>SUM(J57:J58)</f>
        <v>0</v>
      </c>
      <c r="K56" s="237">
        <f>SUM(K57:K58)</f>
        <v>0</v>
      </c>
      <c r="L56" s="238">
        <f t="shared" si="7"/>
        <v>0</v>
      </c>
      <c r="M56" s="239">
        <f>SUM(M57:M58)</f>
        <v>0</v>
      </c>
      <c r="N56" s="235">
        <f>SUM(N57:N58)</f>
        <v>0</v>
      </c>
      <c r="O56" s="238">
        <f t="shared" si="8"/>
        <v>0</v>
      </c>
      <c r="P56" s="172"/>
    </row>
    <row r="57" spans="1:16" x14ac:dyDescent="0.25">
      <c r="A57" s="56">
        <v>1111</v>
      </c>
      <c r="B57" s="104" t="s">
        <v>72</v>
      </c>
      <c r="C57" s="105">
        <f t="shared" si="4"/>
        <v>0</v>
      </c>
      <c r="D57" s="111"/>
      <c r="E57" s="240"/>
      <c r="F57" s="241">
        <f t="shared" si="5"/>
        <v>0</v>
      </c>
      <c r="G57" s="111"/>
      <c r="H57" s="112"/>
      <c r="I57" s="113">
        <f t="shared" si="6"/>
        <v>0</v>
      </c>
      <c r="J57" s="111"/>
      <c r="K57" s="112"/>
      <c r="L57" s="113">
        <f t="shared" si="7"/>
        <v>0</v>
      </c>
      <c r="M57" s="242"/>
      <c r="N57" s="240"/>
      <c r="O57" s="113">
        <f t="shared" si="8"/>
        <v>0</v>
      </c>
      <c r="P57" s="64"/>
    </row>
    <row r="58" spans="1:16" ht="24" customHeight="1" x14ac:dyDescent="0.25">
      <c r="A58" s="66">
        <v>1119</v>
      </c>
      <c r="B58" s="115" t="s">
        <v>73</v>
      </c>
      <c r="C58" s="116">
        <f t="shared" si="4"/>
        <v>0</v>
      </c>
      <c r="D58" s="122"/>
      <c r="E58" s="243"/>
      <c r="F58" s="244">
        <f t="shared" si="5"/>
        <v>0</v>
      </c>
      <c r="G58" s="122"/>
      <c r="H58" s="123"/>
      <c r="I58" s="124">
        <f t="shared" si="6"/>
        <v>0</v>
      </c>
      <c r="J58" s="122"/>
      <c r="K58" s="123"/>
      <c r="L58" s="124">
        <f t="shared" si="7"/>
        <v>0</v>
      </c>
      <c r="M58" s="245"/>
      <c r="N58" s="243"/>
      <c r="O58" s="124">
        <f t="shared" si="8"/>
        <v>0</v>
      </c>
      <c r="P58" s="74"/>
    </row>
    <row r="59" spans="1:16" ht="23.25" customHeight="1" x14ac:dyDescent="0.25">
      <c r="A59" s="246">
        <v>1140</v>
      </c>
      <c r="B59" s="115" t="s">
        <v>74</v>
      </c>
      <c r="C59" s="116">
        <f t="shared" si="4"/>
        <v>0</v>
      </c>
      <c r="D59" s="247">
        <f>SUM(D60:D66)</f>
        <v>0</v>
      </c>
      <c r="E59" s="248">
        <f>SUM(E60:E66)</f>
        <v>0</v>
      </c>
      <c r="F59" s="249">
        <f>D59+E59</f>
        <v>0</v>
      </c>
      <c r="G59" s="247">
        <f>SUM(G60:G66)</f>
        <v>0</v>
      </c>
      <c r="H59" s="250">
        <f>SUM(H60:H66)</f>
        <v>0</v>
      </c>
      <c r="I59" s="251">
        <f t="shared" si="6"/>
        <v>0</v>
      </c>
      <c r="J59" s="247">
        <f>SUM(J60:J66)</f>
        <v>0</v>
      </c>
      <c r="K59" s="250">
        <f>SUM(K60:K66)</f>
        <v>0</v>
      </c>
      <c r="L59" s="251">
        <f t="shared" si="7"/>
        <v>0</v>
      </c>
      <c r="M59" s="252">
        <f>SUM(M60:M66)</f>
        <v>0</v>
      </c>
      <c r="N59" s="248">
        <f>SUM(N60:N66)</f>
        <v>0</v>
      </c>
      <c r="O59" s="251">
        <f t="shared" si="8"/>
        <v>0</v>
      </c>
      <c r="P59" s="74"/>
    </row>
    <row r="60" spans="1:16" x14ac:dyDescent="0.25">
      <c r="A60" s="66">
        <v>1141</v>
      </c>
      <c r="B60" s="115" t="s">
        <v>75</v>
      </c>
      <c r="C60" s="116">
        <f t="shared" si="4"/>
        <v>0</v>
      </c>
      <c r="D60" s="122"/>
      <c r="E60" s="243"/>
      <c r="F60" s="244">
        <f t="shared" si="5"/>
        <v>0</v>
      </c>
      <c r="G60" s="122"/>
      <c r="H60" s="123"/>
      <c r="I60" s="124">
        <f t="shared" si="6"/>
        <v>0</v>
      </c>
      <c r="J60" s="122"/>
      <c r="K60" s="123"/>
      <c r="L60" s="124">
        <f t="shared" si="7"/>
        <v>0</v>
      </c>
      <c r="M60" s="245"/>
      <c r="N60" s="243"/>
      <c r="O60" s="124">
        <f t="shared" si="8"/>
        <v>0</v>
      </c>
      <c r="P60" s="74"/>
    </row>
    <row r="61" spans="1:16" ht="24.75" customHeight="1" x14ac:dyDescent="0.25">
      <c r="A61" s="66">
        <v>1142</v>
      </c>
      <c r="B61" s="115" t="s">
        <v>76</v>
      </c>
      <c r="C61" s="116">
        <f t="shared" si="4"/>
        <v>0</v>
      </c>
      <c r="D61" s="122"/>
      <c r="E61" s="243"/>
      <c r="F61" s="244">
        <f t="shared" si="5"/>
        <v>0</v>
      </c>
      <c r="G61" s="122"/>
      <c r="H61" s="123"/>
      <c r="I61" s="124">
        <f t="shared" si="6"/>
        <v>0</v>
      </c>
      <c r="J61" s="122"/>
      <c r="K61" s="123"/>
      <c r="L61" s="124">
        <f t="shared" si="7"/>
        <v>0</v>
      </c>
      <c r="M61" s="245"/>
      <c r="N61" s="243"/>
      <c r="O61" s="124">
        <f t="shared" si="8"/>
        <v>0</v>
      </c>
      <c r="P61" s="74"/>
    </row>
    <row r="62" spans="1:16" ht="24" x14ac:dyDescent="0.25">
      <c r="A62" s="66">
        <v>1145</v>
      </c>
      <c r="B62" s="115" t="s">
        <v>77</v>
      </c>
      <c r="C62" s="116">
        <f t="shared" si="4"/>
        <v>0</v>
      </c>
      <c r="D62" s="122"/>
      <c r="E62" s="243"/>
      <c r="F62" s="244">
        <f t="shared" si="5"/>
        <v>0</v>
      </c>
      <c r="G62" s="122"/>
      <c r="H62" s="123"/>
      <c r="I62" s="124">
        <f t="shared" si="6"/>
        <v>0</v>
      </c>
      <c r="J62" s="122"/>
      <c r="K62" s="123"/>
      <c r="L62" s="124">
        <f t="shared" si="7"/>
        <v>0</v>
      </c>
      <c r="M62" s="245"/>
      <c r="N62" s="243"/>
      <c r="O62" s="124">
        <f t="shared" si="8"/>
        <v>0</v>
      </c>
      <c r="P62" s="74"/>
    </row>
    <row r="63" spans="1:16" ht="27.75" customHeight="1" x14ac:dyDescent="0.25">
      <c r="A63" s="66">
        <v>1146</v>
      </c>
      <c r="B63" s="115" t="s">
        <v>78</v>
      </c>
      <c r="C63" s="116">
        <f t="shared" si="4"/>
        <v>0</v>
      </c>
      <c r="D63" s="122"/>
      <c r="E63" s="243"/>
      <c r="F63" s="244">
        <f t="shared" si="5"/>
        <v>0</v>
      </c>
      <c r="G63" s="122"/>
      <c r="H63" s="123"/>
      <c r="I63" s="124">
        <f t="shared" si="6"/>
        <v>0</v>
      </c>
      <c r="J63" s="122"/>
      <c r="K63" s="123"/>
      <c r="L63" s="124">
        <f t="shared" si="7"/>
        <v>0</v>
      </c>
      <c r="M63" s="245"/>
      <c r="N63" s="243"/>
      <c r="O63" s="124">
        <f t="shared" si="8"/>
        <v>0</v>
      </c>
      <c r="P63" s="74"/>
    </row>
    <row r="64" spans="1:16" x14ac:dyDescent="0.25">
      <c r="A64" s="66">
        <v>1147</v>
      </c>
      <c r="B64" s="115" t="s">
        <v>79</v>
      </c>
      <c r="C64" s="116">
        <f t="shared" si="4"/>
        <v>0</v>
      </c>
      <c r="D64" s="122"/>
      <c r="E64" s="243"/>
      <c r="F64" s="244">
        <f t="shared" si="5"/>
        <v>0</v>
      </c>
      <c r="G64" s="122"/>
      <c r="H64" s="123"/>
      <c r="I64" s="124">
        <f t="shared" si="6"/>
        <v>0</v>
      </c>
      <c r="J64" s="122"/>
      <c r="K64" s="123"/>
      <c r="L64" s="124">
        <f t="shared" si="7"/>
        <v>0</v>
      </c>
      <c r="M64" s="245"/>
      <c r="N64" s="243"/>
      <c r="O64" s="124">
        <f t="shared" si="8"/>
        <v>0</v>
      </c>
      <c r="P64" s="74"/>
    </row>
    <row r="65" spans="1:16" x14ac:dyDescent="0.25">
      <c r="A65" s="66">
        <v>1148</v>
      </c>
      <c r="B65" s="115" t="s">
        <v>80</v>
      </c>
      <c r="C65" s="116">
        <f t="shared" si="4"/>
        <v>0</v>
      </c>
      <c r="D65" s="122"/>
      <c r="E65" s="243"/>
      <c r="F65" s="244">
        <f t="shared" si="5"/>
        <v>0</v>
      </c>
      <c r="G65" s="122"/>
      <c r="H65" s="123"/>
      <c r="I65" s="124">
        <f t="shared" si="6"/>
        <v>0</v>
      </c>
      <c r="J65" s="122"/>
      <c r="K65" s="123"/>
      <c r="L65" s="124">
        <f t="shared" si="7"/>
        <v>0</v>
      </c>
      <c r="M65" s="245"/>
      <c r="N65" s="243"/>
      <c r="O65" s="124">
        <f t="shared" si="8"/>
        <v>0</v>
      </c>
      <c r="P65" s="74"/>
    </row>
    <row r="66" spans="1:16" ht="37.5" customHeight="1" x14ac:dyDescent="0.25">
      <c r="A66" s="66">
        <v>1149</v>
      </c>
      <c r="B66" s="115" t="s">
        <v>81</v>
      </c>
      <c r="C66" s="116">
        <f t="shared" si="4"/>
        <v>0</v>
      </c>
      <c r="D66" s="122"/>
      <c r="E66" s="243"/>
      <c r="F66" s="244">
        <f t="shared" si="5"/>
        <v>0</v>
      </c>
      <c r="G66" s="122"/>
      <c r="H66" s="123"/>
      <c r="I66" s="124">
        <f t="shared" si="6"/>
        <v>0</v>
      </c>
      <c r="J66" s="122"/>
      <c r="K66" s="123"/>
      <c r="L66" s="124">
        <f t="shared" si="7"/>
        <v>0</v>
      </c>
      <c r="M66" s="245"/>
      <c r="N66" s="243"/>
      <c r="O66" s="124">
        <f t="shared" si="8"/>
        <v>0</v>
      </c>
      <c r="P66" s="74"/>
    </row>
    <row r="67" spans="1:16" ht="36" x14ac:dyDescent="0.25">
      <c r="A67" s="233">
        <v>1150</v>
      </c>
      <c r="B67" s="162" t="s">
        <v>82</v>
      </c>
      <c r="C67" s="116">
        <f t="shared" si="4"/>
        <v>0</v>
      </c>
      <c r="D67" s="253"/>
      <c r="E67" s="254"/>
      <c r="F67" s="255">
        <f t="shared" si="5"/>
        <v>0</v>
      </c>
      <c r="G67" s="253"/>
      <c r="H67" s="256"/>
      <c r="I67" s="257">
        <f t="shared" si="6"/>
        <v>0</v>
      </c>
      <c r="J67" s="253"/>
      <c r="K67" s="256"/>
      <c r="L67" s="257">
        <f t="shared" si="7"/>
        <v>0</v>
      </c>
      <c r="M67" s="258"/>
      <c r="N67" s="254"/>
      <c r="O67" s="257">
        <f t="shared" si="8"/>
        <v>0</v>
      </c>
      <c r="P67" s="172"/>
    </row>
    <row r="68" spans="1:16" ht="36" x14ac:dyDescent="0.25">
      <c r="A68" s="88">
        <v>1200</v>
      </c>
      <c r="B68" s="226" t="s">
        <v>83</v>
      </c>
      <c r="C68" s="89">
        <f t="shared" si="4"/>
        <v>0</v>
      </c>
      <c r="D68" s="100">
        <f>SUM(D69:D70)</f>
        <v>0</v>
      </c>
      <c r="E68" s="227">
        <f>SUM(E69:E70)</f>
        <v>0</v>
      </c>
      <c r="F68" s="228">
        <f>D68+E68</f>
        <v>0</v>
      </c>
      <c r="G68" s="100">
        <f>SUM(G69:G70)</f>
        <v>0</v>
      </c>
      <c r="H68" s="101">
        <f>SUM(H69:H70)</f>
        <v>0</v>
      </c>
      <c r="I68" s="102">
        <f t="shared" si="6"/>
        <v>0</v>
      </c>
      <c r="J68" s="100">
        <f>SUM(J69:J70)</f>
        <v>0</v>
      </c>
      <c r="K68" s="101">
        <f>SUM(K69:K70)</f>
        <v>0</v>
      </c>
      <c r="L68" s="102">
        <f t="shared" si="7"/>
        <v>0</v>
      </c>
      <c r="M68" s="259">
        <f>SUM(M69:M70)</f>
        <v>0</v>
      </c>
      <c r="N68" s="227">
        <f>SUM(N69:N70)</f>
        <v>0</v>
      </c>
      <c r="O68" s="102">
        <f t="shared" si="8"/>
        <v>0</v>
      </c>
      <c r="P68" s="98"/>
    </row>
    <row r="69" spans="1:16" ht="24" x14ac:dyDescent="0.25">
      <c r="A69" s="260">
        <v>1210</v>
      </c>
      <c r="B69" s="104" t="s">
        <v>84</v>
      </c>
      <c r="C69" s="105">
        <f t="shared" si="4"/>
        <v>0</v>
      </c>
      <c r="D69" s="111"/>
      <c r="E69" s="240"/>
      <c r="F69" s="241">
        <f t="shared" si="5"/>
        <v>0</v>
      </c>
      <c r="G69" s="111"/>
      <c r="H69" s="112"/>
      <c r="I69" s="113">
        <f t="shared" si="6"/>
        <v>0</v>
      </c>
      <c r="J69" s="111"/>
      <c r="K69" s="112"/>
      <c r="L69" s="113">
        <f t="shared" si="7"/>
        <v>0</v>
      </c>
      <c r="M69" s="242"/>
      <c r="N69" s="240"/>
      <c r="O69" s="113">
        <f t="shared" si="8"/>
        <v>0</v>
      </c>
      <c r="P69" s="64"/>
    </row>
    <row r="70" spans="1:16" ht="24" x14ac:dyDescent="0.25">
      <c r="A70" s="246">
        <v>1220</v>
      </c>
      <c r="B70" s="115" t="s">
        <v>85</v>
      </c>
      <c r="C70" s="116">
        <f t="shared" si="4"/>
        <v>0</v>
      </c>
      <c r="D70" s="247">
        <f>SUM(D71:D75)</f>
        <v>0</v>
      </c>
      <c r="E70" s="248">
        <f>SUM(E71:E75)</f>
        <v>0</v>
      </c>
      <c r="F70" s="249">
        <f t="shared" si="5"/>
        <v>0</v>
      </c>
      <c r="G70" s="247">
        <f>SUM(G71:G75)</f>
        <v>0</v>
      </c>
      <c r="H70" s="250">
        <f>SUM(H71:H75)</f>
        <v>0</v>
      </c>
      <c r="I70" s="251">
        <f t="shared" si="6"/>
        <v>0</v>
      </c>
      <c r="J70" s="247">
        <f>SUM(J71:J75)</f>
        <v>0</v>
      </c>
      <c r="K70" s="250">
        <f>SUM(K71:K75)</f>
        <v>0</v>
      </c>
      <c r="L70" s="251">
        <f t="shared" si="7"/>
        <v>0</v>
      </c>
      <c r="M70" s="252">
        <f>SUM(M71:M75)</f>
        <v>0</v>
      </c>
      <c r="N70" s="248">
        <f>SUM(N71:N75)</f>
        <v>0</v>
      </c>
      <c r="O70" s="251">
        <f t="shared" si="8"/>
        <v>0</v>
      </c>
      <c r="P70" s="74"/>
    </row>
    <row r="71" spans="1:16" ht="60" x14ac:dyDescent="0.25">
      <c r="A71" s="66">
        <v>1221</v>
      </c>
      <c r="B71" s="115" t="s">
        <v>86</v>
      </c>
      <c r="C71" s="116">
        <f t="shared" si="4"/>
        <v>0</v>
      </c>
      <c r="D71" s="122"/>
      <c r="E71" s="243"/>
      <c r="F71" s="244">
        <f t="shared" si="5"/>
        <v>0</v>
      </c>
      <c r="G71" s="122"/>
      <c r="H71" s="123"/>
      <c r="I71" s="124">
        <f t="shared" si="6"/>
        <v>0</v>
      </c>
      <c r="J71" s="122"/>
      <c r="K71" s="123"/>
      <c r="L71" s="124">
        <f t="shared" si="7"/>
        <v>0</v>
      </c>
      <c r="M71" s="245"/>
      <c r="N71" s="243"/>
      <c r="O71" s="124">
        <f t="shared" si="8"/>
        <v>0</v>
      </c>
      <c r="P71" s="74"/>
    </row>
    <row r="72" spans="1:16" x14ac:dyDescent="0.25">
      <c r="A72" s="66">
        <v>1223</v>
      </c>
      <c r="B72" s="115" t="s">
        <v>87</v>
      </c>
      <c r="C72" s="116">
        <f t="shared" si="4"/>
        <v>0</v>
      </c>
      <c r="D72" s="122"/>
      <c r="E72" s="243"/>
      <c r="F72" s="244">
        <f t="shared" si="5"/>
        <v>0</v>
      </c>
      <c r="G72" s="122"/>
      <c r="H72" s="123"/>
      <c r="I72" s="124">
        <f t="shared" si="6"/>
        <v>0</v>
      </c>
      <c r="J72" s="122"/>
      <c r="K72" s="123"/>
      <c r="L72" s="124">
        <f t="shared" si="7"/>
        <v>0</v>
      </c>
      <c r="M72" s="245"/>
      <c r="N72" s="243"/>
      <c r="O72" s="124">
        <f t="shared" si="8"/>
        <v>0</v>
      </c>
      <c r="P72" s="74"/>
    </row>
    <row r="73" spans="1:16" x14ac:dyDescent="0.25">
      <c r="A73" s="66">
        <v>1225</v>
      </c>
      <c r="B73" s="115" t="s">
        <v>88</v>
      </c>
      <c r="C73" s="116">
        <f t="shared" si="4"/>
        <v>0</v>
      </c>
      <c r="D73" s="122"/>
      <c r="E73" s="243"/>
      <c r="F73" s="244">
        <f t="shared" si="5"/>
        <v>0</v>
      </c>
      <c r="G73" s="122"/>
      <c r="H73" s="123"/>
      <c r="I73" s="124">
        <f t="shared" si="6"/>
        <v>0</v>
      </c>
      <c r="J73" s="122"/>
      <c r="K73" s="123"/>
      <c r="L73" s="124">
        <f t="shared" si="7"/>
        <v>0</v>
      </c>
      <c r="M73" s="245"/>
      <c r="N73" s="243"/>
      <c r="O73" s="124">
        <f t="shared" si="8"/>
        <v>0</v>
      </c>
      <c r="P73" s="74"/>
    </row>
    <row r="74" spans="1:16" ht="36" x14ac:dyDescent="0.25">
      <c r="A74" s="66">
        <v>1227</v>
      </c>
      <c r="B74" s="115" t="s">
        <v>89</v>
      </c>
      <c r="C74" s="116">
        <f t="shared" si="4"/>
        <v>0</v>
      </c>
      <c r="D74" s="122"/>
      <c r="E74" s="243"/>
      <c r="F74" s="244">
        <f t="shared" si="5"/>
        <v>0</v>
      </c>
      <c r="G74" s="122"/>
      <c r="H74" s="123"/>
      <c r="I74" s="124">
        <f t="shared" si="6"/>
        <v>0</v>
      </c>
      <c r="J74" s="122"/>
      <c r="K74" s="123"/>
      <c r="L74" s="124">
        <f t="shared" si="7"/>
        <v>0</v>
      </c>
      <c r="M74" s="245"/>
      <c r="N74" s="243"/>
      <c r="O74" s="124">
        <f t="shared" si="8"/>
        <v>0</v>
      </c>
      <c r="P74" s="74"/>
    </row>
    <row r="75" spans="1:16" ht="60" x14ac:dyDescent="0.25">
      <c r="A75" s="66">
        <v>1228</v>
      </c>
      <c r="B75" s="115" t="s">
        <v>90</v>
      </c>
      <c r="C75" s="116">
        <f t="shared" si="4"/>
        <v>0</v>
      </c>
      <c r="D75" s="122"/>
      <c r="E75" s="243"/>
      <c r="F75" s="244">
        <f t="shared" si="5"/>
        <v>0</v>
      </c>
      <c r="G75" s="122"/>
      <c r="H75" s="123"/>
      <c r="I75" s="124">
        <f t="shared" si="6"/>
        <v>0</v>
      </c>
      <c r="J75" s="122"/>
      <c r="K75" s="123"/>
      <c r="L75" s="124">
        <f t="shared" si="7"/>
        <v>0</v>
      </c>
      <c r="M75" s="245"/>
      <c r="N75" s="243"/>
      <c r="O75" s="124">
        <f t="shared" si="8"/>
        <v>0</v>
      </c>
      <c r="P75" s="74"/>
    </row>
    <row r="76" spans="1:16" ht="15" customHeight="1" x14ac:dyDescent="0.25">
      <c r="A76" s="217">
        <v>2000</v>
      </c>
      <c r="B76" s="217" t="s">
        <v>91</v>
      </c>
      <c r="C76" s="218">
        <f t="shared" si="4"/>
        <v>0</v>
      </c>
      <c r="D76" s="219">
        <f>SUM(D77,D84,D131,D165,D166,D173)</f>
        <v>0</v>
      </c>
      <c r="E76" s="220">
        <f>SUM(E77,E84,E131,E165,E166,E173)</f>
        <v>0</v>
      </c>
      <c r="F76" s="221">
        <f t="shared" si="5"/>
        <v>0</v>
      </c>
      <c r="G76" s="219">
        <f>SUM(G77,G84,G131,G165,G166,G173)</f>
        <v>0</v>
      </c>
      <c r="H76" s="222">
        <f>SUM(H77,H84,H131,H165,H166,H173)</f>
        <v>0</v>
      </c>
      <c r="I76" s="223">
        <f t="shared" si="6"/>
        <v>0</v>
      </c>
      <c r="J76" s="219">
        <f>SUM(J77,J84,J131,J165,J166,J173)</f>
        <v>0</v>
      </c>
      <c r="K76" s="222">
        <f>SUM(K77,K84,K131,K165,K166,K173)</f>
        <v>0</v>
      </c>
      <c r="L76" s="223">
        <f t="shared" si="7"/>
        <v>0</v>
      </c>
      <c r="M76" s="224">
        <f>SUM(M77,M84,M131,M165,M166,M173)</f>
        <v>0</v>
      </c>
      <c r="N76" s="220">
        <f>SUM(N77,N84,N131,N165,N166,N173)</f>
        <v>0</v>
      </c>
      <c r="O76" s="223">
        <f t="shared" si="8"/>
        <v>0</v>
      </c>
      <c r="P76" s="225"/>
    </row>
    <row r="77" spans="1:16" ht="36" customHeight="1" x14ac:dyDescent="0.25">
      <c r="A77" s="88">
        <v>2100</v>
      </c>
      <c r="B77" s="226" t="s">
        <v>92</v>
      </c>
      <c r="C77" s="89">
        <f t="shared" si="4"/>
        <v>0</v>
      </c>
      <c r="D77" s="100">
        <f>SUM(D78,D81)</f>
        <v>0</v>
      </c>
      <c r="E77" s="227">
        <f>SUM(E78,E81)</f>
        <v>0</v>
      </c>
      <c r="F77" s="228">
        <f t="shared" si="5"/>
        <v>0</v>
      </c>
      <c r="G77" s="100">
        <f>SUM(G78,G81)</f>
        <v>0</v>
      </c>
      <c r="H77" s="101">
        <f>SUM(H78,H81)</f>
        <v>0</v>
      </c>
      <c r="I77" s="102">
        <f t="shared" si="6"/>
        <v>0</v>
      </c>
      <c r="J77" s="100">
        <f>SUM(J78,J81)</f>
        <v>0</v>
      </c>
      <c r="K77" s="101">
        <f>SUM(K78,K81)</f>
        <v>0</v>
      </c>
      <c r="L77" s="102">
        <f t="shared" si="7"/>
        <v>0</v>
      </c>
      <c r="M77" s="259">
        <f>SUM(M78,M81)</f>
        <v>0</v>
      </c>
      <c r="N77" s="227">
        <f>SUM(N78,N81)</f>
        <v>0</v>
      </c>
      <c r="O77" s="102">
        <f t="shared" si="8"/>
        <v>0</v>
      </c>
      <c r="P77" s="98"/>
    </row>
    <row r="78" spans="1:16" ht="35.25" customHeight="1" x14ac:dyDescent="0.25">
      <c r="A78" s="260">
        <v>2110</v>
      </c>
      <c r="B78" s="104" t="s">
        <v>93</v>
      </c>
      <c r="C78" s="105">
        <f t="shared" si="4"/>
        <v>0</v>
      </c>
      <c r="D78" s="261">
        <f>SUM(D79:D80)</f>
        <v>0</v>
      </c>
      <c r="E78" s="262">
        <f>SUM(E79:E80)</f>
        <v>0</v>
      </c>
      <c r="F78" s="263">
        <f t="shared" si="5"/>
        <v>0</v>
      </c>
      <c r="G78" s="261">
        <f>SUM(G79:G80)</f>
        <v>0</v>
      </c>
      <c r="H78" s="264">
        <f>SUM(H79:H80)</f>
        <v>0</v>
      </c>
      <c r="I78" s="265">
        <f t="shared" si="6"/>
        <v>0</v>
      </c>
      <c r="J78" s="261">
        <f>SUM(J79:J80)</f>
        <v>0</v>
      </c>
      <c r="K78" s="264">
        <f>SUM(K79:K80)</f>
        <v>0</v>
      </c>
      <c r="L78" s="265">
        <f t="shared" si="7"/>
        <v>0</v>
      </c>
      <c r="M78" s="266">
        <f>SUM(M79:M80)</f>
        <v>0</v>
      </c>
      <c r="N78" s="262">
        <f>SUM(N79:N80)</f>
        <v>0</v>
      </c>
      <c r="O78" s="265">
        <f t="shared" si="8"/>
        <v>0</v>
      </c>
      <c r="P78" s="64"/>
    </row>
    <row r="79" spans="1:16" x14ac:dyDescent="0.25">
      <c r="A79" s="66">
        <v>2111</v>
      </c>
      <c r="B79" s="115" t="s">
        <v>94</v>
      </c>
      <c r="C79" s="116">
        <f t="shared" si="4"/>
        <v>0</v>
      </c>
      <c r="D79" s="122"/>
      <c r="E79" s="243"/>
      <c r="F79" s="244">
        <f t="shared" si="5"/>
        <v>0</v>
      </c>
      <c r="G79" s="122"/>
      <c r="H79" s="123"/>
      <c r="I79" s="124">
        <f t="shared" si="6"/>
        <v>0</v>
      </c>
      <c r="J79" s="122"/>
      <c r="K79" s="123"/>
      <c r="L79" s="124">
        <f t="shared" si="7"/>
        <v>0</v>
      </c>
      <c r="M79" s="245"/>
      <c r="N79" s="243"/>
      <c r="O79" s="124">
        <f t="shared" si="8"/>
        <v>0</v>
      </c>
      <c r="P79" s="74"/>
    </row>
    <row r="80" spans="1:16" ht="24" x14ac:dyDescent="0.25">
      <c r="A80" s="66">
        <v>2112</v>
      </c>
      <c r="B80" s="115" t="s">
        <v>95</v>
      </c>
      <c r="C80" s="116">
        <f t="shared" si="4"/>
        <v>0</v>
      </c>
      <c r="D80" s="122"/>
      <c r="E80" s="243"/>
      <c r="F80" s="244">
        <f t="shared" si="5"/>
        <v>0</v>
      </c>
      <c r="G80" s="122"/>
      <c r="H80" s="123"/>
      <c r="I80" s="124">
        <f t="shared" si="6"/>
        <v>0</v>
      </c>
      <c r="J80" s="122"/>
      <c r="K80" s="123"/>
      <c r="L80" s="124">
        <f t="shared" si="7"/>
        <v>0</v>
      </c>
      <c r="M80" s="245"/>
      <c r="N80" s="243"/>
      <c r="O80" s="124">
        <f t="shared" si="8"/>
        <v>0</v>
      </c>
      <c r="P80" s="74"/>
    </row>
    <row r="81" spans="1:16" ht="33" customHeight="1" x14ac:dyDescent="0.25">
      <c r="A81" s="246">
        <v>2120</v>
      </c>
      <c r="B81" s="115" t="s">
        <v>96</v>
      </c>
      <c r="C81" s="116">
        <f t="shared" si="4"/>
        <v>0</v>
      </c>
      <c r="D81" s="247">
        <f>SUM(D82:D83)</f>
        <v>0</v>
      </c>
      <c r="E81" s="248">
        <f>SUM(E82:E83)</f>
        <v>0</v>
      </c>
      <c r="F81" s="249">
        <f t="shared" si="5"/>
        <v>0</v>
      </c>
      <c r="G81" s="247">
        <f>SUM(G82:G83)</f>
        <v>0</v>
      </c>
      <c r="H81" s="250">
        <f>SUM(H82:H83)</f>
        <v>0</v>
      </c>
      <c r="I81" s="251">
        <f t="shared" si="6"/>
        <v>0</v>
      </c>
      <c r="J81" s="247">
        <f>SUM(J82:J83)</f>
        <v>0</v>
      </c>
      <c r="K81" s="250">
        <f>SUM(K82:K83)</f>
        <v>0</v>
      </c>
      <c r="L81" s="251">
        <f t="shared" si="7"/>
        <v>0</v>
      </c>
      <c r="M81" s="252">
        <f>SUM(M82:M83)</f>
        <v>0</v>
      </c>
      <c r="N81" s="248">
        <f>SUM(N82:N83)</f>
        <v>0</v>
      </c>
      <c r="O81" s="251">
        <f t="shared" si="8"/>
        <v>0</v>
      </c>
      <c r="P81" s="74"/>
    </row>
    <row r="82" spans="1:16" x14ac:dyDescent="0.25">
      <c r="A82" s="66">
        <v>2121</v>
      </c>
      <c r="B82" s="115" t="s">
        <v>94</v>
      </c>
      <c r="C82" s="116">
        <f t="shared" si="4"/>
        <v>0</v>
      </c>
      <c r="D82" s="122"/>
      <c r="E82" s="243"/>
      <c r="F82" s="244">
        <f t="shared" si="5"/>
        <v>0</v>
      </c>
      <c r="G82" s="122"/>
      <c r="H82" s="123"/>
      <c r="I82" s="124">
        <f t="shared" si="6"/>
        <v>0</v>
      </c>
      <c r="J82" s="122"/>
      <c r="K82" s="123"/>
      <c r="L82" s="124">
        <f t="shared" si="7"/>
        <v>0</v>
      </c>
      <c r="M82" s="245"/>
      <c r="N82" s="243"/>
      <c r="O82" s="124">
        <f t="shared" si="8"/>
        <v>0</v>
      </c>
      <c r="P82" s="74"/>
    </row>
    <row r="83" spans="1:16" ht="24" x14ac:dyDescent="0.25">
      <c r="A83" s="66">
        <v>2122</v>
      </c>
      <c r="B83" s="115" t="s">
        <v>95</v>
      </c>
      <c r="C83" s="116">
        <f t="shared" si="4"/>
        <v>0</v>
      </c>
      <c r="D83" s="122"/>
      <c r="E83" s="243"/>
      <c r="F83" s="244">
        <f t="shared" si="5"/>
        <v>0</v>
      </c>
      <c r="G83" s="122"/>
      <c r="H83" s="123"/>
      <c r="I83" s="124">
        <f t="shared" si="6"/>
        <v>0</v>
      </c>
      <c r="J83" s="122"/>
      <c r="K83" s="123"/>
      <c r="L83" s="124">
        <f t="shared" si="7"/>
        <v>0</v>
      </c>
      <c r="M83" s="245"/>
      <c r="N83" s="243"/>
      <c r="O83" s="124">
        <f t="shared" si="8"/>
        <v>0</v>
      </c>
      <c r="P83" s="74"/>
    </row>
    <row r="84" spans="1:16" x14ac:dyDescent="0.25">
      <c r="A84" s="88">
        <v>2200</v>
      </c>
      <c r="B84" s="226" t="s">
        <v>97</v>
      </c>
      <c r="C84" s="267">
        <f t="shared" si="4"/>
        <v>0</v>
      </c>
      <c r="D84" s="100">
        <f>SUM(D85,D90,D96,D104,D113,D117,D123,D129)</f>
        <v>0</v>
      </c>
      <c r="E84" s="227">
        <f>SUM(E85,E90,E96,E104,E113,E117,E123,E129)</f>
        <v>0</v>
      </c>
      <c r="F84" s="228">
        <f t="shared" si="5"/>
        <v>0</v>
      </c>
      <c r="G84" s="100">
        <f>SUM(G85,G90,G96,G104,G113,G117,G123,G129)</f>
        <v>0</v>
      </c>
      <c r="H84" s="101">
        <f>SUM(H85,H90,H96,H104,H113,H117,H123,H129)</f>
        <v>0</v>
      </c>
      <c r="I84" s="102">
        <f t="shared" si="6"/>
        <v>0</v>
      </c>
      <c r="J84" s="100">
        <f>SUM(J85,J90,J96,J104,J113,J117,J123,J129)</f>
        <v>0</v>
      </c>
      <c r="K84" s="101">
        <f>SUM(K85,K90,K96,K104,K113,K117,K123,K129)</f>
        <v>0</v>
      </c>
      <c r="L84" s="102">
        <f t="shared" si="7"/>
        <v>0</v>
      </c>
      <c r="M84" s="268">
        <f>SUM(M85,M90,M96,M104,M113,M117,M123,M129)</f>
        <v>0</v>
      </c>
      <c r="N84" s="269">
        <f>SUM(N85,N90,N96,N104,N113,N117,N123,N129)</f>
        <v>0</v>
      </c>
      <c r="O84" s="270">
        <f t="shared" si="8"/>
        <v>0</v>
      </c>
      <c r="P84" s="271"/>
    </row>
    <row r="85" spans="1:16" ht="24" x14ac:dyDescent="0.25">
      <c r="A85" s="233">
        <v>2210</v>
      </c>
      <c r="B85" s="162" t="s">
        <v>98</v>
      </c>
      <c r="C85" s="174">
        <f t="shared" si="4"/>
        <v>0</v>
      </c>
      <c r="D85" s="234">
        <f>SUM(D86:D89)</f>
        <v>0</v>
      </c>
      <c r="E85" s="235">
        <f>SUM(E86:E89)</f>
        <v>0</v>
      </c>
      <c r="F85" s="236">
        <f t="shared" si="5"/>
        <v>0</v>
      </c>
      <c r="G85" s="234">
        <f>SUM(G86:G89)</f>
        <v>0</v>
      </c>
      <c r="H85" s="237">
        <f>SUM(H86:H89)</f>
        <v>0</v>
      </c>
      <c r="I85" s="238">
        <f t="shared" si="6"/>
        <v>0</v>
      </c>
      <c r="J85" s="234">
        <f>SUM(J86:J89)</f>
        <v>0</v>
      </c>
      <c r="K85" s="237">
        <f>SUM(K86:K89)</f>
        <v>0</v>
      </c>
      <c r="L85" s="238">
        <f t="shared" si="7"/>
        <v>0</v>
      </c>
      <c r="M85" s="239">
        <f>SUM(M86:M89)</f>
        <v>0</v>
      </c>
      <c r="N85" s="235">
        <f>SUM(N86:N89)</f>
        <v>0</v>
      </c>
      <c r="O85" s="238">
        <f t="shared" si="8"/>
        <v>0</v>
      </c>
      <c r="P85" s="172"/>
    </row>
    <row r="86" spans="1:16" ht="24" x14ac:dyDescent="0.25">
      <c r="A86" s="56">
        <v>2211</v>
      </c>
      <c r="B86" s="104" t="s">
        <v>99</v>
      </c>
      <c r="C86" s="116">
        <f t="shared" si="4"/>
        <v>0</v>
      </c>
      <c r="D86" s="111"/>
      <c r="E86" s="240"/>
      <c r="F86" s="241">
        <f t="shared" si="5"/>
        <v>0</v>
      </c>
      <c r="G86" s="111"/>
      <c r="H86" s="112"/>
      <c r="I86" s="113">
        <f t="shared" si="6"/>
        <v>0</v>
      </c>
      <c r="J86" s="111"/>
      <c r="K86" s="112"/>
      <c r="L86" s="113">
        <f t="shared" si="7"/>
        <v>0</v>
      </c>
      <c r="M86" s="242"/>
      <c r="N86" s="240"/>
      <c r="O86" s="113">
        <f t="shared" si="8"/>
        <v>0</v>
      </c>
      <c r="P86" s="64"/>
    </row>
    <row r="87" spans="1:16" ht="36" x14ac:dyDescent="0.25">
      <c r="A87" s="66">
        <v>2212</v>
      </c>
      <c r="B87" s="115" t="s">
        <v>100</v>
      </c>
      <c r="C87" s="116">
        <f t="shared" si="4"/>
        <v>0</v>
      </c>
      <c r="D87" s="122"/>
      <c r="E87" s="243"/>
      <c r="F87" s="244">
        <f t="shared" si="5"/>
        <v>0</v>
      </c>
      <c r="G87" s="122"/>
      <c r="H87" s="123"/>
      <c r="I87" s="124">
        <f t="shared" si="6"/>
        <v>0</v>
      </c>
      <c r="J87" s="122"/>
      <c r="K87" s="123"/>
      <c r="L87" s="124">
        <f t="shared" si="7"/>
        <v>0</v>
      </c>
      <c r="M87" s="245"/>
      <c r="N87" s="243"/>
      <c r="O87" s="124">
        <f t="shared" si="8"/>
        <v>0</v>
      </c>
      <c r="P87" s="74"/>
    </row>
    <row r="88" spans="1:16" ht="24" x14ac:dyDescent="0.25">
      <c r="A88" s="66">
        <v>2214</v>
      </c>
      <c r="B88" s="115" t="s">
        <v>101</v>
      </c>
      <c r="C88" s="116">
        <f t="shared" si="4"/>
        <v>0</v>
      </c>
      <c r="D88" s="122"/>
      <c r="E88" s="243"/>
      <c r="F88" s="244">
        <f t="shared" si="5"/>
        <v>0</v>
      </c>
      <c r="G88" s="122"/>
      <c r="H88" s="123"/>
      <c r="I88" s="124">
        <f t="shared" si="6"/>
        <v>0</v>
      </c>
      <c r="J88" s="122"/>
      <c r="K88" s="123"/>
      <c r="L88" s="124">
        <f t="shared" si="7"/>
        <v>0</v>
      </c>
      <c r="M88" s="245"/>
      <c r="N88" s="243"/>
      <c r="O88" s="124">
        <f t="shared" si="8"/>
        <v>0</v>
      </c>
      <c r="P88" s="74"/>
    </row>
    <row r="89" spans="1:16" x14ac:dyDescent="0.25">
      <c r="A89" s="66">
        <v>2219</v>
      </c>
      <c r="B89" s="115" t="s">
        <v>102</v>
      </c>
      <c r="C89" s="116">
        <f t="shared" si="4"/>
        <v>0</v>
      </c>
      <c r="D89" s="122"/>
      <c r="E89" s="243"/>
      <c r="F89" s="244">
        <f t="shared" si="5"/>
        <v>0</v>
      </c>
      <c r="G89" s="122"/>
      <c r="H89" s="123"/>
      <c r="I89" s="124">
        <f t="shared" si="6"/>
        <v>0</v>
      </c>
      <c r="J89" s="122"/>
      <c r="K89" s="123"/>
      <c r="L89" s="124">
        <f t="shared" si="7"/>
        <v>0</v>
      </c>
      <c r="M89" s="245"/>
      <c r="N89" s="243"/>
      <c r="O89" s="124">
        <f t="shared" si="8"/>
        <v>0</v>
      </c>
      <c r="P89" s="74"/>
    </row>
    <row r="90" spans="1:16" ht="24" x14ac:dyDescent="0.25">
      <c r="A90" s="246">
        <v>2220</v>
      </c>
      <c r="B90" s="115" t="s">
        <v>103</v>
      </c>
      <c r="C90" s="116">
        <f t="shared" si="4"/>
        <v>0</v>
      </c>
      <c r="D90" s="247">
        <f>SUM(D91:D95)</f>
        <v>0</v>
      </c>
      <c r="E90" s="248">
        <f>SUM(E91:E95)</f>
        <v>0</v>
      </c>
      <c r="F90" s="249">
        <f t="shared" si="5"/>
        <v>0</v>
      </c>
      <c r="G90" s="247">
        <f>SUM(G91:G95)</f>
        <v>0</v>
      </c>
      <c r="H90" s="250">
        <f>SUM(H91:H95)</f>
        <v>0</v>
      </c>
      <c r="I90" s="251">
        <f t="shared" si="6"/>
        <v>0</v>
      </c>
      <c r="J90" s="247">
        <f>SUM(J91:J95)</f>
        <v>0</v>
      </c>
      <c r="K90" s="250">
        <f>SUM(K91:K95)</f>
        <v>0</v>
      </c>
      <c r="L90" s="251">
        <f t="shared" si="7"/>
        <v>0</v>
      </c>
      <c r="M90" s="252">
        <f>SUM(M91:M95)</f>
        <v>0</v>
      </c>
      <c r="N90" s="248">
        <f>SUM(N91:N95)</f>
        <v>0</v>
      </c>
      <c r="O90" s="251">
        <f t="shared" si="8"/>
        <v>0</v>
      </c>
      <c r="P90" s="74"/>
    </row>
    <row r="91" spans="1:16" x14ac:dyDescent="0.25">
      <c r="A91" s="66">
        <v>2221</v>
      </c>
      <c r="B91" s="115" t="s">
        <v>104</v>
      </c>
      <c r="C91" s="116">
        <f t="shared" si="4"/>
        <v>0</v>
      </c>
      <c r="D91" s="122"/>
      <c r="E91" s="243"/>
      <c r="F91" s="244">
        <f t="shared" si="5"/>
        <v>0</v>
      </c>
      <c r="G91" s="122"/>
      <c r="H91" s="123"/>
      <c r="I91" s="124">
        <f t="shared" si="6"/>
        <v>0</v>
      </c>
      <c r="J91" s="122"/>
      <c r="K91" s="123"/>
      <c r="L91" s="124">
        <f t="shared" si="7"/>
        <v>0</v>
      </c>
      <c r="M91" s="245"/>
      <c r="N91" s="243"/>
      <c r="O91" s="124">
        <f t="shared" si="8"/>
        <v>0</v>
      </c>
      <c r="P91" s="74"/>
    </row>
    <row r="92" spans="1:16" x14ac:dyDescent="0.25">
      <c r="A92" s="66">
        <v>2222</v>
      </c>
      <c r="B92" s="115" t="s">
        <v>105</v>
      </c>
      <c r="C92" s="116">
        <f t="shared" si="4"/>
        <v>0</v>
      </c>
      <c r="D92" s="122"/>
      <c r="E92" s="243"/>
      <c r="F92" s="244">
        <f t="shared" si="5"/>
        <v>0</v>
      </c>
      <c r="G92" s="122"/>
      <c r="H92" s="123"/>
      <c r="I92" s="124">
        <f t="shared" si="6"/>
        <v>0</v>
      </c>
      <c r="J92" s="122"/>
      <c r="K92" s="123"/>
      <c r="L92" s="124">
        <f t="shared" si="7"/>
        <v>0</v>
      </c>
      <c r="M92" s="245"/>
      <c r="N92" s="243"/>
      <c r="O92" s="124">
        <f t="shared" si="8"/>
        <v>0</v>
      </c>
      <c r="P92" s="74"/>
    </row>
    <row r="93" spans="1:16" x14ac:dyDescent="0.25">
      <c r="A93" s="66">
        <v>2223</v>
      </c>
      <c r="B93" s="115" t="s">
        <v>106</v>
      </c>
      <c r="C93" s="116">
        <f t="shared" si="4"/>
        <v>0</v>
      </c>
      <c r="D93" s="122"/>
      <c r="E93" s="243"/>
      <c r="F93" s="244">
        <f t="shared" si="5"/>
        <v>0</v>
      </c>
      <c r="G93" s="122"/>
      <c r="H93" s="123"/>
      <c r="I93" s="124">
        <f t="shared" si="6"/>
        <v>0</v>
      </c>
      <c r="J93" s="122"/>
      <c r="K93" s="123"/>
      <c r="L93" s="124">
        <f t="shared" si="7"/>
        <v>0</v>
      </c>
      <c r="M93" s="245"/>
      <c r="N93" s="243"/>
      <c r="O93" s="124">
        <f t="shared" si="8"/>
        <v>0</v>
      </c>
      <c r="P93" s="74"/>
    </row>
    <row r="94" spans="1:16" ht="11.25" customHeight="1" x14ac:dyDescent="0.25">
      <c r="A94" s="66">
        <v>2224</v>
      </c>
      <c r="B94" s="115" t="s">
        <v>107</v>
      </c>
      <c r="C94" s="116">
        <f t="shared" si="4"/>
        <v>0</v>
      </c>
      <c r="D94" s="122"/>
      <c r="E94" s="243"/>
      <c r="F94" s="244">
        <f t="shared" si="5"/>
        <v>0</v>
      </c>
      <c r="G94" s="122"/>
      <c r="H94" s="123"/>
      <c r="I94" s="124">
        <f t="shared" si="6"/>
        <v>0</v>
      </c>
      <c r="J94" s="122"/>
      <c r="K94" s="123"/>
      <c r="L94" s="124">
        <f t="shared" si="7"/>
        <v>0</v>
      </c>
      <c r="M94" s="245"/>
      <c r="N94" s="243"/>
      <c r="O94" s="124">
        <f t="shared" si="8"/>
        <v>0</v>
      </c>
      <c r="P94" s="74"/>
    </row>
    <row r="95" spans="1:16" ht="24" x14ac:dyDescent="0.25">
      <c r="A95" s="66">
        <v>2229</v>
      </c>
      <c r="B95" s="115" t="s">
        <v>108</v>
      </c>
      <c r="C95" s="116">
        <f t="shared" si="4"/>
        <v>0</v>
      </c>
      <c r="D95" s="122"/>
      <c r="E95" s="243"/>
      <c r="F95" s="244">
        <f t="shared" si="5"/>
        <v>0</v>
      </c>
      <c r="G95" s="122"/>
      <c r="H95" s="123"/>
      <c r="I95" s="124">
        <f t="shared" si="6"/>
        <v>0</v>
      </c>
      <c r="J95" s="122"/>
      <c r="K95" s="123"/>
      <c r="L95" s="124">
        <f t="shared" si="7"/>
        <v>0</v>
      </c>
      <c r="M95" s="245"/>
      <c r="N95" s="243"/>
      <c r="O95" s="124">
        <f t="shared" si="8"/>
        <v>0</v>
      </c>
      <c r="P95" s="74"/>
    </row>
    <row r="96" spans="1:16" ht="36" x14ac:dyDescent="0.25">
      <c r="A96" s="246">
        <v>2230</v>
      </c>
      <c r="B96" s="115" t="s">
        <v>109</v>
      </c>
      <c r="C96" s="116">
        <f t="shared" si="4"/>
        <v>0</v>
      </c>
      <c r="D96" s="247">
        <f>SUM(D97:D103)</f>
        <v>0</v>
      </c>
      <c r="E96" s="248">
        <f>SUM(E97:E103)</f>
        <v>0</v>
      </c>
      <c r="F96" s="249">
        <f t="shared" si="5"/>
        <v>0</v>
      </c>
      <c r="G96" s="247">
        <f>SUM(G97:G103)</f>
        <v>0</v>
      </c>
      <c r="H96" s="250">
        <f>SUM(H97:H103)</f>
        <v>0</v>
      </c>
      <c r="I96" s="251">
        <f t="shared" si="6"/>
        <v>0</v>
      </c>
      <c r="J96" s="247">
        <f>SUM(J97:J103)</f>
        <v>0</v>
      </c>
      <c r="K96" s="250">
        <f>SUM(K97:K103)</f>
        <v>0</v>
      </c>
      <c r="L96" s="251">
        <f t="shared" si="7"/>
        <v>0</v>
      </c>
      <c r="M96" s="252">
        <f>SUM(M97:M103)</f>
        <v>0</v>
      </c>
      <c r="N96" s="248">
        <f>SUM(N97:N103)</f>
        <v>0</v>
      </c>
      <c r="O96" s="251">
        <f t="shared" si="8"/>
        <v>0</v>
      </c>
      <c r="P96" s="74"/>
    </row>
    <row r="97" spans="1:16" ht="24" x14ac:dyDescent="0.25">
      <c r="A97" s="66">
        <v>2231</v>
      </c>
      <c r="B97" s="115" t="s">
        <v>110</v>
      </c>
      <c r="C97" s="116">
        <f t="shared" si="4"/>
        <v>0</v>
      </c>
      <c r="D97" s="122"/>
      <c r="E97" s="243"/>
      <c r="F97" s="244">
        <f t="shared" si="5"/>
        <v>0</v>
      </c>
      <c r="G97" s="122"/>
      <c r="H97" s="123"/>
      <c r="I97" s="124">
        <f t="shared" si="6"/>
        <v>0</v>
      </c>
      <c r="J97" s="122"/>
      <c r="K97" s="123"/>
      <c r="L97" s="124">
        <f t="shared" si="7"/>
        <v>0</v>
      </c>
      <c r="M97" s="245"/>
      <c r="N97" s="243"/>
      <c r="O97" s="124">
        <f t="shared" si="8"/>
        <v>0</v>
      </c>
      <c r="P97" s="74"/>
    </row>
    <row r="98" spans="1:16" ht="36" x14ac:dyDescent="0.25">
      <c r="A98" s="66">
        <v>2232</v>
      </c>
      <c r="B98" s="115" t="s">
        <v>111</v>
      </c>
      <c r="C98" s="116">
        <f t="shared" si="4"/>
        <v>0</v>
      </c>
      <c r="D98" s="122"/>
      <c r="E98" s="243"/>
      <c r="F98" s="244">
        <f t="shared" si="5"/>
        <v>0</v>
      </c>
      <c r="G98" s="122"/>
      <c r="H98" s="123"/>
      <c r="I98" s="124">
        <f t="shared" si="6"/>
        <v>0</v>
      </c>
      <c r="J98" s="122"/>
      <c r="K98" s="123"/>
      <c r="L98" s="124">
        <f t="shared" si="7"/>
        <v>0</v>
      </c>
      <c r="M98" s="245"/>
      <c r="N98" s="243"/>
      <c r="O98" s="124">
        <f t="shared" si="8"/>
        <v>0</v>
      </c>
      <c r="P98" s="74"/>
    </row>
    <row r="99" spans="1:16" ht="24" x14ac:dyDescent="0.25">
      <c r="A99" s="56">
        <v>2233</v>
      </c>
      <c r="B99" s="104" t="s">
        <v>112</v>
      </c>
      <c r="C99" s="116">
        <f t="shared" si="4"/>
        <v>0</v>
      </c>
      <c r="D99" s="111"/>
      <c r="E99" s="240"/>
      <c r="F99" s="241">
        <f t="shared" si="5"/>
        <v>0</v>
      </c>
      <c r="G99" s="111"/>
      <c r="H99" s="112"/>
      <c r="I99" s="113">
        <f t="shared" si="6"/>
        <v>0</v>
      </c>
      <c r="J99" s="111"/>
      <c r="K99" s="112"/>
      <c r="L99" s="113">
        <f t="shared" si="7"/>
        <v>0</v>
      </c>
      <c r="M99" s="242"/>
      <c r="N99" s="240"/>
      <c r="O99" s="113">
        <f t="shared" si="8"/>
        <v>0</v>
      </c>
      <c r="P99" s="64"/>
    </row>
    <row r="100" spans="1:16" ht="36" x14ac:dyDescent="0.25">
      <c r="A100" s="66">
        <v>2234</v>
      </c>
      <c r="B100" s="115" t="s">
        <v>113</v>
      </c>
      <c r="C100" s="116">
        <f t="shared" si="4"/>
        <v>0</v>
      </c>
      <c r="D100" s="122"/>
      <c r="E100" s="243"/>
      <c r="F100" s="244">
        <f t="shared" si="5"/>
        <v>0</v>
      </c>
      <c r="G100" s="122"/>
      <c r="H100" s="123"/>
      <c r="I100" s="124">
        <f t="shared" si="6"/>
        <v>0</v>
      </c>
      <c r="J100" s="122"/>
      <c r="K100" s="123"/>
      <c r="L100" s="124">
        <f t="shared" si="7"/>
        <v>0</v>
      </c>
      <c r="M100" s="245"/>
      <c r="N100" s="243"/>
      <c r="O100" s="124">
        <f t="shared" si="8"/>
        <v>0</v>
      </c>
      <c r="P100" s="74"/>
    </row>
    <row r="101" spans="1:16" ht="24" x14ac:dyDescent="0.25">
      <c r="A101" s="66">
        <v>2235</v>
      </c>
      <c r="B101" s="115" t="s">
        <v>114</v>
      </c>
      <c r="C101" s="116">
        <f t="shared" si="4"/>
        <v>0</v>
      </c>
      <c r="D101" s="122"/>
      <c r="E101" s="243"/>
      <c r="F101" s="244">
        <f t="shared" si="5"/>
        <v>0</v>
      </c>
      <c r="G101" s="122"/>
      <c r="H101" s="123"/>
      <c r="I101" s="124">
        <f t="shared" si="6"/>
        <v>0</v>
      </c>
      <c r="J101" s="122"/>
      <c r="K101" s="123"/>
      <c r="L101" s="124">
        <f t="shared" si="7"/>
        <v>0</v>
      </c>
      <c r="M101" s="245"/>
      <c r="N101" s="243"/>
      <c r="O101" s="124">
        <f t="shared" si="8"/>
        <v>0</v>
      </c>
      <c r="P101" s="74"/>
    </row>
    <row r="102" spans="1:16" x14ac:dyDescent="0.25">
      <c r="A102" s="66">
        <v>2236</v>
      </c>
      <c r="B102" s="115" t="s">
        <v>115</v>
      </c>
      <c r="C102" s="116">
        <f t="shared" si="4"/>
        <v>0</v>
      </c>
      <c r="D102" s="122"/>
      <c r="E102" s="243"/>
      <c r="F102" s="244">
        <f t="shared" si="5"/>
        <v>0</v>
      </c>
      <c r="G102" s="122"/>
      <c r="H102" s="123"/>
      <c r="I102" s="124">
        <f t="shared" si="6"/>
        <v>0</v>
      </c>
      <c r="J102" s="122"/>
      <c r="K102" s="123"/>
      <c r="L102" s="124">
        <f t="shared" si="7"/>
        <v>0</v>
      </c>
      <c r="M102" s="245"/>
      <c r="N102" s="243"/>
      <c r="O102" s="124">
        <f t="shared" si="8"/>
        <v>0</v>
      </c>
      <c r="P102" s="74"/>
    </row>
    <row r="103" spans="1:16" ht="24" x14ac:dyDescent="0.25">
      <c r="A103" s="66">
        <v>2239</v>
      </c>
      <c r="B103" s="115" t="s">
        <v>116</v>
      </c>
      <c r="C103" s="116">
        <f t="shared" si="4"/>
        <v>0</v>
      </c>
      <c r="D103" s="122"/>
      <c r="E103" s="243"/>
      <c r="F103" s="244">
        <f t="shared" si="5"/>
        <v>0</v>
      </c>
      <c r="G103" s="122"/>
      <c r="H103" s="123"/>
      <c r="I103" s="124">
        <f t="shared" si="6"/>
        <v>0</v>
      </c>
      <c r="J103" s="122"/>
      <c r="K103" s="123"/>
      <c r="L103" s="124">
        <f t="shared" si="7"/>
        <v>0</v>
      </c>
      <c r="M103" s="245"/>
      <c r="N103" s="243"/>
      <c r="O103" s="124">
        <f t="shared" si="8"/>
        <v>0</v>
      </c>
      <c r="P103" s="74"/>
    </row>
    <row r="104" spans="1:16" ht="36" x14ac:dyDescent="0.25">
      <c r="A104" s="246">
        <v>2240</v>
      </c>
      <c r="B104" s="115" t="s">
        <v>117</v>
      </c>
      <c r="C104" s="116">
        <f t="shared" si="4"/>
        <v>0</v>
      </c>
      <c r="D104" s="247">
        <f>SUM(D105:D112)</f>
        <v>0</v>
      </c>
      <c r="E104" s="248">
        <f>SUM(E105:E112)</f>
        <v>0</v>
      </c>
      <c r="F104" s="249">
        <f t="shared" si="5"/>
        <v>0</v>
      </c>
      <c r="G104" s="247">
        <f>SUM(G105:G112)</f>
        <v>0</v>
      </c>
      <c r="H104" s="250">
        <f>SUM(H105:H112)</f>
        <v>0</v>
      </c>
      <c r="I104" s="251">
        <f t="shared" si="6"/>
        <v>0</v>
      </c>
      <c r="J104" s="247">
        <f>SUM(J105:J112)</f>
        <v>0</v>
      </c>
      <c r="K104" s="250">
        <f>SUM(K105:K112)</f>
        <v>0</v>
      </c>
      <c r="L104" s="251">
        <f t="shared" si="7"/>
        <v>0</v>
      </c>
      <c r="M104" s="252">
        <f>SUM(M105:M112)</f>
        <v>0</v>
      </c>
      <c r="N104" s="248">
        <f>SUM(N105:N112)</f>
        <v>0</v>
      </c>
      <c r="O104" s="251">
        <f t="shared" si="8"/>
        <v>0</v>
      </c>
      <c r="P104" s="74"/>
    </row>
    <row r="105" spans="1:16" x14ac:dyDescent="0.25">
      <c r="A105" s="66">
        <v>2241</v>
      </c>
      <c r="B105" s="115" t="s">
        <v>118</v>
      </c>
      <c r="C105" s="116">
        <f t="shared" si="4"/>
        <v>0</v>
      </c>
      <c r="D105" s="122"/>
      <c r="E105" s="243"/>
      <c r="F105" s="244">
        <f t="shared" si="5"/>
        <v>0</v>
      </c>
      <c r="G105" s="122"/>
      <c r="H105" s="123"/>
      <c r="I105" s="124">
        <f t="shared" si="6"/>
        <v>0</v>
      </c>
      <c r="J105" s="122"/>
      <c r="K105" s="123"/>
      <c r="L105" s="124">
        <f t="shared" si="7"/>
        <v>0</v>
      </c>
      <c r="M105" s="245"/>
      <c r="N105" s="243"/>
      <c r="O105" s="124">
        <f t="shared" si="8"/>
        <v>0</v>
      </c>
      <c r="P105" s="74"/>
    </row>
    <row r="106" spans="1:16" ht="24" x14ac:dyDescent="0.25">
      <c r="A106" s="66">
        <v>2242</v>
      </c>
      <c r="B106" s="115" t="s">
        <v>119</v>
      </c>
      <c r="C106" s="116">
        <f t="shared" si="4"/>
        <v>0</v>
      </c>
      <c r="D106" s="122"/>
      <c r="E106" s="243"/>
      <c r="F106" s="244">
        <f t="shared" si="5"/>
        <v>0</v>
      </c>
      <c r="G106" s="122"/>
      <c r="H106" s="123"/>
      <c r="I106" s="124">
        <f t="shared" si="6"/>
        <v>0</v>
      </c>
      <c r="J106" s="122"/>
      <c r="K106" s="123"/>
      <c r="L106" s="124">
        <f t="shared" si="7"/>
        <v>0</v>
      </c>
      <c r="M106" s="245"/>
      <c r="N106" s="243"/>
      <c r="O106" s="124">
        <f t="shared" si="8"/>
        <v>0</v>
      </c>
      <c r="P106" s="74"/>
    </row>
    <row r="107" spans="1:16" ht="24" x14ac:dyDescent="0.25">
      <c r="A107" s="66">
        <v>2243</v>
      </c>
      <c r="B107" s="115" t="s">
        <v>120</v>
      </c>
      <c r="C107" s="116">
        <f t="shared" si="4"/>
        <v>0</v>
      </c>
      <c r="D107" s="122"/>
      <c r="E107" s="243"/>
      <c r="F107" s="244">
        <f t="shared" si="5"/>
        <v>0</v>
      </c>
      <c r="G107" s="122"/>
      <c r="H107" s="123"/>
      <c r="I107" s="124">
        <f t="shared" si="6"/>
        <v>0</v>
      </c>
      <c r="J107" s="122"/>
      <c r="K107" s="123"/>
      <c r="L107" s="124">
        <f t="shared" si="7"/>
        <v>0</v>
      </c>
      <c r="M107" s="245"/>
      <c r="N107" s="243"/>
      <c r="O107" s="124">
        <f t="shared" si="8"/>
        <v>0</v>
      </c>
      <c r="P107" s="74"/>
    </row>
    <row r="108" spans="1:16" x14ac:dyDescent="0.25">
      <c r="A108" s="66">
        <v>2244</v>
      </c>
      <c r="B108" s="115" t="s">
        <v>121</v>
      </c>
      <c r="C108" s="116">
        <f t="shared" si="4"/>
        <v>0</v>
      </c>
      <c r="D108" s="122"/>
      <c r="E108" s="243"/>
      <c r="F108" s="244">
        <f t="shared" si="5"/>
        <v>0</v>
      </c>
      <c r="G108" s="122"/>
      <c r="H108" s="123"/>
      <c r="I108" s="124">
        <f t="shared" si="6"/>
        <v>0</v>
      </c>
      <c r="J108" s="122"/>
      <c r="K108" s="123"/>
      <c r="L108" s="124">
        <f t="shared" si="7"/>
        <v>0</v>
      </c>
      <c r="M108" s="245"/>
      <c r="N108" s="243"/>
      <c r="O108" s="124">
        <f t="shared" si="8"/>
        <v>0</v>
      </c>
      <c r="P108" s="74"/>
    </row>
    <row r="109" spans="1:16" ht="24" x14ac:dyDescent="0.25">
      <c r="A109" s="66">
        <v>2246</v>
      </c>
      <c r="B109" s="115" t="s">
        <v>122</v>
      </c>
      <c r="C109" s="116">
        <f t="shared" si="4"/>
        <v>0</v>
      </c>
      <c r="D109" s="122"/>
      <c r="E109" s="243"/>
      <c r="F109" s="244">
        <f t="shared" si="5"/>
        <v>0</v>
      </c>
      <c r="G109" s="122"/>
      <c r="H109" s="123"/>
      <c r="I109" s="124">
        <f t="shared" si="6"/>
        <v>0</v>
      </c>
      <c r="J109" s="122"/>
      <c r="K109" s="123"/>
      <c r="L109" s="124">
        <f t="shared" si="7"/>
        <v>0</v>
      </c>
      <c r="M109" s="245"/>
      <c r="N109" s="243"/>
      <c r="O109" s="124">
        <f t="shared" si="8"/>
        <v>0</v>
      </c>
      <c r="P109" s="74"/>
    </row>
    <row r="110" spans="1:16" x14ac:dyDescent="0.25">
      <c r="A110" s="66">
        <v>2247</v>
      </c>
      <c r="B110" s="115" t="s">
        <v>123</v>
      </c>
      <c r="C110" s="116">
        <f t="shared" si="4"/>
        <v>0</v>
      </c>
      <c r="D110" s="122"/>
      <c r="E110" s="243"/>
      <c r="F110" s="244">
        <f t="shared" si="5"/>
        <v>0</v>
      </c>
      <c r="G110" s="122"/>
      <c r="H110" s="123"/>
      <c r="I110" s="124">
        <f t="shared" si="6"/>
        <v>0</v>
      </c>
      <c r="J110" s="122"/>
      <c r="K110" s="123"/>
      <c r="L110" s="124">
        <f t="shared" si="7"/>
        <v>0</v>
      </c>
      <c r="M110" s="245"/>
      <c r="N110" s="243"/>
      <c r="O110" s="124">
        <f t="shared" si="8"/>
        <v>0</v>
      </c>
      <c r="P110" s="74"/>
    </row>
    <row r="111" spans="1:16" ht="24" x14ac:dyDescent="0.25">
      <c r="A111" s="66">
        <v>2248</v>
      </c>
      <c r="B111" s="115" t="s">
        <v>124</v>
      </c>
      <c r="C111" s="116">
        <f t="shared" si="4"/>
        <v>0</v>
      </c>
      <c r="D111" s="122"/>
      <c r="E111" s="243"/>
      <c r="F111" s="244">
        <f t="shared" si="5"/>
        <v>0</v>
      </c>
      <c r="G111" s="122"/>
      <c r="H111" s="123"/>
      <c r="I111" s="124">
        <f t="shared" si="6"/>
        <v>0</v>
      </c>
      <c r="J111" s="122"/>
      <c r="K111" s="123"/>
      <c r="L111" s="124">
        <f t="shared" si="7"/>
        <v>0</v>
      </c>
      <c r="M111" s="245"/>
      <c r="N111" s="243"/>
      <c r="O111" s="124">
        <f t="shared" si="8"/>
        <v>0</v>
      </c>
      <c r="P111" s="74"/>
    </row>
    <row r="112" spans="1:16" ht="24" x14ac:dyDescent="0.25">
      <c r="A112" s="66">
        <v>2249</v>
      </c>
      <c r="B112" s="115" t="s">
        <v>125</v>
      </c>
      <c r="C112" s="116">
        <f t="shared" si="4"/>
        <v>0</v>
      </c>
      <c r="D112" s="122"/>
      <c r="E112" s="243"/>
      <c r="F112" s="244">
        <f t="shared" si="5"/>
        <v>0</v>
      </c>
      <c r="G112" s="122"/>
      <c r="H112" s="123"/>
      <c r="I112" s="124">
        <f t="shared" si="6"/>
        <v>0</v>
      </c>
      <c r="J112" s="122"/>
      <c r="K112" s="123"/>
      <c r="L112" s="124">
        <f t="shared" si="7"/>
        <v>0</v>
      </c>
      <c r="M112" s="245"/>
      <c r="N112" s="243"/>
      <c r="O112" s="124">
        <f t="shared" si="8"/>
        <v>0</v>
      </c>
      <c r="P112" s="74"/>
    </row>
    <row r="113" spans="1:16" x14ac:dyDescent="0.25">
      <c r="A113" s="246">
        <v>2250</v>
      </c>
      <c r="B113" s="115" t="s">
        <v>126</v>
      </c>
      <c r="C113" s="116">
        <f t="shared" si="4"/>
        <v>0</v>
      </c>
      <c r="D113" s="247">
        <f>SUM(D114:D116)</f>
        <v>0</v>
      </c>
      <c r="E113" s="248">
        <f>SUM(E114:E116)</f>
        <v>0</v>
      </c>
      <c r="F113" s="249">
        <f t="shared" si="5"/>
        <v>0</v>
      </c>
      <c r="G113" s="247">
        <f>SUM(G114:G116)</f>
        <v>0</v>
      </c>
      <c r="H113" s="250">
        <f>SUM(H114:H116)</f>
        <v>0</v>
      </c>
      <c r="I113" s="251">
        <f t="shared" si="6"/>
        <v>0</v>
      </c>
      <c r="J113" s="247">
        <f>SUM(J114:J116)</f>
        <v>0</v>
      </c>
      <c r="K113" s="250">
        <f>SUM(K114:K116)</f>
        <v>0</v>
      </c>
      <c r="L113" s="251">
        <f t="shared" si="7"/>
        <v>0</v>
      </c>
      <c r="M113" s="252">
        <f>SUM(M114:M116)</f>
        <v>0</v>
      </c>
      <c r="N113" s="248">
        <f>SUM(N114:N116)</f>
        <v>0</v>
      </c>
      <c r="O113" s="251">
        <f t="shared" si="8"/>
        <v>0</v>
      </c>
      <c r="P113" s="74"/>
    </row>
    <row r="114" spans="1:16" x14ac:dyDescent="0.25">
      <c r="A114" s="66">
        <v>2251</v>
      </c>
      <c r="B114" s="115" t="s">
        <v>127</v>
      </c>
      <c r="C114" s="116">
        <f t="shared" si="4"/>
        <v>0</v>
      </c>
      <c r="D114" s="122"/>
      <c r="E114" s="243"/>
      <c r="F114" s="244">
        <f t="shared" si="5"/>
        <v>0</v>
      </c>
      <c r="G114" s="122"/>
      <c r="H114" s="123"/>
      <c r="I114" s="124">
        <f t="shared" si="6"/>
        <v>0</v>
      </c>
      <c r="J114" s="122"/>
      <c r="K114" s="123"/>
      <c r="L114" s="124">
        <f t="shared" si="7"/>
        <v>0</v>
      </c>
      <c r="M114" s="245"/>
      <c r="N114" s="243"/>
      <c r="O114" s="124">
        <f t="shared" si="8"/>
        <v>0</v>
      </c>
      <c r="P114" s="74"/>
    </row>
    <row r="115" spans="1:16" ht="24" x14ac:dyDescent="0.25">
      <c r="A115" s="66">
        <v>2252</v>
      </c>
      <c r="B115" s="115" t="s">
        <v>128</v>
      </c>
      <c r="C115" s="116">
        <f t="shared" ref="C115:C179" si="9">F115+I115+L115+O115</f>
        <v>0</v>
      </c>
      <c r="D115" s="122"/>
      <c r="E115" s="243"/>
      <c r="F115" s="244">
        <f t="shared" si="5"/>
        <v>0</v>
      </c>
      <c r="G115" s="122"/>
      <c r="H115" s="123"/>
      <c r="I115" s="124">
        <f t="shared" si="6"/>
        <v>0</v>
      </c>
      <c r="J115" s="122"/>
      <c r="K115" s="123"/>
      <c r="L115" s="124">
        <f t="shared" si="7"/>
        <v>0</v>
      </c>
      <c r="M115" s="245"/>
      <c r="N115" s="243"/>
      <c r="O115" s="124">
        <f t="shared" si="8"/>
        <v>0</v>
      </c>
      <c r="P115" s="74"/>
    </row>
    <row r="116" spans="1:16" ht="24" x14ac:dyDescent="0.25">
      <c r="A116" s="66">
        <v>2259</v>
      </c>
      <c r="B116" s="115" t="s">
        <v>129</v>
      </c>
      <c r="C116" s="116">
        <f t="shared" si="9"/>
        <v>0</v>
      </c>
      <c r="D116" s="122"/>
      <c r="E116" s="243"/>
      <c r="F116" s="244">
        <f t="shared" ref="F116:F180" si="10">D116+E116</f>
        <v>0</v>
      </c>
      <c r="G116" s="122"/>
      <c r="H116" s="123"/>
      <c r="I116" s="124">
        <f t="shared" ref="I116:I180" si="11">G116+H116</f>
        <v>0</v>
      </c>
      <c r="J116" s="122"/>
      <c r="K116" s="123"/>
      <c r="L116" s="124">
        <f t="shared" ref="L116:L180" si="12">J116+K116</f>
        <v>0</v>
      </c>
      <c r="M116" s="245"/>
      <c r="N116" s="243"/>
      <c r="O116" s="124">
        <f t="shared" ref="O116:O180" si="13">M116+N116</f>
        <v>0</v>
      </c>
      <c r="P116" s="74"/>
    </row>
    <row r="117" spans="1:16" x14ac:dyDescent="0.25">
      <c r="A117" s="246">
        <v>2260</v>
      </c>
      <c r="B117" s="115" t="s">
        <v>130</v>
      </c>
      <c r="C117" s="116">
        <f t="shared" si="9"/>
        <v>0</v>
      </c>
      <c r="D117" s="247">
        <f>SUM(D118:D122)</f>
        <v>0</v>
      </c>
      <c r="E117" s="248">
        <f>SUM(E118:E122)</f>
        <v>0</v>
      </c>
      <c r="F117" s="249">
        <f t="shared" si="10"/>
        <v>0</v>
      </c>
      <c r="G117" s="247">
        <f>SUM(G118:G122)</f>
        <v>0</v>
      </c>
      <c r="H117" s="250">
        <f>SUM(H118:H122)</f>
        <v>0</v>
      </c>
      <c r="I117" s="251">
        <f t="shared" si="11"/>
        <v>0</v>
      </c>
      <c r="J117" s="247">
        <f>SUM(J118:J122)</f>
        <v>0</v>
      </c>
      <c r="K117" s="250">
        <f>SUM(K118:K122)</f>
        <v>0</v>
      </c>
      <c r="L117" s="251">
        <f t="shared" si="12"/>
        <v>0</v>
      </c>
      <c r="M117" s="252">
        <f>SUM(M118:M122)</f>
        <v>0</v>
      </c>
      <c r="N117" s="248">
        <f>SUM(N118:N122)</f>
        <v>0</v>
      </c>
      <c r="O117" s="251">
        <f t="shared" si="13"/>
        <v>0</v>
      </c>
      <c r="P117" s="74"/>
    </row>
    <row r="118" spans="1:16" x14ac:dyDescent="0.25">
      <c r="A118" s="66">
        <v>2261</v>
      </c>
      <c r="B118" s="115" t="s">
        <v>131</v>
      </c>
      <c r="C118" s="116">
        <f t="shared" si="9"/>
        <v>0</v>
      </c>
      <c r="D118" s="122"/>
      <c r="E118" s="243"/>
      <c r="F118" s="244">
        <f t="shared" si="10"/>
        <v>0</v>
      </c>
      <c r="G118" s="122"/>
      <c r="H118" s="123"/>
      <c r="I118" s="124">
        <f t="shared" si="11"/>
        <v>0</v>
      </c>
      <c r="J118" s="122"/>
      <c r="K118" s="123"/>
      <c r="L118" s="124">
        <f t="shared" si="12"/>
        <v>0</v>
      </c>
      <c r="M118" s="245"/>
      <c r="N118" s="243"/>
      <c r="O118" s="124">
        <f t="shared" si="13"/>
        <v>0</v>
      </c>
      <c r="P118" s="74"/>
    </row>
    <row r="119" spans="1:16" x14ac:dyDescent="0.25">
      <c r="A119" s="66">
        <v>2262</v>
      </c>
      <c r="B119" s="115" t="s">
        <v>132</v>
      </c>
      <c r="C119" s="116">
        <f t="shared" si="9"/>
        <v>0</v>
      </c>
      <c r="D119" s="122"/>
      <c r="E119" s="243"/>
      <c r="F119" s="244">
        <f t="shared" si="10"/>
        <v>0</v>
      </c>
      <c r="G119" s="122"/>
      <c r="H119" s="123"/>
      <c r="I119" s="124">
        <f t="shared" si="11"/>
        <v>0</v>
      </c>
      <c r="J119" s="122"/>
      <c r="K119" s="123"/>
      <c r="L119" s="124">
        <f t="shared" si="12"/>
        <v>0</v>
      </c>
      <c r="M119" s="245"/>
      <c r="N119" s="243"/>
      <c r="O119" s="124">
        <f t="shared" si="13"/>
        <v>0</v>
      </c>
      <c r="P119" s="74"/>
    </row>
    <row r="120" spans="1:16" x14ac:dyDescent="0.25">
      <c r="A120" s="66">
        <v>2263</v>
      </c>
      <c r="B120" s="115" t="s">
        <v>133</v>
      </c>
      <c r="C120" s="116">
        <f t="shared" si="9"/>
        <v>0</v>
      </c>
      <c r="D120" s="122"/>
      <c r="E120" s="243"/>
      <c r="F120" s="244">
        <f t="shared" si="10"/>
        <v>0</v>
      </c>
      <c r="G120" s="122"/>
      <c r="H120" s="123"/>
      <c r="I120" s="124">
        <f t="shared" si="11"/>
        <v>0</v>
      </c>
      <c r="J120" s="122"/>
      <c r="K120" s="123"/>
      <c r="L120" s="124">
        <f t="shared" si="12"/>
        <v>0</v>
      </c>
      <c r="M120" s="245"/>
      <c r="N120" s="243"/>
      <c r="O120" s="124">
        <f t="shared" si="13"/>
        <v>0</v>
      </c>
      <c r="P120" s="74"/>
    </row>
    <row r="121" spans="1:16" ht="24" x14ac:dyDescent="0.25">
      <c r="A121" s="66">
        <v>2264</v>
      </c>
      <c r="B121" s="115" t="s">
        <v>134</v>
      </c>
      <c r="C121" s="116">
        <f t="shared" si="9"/>
        <v>0</v>
      </c>
      <c r="D121" s="122"/>
      <c r="E121" s="243"/>
      <c r="F121" s="244">
        <f t="shared" si="10"/>
        <v>0</v>
      </c>
      <c r="G121" s="122"/>
      <c r="H121" s="123"/>
      <c r="I121" s="124">
        <f t="shared" si="11"/>
        <v>0</v>
      </c>
      <c r="J121" s="122"/>
      <c r="K121" s="123"/>
      <c r="L121" s="124">
        <f t="shared" si="12"/>
        <v>0</v>
      </c>
      <c r="M121" s="245"/>
      <c r="N121" s="243"/>
      <c r="O121" s="124">
        <f t="shared" si="13"/>
        <v>0</v>
      </c>
      <c r="P121" s="74"/>
    </row>
    <row r="122" spans="1:16" x14ac:dyDescent="0.25">
      <c r="A122" s="66">
        <v>2269</v>
      </c>
      <c r="B122" s="115" t="s">
        <v>135</v>
      </c>
      <c r="C122" s="116">
        <f t="shared" si="9"/>
        <v>0</v>
      </c>
      <c r="D122" s="122"/>
      <c r="E122" s="243"/>
      <c r="F122" s="244">
        <f t="shared" si="10"/>
        <v>0</v>
      </c>
      <c r="G122" s="122"/>
      <c r="H122" s="123"/>
      <c r="I122" s="124">
        <f t="shared" si="11"/>
        <v>0</v>
      </c>
      <c r="J122" s="122"/>
      <c r="K122" s="123"/>
      <c r="L122" s="124">
        <f t="shared" si="12"/>
        <v>0</v>
      </c>
      <c r="M122" s="245"/>
      <c r="N122" s="243"/>
      <c r="O122" s="124">
        <f t="shared" si="13"/>
        <v>0</v>
      </c>
      <c r="P122" s="74"/>
    </row>
    <row r="123" spans="1:16" x14ac:dyDescent="0.25">
      <c r="A123" s="246">
        <v>2270</v>
      </c>
      <c r="B123" s="115" t="s">
        <v>136</v>
      </c>
      <c r="C123" s="116">
        <f t="shared" si="9"/>
        <v>0</v>
      </c>
      <c r="D123" s="247">
        <f>SUM(D124:D128)</f>
        <v>0</v>
      </c>
      <c r="E123" s="248">
        <f>SUM(E124:E128)</f>
        <v>0</v>
      </c>
      <c r="F123" s="249">
        <f t="shared" si="10"/>
        <v>0</v>
      </c>
      <c r="G123" s="247">
        <f>SUM(G124:G128)</f>
        <v>0</v>
      </c>
      <c r="H123" s="250">
        <f>SUM(H124:H128)</f>
        <v>0</v>
      </c>
      <c r="I123" s="251">
        <f t="shared" si="11"/>
        <v>0</v>
      </c>
      <c r="J123" s="247">
        <f>SUM(J124:J128)</f>
        <v>0</v>
      </c>
      <c r="K123" s="250">
        <f>SUM(K124:K128)</f>
        <v>0</v>
      </c>
      <c r="L123" s="251">
        <f t="shared" si="12"/>
        <v>0</v>
      </c>
      <c r="M123" s="252">
        <f>SUM(M124:M128)</f>
        <v>0</v>
      </c>
      <c r="N123" s="248">
        <f>SUM(N124:N128)</f>
        <v>0</v>
      </c>
      <c r="O123" s="251">
        <f t="shared" si="13"/>
        <v>0</v>
      </c>
      <c r="P123" s="74"/>
    </row>
    <row r="124" spans="1:16" x14ac:dyDescent="0.25">
      <c r="A124" s="66">
        <v>2272</v>
      </c>
      <c r="B124" s="2" t="s">
        <v>137</v>
      </c>
      <c r="C124" s="116">
        <f t="shared" si="9"/>
        <v>0</v>
      </c>
      <c r="D124" s="122"/>
      <c r="E124" s="243"/>
      <c r="F124" s="244">
        <f t="shared" si="10"/>
        <v>0</v>
      </c>
      <c r="G124" s="122"/>
      <c r="H124" s="123"/>
      <c r="I124" s="124">
        <f t="shared" si="11"/>
        <v>0</v>
      </c>
      <c r="J124" s="122"/>
      <c r="K124" s="123"/>
      <c r="L124" s="124">
        <f t="shared" si="12"/>
        <v>0</v>
      </c>
      <c r="M124" s="245"/>
      <c r="N124" s="243"/>
      <c r="O124" s="124">
        <f t="shared" si="13"/>
        <v>0</v>
      </c>
      <c r="P124" s="74"/>
    </row>
    <row r="125" spans="1:16" ht="24" x14ac:dyDescent="0.25">
      <c r="A125" s="66">
        <v>2275</v>
      </c>
      <c r="B125" s="115" t="s">
        <v>138</v>
      </c>
      <c r="C125" s="116">
        <f t="shared" si="9"/>
        <v>0</v>
      </c>
      <c r="D125" s="122"/>
      <c r="E125" s="243"/>
      <c r="F125" s="244">
        <f t="shared" si="10"/>
        <v>0</v>
      </c>
      <c r="G125" s="122"/>
      <c r="H125" s="123"/>
      <c r="I125" s="124">
        <f t="shared" si="11"/>
        <v>0</v>
      </c>
      <c r="J125" s="122"/>
      <c r="K125" s="123"/>
      <c r="L125" s="124">
        <f t="shared" si="12"/>
        <v>0</v>
      </c>
      <c r="M125" s="245"/>
      <c r="N125" s="243"/>
      <c r="O125" s="124">
        <f t="shared" si="13"/>
        <v>0</v>
      </c>
      <c r="P125" s="74"/>
    </row>
    <row r="126" spans="1:16" ht="36" x14ac:dyDescent="0.25">
      <c r="A126" s="66">
        <v>2276</v>
      </c>
      <c r="B126" s="115" t="s">
        <v>139</v>
      </c>
      <c r="C126" s="116">
        <f t="shared" si="9"/>
        <v>0</v>
      </c>
      <c r="D126" s="122"/>
      <c r="E126" s="243"/>
      <c r="F126" s="244">
        <f t="shared" si="10"/>
        <v>0</v>
      </c>
      <c r="G126" s="122"/>
      <c r="H126" s="123"/>
      <c r="I126" s="124">
        <f t="shared" si="11"/>
        <v>0</v>
      </c>
      <c r="J126" s="122"/>
      <c r="K126" s="123"/>
      <c r="L126" s="124">
        <f t="shared" si="12"/>
        <v>0</v>
      </c>
      <c r="M126" s="245"/>
      <c r="N126" s="243"/>
      <c r="O126" s="124">
        <f t="shared" si="13"/>
        <v>0</v>
      </c>
      <c r="P126" s="74"/>
    </row>
    <row r="127" spans="1:16" ht="24" customHeight="1" x14ac:dyDescent="0.25">
      <c r="A127" s="66">
        <v>2278</v>
      </c>
      <c r="B127" s="115" t="s">
        <v>140</v>
      </c>
      <c r="C127" s="116">
        <f t="shared" si="9"/>
        <v>0</v>
      </c>
      <c r="D127" s="122"/>
      <c r="E127" s="243"/>
      <c r="F127" s="244">
        <f t="shared" si="10"/>
        <v>0</v>
      </c>
      <c r="G127" s="122"/>
      <c r="H127" s="123"/>
      <c r="I127" s="124">
        <f t="shared" si="11"/>
        <v>0</v>
      </c>
      <c r="J127" s="122"/>
      <c r="K127" s="123"/>
      <c r="L127" s="124">
        <f t="shared" si="12"/>
        <v>0</v>
      </c>
      <c r="M127" s="245"/>
      <c r="N127" s="243"/>
      <c r="O127" s="124">
        <f t="shared" si="13"/>
        <v>0</v>
      </c>
      <c r="P127" s="74"/>
    </row>
    <row r="128" spans="1:16" ht="24" x14ac:dyDescent="0.25">
      <c r="A128" s="66">
        <v>2279</v>
      </c>
      <c r="B128" s="115" t="s">
        <v>141</v>
      </c>
      <c r="C128" s="116">
        <f t="shared" si="9"/>
        <v>0</v>
      </c>
      <c r="D128" s="122"/>
      <c r="E128" s="243"/>
      <c r="F128" s="244">
        <f t="shared" si="10"/>
        <v>0</v>
      </c>
      <c r="G128" s="122"/>
      <c r="H128" s="123"/>
      <c r="I128" s="124">
        <f t="shared" si="11"/>
        <v>0</v>
      </c>
      <c r="J128" s="122"/>
      <c r="K128" s="123"/>
      <c r="L128" s="124">
        <f t="shared" si="12"/>
        <v>0</v>
      </c>
      <c r="M128" s="245"/>
      <c r="N128" s="243"/>
      <c r="O128" s="124">
        <f t="shared" si="13"/>
        <v>0</v>
      </c>
      <c r="P128" s="74"/>
    </row>
    <row r="129" spans="1:16" ht="24" x14ac:dyDescent="0.25">
      <c r="A129" s="260">
        <v>2280</v>
      </c>
      <c r="B129" s="104" t="s">
        <v>142</v>
      </c>
      <c r="C129" s="116">
        <f t="shared" si="9"/>
        <v>0</v>
      </c>
      <c r="D129" s="261">
        <f t="shared" ref="D129:N129" si="14">SUM(D130)</f>
        <v>0</v>
      </c>
      <c r="E129" s="262">
        <f t="shared" si="14"/>
        <v>0</v>
      </c>
      <c r="F129" s="263">
        <f t="shared" si="10"/>
        <v>0</v>
      </c>
      <c r="G129" s="261">
        <f t="shared" si="14"/>
        <v>0</v>
      </c>
      <c r="H129" s="264">
        <f t="shared" si="14"/>
        <v>0</v>
      </c>
      <c r="I129" s="265">
        <f t="shared" si="11"/>
        <v>0</v>
      </c>
      <c r="J129" s="261">
        <f t="shared" si="14"/>
        <v>0</v>
      </c>
      <c r="K129" s="264">
        <f t="shared" si="14"/>
        <v>0</v>
      </c>
      <c r="L129" s="265">
        <f t="shared" si="12"/>
        <v>0</v>
      </c>
      <c r="M129" s="252">
        <f t="shared" si="14"/>
        <v>0</v>
      </c>
      <c r="N129" s="248">
        <f t="shared" si="14"/>
        <v>0</v>
      </c>
      <c r="O129" s="251">
        <f t="shared" si="13"/>
        <v>0</v>
      </c>
      <c r="P129" s="74"/>
    </row>
    <row r="130" spans="1:16" ht="24" x14ac:dyDescent="0.25">
      <c r="A130" s="66">
        <v>2283</v>
      </c>
      <c r="B130" s="115" t="s">
        <v>143</v>
      </c>
      <c r="C130" s="116">
        <f t="shared" si="9"/>
        <v>0</v>
      </c>
      <c r="D130" s="122"/>
      <c r="E130" s="243"/>
      <c r="F130" s="244">
        <f t="shared" si="10"/>
        <v>0</v>
      </c>
      <c r="G130" s="122"/>
      <c r="H130" s="123"/>
      <c r="I130" s="124">
        <f t="shared" si="11"/>
        <v>0</v>
      </c>
      <c r="J130" s="122"/>
      <c r="K130" s="123"/>
      <c r="L130" s="124">
        <f t="shared" si="12"/>
        <v>0</v>
      </c>
      <c r="M130" s="245"/>
      <c r="N130" s="243"/>
      <c r="O130" s="124">
        <f t="shared" si="13"/>
        <v>0</v>
      </c>
      <c r="P130" s="74"/>
    </row>
    <row r="131" spans="1:16" ht="38.25" customHeight="1" x14ac:dyDescent="0.25">
      <c r="A131" s="88">
        <v>2300</v>
      </c>
      <c r="B131" s="226" t="s">
        <v>144</v>
      </c>
      <c r="C131" s="89">
        <f t="shared" si="9"/>
        <v>0</v>
      </c>
      <c r="D131" s="100">
        <f>SUM(D132,D137,D141,D142,D145,D152,D160,D161,D164)</f>
        <v>0</v>
      </c>
      <c r="E131" s="227">
        <f>SUM(E132,E137,E141,E142,E145,E152,E160,E161,E164)</f>
        <v>0</v>
      </c>
      <c r="F131" s="228">
        <f t="shared" si="10"/>
        <v>0</v>
      </c>
      <c r="G131" s="100">
        <f>SUM(G132,G137,G141,G142,G145,G152,G160,G161,G164)</f>
        <v>0</v>
      </c>
      <c r="H131" s="101">
        <f>SUM(H132,H137,H141,H142,H145,H152,H160,H161,H164)</f>
        <v>0</v>
      </c>
      <c r="I131" s="102">
        <f t="shared" si="11"/>
        <v>0</v>
      </c>
      <c r="J131" s="100">
        <f>SUM(J132,J137,J141,J142,J145,J152,J160,J161,J164)</f>
        <v>0</v>
      </c>
      <c r="K131" s="101">
        <f>SUM(K132,K137,K141,K142,K145,K152,K160,K161,K164)</f>
        <v>0</v>
      </c>
      <c r="L131" s="102">
        <f t="shared" si="12"/>
        <v>0</v>
      </c>
      <c r="M131" s="259">
        <f>SUM(M132,M137,M141,M142,M145,M152,M160,M161,M164)</f>
        <v>0</v>
      </c>
      <c r="N131" s="227">
        <f>SUM(N132,N137,N141,N142,N145,N152,N160,N161,N164)</f>
        <v>0</v>
      </c>
      <c r="O131" s="102">
        <f t="shared" si="13"/>
        <v>0</v>
      </c>
      <c r="P131" s="98"/>
    </row>
    <row r="132" spans="1:16" ht="24" x14ac:dyDescent="0.25">
      <c r="A132" s="260">
        <v>2310</v>
      </c>
      <c r="B132" s="104" t="s">
        <v>145</v>
      </c>
      <c r="C132" s="105">
        <f t="shared" si="9"/>
        <v>0</v>
      </c>
      <c r="D132" s="272">
        <f>SUM(D133:D136)</f>
        <v>0</v>
      </c>
      <c r="E132" s="264">
        <f>SUM(E133:E136)</f>
        <v>0</v>
      </c>
      <c r="F132" s="263">
        <f t="shared" si="10"/>
        <v>0</v>
      </c>
      <c r="G132" s="261">
        <f>SUM(G133:G136)</f>
        <v>0</v>
      </c>
      <c r="H132" s="264">
        <f>SUM(H133:H136)</f>
        <v>0</v>
      </c>
      <c r="I132" s="265">
        <f t="shared" si="11"/>
        <v>0</v>
      </c>
      <c r="J132" s="261">
        <f>SUM(J133:J136)</f>
        <v>0</v>
      </c>
      <c r="K132" s="264">
        <f>SUM(K133:K136)</f>
        <v>0</v>
      </c>
      <c r="L132" s="265">
        <f t="shared" si="12"/>
        <v>0</v>
      </c>
      <c r="M132" s="266">
        <f>SUM(M133:M136)</f>
        <v>0</v>
      </c>
      <c r="N132" s="262">
        <f>SUM(N133:N136)</f>
        <v>0</v>
      </c>
      <c r="O132" s="265">
        <f t="shared" si="13"/>
        <v>0</v>
      </c>
      <c r="P132" s="64"/>
    </row>
    <row r="133" spans="1:16" x14ac:dyDescent="0.25">
      <c r="A133" s="66">
        <v>2311</v>
      </c>
      <c r="B133" s="115" t="s">
        <v>146</v>
      </c>
      <c r="C133" s="116">
        <f t="shared" si="9"/>
        <v>0</v>
      </c>
      <c r="D133" s="122"/>
      <c r="E133" s="243"/>
      <c r="F133" s="244">
        <f t="shared" si="10"/>
        <v>0</v>
      </c>
      <c r="G133" s="122"/>
      <c r="H133" s="123"/>
      <c r="I133" s="124">
        <f t="shared" si="11"/>
        <v>0</v>
      </c>
      <c r="J133" s="122"/>
      <c r="K133" s="123"/>
      <c r="L133" s="124">
        <f t="shared" si="12"/>
        <v>0</v>
      </c>
      <c r="M133" s="245"/>
      <c r="N133" s="243"/>
      <c r="O133" s="124">
        <f t="shared" si="13"/>
        <v>0</v>
      </c>
      <c r="P133" s="74"/>
    </row>
    <row r="134" spans="1:16" x14ac:dyDescent="0.25">
      <c r="A134" s="66">
        <v>2312</v>
      </c>
      <c r="B134" s="115" t="s">
        <v>147</v>
      </c>
      <c r="C134" s="116">
        <f t="shared" si="9"/>
        <v>0</v>
      </c>
      <c r="D134" s="122"/>
      <c r="E134" s="243"/>
      <c r="F134" s="244">
        <f t="shared" si="10"/>
        <v>0</v>
      </c>
      <c r="G134" s="122"/>
      <c r="H134" s="123"/>
      <c r="I134" s="124">
        <f t="shared" si="11"/>
        <v>0</v>
      </c>
      <c r="J134" s="122"/>
      <c r="K134" s="123"/>
      <c r="L134" s="124">
        <f t="shared" si="12"/>
        <v>0</v>
      </c>
      <c r="M134" s="245"/>
      <c r="N134" s="243"/>
      <c r="O134" s="124">
        <f t="shared" si="13"/>
        <v>0</v>
      </c>
      <c r="P134" s="74"/>
    </row>
    <row r="135" spans="1:16" x14ac:dyDescent="0.25">
      <c r="A135" s="66">
        <v>2313</v>
      </c>
      <c r="B135" s="115" t="s">
        <v>148</v>
      </c>
      <c r="C135" s="116">
        <f t="shared" si="9"/>
        <v>0</v>
      </c>
      <c r="D135" s="122"/>
      <c r="E135" s="243"/>
      <c r="F135" s="244">
        <f t="shared" si="10"/>
        <v>0</v>
      </c>
      <c r="G135" s="122"/>
      <c r="H135" s="123"/>
      <c r="I135" s="124">
        <f t="shared" si="11"/>
        <v>0</v>
      </c>
      <c r="J135" s="122"/>
      <c r="K135" s="123"/>
      <c r="L135" s="124">
        <f t="shared" si="12"/>
        <v>0</v>
      </c>
      <c r="M135" s="245"/>
      <c r="N135" s="243"/>
      <c r="O135" s="124">
        <f t="shared" si="13"/>
        <v>0</v>
      </c>
      <c r="P135" s="74"/>
    </row>
    <row r="136" spans="1:16" ht="36" x14ac:dyDescent="0.25">
      <c r="A136" s="66">
        <v>2314</v>
      </c>
      <c r="B136" s="115" t="s">
        <v>149</v>
      </c>
      <c r="C136" s="116">
        <f t="shared" si="9"/>
        <v>0</v>
      </c>
      <c r="D136" s="122"/>
      <c r="E136" s="243"/>
      <c r="F136" s="244">
        <f t="shared" si="10"/>
        <v>0</v>
      </c>
      <c r="G136" s="122"/>
      <c r="H136" s="123"/>
      <c r="I136" s="124">
        <f t="shared" si="11"/>
        <v>0</v>
      </c>
      <c r="J136" s="122"/>
      <c r="K136" s="123"/>
      <c r="L136" s="124">
        <f t="shared" si="12"/>
        <v>0</v>
      </c>
      <c r="M136" s="245"/>
      <c r="N136" s="243"/>
      <c r="O136" s="124">
        <f t="shared" si="13"/>
        <v>0</v>
      </c>
      <c r="P136" s="74"/>
    </row>
    <row r="137" spans="1:16" x14ac:dyDescent="0.25">
      <c r="A137" s="246">
        <v>2320</v>
      </c>
      <c r="B137" s="115" t="s">
        <v>150</v>
      </c>
      <c r="C137" s="116">
        <f t="shared" si="9"/>
        <v>0</v>
      </c>
      <c r="D137" s="247">
        <f>SUM(D138:D140)</f>
        <v>0</v>
      </c>
      <c r="E137" s="248">
        <f>SUM(E138:E140)</f>
        <v>0</v>
      </c>
      <c r="F137" s="249">
        <f t="shared" si="10"/>
        <v>0</v>
      </c>
      <c r="G137" s="247">
        <f>SUM(G138:G140)</f>
        <v>0</v>
      </c>
      <c r="H137" s="250">
        <f>SUM(H138:H140)</f>
        <v>0</v>
      </c>
      <c r="I137" s="251">
        <f t="shared" si="11"/>
        <v>0</v>
      </c>
      <c r="J137" s="247">
        <f>SUM(J138:J140)</f>
        <v>0</v>
      </c>
      <c r="K137" s="250">
        <f>SUM(K138:K140)</f>
        <v>0</v>
      </c>
      <c r="L137" s="251">
        <f t="shared" si="12"/>
        <v>0</v>
      </c>
      <c r="M137" s="252">
        <f>SUM(M138:M140)</f>
        <v>0</v>
      </c>
      <c r="N137" s="248">
        <f>SUM(N138:N140)</f>
        <v>0</v>
      </c>
      <c r="O137" s="251">
        <f t="shared" si="13"/>
        <v>0</v>
      </c>
      <c r="P137" s="74"/>
    </row>
    <row r="138" spans="1:16" x14ac:dyDescent="0.25">
      <c r="A138" s="66">
        <v>2321</v>
      </c>
      <c r="B138" s="115" t="s">
        <v>151</v>
      </c>
      <c r="C138" s="116">
        <f t="shared" si="9"/>
        <v>0</v>
      </c>
      <c r="D138" s="122"/>
      <c r="E138" s="243"/>
      <c r="F138" s="244">
        <f t="shared" si="10"/>
        <v>0</v>
      </c>
      <c r="G138" s="122"/>
      <c r="H138" s="123"/>
      <c r="I138" s="124">
        <f t="shared" si="11"/>
        <v>0</v>
      </c>
      <c r="J138" s="122"/>
      <c r="K138" s="123"/>
      <c r="L138" s="124">
        <f t="shared" si="12"/>
        <v>0</v>
      </c>
      <c r="M138" s="245"/>
      <c r="N138" s="243"/>
      <c r="O138" s="124">
        <f t="shared" si="13"/>
        <v>0</v>
      </c>
      <c r="P138" s="74"/>
    </row>
    <row r="139" spans="1:16" x14ac:dyDescent="0.25">
      <c r="A139" s="66">
        <v>2322</v>
      </c>
      <c r="B139" s="115" t="s">
        <v>152</v>
      </c>
      <c r="C139" s="116">
        <f t="shared" si="9"/>
        <v>0</v>
      </c>
      <c r="D139" s="122"/>
      <c r="E139" s="243"/>
      <c r="F139" s="244">
        <f t="shared" si="10"/>
        <v>0</v>
      </c>
      <c r="G139" s="122"/>
      <c r="H139" s="123"/>
      <c r="I139" s="124">
        <f t="shared" si="11"/>
        <v>0</v>
      </c>
      <c r="J139" s="122"/>
      <c r="K139" s="123"/>
      <c r="L139" s="124">
        <f t="shared" si="12"/>
        <v>0</v>
      </c>
      <c r="M139" s="245"/>
      <c r="N139" s="243"/>
      <c r="O139" s="124">
        <f t="shared" si="13"/>
        <v>0</v>
      </c>
      <c r="P139" s="74"/>
    </row>
    <row r="140" spans="1:16" ht="10.5" customHeight="1" x14ac:dyDescent="0.25">
      <c r="A140" s="66">
        <v>2329</v>
      </c>
      <c r="B140" s="115" t="s">
        <v>153</v>
      </c>
      <c r="C140" s="116">
        <f t="shared" si="9"/>
        <v>0</v>
      </c>
      <c r="D140" s="122"/>
      <c r="E140" s="243"/>
      <c r="F140" s="244">
        <f t="shared" si="10"/>
        <v>0</v>
      </c>
      <c r="G140" s="122"/>
      <c r="H140" s="123"/>
      <c r="I140" s="124">
        <f t="shared" si="11"/>
        <v>0</v>
      </c>
      <c r="J140" s="122"/>
      <c r="K140" s="123"/>
      <c r="L140" s="124">
        <f t="shared" si="12"/>
        <v>0</v>
      </c>
      <c r="M140" s="245"/>
      <c r="N140" s="243"/>
      <c r="O140" s="124">
        <f t="shared" si="13"/>
        <v>0</v>
      </c>
      <c r="P140" s="74"/>
    </row>
    <row r="141" spans="1:16" x14ac:dyDescent="0.25">
      <c r="A141" s="246">
        <v>2330</v>
      </c>
      <c r="B141" s="115" t="s">
        <v>154</v>
      </c>
      <c r="C141" s="116">
        <f t="shared" si="9"/>
        <v>0</v>
      </c>
      <c r="D141" s="122"/>
      <c r="E141" s="243"/>
      <c r="F141" s="244">
        <f t="shared" si="10"/>
        <v>0</v>
      </c>
      <c r="G141" s="122"/>
      <c r="H141" s="123"/>
      <c r="I141" s="124">
        <f t="shared" si="11"/>
        <v>0</v>
      </c>
      <c r="J141" s="122"/>
      <c r="K141" s="123"/>
      <c r="L141" s="124">
        <f t="shared" si="12"/>
        <v>0</v>
      </c>
      <c r="M141" s="245"/>
      <c r="N141" s="243"/>
      <c r="O141" s="124">
        <f t="shared" si="13"/>
        <v>0</v>
      </c>
      <c r="P141" s="74"/>
    </row>
    <row r="142" spans="1:16" ht="48" x14ac:dyDescent="0.25">
      <c r="A142" s="246">
        <v>2340</v>
      </c>
      <c r="B142" s="115" t="s">
        <v>155</v>
      </c>
      <c r="C142" s="116">
        <f t="shared" si="9"/>
        <v>0</v>
      </c>
      <c r="D142" s="247">
        <f>SUM(D143:D144)</f>
        <v>0</v>
      </c>
      <c r="E142" s="248">
        <f>SUM(E143:E144)</f>
        <v>0</v>
      </c>
      <c r="F142" s="249">
        <f t="shared" si="10"/>
        <v>0</v>
      </c>
      <c r="G142" s="247">
        <f>SUM(G143:G144)</f>
        <v>0</v>
      </c>
      <c r="H142" s="250">
        <f>SUM(H143:H144)</f>
        <v>0</v>
      </c>
      <c r="I142" s="251">
        <f t="shared" si="11"/>
        <v>0</v>
      </c>
      <c r="J142" s="247">
        <f>SUM(J143:J144)</f>
        <v>0</v>
      </c>
      <c r="K142" s="250">
        <f>SUM(K143:K144)</f>
        <v>0</v>
      </c>
      <c r="L142" s="251">
        <f t="shared" si="12"/>
        <v>0</v>
      </c>
      <c r="M142" s="252">
        <f>SUM(M143:M144)</f>
        <v>0</v>
      </c>
      <c r="N142" s="248">
        <f>SUM(N143:N144)</f>
        <v>0</v>
      </c>
      <c r="O142" s="251">
        <f t="shared" si="13"/>
        <v>0</v>
      </c>
      <c r="P142" s="74"/>
    </row>
    <row r="143" spans="1:16" x14ac:dyDescent="0.25">
      <c r="A143" s="66">
        <v>2341</v>
      </c>
      <c r="B143" s="115" t="s">
        <v>156</v>
      </c>
      <c r="C143" s="116">
        <f t="shared" si="9"/>
        <v>0</v>
      </c>
      <c r="D143" s="122"/>
      <c r="E143" s="243"/>
      <c r="F143" s="244">
        <f t="shared" si="10"/>
        <v>0</v>
      </c>
      <c r="G143" s="122"/>
      <c r="H143" s="123"/>
      <c r="I143" s="124">
        <f t="shared" si="11"/>
        <v>0</v>
      </c>
      <c r="J143" s="122"/>
      <c r="K143" s="123"/>
      <c r="L143" s="124">
        <f t="shared" si="12"/>
        <v>0</v>
      </c>
      <c r="M143" s="245"/>
      <c r="N143" s="243"/>
      <c r="O143" s="124">
        <f t="shared" si="13"/>
        <v>0</v>
      </c>
      <c r="P143" s="74"/>
    </row>
    <row r="144" spans="1:16" ht="24" x14ac:dyDescent="0.25">
      <c r="A144" s="66">
        <v>2344</v>
      </c>
      <c r="B144" s="115" t="s">
        <v>157</v>
      </c>
      <c r="C144" s="116">
        <f t="shared" si="9"/>
        <v>0</v>
      </c>
      <c r="D144" s="122"/>
      <c r="E144" s="243"/>
      <c r="F144" s="244">
        <f t="shared" si="10"/>
        <v>0</v>
      </c>
      <c r="G144" s="122"/>
      <c r="H144" s="123"/>
      <c r="I144" s="124">
        <f t="shared" si="11"/>
        <v>0</v>
      </c>
      <c r="J144" s="122"/>
      <c r="K144" s="123"/>
      <c r="L144" s="124">
        <f t="shared" si="12"/>
        <v>0</v>
      </c>
      <c r="M144" s="245"/>
      <c r="N144" s="243"/>
      <c r="O144" s="124">
        <f t="shared" si="13"/>
        <v>0</v>
      </c>
      <c r="P144" s="74"/>
    </row>
    <row r="145" spans="1:16" ht="24" x14ac:dyDescent="0.25">
      <c r="A145" s="233">
        <v>2350</v>
      </c>
      <c r="B145" s="162" t="s">
        <v>158</v>
      </c>
      <c r="C145" s="116">
        <f t="shared" si="9"/>
        <v>0</v>
      </c>
      <c r="D145" s="234">
        <f>SUM(D146:D151)</f>
        <v>0</v>
      </c>
      <c r="E145" s="235">
        <f>SUM(E146:E151)</f>
        <v>0</v>
      </c>
      <c r="F145" s="236">
        <f t="shared" si="10"/>
        <v>0</v>
      </c>
      <c r="G145" s="234">
        <f>SUM(G146:G151)</f>
        <v>0</v>
      </c>
      <c r="H145" s="237">
        <f>SUM(H146:H151)</f>
        <v>0</v>
      </c>
      <c r="I145" s="238">
        <f t="shared" si="11"/>
        <v>0</v>
      </c>
      <c r="J145" s="234">
        <f>SUM(J146:J151)</f>
        <v>0</v>
      </c>
      <c r="K145" s="237">
        <f>SUM(K146:K151)</f>
        <v>0</v>
      </c>
      <c r="L145" s="238">
        <f t="shared" si="12"/>
        <v>0</v>
      </c>
      <c r="M145" s="239">
        <f>SUM(M146:M151)</f>
        <v>0</v>
      </c>
      <c r="N145" s="235">
        <f>SUM(N146:N151)</f>
        <v>0</v>
      </c>
      <c r="O145" s="238">
        <f t="shared" si="13"/>
        <v>0</v>
      </c>
      <c r="P145" s="172"/>
    </row>
    <row r="146" spans="1:16" x14ac:dyDescent="0.25">
      <c r="A146" s="56">
        <v>2351</v>
      </c>
      <c r="B146" s="104" t="s">
        <v>159</v>
      </c>
      <c r="C146" s="116">
        <f t="shared" si="9"/>
        <v>0</v>
      </c>
      <c r="D146" s="111"/>
      <c r="E146" s="240"/>
      <c r="F146" s="241">
        <f t="shared" si="10"/>
        <v>0</v>
      </c>
      <c r="G146" s="111"/>
      <c r="H146" s="112"/>
      <c r="I146" s="113">
        <f t="shared" si="11"/>
        <v>0</v>
      </c>
      <c r="J146" s="111"/>
      <c r="K146" s="112"/>
      <c r="L146" s="113">
        <f t="shared" si="12"/>
        <v>0</v>
      </c>
      <c r="M146" s="242"/>
      <c r="N146" s="240"/>
      <c r="O146" s="113">
        <f t="shared" si="13"/>
        <v>0</v>
      </c>
      <c r="P146" s="64"/>
    </row>
    <row r="147" spans="1:16" x14ac:dyDescent="0.25">
      <c r="A147" s="66">
        <v>2352</v>
      </c>
      <c r="B147" s="115" t="s">
        <v>160</v>
      </c>
      <c r="C147" s="116">
        <f t="shared" si="9"/>
        <v>0</v>
      </c>
      <c r="D147" s="122"/>
      <c r="E147" s="243"/>
      <c r="F147" s="244">
        <f t="shared" si="10"/>
        <v>0</v>
      </c>
      <c r="G147" s="122"/>
      <c r="H147" s="123"/>
      <c r="I147" s="124">
        <f t="shared" si="11"/>
        <v>0</v>
      </c>
      <c r="J147" s="122"/>
      <c r="K147" s="123"/>
      <c r="L147" s="124">
        <f t="shared" si="12"/>
        <v>0</v>
      </c>
      <c r="M147" s="245"/>
      <c r="N147" s="243"/>
      <c r="O147" s="124">
        <f t="shared" si="13"/>
        <v>0</v>
      </c>
      <c r="P147" s="74"/>
    </row>
    <row r="148" spans="1:16" ht="24" x14ac:dyDescent="0.25">
      <c r="A148" s="66">
        <v>2353</v>
      </c>
      <c r="B148" s="115" t="s">
        <v>161</v>
      </c>
      <c r="C148" s="116">
        <f t="shared" si="9"/>
        <v>0</v>
      </c>
      <c r="D148" s="122"/>
      <c r="E148" s="243"/>
      <c r="F148" s="244">
        <f t="shared" si="10"/>
        <v>0</v>
      </c>
      <c r="G148" s="122"/>
      <c r="H148" s="123"/>
      <c r="I148" s="124">
        <f t="shared" si="11"/>
        <v>0</v>
      </c>
      <c r="J148" s="122"/>
      <c r="K148" s="123"/>
      <c r="L148" s="124">
        <f t="shared" si="12"/>
        <v>0</v>
      </c>
      <c r="M148" s="245"/>
      <c r="N148" s="243"/>
      <c r="O148" s="124">
        <f t="shared" si="13"/>
        <v>0</v>
      </c>
      <c r="P148" s="74"/>
    </row>
    <row r="149" spans="1:16" ht="24" x14ac:dyDescent="0.25">
      <c r="A149" s="66">
        <v>2354</v>
      </c>
      <c r="B149" s="115" t="s">
        <v>162</v>
      </c>
      <c r="C149" s="116">
        <f t="shared" si="9"/>
        <v>0</v>
      </c>
      <c r="D149" s="122"/>
      <c r="E149" s="243"/>
      <c r="F149" s="244">
        <f t="shared" si="10"/>
        <v>0</v>
      </c>
      <c r="G149" s="122"/>
      <c r="H149" s="123"/>
      <c r="I149" s="124">
        <f t="shared" si="11"/>
        <v>0</v>
      </c>
      <c r="J149" s="122"/>
      <c r="K149" s="123"/>
      <c r="L149" s="124">
        <f t="shared" si="12"/>
        <v>0</v>
      </c>
      <c r="M149" s="245"/>
      <c r="N149" s="243"/>
      <c r="O149" s="124">
        <f t="shared" si="13"/>
        <v>0</v>
      </c>
      <c r="P149" s="74"/>
    </row>
    <row r="150" spans="1:16" ht="24" x14ac:dyDescent="0.25">
      <c r="A150" s="66">
        <v>2355</v>
      </c>
      <c r="B150" s="115" t="s">
        <v>163</v>
      </c>
      <c r="C150" s="116">
        <f t="shared" si="9"/>
        <v>0</v>
      </c>
      <c r="D150" s="122"/>
      <c r="E150" s="243"/>
      <c r="F150" s="244">
        <f t="shared" si="10"/>
        <v>0</v>
      </c>
      <c r="G150" s="122"/>
      <c r="H150" s="123"/>
      <c r="I150" s="124">
        <f t="shared" si="11"/>
        <v>0</v>
      </c>
      <c r="J150" s="122"/>
      <c r="K150" s="123"/>
      <c r="L150" s="124">
        <f t="shared" si="12"/>
        <v>0</v>
      </c>
      <c r="M150" s="245"/>
      <c r="N150" s="243"/>
      <c r="O150" s="124">
        <f t="shared" si="13"/>
        <v>0</v>
      </c>
      <c r="P150" s="74"/>
    </row>
    <row r="151" spans="1:16" ht="24" x14ac:dyDescent="0.25">
      <c r="A151" s="66">
        <v>2359</v>
      </c>
      <c r="B151" s="115" t="s">
        <v>164</v>
      </c>
      <c r="C151" s="116">
        <f t="shared" si="9"/>
        <v>0</v>
      </c>
      <c r="D151" s="122"/>
      <c r="E151" s="243"/>
      <c r="F151" s="244">
        <f t="shared" si="10"/>
        <v>0</v>
      </c>
      <c r="G151" s="122"/>
      <c r="H151" s="123"/>
      <c r="I151" s="124">
        <f t="shared" si="11"/>
        <v>0</v>
      </c>
      <c r="J151" s="122"/>
      <c r="K151" s="123"/>
      <c r="L151" s="124">
        <f t="shared" si="12"/>
        <v>0</v>
      </c>
      <c r="M151" s="245"/>
      <c r="N151" s="243"/>
      <c r="O151" s="124">
        <f t="shared" si="13"/>
        <v>0</v>
      </c>
      <c r="P151" s="74"/>
    </row>
    <row r="152" spans="1:16" ht="24.75" customHeight="1" x14ac:dyDescent="0.25">
      <c r="A152" s="246">
        <v>2360</v>
      </c>
      <c r="B152" s="115" t="s">
        <v>165</v>
      </c>
      <c r="C152" s="116">
        <f t="shared" si="9"/>
        <v>0</v>
      </c>
      <c r="D152" s="247">
        <f>SUM(D153:D159)</f>
        <v>0</v>
      </c>
      <c r="E152" s="248">
        <f>SUM(E153:E159)</f>
        <v>0</v>
      </c>
      <c r="F152" s="249">
        <f t="shared" si="10"/>
        <v>0</v>
      </c>
      <c r="G152" s="247">
        <f>SUM(G153:G159)</f>
        <v>0</v>
      </c>
      <c r="H152" s="250">
        <f>SUM(H153:H159)</f>
        <v>0</v>
      </c>
      <c r="I152" s="251">
        <f t="shared" si="11"/>
        <v>0</v>
      </c>
      <c r="J152" s="247">
        <f>SUM(J153:J159)</f>
        <v>0</v>
      </c>
      <c r="K152" s="250">
        <f>SUM(K153:K159)</f>
        <v>0</v>
      </c>
      <c r="L152" s="251">
        <f t="shared" si="12"/>
        <v>0</v>
      </c>
      <c r="M152" s="252">
        <f>SUM(M153:M159)</f>
        <v>0</v>
      </c>
      <c r="N152" s="248">
        <f>SUM(N153:N159)</f>
        <v>0</v>
      </c>
      <c r="O152" s="251">
        <f t="shared" si="13"/>
        <v>0</v>
      </c>
      <c r="P152" s="74"/>
    </row>
    <row r="153" spans="1:16" x14ac:dyDescent="0.25">
      <c r="A153" s="65">
        <v>2361</v>
      </c>
      <c r="B153" s="115" t="s">
        <v>166</v>
      </c>
      <c r="C153" s="116">
        <f t="shared" si="9"/>
        <v>0</v>
      </c>
      <c r="D153" s="122"/>
      <c r="E153" s="243"/>
      <c r="F153" s="244">
        <f t="shared" si="10"/>
        <v>0</v>
      </c>
      <c r="G153" s="122"/>
      <c r="H153" s="123"/>
      <c r="I153" s="124">
        <f t="shared" si="11"/>
        <v>0</v>
      </c>
      <c r="J153" s="122"/>
      <c r="K153" s="123"/>
      <c r="L153" s="124">
        <f t="shared" si="12"/>
        <v>0</v>
      </c>
      <c r="M153" s="245"/>
      <c r="N153" s="243"/>
      <c r="O153" s="124">
        <f t="shared" si="13"/>
        <v>0</v>
      </c>
      <c r="P153" s="74"/>
    </row>
    <row r="154" spans="1:16" ht="24" x14ac:dyDescent="0.25">
      <c r="A154" s="65">
        <v>2362</v>
      </c>
      <c r="B154" s="115" t="s">
        <v>167</v>
      </c>
      <c r="C154" s="116">
        <f t="shared" si="9"/>
        <v>0</v>
      </c>
      <c r="D154" s="122"/>
      <c r="E154" s="243"/>
      <c r="F154" s="244">
        <f t="shared" si="10"/>
        <v>0</v>
      </c>
      <c r="G154" s="122"/>
      <c r="H154" s="123"/>
      <c r="I154" s="124">
        <f t="shared" si="11"/>
        <v>0</v>
      </c>
      <c r="J154" s="122"/>
      <c r="K154" s="123"/>
      <c r="L154" s="124">
        <f t="shared" si="12"/>
        <v>0</v>
      </c>
      <c r="M154" s="245"/>
      <c r="N154" s="243"/>
      <c r="O154" s="124">
        <f t="shared" si="13"/>
        <v>0</v>
      </c>
      <c r="P154" s="74"/>
    </row>
    <row r="155" spans="1:16" x14ac:dyDescent="0.25">
      <c r="A155" s="65">
        <v>2363</v>
      </c>
      <c r="B155" s="115" t="s">
        <v>168</v>
      </c>
      <c r="C155" s="116">
        <f t="shared" si="9"/>
        <v>0</v>
      </c>
      <c r="D155" s="122"/>
      <c r="E155" s="243"/>
      <c r="F155" s="244">
        <f t="shared" si="10"/>
        <v>0</v>
      </c>
      <c r="G155" s="122"/>
      <c r="H155" s="123"/>
      <c r="I155" s="124">
        <f t="shared" si="11"/>
        <v>0</v>
      </c>
      <c r="J155" s="122"/>
      <c r="K155" s="123"/>
      <c r="L155" s="124">
        <f t="shared" si="12"/>
        <v>0</v>
      </c>
      <c r="M155" s="245"/>
      <c r="N155" s="243"/>
      <c r="O155" s="124">
        <f t="shared" si="13"/>
        <v>0</v>
      </c>
      <c r="P155" s="74"/>
    </row>
    <row r="156" spans="1:16" x14ac:dyDescent="0.25">
      <c r="A156" s="65">
        <v>2364</v>
      </c>
      <c r="B156" s="115" t="s">
        <v>169</v>
      </c>
      <c r="C156" s="116">
        <f t="shared" si="9"/>
        <v>0</v>
      </c>
      <c r="D156" s="122"/>
      <c r="E156" s="243"/>
      <c r="F156" s="244">
        <f t="shared" si="10"/>
        <v>0</v>
      </c>
      <c r="G156" s="122"/>
      <c r="H156" s="123"/>
      <c r="I156" s="124">
        <f t="shared" si="11"/>
        <v>0</v>
      </c>
      <c r="J156" s="122"/>
      <c r="K156" s="123"/>
      <c r="L156" s="124">
        <f t="shared" si="12"/>
        <v>0</v>
      </c>
      <c r="M156" s="245"/>
      <c r="N156" s="243"/>
      <c r="O156" s="124">
        <f t="shared" si="13"/>
        <v>0</v>
      </c>
      <c r="P156" s="74"/>
    </row>
    <row r="157" spans="1:16" ht="12.75" customHeight="1" x14ac:dyDescent="0.25">
      <c r="A157" s="65">
        <v>2365</v>
      </c>
      <c r="B157" s="115" t="s">
        <v>170</v>
      </c>
      <c r="C157" s="116">
        <f t="shared" si="9"/>
        <v>0</v>
      </c>
      <c r="D157" s="122"/>
      <c r="E157" s="243"/>
      <c r="F157" s="244">
        <f t="shared" si="10"/>
        <v>0</v>
      </c>
      <c r="G157" s="122"/>
      <c r="H157" s="123"/>
      <c r="I157" s="124">
        <f t="shared" si="11"/>
        <v>0</v>
      </c>
      <c r="J157" s="122"/>
      <c r="K157" s="123"/>
      <c r="L157" s="124">
        <f t="shared" si="12"/>
        <v>0</v>
      </c>
      <c r="M157" s="245"/>
      <c r="N157" s="243"/>
      <c r="O157" s="124">
        <f t="shared" si="13"/>
        <v>0</v>
      </c>
      <c r="P157" s="74"/>
    </row>
    <row r="158" spans="1:16" ht="42.75" customHeight="1" x14ac:dyDescent="0.25">
      <c r="A158" s="65">
        <v>2366</v>
      </c>
      <c r="B158" s="115" t="s">
        <v>171</v>
      </c>
      <c r="C158" s="116">
        <f t="shared" si="9"/>
        <v>0</v>
      </c>
      <c r="D158" s="122"/>
      <c r="E158" s="243"/>
      <c r="F158" s="244">
        <f t="shared" si="10"/>
        <v>0</v>
      </c>
      <c r="G158" s="122"/>
      <c r="H158" s="123"/>
      <c r="I158" s="124">
        <f t="shared" si="11"/>
        <v>0</v>
      </c>
      <c r="J158" s="122"/>
      <c r="K158" s="123"/>
      <c r="L158" s="124">
        <f t="shared" si="12"/>
        <v>0</v>
      </c>
      <c r="M158" s="245"/>
      <c r="N158" s="243"/>
      <c r="O158" s="124">
        <f t="shared" si="13"/>
        <v>0</v>
      </c>
      <c r="P158" s="74"/>
    </row>
    <row r="159" spans="1:16" ht="48" x14ac:dyDescent="0.25">
      <c r="A159" s="65">
        <v>2369</v>
      </c>
      <c r="B159" s="115" t="s">
        <v>172</v>
      </c>
      <c r="C159" s="116">
        <f t="shared" si="9"/>
        <v>0</v>
      </c>
      <c r="D159" s="122"/>
      <c r="E159" s="243"/>
      <c r="F159" s="244">
        <f t="shared" si="10"/>
        <v>0</v>
      </c>
      <c r="G159" s="122"/>
      <c r="H159" s="123"/>
      <c r="I159" s="124">
        <f t="shared" si="11"/>
        <v>0</v>
      </c>
      <c r="J159" s="122"/>
      <c r="K159" s="123"/>
      <c r="L159" s="124">
        <f t="shared" si="12"/>
        <v>0</v>
      </c>
      <c r="M159" s="245"/>
      <c r="N159" s="243"/>
      <c r="O159" s="124">
        <f t="shared" si="13"/>
        <v>0</v>
      </c>
      <c r="P159" s="74"/>
    </row>
    <row r="160" spans="1:16" x14ac:dyDescent="0.25">
      <c r="A160" s="233">
        <v>2370</v>
      </c>
      <c r="B160" s="162" t="s">
        <v>173</v>
      </c>
      <c r="C160" s="116">
        <f t="shared" si="9"/>
        <v>0</v>
      </c>
      <c r="D160" s="253"/>
      <c r="E160" s="254"/>
      <c r="F160" s="255">
        <f t="shared" si="10"/>
        <v>0</v>
      </c>
      <c r="G160" s="253"/>
      <c r="H160" s="256"/>
      <c r="I160" s="257">
        <f t="shared" si="11"/>
        <v>0</v>
      </c>
      <c r="J160" s="253"/>
      <c r="K160" s="256"/>
      <c r="L160" s="257">
        <f t="shared" si="12"/>
        <v>0</v>
      </c>
      <c r="M160" s="258"/>
      <c r="N160" s="254"/>
      <c r="O160" s="257">
        <f t="shared" si="13"/>
        <v>0</v>
      </c>
      <c r="P160" s="172"/>
    </row>
    <row r="161" spans="1:16" x14ac:dyDescent="0.25">
      <c r="A161" s="233">
        <v>2380</v>
      </c>
      <c r="B161" s="162" t="s">
        <v>174</v>
      </c>
      <c r="C161" s="116">
        <f t="shared" si="9"/>
        <v>0</v>
      </c>
      <c r="D161" s="234">
        <f>SUM(D162:D163)</f>
        <v>0</v>
      </c>
      <c r="E161" s="235">
        <f>SUM(E162:E163)</f>
        <v>0</v>
      </c>
      <c r="F161" s="236">
        <f t="shared" si="10"/>
        <v>0</v>
      </c>
      <c r="G161" s="234">
        <f>SUM(G162:G163)</f>
        <v>0</v>
      </c>
      <c r="H161" s="237">
        <f>SUM(H162:H163)</f>
        <v>0</v>
      </c>
      <c r="I161" s="238">
        <f t="shared" si="11"/>
        <v>0</v>
      </c>
      <c r="J161" s="234">
        <f>SUM(J162:J163)</f>
        <v>0</v>
      </c>
      <c r="K161" s="237">
        <f>SUM(K162:K163)</f>
        <v>0</v>
      </c>
      <c r="L161" s="238">
        <f t="shared" si="12"/>
        <v>0</v>
      </c>
      <c r="M161" s="239">
        <f>SUM(M162:M163)</f>
        <v>0</v>
      </c>
      <c r="N161" s="235">
        <f>SUM(N162:N163)</f>
        <v>0</v>
      </c>
      <c r="O161" s="238">
        <f t="shared" si="13"/>
        <v>0</v>
      </c>
      <c r="P161" s="172"/>
    </row>
    <row r="162" spans="1:16" x14ac:dyDescent="0.25">
      <c r="A162" s="55">
        <v>2381</v>
      </c>
      <c r="B162" s="104" t="s">
        <v>175</v>
      </c>
      <c r="C162" s="116">
        <f t="shared" si="9"/>
        <v>0</v>
      </c>
      <c r="D162" s="111"/>
      <c r="E162" s="240"/>
      <c r="F162" s="241">
        <f t="shared" si="10"/>
        <v>0</v>
      </c>
      <c r="G162" s="111"/>
      <c r="H162" s="112"/>
      <c r="I162" s="113">
        <f t="shared" si="11"/>
        <v>0</v>
      </c>
      <c r="J162" s="111"/>
      <c r="K162" s="112"/>
      <c r="L162" s="113">
        <f t="shared" si="12"/>
        <v>0</v>
      </c>
      <c r="M162" s="242"/>
      <c r="N162" s="240"/>
      <c r="O162" s="113">
        <f t="shared" si="13"/>
        <v>0</v>
      </c>
      <c r="P162" s="64"/>
    </row>
    <row r="163" spans="1:16" ht="24" x14ac:dyDescent="0.25">
      <c r="A163" s="65">
        <v>2389</v>
      </c>
      <c r="B163" s="115" t="s">
        <v>176</v>
      </c>
      <c r="C163" s="116">
        <f t="shared" si="9"/>
        <v>0</v>
      </c>
      <c r="D163" s="122"/>
      <c r="E163" s="243"/>
      <c r="F163" s="244">
        <f t="shared" si="10"/>
        <v>0</v>
      </c>
      <c r="G163" s="122"/>
      <c r="H163" s="123"/>
      <c r="I163" s="124">
        <f t="shared" si="11"/>
        <v>0</v>
      </c>
      <c r="J163" s="122"/>
      <c r="K163" s="123"/>
      <c r="L163" s="124">
        <f t="shared" si="12"/>
        <v>0</v>
      </c>
      <c r="M163" s="245"/>
      <c r="N163" s="243"/>
      <c r="O163" s="124">
        <f t="shared" si="13"/>
        <v>0</v>
      </c>
      <c r="P163" s="74"/>
    </row>
    <row r="164" spans="1:16" x14ac:dyDescent="0.25">
      <c r="A164" s="233">
        <v>2390</v>
      </c>
      <c r="B164" s="162" t="s">
        <v>177</v>
      </c>
      <c r="C164" s="116">
        <f t="shared" si="9"/>
        <v>0</v>
      </c>
      <c r="D164" s="253"/>
      <c r="E164" s="254"/>
      <c r="F164" s="255">
        <f t="shared" si="10"/>
        <v>0</v>
      </c>
      <c r="G164" s="253"/>
      <c r="H164" s="256"/>
      <c r="I164" s="257">
        <f t="shared" si="11"/>
        <v>0</v>
      </c>
      <c r="J164" s="253"/>
      <c r="K164" s="256"/>
      <c r="L164" s="257">
        <f t="shared" si="12"/>
        <v>0</v>
      </c>
      <c r="M164" s="258"/>
      <c r="N164" s="254"/>
      <c r="O164" s="257">
        <f t="shared" si="13"/>
        <v>0</v>
      </c>
      <c r="P164" s="172"/>
    </row>
    <row r="165" spans="1:16" x14ac:dyDescent="0.25">
      <c r="A165" s="88">
        <v>2400</v>
      </c>
      <c r="B165" s="226" t="s">
        <v>178</v>
      </c>
      <c r="C165" s="89">
        <f t="shared" si="9"/>
        <v>0</v>
      </c>
      <c r="D165" s="273"/>
      <c r="E165" s="274"/>
      <c r="F165" s="275">
        <f t="shared" si="10"/>
        <v>0</v>
      </c>
      <c r="G165" s="273"/>
      <c r="H165" s="276"/>
      <c r="I165" s="277">
        <f t="shared" si="11"/>
        <v>0</v>
      </c>
      <c r="J165" s="273"/>
      <c r="K165" s="276"/>
      <c r="L165" s="277">
        <f t="shared" si="12"/>
        <v>0</v>
      </c>
      <c r="M165" s="278"/>
      <c r="N165" s="274"/>
      <c r="O165" s="277">
        <f t="shared" si="13"/>
        <v>0</v>
      </c>
      <c r="P165" s="98"/>
    </row>
    <row r="166" spans="1:16" ht="24" x14ac:dyDescent="0.25">
      <c r="A166" s="88">
        <v>2500</v>
      </c>
      <c r="B166" s="226" t="s">
        <v>179</v>
      </c>
      <c r="C166" s="89">
        <f t="shared" si="9"/>
        <v>0</v>
      </c>
      <c r="D166" s="100">
        <f>SUM(D167,D172)</f>
        <v>0</v>
      </c>
      <c r="E166" s="227">
        <f>SUM(E167,E172)</f>
        <v>0</v>
      </c>
      <c r="F166" s="228">
        <f t="shared" si="10"/>
        <v>0</v>
      </c>
      <c r="G166" s="100">
        <f t="shared" ref="G166:K166" si="15">SUM(G167,G172)</f>
        <v>0</v>
      </c>
      <c r="H166" s="101">
        <f t="shared" si="15"/>
        <v>0</v>
      </c>
      <c r="I166" s="102">
        <f t="shared" si="11"/>
        <v>0</v>
      </c>
      <c r="J166" s="100">
        <f t="shared" si="15"/>
        <v>0</v>
      </c>
      <c r="K166" s="101">
        <f t="shared" si="15"/>
        <v>0</v>
      </c>
      <c r="L166" s="102">
        <f t="shared" si="12"/>
        <v>0</v>
      </c>
      <c r="M166" s="229">
        <f t="shared" ref="M166:N166" si="16">SUM(M167,M172)</f>
        <v>0</v>
      </c>
      <c r="N166" s="230">
        <f t="shared" si="16"/>
        <v>0</v>
      </c>
      <c r="O166" s="231">
        <f t="shared" si="13"/>
        <v>0</v>
      </c>
      <c r="P166" s="232"/>
    </row>
    <row r="167" spans="1:16" ht="16.5" customHeight="1" x14ac:dyDescent="0.25">
      <c r="A167" s="260">
        <v>2510</v>
      </c>
      <c r="B167" s="104" t="s">
        <v>180</v>
      </c>
      <c r="C167" s="105">
        <f t="shared" si="9"/>
        <v>0</v>
      </c>
      <c r="D167" s="261">
        <f>SUM(D168:D171)</f>
        <v>0</v>
      </c>
      <c r="E167" s="262">
        <f>SUM(E168:E171)</f>
        <v>0</v>
      </c>
      <c r="F167" s="263">
        <f t="shared" si="10"/>
        <v>0</v>
      </c>
      <c r="G167" s="261">
        <f t="shared" ref="G167:K167" si="17">SUM(G168:G171)</f>
        <v>0</v>
      </c>
      <c r="H167" s="264">
        <f t="shared" si="17"/>
        <v>0</v>
      </c>
      <c r="I167" s="265">
        <f t="shared" si="11"/>
        <v>0</v>
      </c>
      <c r="J167" s="261">
        <f t="shared" si="17"/>
        <v>0</v>
      </c>
      <c r="K167" s="264">
        <f t="shared" si="17"/>
        <v>0</v>
      </c>
      <c r="L167" s="265">
        <f t="shared" si="12"/>
        <v>0</v>
      </c>
      <c r="M167" s="279">
        <f t="shared" ref="M167:N167" si="18">SUM(M168:M171)</f>
        <v>0</v>
      </c>
      <c r="N167" s="280">
        <f t="shared" si="18"/>
        <v>0</v>
      </c>
      <c r="O167" s="281">
        <f t="shared" si="13"/>
        <v>0</v>
      </c>
      <c r="P167" s="138"/>
    </row>
    <row r="168" spans="1:16" ht="24" x14ac:dyDescent="0.25">
      <c r="A168" s="66">
        <v>2512</v>
      </c>
      <c r="B168" s="115" t="s">
        <v>181</v>
      </c>
      <c r="C168" s="116">
        <f t="shared" si="9"/>
        <v>0</v>
      </c>
      <c r="D168" s="122"/>
      <c r="E168" s="243"/>
      <c r="F168" s="244">
        <f t="shared" si="10"/>
        <v>0</v>
      </c>
      <c r="G168" s="122"/>
      <c r="H168" s="123"/>
      <c r="I168" s="124">
        <f t="shared" si="11"/>
        <v>0</v>
      </c>
      <c r="J168" s="122"/>
      <c r="K168" s="123"/>
      <c r="L168" s="124">
        <f t="shared" si="12"/>
        <v>0</v>
      </c>
      <c r="M168" s="245"/>
      <c r="N168" s="243"/>
      <c r="O168" s="124">
        <f t="shared" si="13"/>
        <v>0</v>
      </c>
      <c r="P168" s="74"/>
    </row>
    <row r="169" spans="1:16" ht="36" x14ac:dyDescent="0.25">
      <c r="A169" s="66">
        <v>2513</v>
      </c>
      <c r="B169" s="115" t="s">
        <v>182</v>
      </c>
      <c r="C169" s="116">
        <f t="shared" si="9"/>
        <v>0</v>
      </c>
      <c r="D169" s="122"/>
      <c r="E169" s="243"/>
      <c r="F169" s="244">
        <f t="shared" si="10"/>
        <v>0</v>
      </c>
      <c r="G169" s="122"/>
      <c r="H169" s="123"/>
      <c r="I169" s="124">
        <f t="shared" si="11"/>
        <v>0</v>
      </c>
      <c r="J169" s="122"/>
      <c r="K169" s="123"/>
      <c r="L169" s="124">
        <f t="shared" si="12"/>
        <v>0</v>
      </c>
      <c r="M169" s="245"/>
      <c r="N169" s="243"/>
      <c r="O169" s="124">
        <f t="shared" si="13"/>
        <v>0</v>
      </c>
      <c r="P169" s="74"/>
    </row>
    <row r="170" spans="1:16" ht="24" x14ac:dyDescent="0.25">
      <c r="A170" s="66">
        <v>2515</v>
      </c>
      <c r="B170" s="115" t="s">
        <v>183</v>
      </c>
      <c r="C170" s="116">
        <f t="shared" si="9"/>
        <v>0</v>
      </c>
      <c r="D170" s="122"/>
      <c r="E170" s="243"/>
      <c r="F170" s="244">
        <f t="shared" si="10"/>
        <v>0</v>
      </c>
      <c r="G170" s="122"/>
      <c r="H170" s="123"/>
      <c r="I170" s="124">
        <f t="shared" si="11"/>
        <v>0</v>
      </c>
      <c r="J170" s="122"/>
      <c r="K170" s="123"/>
      <c r="L170" s="124">
        <f t="shared" si="12"/>
        <v>0</v>
      </c>
      <c r="M170" s="245"/>
      <c r="N170" s="243"/>
      <c r="O170" s="124">
        <f t="shared" si="13"/>
        <v>0</v>
      </c>
      <c r="P170" s="74"/>
    </row>
    <row r="171" spans="1:16" ht="24" x14ac:dyDescent="0.25">
      <c r="A171" s="66">
        <v>2519</v>
      </c>
      <c r="B171" s="115" t="s">
        <v>184</v>
      </c>
      <c r="C171" s="116">
        <f t="shared" si="9"/>
        <v>0</v>
      </c>
      <c r="D171" s="122"/>
      <c r="E171" s="243"/>
      <c r="F171" s="244">
        <f t="shared" si="10"/>
        <v>0</v>
      </c>
      <c r="G171" s="122"/>
      <c r="H171" s="123"/>
      <c r="I171" s="124">
        <f t="shared" si="11"/>
        <v>0</v>
      </c>
      <c r="J171" s="122"/>
      <c r="K171" s="123"/>
      <c r="L171" s="124">
        <f t="shared" si="12"/>
        <v>0</v>
      </c>
      <c r="M171" s="245"/>
      <c r="N171" s="243"/>
      <c r="O171" s="124">
        <f t="shared" si="13"/>
        <v>0</v>
      </c>
      <c r="P171" s="74"/>
    </row>
    <row r="172" spans="1:16" ht="24" x14ac:dyDescent="0.25">
      <c r="A172" s="246">
        <v>2520</v>
      </c>
      <c r="B172" s="115" t="s">
        <v>185</v>
      </c>
      <c r="C172" s="116">
        <f t="shared" si="9"/>
        <v>0</v>
      </c>
      <c r="D172" s="122"/>
      <c r="E172" s="243"/>
      <c r="F172" s="244">
        <f t="shared" si="10"/>
        <v>0</v>
      </c>
      <c r="G172" s="122"/>
      <c r="H172" s="123"/>
      <c r="I172" s="124">
        <f t="shared" si="11"/>
        <v>0</v>
      </c>
      <c r="J172" s="122"/>
      <c r="K172" s="123"/>
      <c r="L172" s="124">
        <f t="shared" si="12"/>
        <v>0</v>
      </c>
      <c r="M172" s="245"/>
      <c r="N172" s="243"/>
      <c r="O172" s="124">
        <f t="shared" si="13"/>
        <v>0</v>
      </c>
      <c r="P172" s="74"/>
    </row>
    <row r="173" spans="1:16" s="282" customFormat="1" ht="48" x14ac:dyDescent="0.25">
      <c r="A173" s="26">
        <v>2800</v>
      </c>
      <c r="B173" s="104" t="s">
        <v>186</v>
      </c>
      <c r="C173" s="105">
        <f t="shared" si="9"/>
        <v>0</v>
      </c>
      <c r="D173" s="58"/>
      <c r="E173" s="59"/>
      <c r="F173" s="60">
        <f t="shared" si="10"/>
        <v>0</v>
      </c>
      <c r="G173" s="58"/>
      <c r="H173" s="61"/>
      <c r="I173" s="62">
        <f t="shared" si="11"/>
        <v>0</v>
      </c>
      <c r="J173" s="58"/>
      <c r="K173" s="61"/>
      <c r="L173" s="62">
        <f t="shared" si="12"/>
        <v>0</v>
      </c>
      <c r="M173" s="63"/>
      <c r="N173" s="59"/>
      <c r="O173" s="62">
        <f t="shared" si="13"/>
        <v>0</v>
      </c>
      <c r="P173" s="64"/>
    </row>
    <row r="174" spans="1:16" x14ac:dyDescent="0.25">
      <c r="A174" s="217">
        <v>3000</v>
      </c>
      <c r="B174" s="217" t="s">
        <v>187</v>
      </c>
      <c r="C174" s="218">
        <f t="shared" si="9"/>
        <v>0</v>
      </c>
      <c r="D174" s="219">
        <f>SUM(D175,D185)</f>
        <v>0</v>
      </c>
      <c r="E174" s="220">
        <f>SUM(E175,E185)</f>
        <v>0</v>
      </c>
      <c r="F174" s="221">
        <f t="shared" si="10"/>
        <v>0</v>
      </c>
      <c r="G174" s="219">
        <f>SUM(G175,G185)</f>
        <v>0</v>
      </c>
      <c r="H174" s="222">
        <f>SUM(H175,H185)</f>
        <v>0</v>
      </c>
      <c r="I174" s="223">
        <f t="shared" si="11"/>
        <v>0</v>
      </c>
      <c r="J174" s="219">
        <f>SUM(J175,J185)</f>
        <v>0</v>
      </c>
      <c r="K174" s="222">
        <f>SUM(K175,K185)</f>
        <v>0</v>
      </c>
      <c r="L174" s="223">
        <f t="shared" si="12"/>
        <v>0</v>
      </c>
      <c r="M174" s="224">
        <f>SUM(M175,M185)</f>
        <v>0</v>
      </c>
      <c r="N174" s="220">
        <f>SUM(N175,N185)</f>
        <v>0</v>
      </c>
      <c r="O174" s="223">
        <f t="shared" si="13"/>
        <v>0</v>
      </c>
      <c r="P174" s="225"/>
    </row>
    <row r="175" spans="1:16" ht="24" x14ac:dyDescent="0.25">
      <c r="A175" s="88">
        <v>3200</v>
      </c>
      <c r="B175" s="283" t="s">
        <v>188</v>
      </c>
      <c r="C175" s="89">
        <f t="shared" si="9"/>
        <v>0</v>
      </c>
      <c r="D175" s="100">
        <f>SUM(D176,D180)</f>
        <v>0</v>
      </c>
      <c r="E175" s="227">
        <f>SUM(E176,E180)</f>
        <v>0</v>
      </c>
      <c r="F175" s="228">
        <f t="shared" si="10"/>
        <v>0</v>
      </c>
      <c r="G175" s="100">
        <f t="shared" ref="G175:K175" si="19">SUM(G176,G180)</f>
        <v>0</v>
      </c>
      <c r="H175" s="101">
        <f t="shared" si="19"/>
        <v>0</v>
      </c>
      <c r="I175" s="102">
        <f t="shared" si="11"/>
        <v>0</v>
      </c>
      <c r="J175" s="100">
        <f t="shared" si="19"/>
        <v>0</v>
      </c>
      <c r="K175" s="101">
        <f t="shared" si="19"/>
        <v>0</v>
      </c>
      <c r="L175" s="102">
        <f t="shared" si="12"/>
        <v>0</v>
      </c>
      <c r="M175" s="229">
        <f t="shared" ref="M175:N175" si="20">SUM(M176,M180)</f>
        <v>0</v>
      </c>
      <c r="N175" s="230">
        <f t="shared" si="20"/>
        <v>0</v>
      </c>
      <c r="O175" s="231">
        <f t="shared" si="13"/>
        <v>0</v>
      </c>
      <c r="P175" s="232"/>
    </row>
    <row r="176" spans="1:16" ht="50.25" customHeight="1" x14ac:dyDescent="0.25">
      <c r="A176" s="260">
        <v>3260</v>
      </c>
      <c r="B176" s="104" t="s">
        <v>189</v>
      </c>
      <c r="C176" s="105">
        <f t="shared" si="9"/>
        <v>0</v>
      </c>
      <c r="D176" s="261">
        <f>SUM(D177:D179)</f>
        <v>0</v>
      </c>
      <c r="E176" s="262">
        <f>SUM(E177:E179)</f>
        <v>0</v>
      </c>
      <c r="F176" s="263">
        <f t="shared" si="10"/>
        <v>0</v>
      </c>
      <c r="G176" s="261">
        <f>SUM(G177:G179)</f>
        <v>0</v>
      </c>
      <c r="H176" s="264">
        <f>SUM(H177:H179)</f>
        <v>0</v>
      </c>
      <c r="I176" s="265">
        <f t="shared" si="11"/>
        <v>0</v>
      </c>
      <c r="J176" s="261">
        <f>SUM(J177:J179)</f>
        <v>0</v>
      </c>
      <c r="K176" s="264">
        <f>SUM(K177:K179)</f>
        <v>0</v>
      </c>
      <c r="L176" s="265">
        <f t="shared" si="12"/>
        <v>0</v>
      </c>
      <c r="M176" s="266">
        <f>SUM(M177:M179)</f>
        <v>0</v>
      </c>
      <c r="N176" s="262">
        <f>SUM(N177:N179)</f>
        <v>0</v>
      </c>
      <c r="O176" s="265">
        <f t="shared" si="13"/>
        <v>0</v>
      </c>
      <c r="P176" s="64"/>
    </row>
    <row r="177" spans="1:16" ht="24" x14ac:dyDescent="0.25">
      <c r="A177" s="66">
        <v>3261</v>
      </c>
      <c r="B177" s="115" t="s">
        <v>190</v>
      </c>
      <c r="C177" s="116">
        <f t="shared" si="9"/>
        <v>0</v>
      </c>
      <c r="D177" s="122"/>
      <c r="E177" s="243"/>
      <c r="F177" s="244">
        <f t="shared" si="10"/>
        <v>0</v>
      </c>
      <c r="G177" s="122"/>
      <c r="H177" s="123"/>
      <c r="I177" s="124">
        <f t="shared" si="11"/>
        <v>0</v>
      </c>
      <c r="J177" s="122"/>
      <c r="K177" s="123"/>
      <c r="L177" s="124">
        <f t="shared" si="12"/>
        <v>0</v>
      </c>
      <c r="M177" s="245"/>
      <c r="N177" s="243"/>
      <c r="O177" s="124">
        <f t="shared" si="13"/>
        <v>0</v>
      </c>
      <c r="P177" s="74"/>
    </row>
    <row r="178" spans="1:16" ht="36" x14ac:dyDescent="0.25">
      <c r="A178" s="66">
        <v>3262</v>
      </c>
      <c r="B178" s="115" t="s">
        <v>191</v>
      </c>
      <c r="C178" s="116">
        <f t="shared" si="9"/>
        <v>0</v>
      </c>
      <c r="D178" s="122"/>
      <c r="E178" s="243"/>
      <c r="F178" s="244">
        <f t="shared" si="10"/>
        <v>0</v>
      </c>
      <c r="G178" s="122"/>
      <c r="H178" s="123"/>
      <c r="I178" s="124">
        <f t="shared" si="11"/>
        <v>0</v>
      </c>
      <c r="J178" s="122"/>
      <c r="K178" s="123"/>
      <c r="L178" s="124">
        <f t="shared" si="12"/>
        <v>0</v>
      </c>
      <c r="M178" s="245"/>
      <c r="N178" s="243"/>
      <c r="O178" s="124">
        <f t="shared" si="13"/>
        <v>0</v>
      </c>
      <c r="P178" s="74"/>
    </row>
    <row r="179" spans="1:16" ht="24" x14ac:dyDescent="0.25">
      <c r="A179" s="66">
        <v>3263</v>
      </c>
      <c r="B179" s="115" t="s">
        <v>192</v>
      </c>
      <c r="C179" s="116">
        <f t="shared" si="9"/>
        <v>0</v>
      </c>
      <c r="D179" s="122"/>
      <c r="E179" s="243"/>
      <c r="F179" s="244">
        <f t="shared" si="10"/>
        <v>0</v>
      </c>
      <c r="G179" s="122"/>
      <c r="H179" s="123"/>
      <c r="I179" s="124">
        <f t="shared" si="11"/>
        <v>0</v>
      </c>
      <c r="J179" s="122"/>
      <c r="K179" s="123"/>
      <c r="L179" s="124">
        <f t="shared" si="12"/>
        <v>0</v>
      </c>
      <c r="M179" s="245"/>
      <c r="N179" s="243"/>
      <c r="O179" s="124">
        <f t="shared" si="13"/>
        <v>0</v>
      </c>
      <c r="P179" s="74"/>
    </row>
    <row r="180" spans="1:16" ht="84" x14ac:dyDescent="0.25">
      <c r="A180" s="260">
        <v>3290</v>
      </c>
      <c r="B180" s="104" t="s">
        <v>193</v>
      </c>
      <c r="C180" s="116">
        <f t="shared" ref="C180:C256" si="21">F180+I180+L180+O180</f>
        <v>0</v>
      </c>
      <c r="D180" s="261">
        <f>SUM(D181:D184)</f>
        <v>0</v>
      </c>
      <c r="E180" s="262">
        <f>SUM(E181:E184)</f>
        <v>0</v>
      </c>
      <c r="F180" s="263">
        <f t="shared" si="10"/>
        <v>0</v>
      </c>
      <c r="G180" s="261">
        <f t="shared" ref="G180:K180" si="22">SUM(G181:G184)</f>
        <v>0</v>
      </c>
      <c r="H180" s="264">
        <f t="shared" si="22"/>
        <v>0</v>
      </c>
      <c r="I180" s="265">
        <f t="shared" si="11"/>
        <v>0</v>
      </c>
      <c r="J180" s="261">
        <f t="shared" si="22"/>
        <v>0</v>
      </c>
      <c r="K180" s="264">
        <f t="shared" si="22"/>
        <v>0</v>
      </c>
      <c r="L180" s="265">
        <f t="shared" si="12"/>
        <v>0</v>
      </c>
      <c r="M180" s="284">
        <f t="shared" ref="M180:N180" si="23">SUM(M181:M184)</f>
        <v>0</v>
      </c>
      <c r="N180" s="285">
        <f t="shared" si="23"/>
        <v>0</v>
      </c>
      <c r="O180" s="286">
        <f t="shared" si="13"/>
        <v>0</v>
      </c>
      <c r="P180" s="287"/>
    </row>
    <row r="181" spans="1:16" ht="72" x14ac:dyDescent="0.25">
      <c r="A181" s="66">
        <v>3291</v>
      </c>
      <c r="B181" s="115" t="s">
        <v>194</v>
      </c>
      <c r="C181" s="116">
        <f t="shared" si="21"/>
        <v>0</v>
      </c>
      <c r="D181" s="122"/>
      <c r="E181" s="243"/>
      <c r="F181" s="244">
        <f t="shared" ref="F181:F244" si="24">D181+E181</f>
        <v>0</v>
      </c>
      <c r="G181" s="122"/>
      <c r="H181" s="123"/>
      <c r="I181" s="124">
        <f t="shared" ref="I181:I244" si="25">G181+H181</f>
        <v>0</v>
      </c>
      <c r="J181" s="122"/>
      <c r="K181" s="123"/>
      <c r="L181" s="124">
        <f t="shared" ref="L181:L244" si="26">J181+K181</f>
        <v>0</v>
      </c>
      <c r="M181" s="245"/>
      <c r="N181" s="243"/>
      <c r="O181" s="124">
        <f t="shared" ref="O181:O244" si="27">M181+N181</f>
        <v>0</v>
      </c>
      <c r="P181" s="74"/>
    </row>
    <row r="182" spans="1:16" ht="72" x14ac:dyDescent="0.25">
      <c r="A182" s="66">
        <v>3292</v>
      </c>
      <c r="B182" s="115" t="s">
        <v>195</v>
      </c>
      <c r="C182" s="116">
        <f t="shared" si="21"/>
        <v>0</v>
      </c>
      <c r="D182" s="122"/>
      <c r="E182" s="243"/>
      <c r="F182" s="244">
        <f t="shared" si="24"/>
        <v>0</v>
      </c>
      <c r="G182" s="122"/>
      <c r="H182" s="123"/>
      <c r="I182" s="124">
        <f t="shared" si="25"/>
        <v>0</v>
      </c>
      <c r="J182" s="122"/>
      <c r="K182" s="123"/>
      <c r="L182" s="124">
        <f t="shared" si="26"/>
        <v>0</v>
      </c>
      <c r="M182" s="245"/>
      <c r="N182" s="243"/>
      <c r="O182" s="124">
        <f t="shared" si="27"/>
        <v>0</v>
      </c>
      <c r="P182" s="74"/>
    </row>
    <row r="183" spans="1:16" ht="72" x14ac:dyDescent="0.25">
      <c r="A183" s="66">
        <v>3293</v>
      </c>
      <c r="B183" s="115" t="s">
        <v>196</v>
      </c>
      <c r="C183" s="116">
        <f t="shared" si="21"/>
        <v>0</v>
      </c>
      <c r="D183" s="122"/>
      <c r="E183" s="243"/>
      <c r="F183" s="244">
        <f t="shared" si="24"/>
        <v>0</v>
      </c>
      <c r="G183" s="122"/>
      <c r="H183" s="123"/>
      <c r="I183" s="124">
        <f t="shared" si="25"/>
        <v>0</v>
      </c>
      <c r="J183" s="122"/>
      <c r="K183" s="123"/>
      <c r="L183" s="124">
        <f t="shared" si="26"/>
        <v>0</v>
      </c>
      <c r="M183" s="245"/>
      <c r="N183" s="243"/>
      <c r="O183" s="124">
        <f t="shared" si="27"/>
        <v>0</v>
      </c>
      <c r="P183" s="74"/>
    </row>
    <row r="184" spans="1:16" ht="60" x14ac:dyDescent="0.25">
      <c r="A184" s="288">
        <v>3294</v>
      </c>
      <c r="B184" s="115" t="s">
        <v>197</v>
      </c>
      <c r="C184" s="289">
        <f t="shared" si="21"/>
        <v>0</v>
      </c>
      <c r="D184" s="290"/>
      <c r="E184" s="291"/>
      <c r="F184" s="292">
        <f t="shared" si="24"/>
        <v>0</v>
      </c>
      <c r="G184" s="290"/>
      <c r="H184" s="293"/>
      <c r="I184" s="294">
        <f t="shared" si="25"/>
        <v>0</v>
      </c>
      <c r="J184" s="290"/>
      <c r="K184" s="293"/>
      <c r="L184" s="294">
        <f t="shared" si="26"/>
        <v>0</v>
      </c>
      <c r="M184" s="295"/>
      <c r="N184" s="291"/>
      <c r="O184" s="294">
        <f t="shared" si="27"/>
        <v>0</v>
      </c>
      <c r="P184" s="287"/>
    </row>
    <row r="185" spans="1:16" ht="48" x14ac:dyDescent="0.25">
      <c r="A185" s="143">
        <v>3300</v>
      </c>
      <c r="B185" s="283" t="s">
        <v>198</v>
      </c>
      <c r="C185" s="296">
        <f t="shared" si="21"/>
        <v>0</v>
      </c>
      <c r="D185" s="297">
        <f>SUM(D186:D187)</f>
        <v>0</v>
      </c>
      <c r="E185" s="230">
        <f>SUM(E186:E187)</f>
        <v>0</v>
      </c>
      <c r="F185" s="298">
        <f t="shared" si="24"/>
        <v>0</v>
      </c>
      <c r="G185" s="297">
        <f t="shared" ref="G185:K185" si="28">SUM(G186:G187)</f>
        <v>0</v>
      </c>
      <c r="H185" s="299">
        <f t="shared" si="28"/>
        <v>0</v>
      </c>
      <c r="I185" s="231">
        <f t="shared" si="25"/>
        <v>0</v>
      </c>
      <c r="J185" s="297">
        <f t="shared" si="28"/>
        <v>0</v>
      </c>
      <c r="K185" s="299">
        <f t="shared" si="28"/>
        <v>0</v>
      </c>
      <c r="L185" s="231">
        <f t="shared" si="26"/>
        <v>0</v>
      </c>
      <c r="M185" s="229">
        <f t="shared" ref="M185:N185" si="29">SUM(M186:M187)</f>
        <v>0</v>
      </c>
      <c r="N185" s="230">
        <f t="shared" si="29"/>
        <v>0</v>
      </c>
      <c r="O185" s="231">
        <f t="shared" si="27"/>
        <v>0</v>
      </c>
      <c r="P185" s="232"/>
    </row>
    <row r="186" spans="1:16" ht="48" x14ac:dyDescent="0.25">
      <c r="A186" s="161">
        <v>3310</v>
      </c>
      <c r="B186" s="162" t="s">
        <v>199</v>
      </c>
      <c r="C186" s="174">
        <f t="shared" si="21"/>
        <v>0</v>
      </c>
      <c r="D186" s="253"/>
      <c r="E186" s="254"/>
      <c r="F186" s="255">
        <f t="shared" si="24"/>
        <v>0</v>
      </c>
      <c r="G186" s="253"/>
      <c r="H186" s="256"/>
      <c r="I186" s="257">
        <f t="shared" si="25"/>
        <v>0</v>
      </c>
      <c r="J186" s="253"/>
      <c r="K186" s="256"/>
      <c r="L186" s="257">
        <f t="shared" si="26"/>
        <v>0</v>
      </c>
      <c r="M186" s="258"/>
      <c r="N186" s="254"/>
      <c r="O186" s="257">
        <f t="shared" si="27"/>
        <v>0</v>
      </c>
      <c r="P186" s="172"/>
    </row>
    <row r="187" spans="1:16" ht="58.5" customHeight="1" x14ac:dyDescent="0.25">
      <c r="A187" s="56">
        <v>3320</v>
      </c>
      <c r="B187" s="104" t="s">
        <v>200</v>
      </c>
      <c r="C187" s="105">
        <f t="shared" si="21"/>
        <v>0</v>
      </c>
      <c r="D187" s="111"/>
      <c r="E187" s="240"/>
      <c r="F187" s="241">
        <f t="shared" si="24"/>
        <v>0</v>
      </c>
      <c r="G187" s="111"/>
      <c r="H187" s="112"/>
      <c r="I187" s="113">
        <f t="shared" si="25"/>
        <v>0</v>
      </c>
      <c r="J187" s="111"/>
      <c r="K187" s="112"/>
      <c r="L187" s="113">
        <f t="shared" si="26"/>
        <v>0</v>
      </c>
      <c r="M187" s="242"/>
      <c r="N187" s="240"/>
      <c r="O187" s="113">
        <f t="shared" si="27"/>
        <v>0</v>
      </c>
      <c r="P187" s="64"/>
    </row>
    <row r="188" spans="1:16" x14ac:dyDescent="0.25">
      <c r="A188" s="300">
        <v>4000</v>
      </c>
      <c r="B188" s="217" t="s">
        <v>201</v>
      </c>
      <c r="C188" s="218">
        <f t="shared" si="21"/>
        <v>0</v>
      </c>
      <c r="D188" s="219">
        <f>SUM(D189,D192)</f>
        <v>0</v>
      </c>
      <c r="E188" s="220">
        <f>SUM(E189,E192)</f>
        <v>0</v>
      </c>
      <c r="F188" s="221">
        <f t="shared" si="24"/>
        <v>0</v>
      </c>
      <c r="G188" s="219">
        <f>SUM(G189,G192)</f>
        <v>0</v>
      </c>
      <c r="H188" s="222">
        <f>SUM(H189,H192)</f>
        <v>0</v>
      </c>
      <c r="I188" s="223">
        <f t="shared" si="25"/>
        <v>0</v>
      </c>
      <c r="J188" s="219">
        <f>SUM(J189,J192)</f>
        <v>0</v>
      </c>
      <c r="K188" s="222">
        <f>SUM(K189,K192)</f>
        <v>0</v>
      </c>
      <c r="L188" s="223">
        <f t="shared" si="26"/>
        <v>0</v>
      </c>
      <c r="M188" s="224">
        <f>SUM(M189,M192)</f>
        <v>0</v>
      </c>
      <c r="N188" s="220">
        <f>SUM(N189,N192)</f>
        <v>0</v>
      </c>
      <c r="O188" s="223">
        <f t="shared" si="27"/>
        <v>0</v>
      </c>
      <c r="P188" s="225"/>
    </row>
    <row r="189" spans="1:16" ht="24" x14ac:dyDescent="0.25">
      <c r="A189" s="301">
        <v>4200</v>
      </c>
      <c r="B189" s="226" t="s">
        <v>202</v>
      </c>
      <c r="C189" s="89">
        <f t="shared" si="21"/>
        <v>0</v>
      </c>
      <c r="D189" s="100">
        <f>SUM(D190,D191)</f>
        <v>0</v>
      </c>
      <c r="E189" s="227">
        <f>SUM(E190,E191)</f>
        <v>0</v>
      </c>
      <c r="F189" s="228">
        <f t="shared" si="24"/>
        <v>0</v>
      </c>
      <c r="G189" s="100">
        <f>SUM(G190,G191)</f>
        <v>0</v>
      </c>
      <c r="H189" s="101">
        <f>SUM(H190,H191)</f>
        <v>0</v>
      </c>
      <c r="I189" s="102">
        <f t="shared" si="25"/>
        <v>0</v>
      </c>
      <c r="J189" s="100">
        <f>SUM(J190,J191)</f>
        <v>0</v>
      </c>
      <c r="K189" s="101">
        <f>SUM(K190,K191)</f>
        <v>0</v>
      </c>
      <c r="L189" s="102">
        <f t="shared" si="26"/>
        <v>0</v>
      </c>
      <c r="M189" s="259">
        <f>SUM(M190,M191)</f>
        <v>0</v>
      </c>
      <c r="N189" s="227">
        <f>SUM(N190,N191)</f>
        <v>0</v>
      </c>
      <c r="O189" s="102">
        <f t="shared" si="27"/>
        <v>0</v>
      </c>
      <c r="P189" s="98"/>
    </row>
    <row r="190" spans="1:16" ht="36" x14ac:dyDescent="0.25">
      <c r="A190" s="260">
        <v>4240</v>
      </c>
      <c r="B190" s="104" t="s">
        <v>203</v>
      </c>
      <c r="C190" s="105">
        <f t="shared" si="21"/>
        <v>0</v>
      </c>
      <c r="D190" s="111"/>
      <c r="E190" s="240"/>
      <c r="F190" s="241">
        <f t="shared" si="24"/>
        <v>0</v>
      </c>
      <c r="G190" s="111"/>
      <c r="H190" s="112"/>
      <c r="I190" s="113">
        <f t="shared" si="25"/>
        <v>0</v>
      </c>
      <c r="J190" s="111"/>
      <c r="K190" s="112"/>
      <c r="L190" s="113">
        <f t="shared" si="26"/>
        <v>0</v>
      </c>
      <c r="M190" s="242"/>
      <c r="N190" s="240"/>
      <c r="O190" s="113">
        <f t="shared" si="27"/>
        <v>0</v>
      </c>
      <c r="P190" s="64"/>
    </row>
    <row r="191" spans="1:16" ht="24" x14ac:dyDescent="0.25">
      <c r="A191" s="246">
        <v>4250</v>
      </c>
      <c r="B191" s="115" t="s">
        <v>204</v>
      </c>
      <c r="C191" s="116">
        <f t="shared" si="21"/>
        <v>0</v>
      </c>
      <c r="D191" s="122"/>
      <c r="E191" s="243"/>
      <c r="F191" s="244">
        <f t="shared" si="24"/>
        <v>0</v>
      </c>
      <c r="G191" s="122"/>
      <c r="H191" s="123"/>
      <c r="I191" s="124">
        <f t="shared" si="25"/>
        <v>0</v>
      </c>
      <c r="J191" s="122"/>
      <c r="K191" s="123"/>
      <c r="L191" s="124">
        <f t="shared" si="26"/>
        <v>0</v>
      </c>
      <c r="M191" s="245"/>
      <c r="N191" s="243"/>
      <c r="O191" s="124">
        <f t="shared" si="27"/>
        <v>0</v>
      </c>
      <c r="P191" s="74"/>
    </row>
    <row r="192" spans="1:16" x14ac:dyDescent="0.25">
      <c r="A192" s="88">
        <v>4300</v>
      </c>
      <c r="B192" s="226" t="s">
        <v>205</v>
      </c>
      <c r="C192" s="89">
        <f t="shared" si="21"/>
        <v>0</v>
      </c>
      <c r="D192" s="100">
        <f>SUM(D193)</f>
        <v>0</v>
      </c>
      <c r="E192" s="227">
        <f>SUM(E193)</f>
        <v>0</v>
      </c>
      <c r="F192" s="228">
        <f t="shared" si="24"/>
        <v>0</v>
      </c>
      <c r="G192" s="100">
        <f>SUM(G193)</f>
        <v>0</v>
      </c>
      <c r="H192" s="101">
        <f>SUM(H193)</f>
        <v>0</v>
      </c>
      <c r="I192" s="102">
        <f t="shared" si="25"/>
        <v>0</v>
      </c>
      <c r="J192" s="100">
        <f>SUM(J193)</f>
        <v>0</v>
      </c>
      <c r="K192" s="101">
        <f>SUM(K193)</f>
        <v>0</v>
      </c>
      <c r="L192" s="102">
        <f t="shared" si="26"/>
        <v>0</v>
      </c>
      <c r="M192" s="259">
        <f>SUM(M193)</f>
        <v>0</v>
      </c>
      <c r="N192" s="227">
        <f>SUM(N193)</f>
        <v>0</v>
      </c>
      <c r="O192" s="102">
        <f t="shared" si="27"/>
        <v>0</v>
      </c>
      <c r="P192" s="98"/>
    </row>
    <row r="193" spans="1:16" ht="24" x14ac:dyDescent="0.25">
      <c r="A193" s="260">
        <v>4310</v>
      </c>
      <c r="B193" s="104" t="s">
        <v>206</v>
      </c>
      <c r="C193" s="105">
        <f t="shared" si="21"/>
        <v>0</v>
      </c>
      <c r="D193" s="261">
        <f>SUM(D194:D194)</f>
        <v>0</v>
      </c>
      <c r="E193" s="262">
        <f>SUM(E194:E194)</f>
        <v>0</v>
      </c>
      <c r="F193" s="263">
        <f t="shared" si="24"/>
        <v>0</v>
      </c>
      <c r="G193" s="261">
        <f>SUM(G194:G194)</f>
        <v>0</v>
      </c>
      <c r="H193" s="264">
        <f>SUM(H194:H194)</f>
        <v>0</v>
      </c>
      <c r="I193" s="265">
        <f t="shared" si="25"/>
        <v>0</v>
      </c>
      <c r="J193" s="261">
        <f>SUM(J194:J194)</f>
        <v>0</v>
      </c>
      <c r="K193" s="264">
        <f>SUM(K194:K194)</f>
        <v>0</v>
      </c>
      <c r="L193" s="265">
        <f t="shared" si="26"/>
        <v>0</v>
      </c>
      <c r="M193" s="266">
        <f>SUM(M194:M194)</f>
        <v>0</v>
      </c>
      <c r="N193" s="262">
        <f>SUM(N194:N194)</f>
        <v>0</v>
      </c>
      <c r="O193" s="265">
        <f t="shared" si="27"/>
        <v>0</v>
      </c>
      <c r="P193" s="64"/>
    </row>
    <row r="194" spans="1:16" ht="36" x14ac:dyDescent="0.25">
      <c r="A194" s="66">
        <v>4311</v>
      </c>
      <c r="B194" s="115" t="s">
        <v>207</v>
      </c>
      <c r="C194" s="116">
        <f t="shared" si="21"/>
        <v>0</v>
      </c>
      <c r="D194" s="122"/>
      <c r="E194" s="243"/>
      <c r="F194" s="244">
        <f t="shared" si="24"/>
        <v>0</v>
      </c>
      <c r="G194" s="122"/>
      <c r="H194" s="123"/>
      <c r="I194" s="124">
        <f t="shared" si="25"/>
        <v>0</v>
      </c>
      <c r="J194" s="122"/>
      <c r="K194" s="123"/>
      <c r="L194" s="124">
        <f t="shared" si="26"/>
        <v>0</v>
      </c>
      <c r="M194" s="245"/>
      <c r="N194" s="243"/>
      <c r="O194" s="124">
        <f t="shared" si="27"/>
        <v>0</v>
      </c>
      <c r="P194" s="74"/>
    </row>
    <row r="195" spans="1:16" s="33" customFormat="1" ht="24" x14ac:dyDescent="0.25">
      <c r="A195" s="302"/>
      <c r="B195" s="26" t="s">
        <v>208</v>
      </c>
      <c r="C195" s="209">
        <f t="shared" si="21"/>
        <v>5761122</v>
      </c>
      <c r="D195" s="210">
        <f>SUM(D196,D231,D269)</f>
        <v>5761122</v>
      </c>
      <c r="E195" s="211">
        <f>SUM(E196,E231,E269)</f>
        <v>0</v>
      </c>
      <c r="F195" s="212">
        <f t="shared" si="24"/>
        <v>5761122</v>
      </c>
      <c r="G195" s="210">
        <f>SUM(G196,G231,G269)</f>
        <v>0</v>
      </c>
      <c r="H195" s="213">
        <f>SUM(H196,H231,H269)</f>
        <v>0</v>
      </c>
      <c r="I195" s="214">
        <f t="shared" si="25"/>
        <v>0</v>
      </c>
      <c r="J195" s="210">
        <f>SUM(J196,J231,J269)</f>
        <v>0</v>
      </c>
      <c r="K195" s="213">
        <f>SUM(K196,K231,K269)</f>
        <v>0</v>
      </c>
      <c r="L195" s="214">
        <f t="shared" si="26"/>
        <v>0</v>
      </c>
      <c r="M195" s="303">
        <f>SUM(M196,M231,M269)</f>
        <v>0</v>
      </c>
      <c r="N195" s="304">
        <f>SUM(N196,N231,N269)</f>
        <v>0</v>
      </c>
      <c r="O195" s="305">
        <f t="shared" si="27"/>
        <v>0</v>
      </c>
      <c r="P195" s="306"/>
    </row>
    <row r="196" spans="1:16" x14ac:dyDescent="0.25">
      <c r="A196" s="217">
        <v>5000</v>
      </c>
      <c r="B196" s="217" t="s">
        <v>209</v>
      </c>
      <c r="C196" s="218">
        <f>F196+I196+L196+O196</f>
        <v>5761122</v>
      </c>
      <c r="D196" s="219">
        <f>D197+D205</f>
        <v>5761122</v>
      </c>
      <c r="E196" s="220">
        <f>E197+E205</f>
        <v>0</v>
      </c>
      <c r="F196" s="221">
        <f t="shared" si="24"/>
        <v>5761122</v>
      </c>
      <c r="G196" s="219">
        <f>G197+G205</f>
        <v>0</v>
      </c>
      <c r="H196" s="222">
        <f>H197+H205</f>
        <v>0</v>
      </c>
      <c r="I196" s="223">
        <f t="shared" si="25"/>
        <v>0</v>
      </c>
      <c r="J196" s="219">
        <f>J197+J205</f>
        <v>0</v>
      </c>
      <c r="K196" s="222">
        <f>K197+K205</f>
        <v>0</v>
      </c>
      <c r="L196" s="223">
        <f t="shared" si="26"/>
        <v>0</v>
      </c>
      <c r="M196" s="224">
        <f>M197+M205</f>
        <v>0</v>
      </c>
      <c r="N196" s="220">
        <f>N197+N205</f>
        <v>0</v>
      </c>
      <c r="O196" s="223">
        <f t="shared" si="27"/>
        <v>0</v>
      </c>
      <c r="P196" s="225"/>
    </row>
    <row r="197" spans="1:16" x14ac:dyDescent="0.25">
      <c r="A197" s="88">
        <v>5100</v>
      </c>
      <c r="B197" s="226" t="s">
        <v>210</v>
      </c>
      <c r="C197" s="89">
        <f t="shared" si="21"/>
        <v>0</v>
      </c>
      <c r="D197" s="100">
        <f>D198+D199+D202+D203+D204</f>
        <v>0</v>
      </c>
      <c r="E197" s="227">
        <f>E198+E199+E202+E203+E204</f>
        <v>0</v>
      </c>
      <c r="F197" s="228">
        <f t="shared" si="24"/>
        <v>0</v>
      </c>
      <c r="G197" s="100">
        <f>G198+G199+G202+G203+G204</f>
        <v>0</v>
      </c>
      <c r="H197" s="101">
        <f>H198+H199+H202+H203+H204</f>
        <v>0</v>
      </c>
      <c r="I197" s="102">
        <f t="shared" si="25"/>
        <v>0</v>
      </c>
      <c r="J197" s="100">
        <f>J198+J199+J202+J203+J204</f>
        <v>0</v>
      </c>
      <c r="K197" s="101">
        <f>K198+K199+K202+K203+K204</f>
        <v>0</v>
      </c>
      <c r="L197" s="102">
        <f t="shared" si="26"/>
        <v>0</v>
      </c>
      <c r="M197" s="259">
        <f>M198+M199+M202+M203+M204</f>
        <v>0</v>
      </c>
      <c r="N197" s="227">
        <f>N198+N199+N202+N203+N204</f>
        <v>0</v>
      </c>
      <c r="O197" s="102">
        <f t="shared" si="27"/>
        <v>0</v>
      </c>
      <c r="P197" s="98"/>
    </row>
    <row r="198" spans="1:16" x14ac:dyDescent="0.25">
      <c r="A198" s="260">
        <v>5110</v>
      </c>
      <c r="B198" s="104" t="s">
        <v>211</v>
      </c>
      <c r="C198" s="105">
        <f t="shared" si="21"/>
        <v>0</v>
      </c>
      <c r="D198" s="111"/>
      <c r="E198" s="240"/>
      <c r="F198" s="241">
        <f t="shared" si="24"/>
        <v>0</v>
      </c>
      <c r="G198" s="111"/>
      <c r="H198" s="112"/>
      <c r="I198" s="113">
        <f t="shared" si="25"/>
        <v>0</v>
      </c>
      <c r="J198" s="111"/>
      <c r="K198" s="112"/>
      <c r="L198" s="113">
        <f t="shared" si="26"/>
        <v>0</v>
      </c>
      <c r="M198" s="242"/>
      <c r="N198" s="240"/>
      <c r="O198" s="113">
        <f t="shared" si="27"/>
        <v>0</v>
      </c>
      <c r="P198" s="64"/>
    </row>
    <row r="199" spans="1:16" ht="24" x14ac:dyDescent="0.25">
      <c r="A199" s="246">
        <v>5120</v>
      </c>
      <c r="B199" s="115" t="s">
        <v>212</v>
      </c>
      <c r="C199" s="116">
        <f t="shared" si="21"/>
        <v>0</v>
      </c>
      <c r="D199" s="247">
        <f>D200+D201</f>
        <v>0</v>
      </c>
      <c r="E199" s="248">
        <f>E200+E201</f>
        <v>0</v>
      </c>
      <c r="F199" s="249">
        <f t="shared" si="24"/>
        <v>0</v>
      </c>
      <c r="G199" s="247">
        <f>G200+G201</f>
        <v>0</v>
      </c>
      <c r="H199" s="250">
        <f>H200+H201</f>
        <v>0</v>
      </c>
      <c r="I199" s="251">
        <f t="shared" si="25"/>
        <v>0</v>
      </c>
      <c r="J199" s="247">
        <f>J200+J201</f>
        <v>0</v>
      </c>
      <c r="K199" s="250">
        <f>K200+K201</f>
        <v>0</v>
      </c>
      <c r="L199" s="251">
        <f t="shared" si="26"/>
        <v>0</v>
      </c>
      <c r="M199" s="252">
        <f>M200+M201</f>
        <v>0</v>
      </c>
      <c r="N199" s="248">
        <f>N200+N201</f>
        <v>0</v>
      </c>
      <c r="O199" s="251">
        <f t="shared" si="27"/>
        <v>0</v>
      </c>
      <c r="P199" s="74"/>
    </row>
    <row r="200" spans="1:16" x14ac:dyDescent="0.25">
      <c r="A200" s="66">
        <v>5121</v>
      </c>
      <c r="B200" s="115" t="s">
        <v>213</v>
      </c>
      <c r="C200" s="116">
        <f t="shared" si="21"/>
        <v>0</v>
      </c>
      <c r="D200" s="122"/>
      <c r="E200" s="243"/>
      <c r="F200" s="244">
        <f t="shared" si="24"/>
        <v>0</v>
      </c>
      <c r="G200" s="122"/>
      <c r="H200" s="123"/>
      <c r="I200" s="124">
        <f t="shared" si="25"/>
        <v>0</v>
      </c>
      <c r="J200" s="122"/>
      <c r="K200" s="123"/>
      <c r="L200" s="124">
        <f t="shared" si="26"/>
        <v>0</v>
      </c>
      <c r="M200" s="245"/>
      <c r="N200" s="243"/>
      <c r="O200" s="124">
        <f t="shared" si="27"/>
        <v>0</v>
      </c>
      <c r="P200" s="74"/>
    </row>
    <row r="201" spans="1:16" ht="35.25" customHeight="1" x14ac:dyDescent="0.25">
      <c r="A201" s="66">
        <v>5129</v>
      </c>
      <c r="B201" s="115" t="s">
        <v>214</v>
      </c>
      <c r="C201" s="116">
        <f t="shared" si="21"/>
        <v>0</v>
      </c>
      <c r="D201" s="122"/>
      <c r="E201" s="243"/>
      <c r="F201" s="244">
        <f t="shared" si="24"/>
        <v>0</v>
      </c>
      <c r="G201" s="122"/>
      <c r="H201" s="123"/>
      <c r="I201" s="124">
        <f t="shared" si="25"/>
        <v>0</v>
      </c>
      <c r="J201" s="122"/>
      <c r="K201" s="123"/>
      <c r="L201" s="124">
        <f t="shared" si="26"/>
        <v>0</v>
      </c>
      <c r="M201" s="245"/>
      <c r="N201" s="243"/>
      <c r="O201" s="124">
        <f t="shared" si="27"/>
        <v>0</v>
      </c>
      <c r="P201" s="74"/>
    </row>
    <row r="202" spans="1:16" x14ac:dyDescent="0.25">
      <c r="A202" s="246">
        <v>5130</v>
      </c>
      <c r="B202" s="115" t="s">
        <v>215</v>
      </c>
      <c r="C202" s="116">
        <f t="shared" si="21"/>
        <v>0</v>
      </c>
      <c r="D202" s="122"/>
      <c r="E202" s="243"/>
      <c r="F202" s="244">
        <f t="shared" si="24"/>
        <v>0</v>
      </c>
      <c r="G202" s="122"/>
      <c r="H202" s="123"/>
      <c r="I202" s="124">
        <f t="shared" si="25"/>
        <v>0</v>
      </c>
      <c r="J202" s="122"/>
      <c r="K202" s="123"/>
      <c r="L202" s="124">
        <f t="shared" si="26"/>
        <v>0</v>
      </c>
      <c r="M202" s="245"/>
      <c r="N202" s="243"/>
      <c r="O202" s="124">
        <f t="shared" si="27"/>
        <v>0</v>
      </c>
      <c r="P202" s="74"/>
    </row>
    <row r="203" spans="1:16" x14ac:dyDescent="0.25">
      <c r="A203" s="246">
        <v>5140</v>
      </c>
      <c r="B203" s="115" t="s">
        <v>216</v>
      </c>
      <c r="C203" s="116">
        <f t="shared" si="21"/>
        <v>0</v>
      </c>
      <c r="D203" s="122"/>
      <c r="E203" s="243"/>
      <c r="F203" s="244">
        <f t="shared" si="24"/>
        <v>0</v>
      </c>
      <c r="G203" s="122"/>
      <c r="H203" s="123"/>
      <c r="I203" s="124">
        <f t="shared" si="25"/>
        <v>0</v>
      </c>
      <c r="J203" s="122"/>
      <c r="K203" s="123"/>
      <c r="L203" s="124">
        <f t="shared" si="26"/>
        <v>0</v>
      </c>
      <c r="M203" s="245"/>
      <c r="N203" s="243"/>
      <c r="O203" s="124">
        <f t="shared" si="27"/>
        <v>0</v>
      </c>
      <c r="P203" s="74"/>
    </row>
    <row r="204" spans="1:16" ht="24" x14ac:dyDescent="0.25">
      <c r="A204" s="246">
        <v>5170</v>
      </c>
      <c r="B204" s="115" t="s">
        <v>217</v>
      </c>
      <c r="C204" s="116">
        <f t="shared" si="21"/>
        <v>0</v>
      </c>
      <c r="D204" s="122"/>
      <c r="E204" s="243"/>
      <c r="F204" s="244">
        <f t="shared" si="24"/>
        <v>0</v>
      </c>
      <c r="G204" s="122"/>
      <c r="H204" s="123"/>
      <c r="I204" s="124">
        <f t="shared" si="25"/>
        <v>0</v>
      </c>
      <c r="J204" s="122"/>
      <c r="K204" s="123"/>
      <c r="L204" s="124">
        <f t="shared" si="26"/>
        <v>0</v>
      </c>
      <c r="M204" s="245"/>
      <c r="N204" s="243"/>
      <c r="O204" s="124">
        <f t="shared" si="27"/>
        <v>0</v>
      </c>
      <c r="P204" s="74"/>
    </row>
    <row r="205" spans="1:16" x14ac:dyDescent="0.25">
      <c r="A205" s="88">
        <v>5200</v>
      </c>
      <c r="B205" s="226" t="s">
        <v>218</v>
      </c>
      <c r="C205" s="89">
        <f t="shared" si="21"/>
        <v>5761122</v>
      </c>
      <c r="D205" s="100">
        <f>D206+D216+D217+D226+D227+D228+D230</f>
        <v>5761122</v>
      </c>
      <c r="E205" s="227">
        <f>E206+E216+E217+E226+E227+E228+E230</f>
        <v>0</v>
      </c>
      <c r="F205" s="228">
        <f t="shared" si="24"/>
        <v>5761122</v>
      </c>
      <c r="G205" s="100">
        <f>G206+G216+G217+G226+G227+G228+G230</f>
        <v>0</v>
      </c>
      <c r="H205" s="101">
        <f>H206+H216+H217+H226+H227+H228+H230</f>
        <v>0</v>
      </c>
      <c r="I205" s="102">
        <f t="shared" si="25"/>
        <v>0</v>
      </c>
      <c r="J205" s="100">
        <f>J206+J216+J217+J226+J227+J228+J230</f>
        <v>0</v>
      </c>
      <c r="K205" s="101">
        <f>K206+K216+K217+K226+K227+K228+K230</f>
        <v>0</v>
      </c>
      <c r="L205" s="102">
        <f t="shared" si="26"/>
        <v>0</v>
      </c>
      <c r="M205" s="259">
        <f>M206+M216+M217+M226+M227+M228+M230</f>
        <v>0</v>
      </c>
      <c r="N205" s="227">
        <f>N206+N216+N217+N226+N227+N228+N230</f>
        <v>0</v>
      </c>
      <c r="O205" s="102">
        <f t="shared" si="27"/>
        <v>0</v>
      </c>
      <c r="P205" s="98"/>
    </row>
    <row r="206" spans="1:16" x14ac:dyDescent="0.25">
      <c r="A206" s="233">
        <v>5210</v>
      </c>
      <c r="B206" s="162" t="s">
        <v>219</v>
      </c>
      <c r="C206" s="174">
        <f t="shared" si="21"/>
        <v>0</v>
      </c>
      <c r="D206" s="234">
        <f>SUM(D207:D215)</f>
        <v>0</v>
      </c>
      <c r="E206" s="235">
        <f>SUM(E207:E215)</f>
        <v>0</v>
      </c>
      <c r="F206" s="236">
        <f t="shared" si="24"/>
        <v>0</v>
      </c>
      <c r="G206" s="234">
        <f>SUM(G207:G215)</f>
        <v>0</v>
      </c>
      <c r="H206" s="237">
        <f>SUM(H207:H215)</f>
        <v>0</v>
      </c>
      <c r="I206" s="238">
        <f t="shared" si="25"/>
        <v>0</v>
      </c>
      <c r="J206" s="234">
        <f>SUM(J207:J215)</f>
        <v>0</v>
      </c>
      <c r="K206" s="237">
        <f>SUM(K207:K215)</f>
        <v>0</v>
      </c>
      <c r="L206" s="238">
        <f t="shared" si="26"/>
        <v>0</v>
      </c>
      <c r="M206" s="239">
        <f>SUM(M207:M215)</f>
        <v>0</v>
      </c>
      <c r="N206" s="235">
        <f>SUM(N207:N215)</f>
        <v>0</v>
      </c>
      <c r="O206" s="238">
        <f t="shared" si="27"/>
        <v>0</v>
      </c>
      <c r="P206" s="172"/>
    </row>
    <row r="207" spans="1:16" x14ac:dyDescent="0.25">
      <c r="A207" s="56">
        <v>5211</v>
      </c>
      <c r="B207" s="104" t="s">
        <v>220</v>
      </c>
      <c r="C207" s="116">
        <f t="shared" si="21"/>
        <v>0</v>
      </c>
      <c r="D207" s="111"/>
      <c r="E207" s="240"/>
      <c r="F207" s="241">
        <f t="shared" si="24"/>
        <v>0</v>
      </c>
      <c r="G207" s="111"/>
      <c r="H207" s="112"/>
      <c r="I207" s="113">
        <f t="shared" si="25"/>
        <v>0</v>
      </c>
      <c r="J207" s="111"/>
      <c r="K207" s="112"/>
      <c r="L207" s="113">
        <f t="shared" si="26"/>
        <v>0</v>
      </c>
      <c r="M207" s="242"/>
      <c r="N207" s="240"/>
      <c r="O207" s="113">
        <f t="shared" si="27"/>
        <v>0</v>
      </c>
      <c r="P207" s="64"/>
    </row>
    <row r="208" spans="1:16" x14ac:dyDescent="0.25">
      <c r="A208" s="66">
        <v>5212</v>
      </c>
      <c r="B208" s="115" t="s">
        <v>221</v>
      </c>
      <c r="C208" s="116">
        <f t="shared" si="21"/>
        <v>0</v>
      </c>
      <c r="D208" s="122"/>
      <c r="E208" s="243"/>
      <c r="F208" s="244">
        <f t="shared" si="24"/>
        <v>0</v>
      </c>
      <c r="G208" s="122"/>
      <c r="H208" s="123"/>
      <c r="I208" s="124">
        <f t="shared" si="25"/>
        <v>0</v>
      </c>
      <c r="J208" s="122"/>
      <c r="K208" s="123"/>
      <c r="L208" s="124">
        <f t="shared" si="26"/>
        <v>0</v>
      </c>
      <c r="M208" s="245"/>
      <c r="N208" s="243"/>
      <c r="O208" s="124">
        <f t="shared" si="27"/>
        <v>0</v>
      </c>
      <c r="P208" s="74"/>
    </row>
    <row r="209" spans="1:16" x14ac:dyDescent="0.25">
      <c r="A209" s="66">
        <v>5213</v>
      </c>
      <c r="B209" s="115" t="s">
        <v>222</v>
      </c>
      <c r="C209" s="116">
        <f t="shared" si="21"/>
        <v>0</v>
      </c>
      <c r="D209" s="122"/>
      <c r="E209" s="243"/>
      <c r="F209" s="244">
        <f t="shared" si="24"/>
        <v>0</v>
      </c>
      <c r="G209" s="122"/>
      <c r="H209" s="123"/>
      <c r="I209" s="124">
        <f t="shared" si="25"/>
        <v>0</v>
      </c>
      <c r="J209" s="122"/>
      <c r="K209" s="123"/>
      <c r="L209" s="124">
        <f t="shared" si="26"/>
        <v>0</v>
      </c>
      <c r="M209" s="245"/>
      <c r="N209" s="243"/>
      <c r="O209" s="124">
        <f t="shared" si="27"/>
        <v>0</v>
      </c>
      <c r="P209" s="74"/>
    </row>
    <row r="210" spans="1:16" x14ac:dyDescent="0.25">
      <c r="A210" s="66">
        <v>5214</v>
      </c>
      <c r="B210" s="115" t="s">
        <v>223</v>
      </c>
      <c r="C210" s="116">
        <f t="shared" si="21"/>
        <v>0</v>
      </c>
      <c r="D210" s="122"/>
      <c r="E210" s="243"/>
      <c r="F210" s="244">
        <f t="shared" si="24"/>
        <v>0</v>
      </c>
      <c r="G210" s="122"/>
      <c r="H210" s="123"/>
      <c r="I210" s="124">
        <f t="shared" si="25"/>
        <v>0</v>
      </c>
      <c r="J210" s="122"/>
      <c r="K210" s="123"/>
      <c r="L210" s="124">
        <f t="shared" si="26"/>
        <v>0</v>
      </c>
      <c r="M210" s="245"/>
      <c r="N210" s="243"/>
      <c r="O210" s="124">
        <f t="shared" si="27"/>
        <v>0</v>
      </c>
      <c r="P210" s="74"/>
    </row>
    <row r="211" spans="1:16" x14ac:dyDescent="0.25">
      <c r="A211" s="66">
        <v>5215</v>
      </c>
      <c r="B211" s="115" t="s">
        <v>224</v>
      </c>
      <c r="C211" s="116">
        <f t="shared" si="21"/>
        <v>0</v>
      </c>
      <c r="D211" s="122"/>
      <c r="E211" s="243"/>
      <c r="F211" s="244">
        <f t="shared" si="24"/>
        <v>0</v>
      </c>
      <c r="G211" s="122"/>
      <c r="H211" s="123"/>
      <c r="I211" s="124">
        <f t="shared" si="25"/>
        <v>0</v>
      </c>
      <c r="J211" s="122"/>
      <c r="K211" s="123"/>
      <c r="L211" s="124">
        <f t="shared" si="26"/>
        <v>0</v>
      </c>
      <c r="M211" s="245"/>
      <c r="N211" s="243"/>
      <c r="O211" s="124">
        <f t="shared" si="27"/>
        <v>0</v>
      </c>
      <c r="P211" s="74"/>
    </row>
    <row r="212" spans="1:16" ht="24" x14ac:dyDescent="0.25">
      <c r="A212" s="66">
        <v>5216</v>
      </c>
      <c r="B212" s="115" t="s">
        <v>225</v>
      </c>
      <c r="C212" s="116">
        <f t="shared" si="21"/>
        <v>0</v>
      </c>
      <c r="D212" s="122"/>
      <c r="E212" s="243"/>
      <c r="F212" s="244">
        <f t="shared" si="24"/>
        <v>0</v>
      </c>
      <c r="G212" s="122"/>
      <c r="H212" s="123"/>
      <c r="I212" s="124">
        <f t="shared" si="25"/>
        <v>0</v>
      </c>
      <c r="J212" s="122"/>
      <c r="K212" s="123"/>
      <c r="L212" s="124">
        <f t="shared" si="26"/>
        <v>0</v>
      </c>
      <c r="M212" s="245"/>
      <c r="N212" s="243"/>
      <c r="O212" s="124">
        <f t="shared" si="27"/>
        <v>0</v>
      </c>
      <c r="P212" s="74"/>
    </row>
    <row r="213" spans="1:16" x14ac:dyDescent="0.25">
      <c r="A213" s="66">
        <v>5217</v>
      </c>
      <c r="B213" s="115" t="s">
        <v>226</v>
      </c>
      <c r="C213" s="116">
        <f t="shared" si="21"/>
        <v>0</v>
      </c>
      <c r="D213" s="122"/>
      <c r="E213" s="243"/>
      <c r="F213" s="244">
        <f t="shared" si="24"/>
        <v>0</v>
      </c>
      <c r="G213" s="122"/>
      <c r="H213" s="123"/>
      <c r="I213" s="124">
        <f t="shared" si="25"/>
        <v>0</v>
      </c>
      <c r="J213" s="122"/>
      <c r="K213" s="123"/>
      <c r="L213" s="124">
        <f t="shared" si="26"/>
        <v>0</v>
      </c>
      <c r="M213" s="245"/>
      <c r="N213" s="243"/>
      <c r="O213" s="124">
        <f t="shared" si="27"/>
        <v>0</v>
      </c>
      <c r="P213" s="74"/>
    </row>
    <row r="214" spans="1:16" x14ac:dyDescent="0.25">
      <c r="A214" s="66">
        <v>5218</v>
      </c>
      <c r="B214" s="115" t="s">
        <v>227</v>
      </c>
      <c r="C214" s="116">
        <f t="shared" si="21"/>
        <v>0</v>
      </c>
      <c r="D214" s="122"/>
      <c r="E214" s="243"/>
      <c r="F214" s="244">
        <f t="shared" si="24"/>
        <v>0</v>
      </c>
      <c r="G214" s="122"/>
      <c r="H214" s="123"/>
      <c r="I214" s="124">
        <f t="shared" si="25"/>
        <v>0</v>
      </c>
      <c r="J214" s="122"/>
      <c r="K214" s="123"/>
      <c r="L214" s="124">
        <f t="shared" si="26"/>
        <v>0</v>
      </c>
      <c r="M214" s="245"/>
      <c r="N214" s="243"/>
      <c r="O214" s="124">
        <f t="shared" si="27"/>
        <v>0</v>
      </c>
      <c r="P214" s="74"/>
    </row>
    <row r="215" spans="1:16" x14ac:dyDescent="0.25">
      <c r="A215" s="66">
        <v>5219</v>
      </c>
      <c r="B215" s="115" t="s">
        <v>228</v>
      </c>
      <c r="C215" s="116">
        <f t="shared" si="21"/>
        <v>0</v>
      </c>
      <c r="D215" s="122"/>
      <c r="E215" s="243"/>
      <c r="F215" s="244">
        <f t="shared" si="24"/>
        <v>0</v>
      </c>
      <c r="G215" s="122"/>
      <c r="H215" s="123"/>
      <c r="I215" s="124">
        <f t="shared" si="25"/>
        <v>0</v>
      </c>
      <c r="J215" s="122"/>
      <c r="K215" s="123"/>
      <c r="L215" s="124">
        <f t="shared" si="26"/>
        <v>0</v>
      </c>
      <c r="M215" s="245"/>
      <c r="N215" s="243"/>
      <c r="O215" s="124">
        <f t="shared" si="27"/>
        <v>0</v>
      </c>
      <c r="P215" s="74"/>
    </row>
    <row r="216" spans="1:16" ht="13.5" customHeight="1" x14ac:dyDescent="0.25">
      <c r="A216" s="246">
        <v>5220</v>
      </c>
      <c r="B216" s="115" t="s">
        <v>229</v>
      </c>
      <c r="C216" s="116">
        <f t="shared" si="21"/>
        <v>0</v>
      </c>
      <c r="D216" s="122"/>
      <c r="E216" s="243"/>
      <c r="F216" s="244">
        <f t="shared" si="24"/>
        <v>0</v>
      </c>
      <c r="G216" s="122"/>
      <c r="H216" s="123"/>
      <c r="I216" s="124">
        <f t="shared" si="25"/>
        <v>0</v>
      </c>
      <c r="J216" s="122"/>
      <c r="K216" s="123"/>
      <c r="L216" s="124">
        <f t="shared" si="26"/>
        <v>0</v>
      </c>
      <c r="M216" s="245"/>
      <c r="N216" s="243"/>
      <c r="O216" s="124">
        <f t="shared" si="27"/>
        <v>0</v>
      </c>
      <c r="P216" s="74"/>
    </row>
    <row r="217" spans="1:16" x14ac:dyDescent="0.25">
      <c r="A217" s="246">
        <v>5230</v>
      </c>
      <c r="B217" s="115" t="s">
        <v>230</v>
      </c>
      <c r="C217" s="116">
        <f t="shared" si="21"/>
        <v>712</v>
      </c>
      <c r="D217" s="247">
        <f>SUM(D218:D225)</f>
        <v>712</v>
      </c>
      <c r="E217" s="248">
        <f>SUM(E218:E225)</f>
        <v>0</v>
      </c>
      <c r="F217" s="249">
        <f t="shared" si="24"/>
        <v>712</v>
      </c>
      <c r="G217" s="247">
        <f>SUM(G218:G225)</f>
        <v>0</v>
      </c>
      <c r="H217" s="250">
        <f>SUM(H218:H225)</f>
        <v>0</v>
      </c>
      <c r="I217" s="251">
        <f t="shared" si="25"/>
        <v>0</v>
      </c>
      <c r="J217" s="247">
        <f>SUM(J218:J225)</f>
        <v>0</v>
      </c>
      <c r="K217" s="250">
        <f>SUM(K218:K225)</f>
        <v>0</v>
      </c>
      <c r="L217" s="251">
        <f t="shared" si="26"/>
        <v>0</v>
      </c>
      <c r="M217" s="252">
        <f>SUM(M218:M225)</f>
        <v>0</v>
      </c>
      <c r="N217" s="248">
        <f>SUM(N218:N225)</f>
        <v>0</v>
      </c>
      <c r="O217" s="251">
        <f t="shared" si="27"/>
        <v>0</v>
      </c>
      <c r="P217" s="74"/>
    </row>
    <row r="218" spans="1:16" x14ac:dyDescent="0.25">
      <c r="A218" s="66">
        <v>5231</v>
      </c>
      <c r="B218" s="115" t="s">
        <v>231</v>
      </c>
      <c r="C218" s="116">
        <f t="shared" si="21"/>
        <v>0</v>
      </c>
      <c r="D218" s="122"/>
      <c r="E218" s="243"/>
      <c r="F218" s="244">
        <f t="shared" si="24"/>
        <v>0</v>
      </c>
      <c r="G218" s="122"/>
      <c r="H218" s="123"/>
      <c r="I218" s="124">
        <f t="shared" si="25"/>
        <v>0</v>
      </c>
      <c r="J218" s="122"/>
      <c r="K218" s="123"/>
      <c r="L218" s="124">
        <f t="shared" si="26"/>
        <v>0</v>
      </c>
      <c r="M218" s="245"/>
      <c r="N218" s="243"/>
      <c r="O218" s="124">
        <f t="shared" si="27"/>
        <v>0</v>
      </c>
      <c r="P218" s="74"/>
    </row>
    <row r="219" spans="1:16" x14ac:dyDescent="0.25">
      <c r="A219" s="66">
        <v>5232</v>
      </c>
      <c r="B219" s="115" t="s">
        <v>232</v>
      </c>
      <c r="C219" s="116">
        <f t="shared" si="21"/>
        <v>0</v>
      </c>
      <c r="D219" s="122"/>
      <c r="E219" s="243"/>
      <c r="F219" s="244">
        <f t="shared" si="24"/>
        <v>0</v>
      </c>
      <c r="G219" s="122"/>
      <c r="H219" s="123"/>
      <c r="I219" s="124">
        <f t="shared" si="25"/>
        <v>0</v>
      </c>
      <c r="J219" s="122"/>
      <c r="K219" s="123"/>
      <c r="L219" s="124">
        <f t="shared" si="26"/>
        <v>0</v>
      </c>
      <c r="M219" s="245"/>
      <c r="N219" s="243"/>
      <c r="O219" s="124">
        <f t="shared" si="27"/>
        <v>0</v>
      </c>
      <c r="P219" s="74"/>
    </row>
    <row r="220" spans="1:16" x14ac:dyDescent="0.25">
      <c r="A220" s="66">
        <v>5233</v>
      </c>
      <c r="B220" s="115" t="s">
        <v>233</v>
      </c>
      <c r="C220" s="116">
        <f t="shared" si="21"/>
        <v>0</v>
      </c>
      <c r="D220" s="122"/>
      <c r="E220" s="243"/>
      <c r="F220" s="244">
        <f t="shared" si="24"/>
        <v>0</v>
      </c>
      <c r="G220" s="122"/>
      <c r="H220" s="123"/>
      <c r="I220" s="124">
        <f t="shared" si="25"/>
        <v>0</v>
      </c>
      <c r="J220" s="122"/>
      <c r="K220" s="123"/>
      <c r="L220" s="124">
        <f t="shared" si="26"/>
        <v>0</v>
      </c>
      <c r="M220" s="245"/>
      <c r="N220" s="243"/>
      <c r="O220" s="124">
        <f t="shared" si="27"/>
        <v>0</v>
      </c>
      <c r="P220" s="74"/>
    </row>
    <row r="221" spans="1:16" ht="24" x14ac:dyDescent="0.25">
      <c r="A221" s="66">
        <v>5234</v>
      </c>
      <c r="B221" s="115" t="s">
        <v>234</v>
      </c>
      <c r="C221" s="116">
        <f t="shared" si="21"/>
        <v>0</v>
      </c>
      <c r="D221" s="122"/>
      <c r="E221" s="243"/>
      <c r="F221" s="244">
        <f t="shared" si="24"/>
        <v>0</v>
      </c>
      <c r="G221" s="122"/>
      <c r="H221" s="123"/>
      <c r="I221" s="124">
        <f t="shared" si="25"/>
        <v>0</v>
      </c>
      <c r="J221" s="122"/>
      <c r="K221" s="123"/>
      <c r="L221" s="124">
        <f t="shared" si="26"/>
        <v>0</v>
      </c>
      <c r="M221" s="245"/>
      <c r="N221" s="243"/>
      <c r="O221" s="124">
        <f t="shared" si="27"/>
        <v>0</v>
      </c>
      <c r="P221" s="74"/>
    </row>
    <row r="222" spans="1:16" ht="14.25" customHeight="1" x14ac:dyDescent="0.25">
      <c r="A222" s="66">
        <v>5236</v>
      </c>
      <c r="B222" s="115" t="s">
        <v>235</v>
      </c>
      <c r="C222" s="116">
        <f t="shared" si="21"/>
        <v>0</v>
      </c>
      <c r="D222" s="122"/>
      <c r="E222" s="243"/>
      <c r="F222" s="244">
        <f t="shared" si="24"/>
        <v>0</v>
      </c>
      <c r="G222" s="122"/>
      <c r="H222" s="123"/>
      <c r="I222" s="124">
        <f t="shared" si="25"/>
        <v>0</v>
      </c>
      <c r="J222" s="122"/>
      <c r="K222" s="123"/>
      <c r="L222" s="124">
        <f t="shared" si="26"/>
        <v>0</v>
      </c>
      <c r="M222" s="245"/>
      <c r="N222" s="243"/>
      <c r="O222" s="124">
        <f t="shared" si="27"/>
        <v>0</v>
      </c>
      <c r="P222" s="74"/>
    </row>
    <row r="223" spans="1:16" ht="14.25" customHeight="1" x14ac:dyDescent="0.25">
      <c r="A223" s="66">
        <v>5237</v>
      </c>
      <c r="B223" s="115" t="s">
        <v>236</v>
      </c>
      <c r="C223" s="116">
        <f t="shared" si="21"/>
        <v>0</v>
      </c>
      <c r="D223" s="122"/>
      <c r="E223" s="243"/>
      <c r="F223" s="244">
        <f t="shared" si="24"/>
        <v>0</v>
      </c>
      <c r="G223" s="122"/>
      <c r="H223" s="123"/>
      <c r="I223" s="124">
        <f t="shared" si="25"/>
        <v>0</v>
      </c>
      <c r="J223" s="122"/>
      <c r="K223" s="123"/>
      <c r="L223" s="124">
        <f t="shared" si="26"/>
        <v>0</v>
      </c>
      <c r="M223" s="245"/>
      <c r="N223" s="243"/>
      <c r="O223" s="124">
        <f t="shared" si="27"/>
        <v>0</v>
      </c>
      <c r="P223" s="74"/>
    </row>
    <row r="224" spans="1:16" ht="24" x14ac:dyDescent="0.25">
      <c r="A224" s="66">
        <v>5238</v>
      </c>
      <c r="B224" s="115" t="s">
        <v>237</v>
      </c>
      <c r="C224" s="116">
        <f t="shared" si="21"/>
        <v>0</v>
      </c>
      <c r="D224" s="122"/>
      <c r="E224" s="243"/>
      <c r="F224" s="244">
        <f t="shared" si="24"/>
        <v>0</v>
      </c>
      <c r="G224" s="122"/>
      <c r="H224" s="123"/>
      <c r="I224" s="124">
        <f t="shared" si="25"/>
        <v>0</v>
      </c>
      <c r="J224" s="122"/>
      <c r="K224" s="123"/>
      <c r="L224" s="124">
        <f t="shared" si="26"/>
        <v>0</v>
      </c>
      <c r="M224" s="245"/>
      <c r="N224" s="243"/>
      <c r="O224" s="124">
        <f t="shared" si="27"/>
        <v>0</v>
      </c>
      <c r="P224" s="74"/>
    </row>
    <row r="225" spans="1:16" ht="24" x14ac:dyDescent="0.25">
      <c r="A225" s="66">
        <v>5239</v>
      </c>
      <c r="B225" s="115" t="s">
        <v>238</v>
      </c>
      <c r="C225" s="116">
        <f t="shared" si="21"/>
        <v>712</v>
      </c>
      <c r="D225" s="122">
        <f>713-1</f>
        <v>712</v>
      </c>
      <c r="E225" s="243"/>
      <c r="F225" s="244">
        <f t="shared" si="24"/>
        <v>712</v>
      </c>
      <c r="G225" s="122"/>
      <c r="H225" s="123"/>
      <c r="I225" s="124">
        <f t="shared" si="25"/>
        <v>0</v>
      </c>
      <c r="J225" s="122"/>
      <c r="K225" s="123"/>
      <c r="L225" s="124">
        <f t="shared" si="26"/>
        <v>0</v>
      </c>
      <c r="M225" s="245"/>
      <c r="N225" s="243"/>
      <c r="O225" s="124">
        <f t="shared" si="27"/>
        <v>0</v>
      </c>
      <c r="P225" s="74"/>
    </row>
    <row r="226" spans="1:16" ht="24" x14ac:dyDescent="0.25">
      <c r="A226" s="246">
        <v>5240</v>
      </c>
      <c r="B226" s="115" t="s">
        <v>239</v>
      </c>
      <c r="C226" s="116">
        <f t="shared" si="21"/>
        <v>0</v>
      </c>
      <c r="D226" s="122"/>
      <c r="E226" s="243"/>
      <c r="F226" s="244">
        <f t="shared" si="24"/>
        <v>0</v>
      </c>
      <c r="G226" s="122"/>
      <c r="H226" s="123"/>
      <c r="I226" s="124">
        <f t="shared" si="25"/>
        <v>0</v>
      </c>
      <c r="J226" s="122"/>
      <c r="K226" s="123"/>
      <c r="L226" s="124">
        <f t="shared" si="26"/>
        <v>0</v>
      </c>
      <c r="M226" s="245"/>
      <c r="N226" s="243"/>
      <c r="O226" s="124">
        <f t="shared" si="27"/>
        <v>0</v>
      </c>
      <c r="P226" s="74"/>
    </row>
    <row r="227" spans="1:16" ht="36" customHeight="1" x14ac:dyDescent="0.25">
      <c r="A227" s="246">
        <v>5250</v>
      </c>
      <c r="B227" s="115" t="s">
        <v>240</v>
      </c>
      <c r="C227" s="116">
        <f t="shared" si="21"/>
        <v>5760410</v>
      </c>
      <c r="D227" s="122">
        <f>5659845+100565</f>
        <v>5760410</v>
      </c>
      <c r="E227" s="243"/>
      <c r="F227" s="244">
        <f t="shared" si="24"/>
        <v>5760410</v>
      </c>
      <c r="G227" s="122"/>
      <c r="H227" s="123"/>
      <c r="I227" s="124">
        <f t="shared" si="25"/>
        <v>0</v>
      </c>
      <c r="J227" s="122"/>
      <c r="K227" s="123"/>
      <c r="L227" s="124">
        <f t="shared" si="26"/>
        <v>0</v>
      </c>
      <c r="M227" s="245"/>
      <c r="N227" s="243"/>
      <c r="O227" s="124">
        <f t="shared" si="27"/>
        <v>0</v>
      </c>
      <c r="P227" s="74"/>
    </row>
    <row r="228" spans="1:16" x14ac:dyDescent="0.25">
      <c r="A228" s="246">
        <v>5260</v>
      </c>
      <c r="B228" s="115" t="s">
        <v>241</v>
      </c>
      <c r="C228" s="116">
        <f t="shared" si="21"/>
        <v>0</v>
      </c>
      <c r="D228" s="247">
        <f>SUM(D229)</f>
        <v>0</v>
      </c>
      <c r="E228" s="248">
        <f>SUM(E229)</f>
        <v>0</v>
      </c>
      <c r="F228" s="249">
        <f t="shared" si="24"/>
        <v>0</v>
      </c>
      <c r="G228" s="247">
        <f>SUM(G229)</f>
        <v>0</v>
      </c>
      <c r="H228" s="250">
        <f>SUM(H229)</f>
        <v>0</v>
      </c>
      <c r="I228" s="251">
        <f t="shared" si="25"/>
        <v>0</v>
      </c>
      <c r="J228" s="247">
        <f>SUM(J229)</f>
        <v>0</v>
      </c>
      <c r="K228" s="250">
        <f>SUM(K229)</f>
        <v>0</v>
      </c>
      <c r="L228" s="251">
        <f t="shared" si="26"/>
        <v>0</v>
      </c>
      <c r="M228" s="252">
        <f>SUM(M229)</f>
        <v>0</v>
      </c>
      <c r="N228" s="248">
        <f>SUM(N229)</f>
        <v>0</v>
      </c>
      <c r="O228" s="251">
        <f t="shared" si="27"/>
        <v>0</v>
      </c>
      <c r="P228" s="74"/>
    </row>
    <row r="229" spans="1:16" ht="24" x14ac:dyDescent="0.25">
      <c r="A229" s="66">
        <v>5269</v>
      </c>
      <c r="B229" s="115" t="s">
        <v>242</v>
      </c>
      <c r="C229" s="116">
        <f t="shared" si="21"/>
        <v>0</v>
      </c>
      <c r="D229" s="122"/>
      <c r="E229" s="243"/>
      <c r="F229" s="244">
        <f t="shared" si="24"/>
        <v>0</v>
      </c>
      <c r="G229" s="122"/>
      <c r="H229" s="123"/>
      <c r="I229" s="124">
        <f t="shared" si="25"/>
        <v>0</v>
      </c>
      <c r="J229" s="122"/>
      <c r="K229" s="123"/>
      <c r="L229" s="124">
        <f t="shared" si="26"/>
        <v>0</v>
      </c>
      <c r="M229" s="245"/>
      <c r="N229" s="243"/>
      <c r="O229" s="124">
        <f t="shared" si="27"/>
        <v>0</v>
      </c>
      <c r="P229" s="74"/>
    </row>
    <row r="230" spans="1:16" ht="24" x14ac:dyDescent="0.25">
      <c r="A230" s="233">
        <v>5270</v>
      </c>
      <c r="B230" s="162" t="s">
        <v>243</v>
      </c>
      <c r="C230" s="267">
        <f t="shared" si="21"/>
        <v>0</v>
      </c>
      <c r="D230" s="253"/>
      <c r="E230" s="254"/>
      <c r="F230" s="255">
        <f t="shared" si="24"/>
        <v>0</v>
      </c>
      <c r="G230" s="253"/>
      <c r="H230" s="256"/>
      <c r="I230" s="257">
        <f t="shared" si="25"/>
        <v>0</v>
      </c>
      <c r="J230" s="253"/>
      <c r="K230" s="256"/>
      <c r="L230" s="257">
        <f t="shared" si="26"/>
        <v>0</v>
      </c>
      <c r="M230" s="258"/>
      <c r="N230" s="254"/>
      <c r="O230" s="257">
        <f t="shared" si="27"/>
        <v>0</v>
      </c>
      <c r="P230" s="172"/>
    </row>
    <row r="231" spans="1:16" x14ac:dyDescent="0.25">
      <c r="A231" s="217">
        <v>6000</v>
      </c>
      <c r="B231" s="217" t="s">
        <v>244</v>
      </c>
      <c r="C231" s="218">
        <f t="shared" si="21"/>
        <v>0</v>
      </c>
      <c r="D231" s="219">
        <f>D232+D252+D259</f>
        <v>0</v>
      </c>
      <c r="E231" s="220">
        <f>E232+E252+E259</f>
        <v>0</v>
      </c>
      <c r="F231" s="221">
        <f t="shared" si="24"/>
        <v>0</v>
      </c>
      <c r="G231" s="219">
        <f>G232+G252+G259</f>
        <v>0</v>
      </c>
      <c r="H231" s="222">
        <f>H232+H252+H259</f>
        <v>0</v>
      </c>
      <c r="I231" s="223">
        <f t="shared" si="25"/>
        <v>0</v>
      </c>
      <c r="J231" s="219">
        <f>J232+J252+J259</f>
        <v>0</v>
      </c>
      <c r="K231" s="222">
        <f>K232+K252+K259</f>
        <v>0</v>
      </c>
      <c r="L231" s="223">
        <f t="shared" si="26"/>
        <v>0</v>
      </c>
      <c r="M231" s="224">
        <f>M232+M252+M259</f>
        <v>0</v>
      </c>
      <c r="N231" s="220">
        <f>N232+N252+N259</f>
        <v>0</v>
      </c>
      <c r="O231" s="223">
        <f t="shared" si="27"/>
        <v>0</v>
      </c>
      <c r="P231" s="225"/>
    </row>
    <row r="232" spans="1:16" ht="14.25" customHeight="1" x14ac:dyDescent="0.25">
      <c r="A232" s="143">
        <v>6200</v>
      </c>
      <c r="B232" s="283" t="s">
        <v>245</v>
      </c>
      <c r="C232" s="296">
        <f>F232+I232+L232+O232</f>
        <v>0</v>
      </c>
      <c r="D232" s="297">
        <f>SUM(D233,D234,D236,D239,D245,D246,D247)</f>
        <v>0</v>
      </c>
      <c r="E232" s="230">
        <f>SUM(E233,E234,E236,E239,E245,E246,E247)</f>
        <v>0</v>
      </c>
      <c r="F232" s="298">
        <f>D232+E232</f>
        <v>0</v>
      </c>
      <c r="G232" s="297">
        <f>SUM(G233,G234,G236,G239,G245,G246,G247)</f>
        <v>0</v>
      </c>
      <c r="H232" s="299">
        <f>SUM(H233,H234,H236,H239,H245,H246,H247)</f>
        <v>0</v>
      </c>
      <c r="I232" s="231">
        <f t="shared" si="25"/>
        <v>0</v>
      </c>
      <c r="J232" s="297">
        <f>SUM(J233,J234,J236,J239,J245,J246,J247)</f>
        <v>0</v>
      </c>
      <c r="K232" s="299">
        <f>SUM(K233,K234,K236,K239,K245,K246,K247)</f>
        <v>0</v>
      </c>
      <c r="L232" s="231">
        <f t="shared" si="26"/>
        <v>0</v>
      </c>
      <c r="M232" s="229">
        <f>SUM(M233,M234,M236,M239,M245,M246,M247)</f>
        <v>0</v>
      </c>
      <c r="N232" s="230">
        <f>SUM(N233,N234,N236,N239,N245,N246,N247)</f>
        <v>0</v>
      </c>
      <c r="O232" s="231">
        <f t="shared" si="27"/>
        <v>0</v>
      </c>
      <c r="P232" s="232"/>
    </row>
    <row r="233" spans="1:16" ht="24" x14ac:dyDescent="0.25">
      <c r="A233" s="260">
        <v>6220</v>
      </c>
      <c r="B233" s="104" t="s">
        <v>246</v>
      </c>
      <c r="C233" s="263">
        <f t="shared" si="21"/>
        <v>0</v>
      </c>
      <c r="D233" s="111"/>
      <c r="E233" s="240"/>
      <c r="F233" s="241">
        <f t="shared" si="24"/>
        <v>0</v>
      </c>
      <c r="G233" s="111"/>
      <c r="H233" s="112"/>
      <c r="I233" s="113">
        <f t="shared" si="25"/>
        <v>0</v>
      </c>
      <c r="J233" s="111"/>
      <c r="K233" s="112"/>
      <c r="L233" s="113">
        <f t="shared" si="26"/>
        <v>0</v>
      </c>
      <c r="M233" s="242"/>
      <c r="N233" s="240"/>
      <c r="O233" s="113">
        <f t="shared" si="27"/>
        <v>0</v>
      </c>
      <c r="P233" s="64"/>
    </row>
    <row r="234" spans="1:16" x14ac:dyDescent="0.25">
      <c r="A234" s="246">
        <v>6230</v>
      </c>
      <c r="B234" s="115" t="s">
        <v>247</v>
      </c>
      <c r="C234" s="249">
        <f t="shared" si="21"/>
        <v>0</v>
      </c>
      <c r="D234" s="122">
        <f>SUM(D235)</f>
        <v>0</v>
      </c>
      <c r="E234" s="123">
        <f>SUM(E235)</f>
        <v>0</v>
      </c>
      <c r="F234" s="249">
        <f t="shared" si="24"/>
        <v>0</v>
      </c>
      <c r="G234" s="122">
        <f>SUM(G235)</f>
        <v>0</v>
      </c>
      <c r="H234" s="123">
        <f>SUM(H235)</f>
        <v>0</v>
      </c>
      <c r="I234" s="251">
        <f t="shared" si="25"/>
        <v>0</v>
      </c>
      <c r="J234" s="122">
        <f>SUM(J235)</f>
        <v>0</v>
      </c>
      <c r="K234" s="123">
        <f>SUM(K235)</f>
        <v>0</v>
      </c>
      <c r="L234" s="251">
        <f t="shared" si="26"/>
        <v>0</v>
      </c>
      <c r="M234" s="122">
        <f>SUM(M235)</f>
        <v>0</v>
      </c>
      <c r="N234" s="123">
        <f>SUM(N235)</f>
        <v>0</v>
      </c>
      <c r="O234" s="251">
        <f t="shared" si="27"/>
        <v>0</v>
      </c>
      <c r="P234" s="74"/>
    </row>
    <row r="235" spans="1:16" ht="24" x14ac:dyDescent="0.25">
      <c r="A235" s="66">
        <v>6239</v>
      </c>
      <c r="B235" s="104" t="s">
        <v>248</v>
      </c>
      <c r="C235" s="249">
        <f t="shared" si="21"/>
        <v>0</v>
      </c>
      <c r="D235" s="122"/>
      <c r="E235" s="243"/>
      <c r="F235" s="249">
        <f t="shared" si="24"/>
        <v>0</v>
      </c>
      <c r="G235" s="122"/>
      <c r="H235" s="123"/>
      <c r="I235" s="251">
        <f t="shared" si="25"/>
        <v>0</v>
      </c>
      <c r="J235" s="122"/>
      <c r="K235" s="123"/>
      <c r="L235" s="251">
        <f t="shared" si="26"/>
        <v>0</v>
      </c>
      <c r="M235" s="245"/>
      <c r="N235" s="243"/>
      <c r="O235" s="251">
        <f t="shared" si="27"/>
        <v>0</v>
      </c>
      <c r="P235" s="74"/>
    </row>
    <row r="236" spans="1:16" ht="24" x14ac:dyDescent="0.25">
      <c r="A236" s="246">
        <v>6240</v>
      </c>
      <c r="B236" s="115" t="s">
        <v>249</v>
      </c>
      <c r="C236" s="249">
        <f t="shared" si="21"/>
        <v>0</v>
      </c>
      <c r="D236" s="247">
        <f>SUM(D237:D238)</f>
        <v>0</v>
      </c>
      <c r="E236" s="248">
        <f>SUM(E237:E238)</f>
        <v>0</v>
      </c>
      <c r="F236" s="249">
        <f t="shared" si="24"/>
        <v>0</v>
      </c>
      <c r="G236" s="247">
        <f>SUM(G237:G238)</f>
        <v>0</v>
      </c>
      <c r="H236" s="250">
        <f>SUM(H237:H238)</f>
        <v>0</v>
      </c>
      <c r="I236" s="251">
        <f t="shared" si="25"/>
        <v>0</v>
      </c>
      <c r="J236" s="247">
        <f>SUM(J237:J238)</f>
        <v>0</v>
      </c>
      <c r="K236" s="250">
        <f>SUM(K237:K238)</f>
        <v>0</v>
      </c>
      <c r="L236" s="251">
        <f t="shared" si="26"/>
        <v>0</v>
      </c>
      <c r="M236" s="252">
        <f>SUM(M237:M238)</f>
        <v>0</v>
      </c>
      <c r="N236" s="248">
        <f>SUM(N237:N238)</f>
        <v>0</v>
      </c>
      <c r="O236" s="251">
        <f t="shared" si="27"/>
        <v>0</v>
      </c>
      <c r="P236" s="74"/>
    </row>
    <row r="237" spans="1:16" x14ac:dyDescent="0.25">
      <c r="A237" s="66">
        <v>6241</v>
      </c>
      <c r="B237" s="115" t="s">
        <v>250</v>
      </c>
      <c r="C237" s="249">
        <f t="shared" si="21"/>
        <v>0</v>
      </c>
      <c r="D237" s="122"/>
      <c r="E237" s="243"/>
      <c r="F237" s="244">
        <f t="shared" si="24"/>
        <v>0</v>
      </c>
      <c r="G237" s="122"/>
      <c r="H237" s="123"/>
      <c r="I237" s="124">
        <f t="shared" si="25"/>
        <v>0</v>
      </c>
      <c r="J237" s="122"/>
      <c r="K237" s="123"/>
      <c r="L237" s="124">
        <f t="shared" si="26"/>
        <v>0</v>
      </c>
      <c r="M237" s="245"/>
      <c r="N237" s="243"/>
      <c r="O237" s="124">
        <f t="shared" si="27"/>
        <v>0</v>
      </c>
      <c r="P237" s="74"/>
    </row>
    <row r="238" spans="1:16" x14ac:dyDescent="0.25">
      <c r="A238" s="66">
        <v>6242</v>
      </c>
      <c r="B238" s="115" t="s">
        <v>251</v>
      </c>
      <c r="C238" s="249">
        <f t="shared" si="21"/>
        <v>0</v>
      </c>
      <c r="D238" s="122"/>
      <c r="E238" s="243"/>
      <c r="F238" s="244">
        <f t="shared" si="24"/>
        <v>0</v>
      </c>
      <c r="G238" s="122"/>
      <c r="H238" s="123"/>
      <c r="I238" s="124">
        <f t="shared" si="25"/>
        <v>0</v>
      </c>
      <c r="J238" s="122"/>
      <c r="K238" s="123"/>
      <c r="L238" s="124">
        <f t="shared" si="26"/>
        <v>0</v>
      </c>
      <c r="M238" s="245"/>
      <c r="N238" s="243"/>
      <c r="O238" s="124">
        <f t="shared" si="27"/>
        <v>0</v>
      </c>
      <c r="P238" s="74"/>
    </row>
    <row r="239" spans="1:16" ht="25.5" customHeight="1" x14ac:dyDescent="0.25">
      <c r="A239" s="246">
        <v>6250</v>
      </c>
      <c r="B239" s="115" t="s">
        <v>252</v>
      </c>
      <c r="C239" s="249">
        <f t="shared" si="21"/>
        <v>0</v>
      </c>
      <c r="D239" s="247">
        <f>SUM(D240:D244)</f>
        <v>0</v>
      </c>
      <c r="E239" s="248">
        <f>SUM(E240:E244)</f>
        <v>0</v>
      </c>
      <c r="F239" s="249">
        <f t="shared" si="24"/>
        <v>0</v>
      </c>
      <c r="G239" s="247">
        <f>SUM(G240:G244)</f>
        <v>0</v>
      </c>
      <c r="H239" s="250">
        <f>SUM(H240:H244)</f>
        <v>0</v>
      </c>
      <c r="I239" s="251">
        <f t="shared" si="25"/>
        <v>0</v>
      </c>
      <c r="J239" s="247">
        <f>SUM(J240:J244)</f>
        <v>0</v>
      </c>
      <c r="K239" s="250">
        <f>SUM(K240:K244)</f>
        <v>0</v>
      </c>
      <c r="L239" s="251">
        <f t="shared" si="26"/>
        <v>0</v>
      </c>
      <c r="M239" s="252">
        <f>SUM(M240:M244)</f>
        <v>0</v>
      </c>
      <c r="N239" s="248">
        <f>SUM(N240:N244)</f>
        <v>0</v>
      </c>
      <c r="O239" s="251">
        <f t="shared" si="27"/>
        <v>0</v>
      </c>
      <c r="P239" s="74"/>
    </row>
    <row r="240" spans="1:16" ht="14.25" customHeight="1" x14ac:dyDescent="0.25">
      <c r="A240" s="66">
        <v>6252</v>
      </c>
      <c r="B240" s="115" t="s">
        <v>253</v>
      </c>
      <c r="C240" s="249">
        <f t="shared" si="21"/>
        <v>0</v>
      </c>
      <c r="D240" s="122"/>
      <c r="E240" s="243"/>
      <c r="F240" s="244">
        <f t="shared" si="24"/>
        <v>0</v>
      </c>
      <c r="G240" s="122"/>
      <c r="H240" s="123"/>
      <c r="I240" s="124">
        <f t="shared" si="25"/>
        <v>0</v>
      </c>
      <c r="J240" s="122"/>
      <c r="K240" s="123"/>
      <c r="L240" s="124">
        <f t="shared" si="26"/>
        <v>0</v>
      </c>
      <c r="M240" s="245"/>
      <c r="N240" s="243"/>
      <c r="O240" s="124">
        <f t="shared" si="27"/>
        <v>0</v>
      </c>
      <c r="P240" s="74"/>
    </row>
    <row r="241" spans="1:16" ht="14.25" customHeight="1" x14ac:dyDescent="0.25">
      <c r="A241" s="66">
        <v>6253</v>
      </c>
      <c r="B241" s="115" t="s">
        <v>254</v>
      </c>
      <c r="C241" s="249">
        <f t="shared" si="21"/>
        <v>0</v>
      </c>
      <c r="D241" s="122"/>
      <c r="E241" s="243"/>
      <c r="F241" s="244">
        <f t="shared" si="24"/>
        <v>0</v>
      </c>
      <c r="G241" s="122"/>
      <c r="H241" s="123"/>
      <c r="I241" s="124">
        <f t="shared" si="25"/>
        <v>0</v>
      </c>
      <c r="J241" s="122"/>
      <c r="K241" s="123"/>
      <c r="L241" s="124">
        <f t="shared" si="26"/>
        <v>0</v>
      </c>
      <c r="M241" s="245"/>
      <c r="N241" s="243"/>
      <c r="O241" s="124">
        <f t="shared" si="27"/>
        <v>0</v>
      </c>
      <c r="P241" s="74"/>
    </row>
    <row r="242" spans="1:16" ht="24" x14ac:dyDescent="0.25">
      <c r="A242" s="66">
        <v>6254</v>
      </c>
      <c r="B242" s="115" t="s">
        <v>255</v>
      </c>
      <c r="C242" s="249">
        <f t="shared" si="21"/>
        <v>0</v>
      </c>
      <c r="D242" s="122"/>
      <c r="E242" s="243"/>
      <c r="F242" s="244">
        <f t="shared" si="24"/>
        <v>0</v>
      </c>
      <c r="G242" s="122"/>
      <c r="H242" s="123"/>
      <c r="I242" s="124">
        <f t="shared" si="25"/>
        <v>0</v>
      </c>
      <c r="J242" s="122"/>
      <c r="K242" s="123"/>
      <c r="L242" s="124">
        <f t="shared" si="26"/>
        <v>0</v>
      </c>
      <c r="M242" s="245"/>
      <c r="N242" s="243"/>
      <c r="O242" s="124">
        <f t="shared" si="27"/>
        <v>0</v>
      </c>
      <c r="P242" s="74"/>
    </row>
    <row r="243" spans="1:16" ht="24" x14ac:dyDescent="0.25">
      <c r="A243" s="66">
        <v>6255</v>
      </c>
      <c r="B243" s="115" t="s">
        <v>256</v>
      </c>
      <c r="C243" s="249">
        <f t="shared" si="21"/>
        <v>0</v>
      </c>
      <c r="D243" s="122"/>
      <c r="E243" s="243"/>
      <c r="F243" s="244">
        <f t="shared" si="24"/>
        <v>0</v>
      </c>
      <c r="G243" s="122"/>
      <c r="H243" s="123"/>
      <c r="I243" s="124">
        <f t="shared" si="25"/>
        <v>0</v>
      </c>
      <c r="J243" s="122"/>
      <c r="K243" s="123"/>
      <c r="L243" s="124">
        <f t="shared" si="26"/>
        <v>0</v>
      </c>
      <c r="M243" s="245"/>
      <c r="N243" s="243"/>
      <c r="O243" s="124">
        <f t="shared" si="27"/>
        <v>0</v>
      </c>
      <c r="P243" s="74"/>
    </row>
    <row r="244" spans="1:16" x14ac:dyDescent="0.25">
      <c r="A244" s="66">
        <v>6259</v>
      </c>
      <c r="B244" s="115" t="s">
        <v>257</v>
      </c>
      <c r="C244" s="249">
        <f t="shared" si="21"/>
        <v>0</v>
      </c>
      <c r="D244" s="122"/>
      <c r="E244" s="243"/>
      <c r="F244" s="244">
        <f t="shared" si="24"/>
        <v>0</v>
      </c>
      <c r="G244" s="122"/>
      <c r="H244" s="123"/>
      <c r="I244" s="124">
        <f t="shared" si="25"/>
        <v>0</v>
      </c>
      <c r="J244" s="122"/>
      <c r="K244" s="123"/>
      <c r="L244" s="124">
        <f t="shared" si="26"/>
        <v>0</v>
      </c>
      <c r="M244" s="245"/>
      <c r="N244" s="243"/>
      <c r="O244" s="124">
        <f t="shared" si="27"/>
        <v>0</v>
      </c>
      <c r="P244" s="74"/>
    </row>
    <row r="245" spans="1:16" ht="37.5" customHeight="1" x14ac:dyDescent="0.25">
      <c r="A245" s="246">
        <v>6260</v>
      </c>
      <c r="B245" s="115" t="s">
        <v>258</v>
      </c>
      <c r="C245" s="249">
        <f t="shared" si="21"/>
        <v>0</v>
      </c>
      <c r="D245" s="122"/>
      <c r="E245" s="243"/>
      <c r="F245" s="244">
        <f t="shared" ref="F245:F286" si="30">D245+E245</f>
        <v>0</v>
      </c>
      <c r="G245" s="122"/>
      <c r="H245" s="123"/>
      <c r="I245" s="124">
        <f t="shared" ref="I245:I286" si="31">G245+H245</f>
        <v>0</v>
      </c>
      <c r="J245" s="122"/>
      <c r="K245" s="123"/>
      <c r="L245" s="124">
        <f t="shared" ref="L245:L286" si="32">J245+K245</f>
        <v>0</v>
      </c>
      <c r="M245" s="245"/>
      <c r="N245" s="243"/>
      <c r="O245" s="124">
        <f t="shared" ref="O245:O276" si="33">M245+N245</f>
        <v>0</v>
      </c>
      <c r="P245" s="74"/>
    </row>
    <row r="246" spans="1:16" x14ac:dyDescent="0.25">
      <c r="A246" s="246">
        <v>6270</v>
      </c>
      <c r="B246" s="115" t="s">
        <v>259</v>
      </c>
      <c r="C246" s="249">
        <f t="shared" si="21"/>
        <v>0</v>
      </c>
      <c r="D246" s="122"/>
      <c r="E246" s="243"/>
      <c r="F246" s="244">
        <f t="shared" si="30"/>
        <v>0</v>
      </c>
      <c r="G246" s="122"/>
      <c r="H246" s="123"/>
      <c r="I246" s="124">
        <f t="shared" si="31"/>
        <v>0</v>
      </c>
      <c r="J246" s="122"/>
      <c r="K246" s="123"/>
      <c r="L246" s="124">
        <f t="shared" si="32"/>
        <v>0</v>
      </c>
      <c r="M246" s="245"/>
      <c r="N246" s="243"/>
      <c r="O246" s="124">
        <f t="shared" si="33"/>
        <v>0</v>
      </c>
      <c r="P246" s="74"/>
    </row>
    <row r="247" spans="1:16" ht="24.75" customHeight="1" x14ac:dyDescent="0.25">
      <c r="A247" s="260">
        <v>6290</v>
      </c>
      <c r="B247" s="104" t="s">
        <v>260</v>
      </c>
      <c r="C247" s="249">
        <f t="shared" si="21"/>
        <v>0</v>
      </c>
      <c r="D247" s="261">
        <f>SUM(D248:D251)</f>
        <v>0</v>
      </c>
      <c r="E247" s="262">
        <f>SUM(E248:E251)</f>
        <v>0</v>
      </c>
      <c r="F247" s="263">
        <f t="shared" si="30"/>
        <v>0</v>
      </c>
      <c r="G247" s="261">
        <f t="shared" ref="G247:K247" si="34">SUM(G248:G251)</f>
        <v>0</v>
      </c>
      <c r="H247" s="264">
        <f t="shared" si="34"/>
        <v>0</v>
      </c>
      <c r="I247" s="265">
        <f t="shared" si="31"/>
        <v>0</v>
      </c>
      <c r="J247" s="261">
        <f t="shared" si="34"/>
        <v>0</v>
      </c>
      <c r="K247" s="264">
        <f t="shared" si="34"/>
        <v>0</v>
      </c>
      <c r="L247" s="265">
        <f t="shared" si="32"/>
        <v>0</v>
      </c>
      <c r="M247" s="284">
        <f t="shared" ref="M247:N247" si="35">SUM(M248:M251)</f>
        <v>0</v>
      </c>
      <c r="N247" s="285">
        <f t="shared" si="35"/>
        <v>0</v>
      </c>
      <c r="O247" s="286">
        <f t="shared" si="33"/>
        <v>0</v>
      </c>
      <c r="P247" s="287"/>
    </row>
    <row r="248" spans="1:16" x14ac:dyDescent="0.25">
      <c r="A248" s="66">
        <v>6291</v>
      </c>
      <c r="B248" s="115" t="s">
        <v>261</v>
      </c>
      <c r="C248" s="249">
        <f t="shared" si="21"/>
        <v>0</v>
      </c>
      <c r="D248" s="122"/>
      <c r="E248" s="243"/>
      <c r="F248" s="244">
        <f t="shared" si="30"/>
        <v>0</v>
      </c>
      <c r="G248" s="122"/>
      <c r="H248" s="123"/>
      <c r="I248" s="124">
        <f t="shared" si="31"/>
        <v>0</v>
      </c>
      <c r="J248" s="122"/>
      <c r="K248" s="123"/>
      <c r="L248" s="124">
        <f t="shared" si="32"/>
        <v>0</v>
      </c>
      <c r="M248" s="245"/>
      <c r="N248" s="243"/>
      <c r="O248" s="124">
        <f t="shared" si="33"/>
        <v>0</v>
      </c>
      <c r="P248" s="74"/>
    </row>
    <row r="249" spans="1:16" x14ac:dyDescent="0.25">
      <c r="A249" s="66">
        <v>6292</v>
      </c>
      <c r="B249" s="115" t="s">
        <v>262</v>
      </c>
      <c r="C249" s="249">
        <f t="shared" si="21"/>
        <v>0</v>
      </c>
      <c r="D249" s="122"/>
      <c r="E249" s="243"/>
      <c r="F249" s="244">
        <f t="shared" si="30"/>
        <v>0</v>
      </c>
      <c r="G249" s="122"/>
      <c r="H249" s="123"/>
      <c r="I249" s="124">
        <f t="shared" si="31"/>
        <v>0</v>
      </c>
      <c r="J249" s="122"/>
      <c r="K249" s="123"/>
      <c r="L249" s="124">
        <f t="shared" si="32"/>
        <v>0</v>
      </c>
      <c r="M249" s="245"/>
      <c r="N249" s="243"/>
      <c r="O249" s="124">
        <f t="shared" si="33"/>
        <v>0</v>
      </c>
      <c r="P249" s="74"/>
    </row>
    <row r="250" spans="1:16" ht="78.75" customHeight="1" x14ac:dyDescent="0.25">
      <c r="A250" s="66">
        <v>6296</v>
      </c>
      <c r="B250" s="115" t="s">
        <v>263</v>
      </c>
      <c r="C250" s="249">
        <f t="shared" si="21"/>
        <v>0</v>
      </c>
      <c r="D250" s="122"/>
      <c r="E250" s="243"/>
      <c r="F250" s="244">
        <f t="shared" si="30"/>
        <v>0</v>
      </c>
      <c r="G250" s="122"/>
      <c r="H250" s="123"/>
      <c r="I250" s="124">
        <f t="shared" si="31"/>
        <v>0</v>
      </c>
      <c r="J250" s="122"/>
      <c r="K250" s="123"/>
      <c r="L250" s="124">
        <f t="shared" si="32"/>
        <v>0</v>
      </c>
      <c r="M250" s="245"/>
      <c r="N250" s="243"/>
      <c r="O250" s="124">
        <f t="shared" si="33"/>
        <v>0</v>
      </c>
      <c r="P250" s="74"/>
    </row>
    <row r="251" spans="1:16" ht="39.75" customHeight="1" x14ac:dyDescent="0.25">
      <c r="A251" s="66">
        <v>6299</v>
      </c>
      <c r="B251" s="115" t="s">
        <v>264</v>
      </c>
      <c r="C251" s="249">
        <f t="shared" si="21"/>
        <v>0</v>
      </c>
      <c r="D251" s="122"/>
      <c r="E251" s="243"/>
      <c r="F251" s="244">
        <f t="shared" si="30"/>
        <v>0</v>
      </c>
      <c r="G251" s="122"/>
      <c r="H251" s="123"/>
      <c r="I251" s="124">
        <f t="shared" si="31"/>
        <v>0</v>
      </c>
      <c r="J251" s="122"/>
      <c r="K251" s="123"/>
      <c r="L251" s="124">
        <f t="shared" si="32"/>
        <v>0</v>
      </c>
      <c r="M251" s="245"/>
      <c r="N251" s="243"/>
      <c r="O251" s="124">
        <f t="shared" si="33"/>
        <v>0</v>
      </c>
      <c r="P251" s="74"/>
    </row>
    <row r="252" spans="1:16" x14ac:dyDescent="0.25">
      <c r="A252" s="88">
        <v>6300</v>
      </c>
      <c r="B252" s="226" t="s">
        <v>265</v>
      </c>
      <c r="C252" s="89">
        <f t="shared" si="21"/>
        <v>0</v>
      </c>
      <c r="D252" s="100">
        <f>SUM(D253,D257,D258)</f>
        <v>0</v>
      </c>
      <c r="E252" s="227">
        <f>SUM(E253,E257,E258)</f>
        <v>0</v>
      </c>
      <c r="F252" s="228">
        <f t="shared" si="30"/>
        <v>0</v>
      </c>
      <c r="G252" s="100">
        <f t="shared" ref="G252:K252" si="36">SUM(G253,G257,G258)</f>
        <v>0</v>
      </c>
      <c r="H252" s="101">
        <f t="shared" si="36"/>
        <v>0</v>
      </c>
      <c r="I252" s="102">
        <f t="shared" si="31"/>
        <v>0</v>
      </c>
      <c r="J252" s="100">
        <f t="shared" si="36"/>
        <v>0</v>
      </c>
      <c r="K252" s="101">
        <f t="shared" si="36"/>
        <v>0</v>
      </c>
      <c r="L252" s="102">
        <f t="shared" si="32"/>
        <v>0</v>
      </c>
      <c r="M252" s="268">
        <f t="shared" ref="M252:N252" si="37">SUM(M253,M257,M258)</f>
        <v>0</v>
      </c>
      <c r="N252" s="269">
        <f t="shared" si="37"/>
        <v>0</v>
      </c>
      <c r="O252" s="270">
        <f t="shared" si="33"/>
        <v>0</v>
      </c>
      <c r="P252" s="271"/>
    </row>
    <row r="253" spans="1:16" ht="24" x14ac:dyDescent="0.25">
      <c r="A253" s="260">
        <v>6320</v>
      </c>
      <c r="B253" s="104" t="s">
        <v>266</v>
      </c>
      <c r="C253" s="286">
        <f t="shared" si="21"/>
        <v>0</v>
      </c>
      <c r="D253" s="261">
        <f>SUM(D254:D256)</f>
        <v>0</v>
      </c>
      <c r="E253" s="262">
        <f>SUM(E254:E256)</f>
        <v>0</v>
      </c>
      <c r="F253" s="263">
        <f t="shared" si="30"/>
        <v>0</v>
      </c>
      <c r="G253" s="261">
        <f t="shared" ref="G253:K253" si="38">SUM(G254:G256)</f>
        <v>0</v>
      </c>
      <c r="H253" s="264">
        <f t="shared" si="38"/>
        <v>0</v>
      </c>
      <c r="I253" s="265">
        <f t="shared" si="31"/>
        <v>0</v>
      </c>
      <c r="J253" s="261">
        <f t="shared" si="38"/>
        <v>0</v>
      </c>
      <c r="K253" s="264">
        <f t="shared" si="38"/>
        <v>0</v>
      </c>
      <c r="L253" s="265">
        <f t="shared" si="32"/>
        <v>0</v>
      </c>
      <c r="M253" s="266">
        <f t="shared" ref="M253:N253" si="39">SUM(M254:M256)</f>
        <v>0</v>
      </c>
      <c r="N253" s="262">
        <f t="shared" si="39"/>
        <v>0</v>
      </c>
      <c r="O253" s="265">
        <f t="shared" si="33"/>
        <v>0</v>
      </c>
      <c r="P253" s="64"/>
    </row>
    <row r="254" spans="1:16" x14ac:dyDescent="0.25">
      <c r="A254" s="66">
        <v>6322</v>
      </c>
      <c r="B254" s="115" t="s">
        <v>267</v>
      </c>
      <c r="C254" s="251">
        <f t="shared" si="21"/>
        <v>0</v>
      </c>
      <c r="D254" s="122"/>
      <c r="E254" s="243"/>
      <c r="F254" s="244">
        <f t="shared" si="30"/>
        <v>0</v>
      </c>
      <c r="G254" s="122"/>
      <c r="H254" s="123"/>
      <c r="I254" s="124">
        <f t="shared" si="31"/>
        <v>0</v>
      </c>
      <c r="J254" s="122"/>
      <c r="K254" s="123"/>
      <c r="L254" s="124">
        <f t="shared" si="32"/>
        <v>0</v>
      </c>
      <c r="M254" s="245"/>
      <c r="N254" s="243"/>
      <c r="O254" s="124">
        <f t="shared" si="33"/>
        <v>0</v>
      </c>
      <c r="P254" s="74"/>
    </row>
    <row r="255" spans="1:16" ht="24" x14ac:dyDescent="0.25">
      <c r="A255" s="66">
        <v>6323</v>
      </c>
      <c r="B255" s="115" t="s">
        <v>268</v>
      </c>
      <c r="C255" s="251">
        <f t="shared" si="21"/>
        <v>0</v>
      </c>
      <c r="D255" s="122"/>
      <c r="E255" s="243"/>
      <c r="F255" s="244">
        <f t="shared" si="30"/>
        <v>0</v>
      </c>
      <c r="G255" s="122"/>
      <c r="H255" s="123"/>
      <c r="I255" s="124">
        <f t="shared" si="31"/>
        <v>0</v>
      </c>
      <c r="J255" s="122"/>
      <c r="K255" s="123"/>
      <c r="L255" s="124">
        <f t="shared" si="32"/>
        <v>0</v>
      </c>
      <c r="M255" s="245"/>
      <c r="N255" s="243"/>
      <c r="O255" s="124">
        <f t="shared" si="33"/>
        <v>0</v>
      </c>
      <c r="P255" s="74"/>
    </row>
    <row r="256" spans="1:16" x14ac:dyDescent="0.25">
      <c r="A256" s="56">
        <v>6329</v>
      </c>
      <c r="B256" s="104" t="s">
        <v>269</v>
      </c>
      <c r="C256" s="251">
        <f t="shared" si="21"/>
        <v>0</v>
      </c>
      <c r="D256" s="111"/>
      <c r="E256" s="240"/>
      <c r="F256" s="241">
        <f t="shared" si="30"/>
        <v>0</v>
      </c>
      <c r="G256" s="111"/>
      <c r="H256" s="112"/>
      <c r="I256" s="113">
        <f t="shared" si="31"/>
        <v>0</v>
      </c>
      <c r="J256" s="111"/>
      <c r="K256" s="112"/>
      <c r="L256" s="113">
        <f t="shared" si="32"/>
        <v>0</v>
      </c>
      <c r="M256" s="242"/>
      <c r="N256" s="240"/>
      <c r="O256" s="113">
        <f t="shared" si="33"/>
        <v>0</v>
      </c>
      <c r="P256" s="64"/>
    </row>
    <row r="257" spans="1:16" ht="24" x14ac:dyDescent="0.25">
      <c r="A257" s="307">
        <v>6330</v>
      </c>
      <c r="B257" s="308" t="s">
        <v>270</v>
      </c>
      <c r="C257" s="251">
        <f t="shared" ref="C257:C285" si="40">F257+I257+L257+O257</f>
        <v>0</v>
      </c>
      <c r="D257" s="290"/>
      <c r="E257" s="291"/>
      <c r="F257" s="292">
        <f t="shared" si="30"/>
        <v>0</v>
      </c>
      <c r="G257" s="290"/>
      <c r="H257" s="293"/>
      <c r="I257" s="294">
        <f t="shared" si="31"/>
        <v>0</v>
      </c>
      <c r="J257" s="290"/>
      <c r="K257" s="293"/>
      <c r="L257" s="294">
        <f t="shared" si="32"/>
        <v>0</v>
      </c>
      <c r="M257" s="295"/>
      <c r="N257" s="291"/>
      <c r="O257" s="294">
        <f t="shared" si="33"/>
        <v>0</v>
      </c>
      <c r="P257" s="287"/>
    </row>
    <row r="258" spans="1:16" x14ac:dyDescent="0.25">
      <c r="A258" s="246">
        <v>6360</v>
      </c>
      <c r="B258" s="115" t="s">
        <v>271</v>
      </c>
      <c r="C258" s="251">
        <f t="shared" si="40"/>
        <v>0</v>
      </c>
      <c r="D258" s="122"/>
      <c r="E258" s="243"/>
      <c r="F258" s="244">
        <f t="shared" si="30"/>
        <v>0</v>
      </c>
      <c r="G258" s="122"/>
      <c r="H258" s="123"/>
      <c r="I258" s="124">
        <f t="shared" si="31"/>
        <v>0</v>
      </c>
      <c r="J258" s="122"/>
      <c r="K258" s="123"/>
      <c r="L258" s="124">
        <f t="shared" si="32"/>
        <v>0</v>
      </c>
      <c r="M258" s="245"/>
      <c r="N258" s="243"/>
      <c r="O258" s="124">
        <f t="shared" si="33"/>
        <v>0</v>
      </c>
      <c r="P258" s="74"/>
    </row>
    <row r="259" spans="1:16" ht="36" x14ac:dyDescent="0.25">
      <c r="A259" s="88">
        <v>6400</v>
      </c>
      <c r="B259" s="226" t="s">
        <v>272</v>
      </c>
      <c r="C259" s="89">
        <f t="shared" si="40"/>
        <v>0</v>
      </c>
      <c r="D259" s="100">
        <f>SUM(D260,D264)</f>
        <v>0</v>
      </c>
      <c r="E259" s="227">
        <f>SUM(E260,E264)</f>
        <v>0</v>
      </c>
      <c r="F259" s="228">
        <f t="shared" si="30"/>
        <v>0</v>
      </c>
      <c r="G259" s="100">
        <f t="shared" ref="G259:K259" si="41">SUM(G260,G264)</f>
        <v>0</v>
      </c>
      <c r="H259" s="101">
        <f t="shared" si="41"/>
        <v>0</v>
      </c>
      <c r="I259" s="102">
        <f t="shared" si="31"/>
        <v>0</v>
      </c>
      <c r="J259" s="100">
        <f t="shared" si="41"/>
        <v>0</v>
      </c>
      <c r="K259" s="101">
        <f t="shared" si="41"/>
        <v>0</v>
      </c>
      <c r="L259" s="102">
        <f t="shared" si="32"/>
        <v>0</v>
      </c>
      <c r="M259" s="268">
        <f t="shared" ref="M259:N259" si="42">SUM(M260,M264)</f>
        <v>0</v>
      </c>
      <c r="N259" s="269">
        <f t="shared" si="42"/>
        <v>0</v>
      </c>
      <c r="O259" s="270">
        <f t="shared" si="33"/>
        <v>0</v>
      </c>
      <c r="P259" s="271"/>
    </row>
    <row r="260" spans="1:16" ht="24" x14ac:dyDescent="0.25">
      <c r="A260" s="260">
        <v>6410</v>
      </c>
      <c r="B260" s="104" t="s">
        <v>273</v>
      </c>
      <c r="C260" s="265">
        <f t="shared" si="40"/>
        <v>0</v>
      </c>
      <c r="D260" s="261">
        <f>SUM(D261:D263)</f>
        <v>0</v>
      </c>
      <c r="E260" s="262">
        <f>SUM(E261:E263)</f>
        <v>0</v>
      </c>
      <c r="F260" s="263">
        <f t="shared" si="30"/>
        <v>0</v>
      </c>
      <c r="G260" s="261">
        <f t="shared" ref="G260:K260" si="43">SUM(G261:G263)</f>
        <v>0</v>
      </c>
      <c r="H260" s="264">
        <f t="shared" si="43"/>
        <v>0</v>
      </c>
      <c r="I260" s="265">
        <f t="shared" si="31"/>
        <v>0</v>
      </c>
      <c r="J260" s="261">
        <f t="shared" si="43"/>
        <v>0</v>
      </c>
      <c r="K260" s="264">
        <f t="shared" si="43"/>
        <v>0</v>
      </c>
      <c r="L260" s="265">
        <f t="shared" si="32"/>
        <v>0</v>
      </c>
      <c r="M260" s="279">
        <f t="shared" ref="M260:N260" si="44">SUM(M261:M263)</f>
        <v>0</v>
      </c>
      <c r="N260" s="280">
        <f t="shared" si="44"/>
        <v>0</v>
      </c>
      <c r="O260" s="281">
        <f t="shared" si="33"/>
        <v>0</v>
      </c>
      <c r="P260" s="138"/>
    </row>
    <row r="261" spans="1:16" x14ac:dyDescent="0.25">
      <c r="A261" s="66">
        <v>6411</v>
      </c>
      <c r="B261" s="309" t="s">
        <v>274</v>
      </c>
      <c r="C261" s="249">
        <f t="shared" si="40"/>
        <v>0</v>
      </c>
      <c r="D261" s="122"/>
      <c r="E261" s="243"/>
      <c r="F261" s="244">
        <f t="shared" si="30"/>
        <v>0</v>
      </c>
      <c r="G261" s="122"/>
      <c r="H261" s="123"/>
      <c r="I261" s="124">
        <f t="shared" si="31"/>
        <v>0</v>
      </c>
      <c r="J261" s="122"/>
      <c r="K261" s="123"/>
      <c r="L261" s="124">
        <f t="shared" si="32"/>
        <v>0</v>
      </c>
      <c r="M261" s="245"/>
      <c r="N261" s="243"/>
      <c r="O261" s="124">
        <f t="shared" si="33"/>
        <v>0</v>
      </c>
      <c r="P261" s="74"/>
    </row>
    <row r="262" spans="1:16" ht="46.5" customHeight="1" x14ac:dyDescent="0.25">
      <c r="A262" s="66">
        <v>6412</v>
      </c>
      <c r="B262" s="115" t="s">
        <v>275</v>
      </c>
      <c r="C262" s="249">
        <f t="shared" si="40"/>
        <v>0</v>
      </c>
      <c r="D262" s="122"/>
      <c r="E262" s="243"/>
      <c r="F262" s="244">
        <f t="shared" si="30"/>
        <v>0</v>
      </c>
      <c r="G262" s="122"/>
      <c r="H262" s="123"/>
      <c r="I262" s="124">
        <f t="shared" si="31"/>
        <v>0</v>
      </c>
      <c r="J262" s="122"/>
      <c r="K262" s="123"/>
      <c r="L262" s="124">
        <f t="shared" si="32"/>
        <v>0</v>
      </c>
      <c r="M262" s="245"/>
      <c r="N262" s="243"/>
      <c r="O262" s="124">
        <f t="shared" si="33"/>
        <v>0</v>
      </c>
      <c r="P262" s="74"/>
    </row>
    <row r="263" spans="1:16" ht="36" x14ac:dyDescent="0.25">
      <c r="A263" s="66">
        <v>6419</v>
      </c>
      <c r="B263" s="115" t="s">
        <v>276</v>
      </c>
      <c r="C263" s="249">
        <f t="shared" si="40"/>
        <v>0</v>
      </c>
      <c r="D263" s="122"/>
      <c r="E263" s="243"/>
      <c r="F263" s="244">
        <f t="shared" si="30"/>
        <v>0</v>
      </c>
      <c r="G263" s="122"/>
      <c r="H263" s="123"/>
      <c r="I263" s="124">
        <f t="shared" si="31"/>
        <v>0</v>
      </c>
      <c r="J263" s="122"/>
      <c r="K263" s="123"/>
      <c r="L263" s="124">
        <f t="shared" si="32"/>
        <v>0</v>
      </c>
      <c r="M263" s="245"/>
      <c r="N263" s="243"/>
      <c r="O263" s="124">
        <f t="shared" si="33"/>
        <v>0</v>
      </c>
      <c r="P263" s="74"/>
    </row>
    <row r="264" spans="1:16" ht="36" x14ac:dyDescent="0.25">
      <c r="A264" s="246">
        <v>6420</v>
      </c>
      <c r="B264" s="115" t="s">
        <v>277</v>
      </c>
      <c r="C264" s="249">
        <f t="shared" si="40"/>
        <v>0</v>
      </c>
      <c r="D264" s="247">
        <f>SUM(D265:D268)</f>
        <v>0</v>
      </c>
      <c r="E264" s="248">
        <f>SUM(E265:E268)</f>
        <v>0</v>
      </c>
      <c r="F264" s="249">
        <f t="shared" si="30"/>
        <v>0</v>
      </c>
      <c r="G264" s="247">
        <f>SUM(G265:G268)</f>
        <v>0</v>
      </c>
      <c r="H264" s="250">
        <f>SUM(H265:H268)</f>
        <v>0</v>
      </c>
      <c r="I264" s="251">
        <f t="shared" si="31"/>
        <v>0</v>
      </c>
      <c r="J264" s="247">
        <f>SUM(J265:J268)</f>
        <v>0</v>
      </c>
      <c r="K264" s="250">
        <f>SUM(K265:K268)</f>
        <v>0</v>
      </c>
      <c r="L264" s="251">
        <f t="shared" si="32"/>
        <v>0</v>
      </c>
      <c r="M264" s="252">
        <f>SUM(M265:M268)</f>
        <v>0</v>
      </c>
      <c r="N264" s="248">
        <f>SUM(N265:N268)</f>
        <v>0</v>
      </c>
      <c r="O264" s="251">
        <f t="shared" si="33"/>
        <v>0</v>
      </c>
      <c r="P264" s="74"/>
    </row>
    <row r="265" spans="1:16" x14ac:dyDescent="0.25">
      <c r="A265" s="66">
        <v>6421</v>
      </c>
      <c r="B265" s="115" t="s">
        <v>278</v>
      </c>
      <c r="C265" s="249">
        <f t="shared" si="40"/>
        <v>0</v>
      </c>
      <c r="D265" s="122"/>
      <c r="E265" s="243"/>
      <c r="F265" s="244">
        <f t="shared" si="30"/>
        <v>0</v>
      </c>
      <c r="G265" s="122"/>
      <c r="H265" s="123"/>
      <c r="I265" s="124">
        <f t="shared" si="31"/>
        <v>0</v>
      </c>
      <c r="J265" s="122"/>
      <c r="K265" s="123"/>
      <c r="L265" s="124">
        <f t="shared" si="32"/>
        <v>0</v>
      </c>
      <c r="M265" s="245"/>
      <c r="N265" s="243"/>
      <c r="O265" s="124">
        <f t="shared" si="33"/>
        <v>0</v>
      </c>
      <c r="P265" s="74"/>
    </row>
    <row r="266" spans="1:16" x14ac:dyDescent="0.25">
      <c r="A266" s="66">
        <v>6422</v>
      </c>
      <c r="B266" s="115" t="s">
        <v>279</v>
      </c>
      <c r="C266" s="249">
        <f t="shared" si="40"/>
        <v>0</v>
      </c>
      <c r="D266" s="122"/>
      <c r="E266" s="243"/>
      <c r="F266" s="244">
        <f t="shared" si="30"/>
        <v>0</v>
      </c>
      <c r="G266" s="122"/>
      <c r="H266" s="123"/>
      <c r="I266" s="124">
        <f t="shared" si="31"/>
        <v>0</v>
      </c>
      <c r="J266" s="122"/>
      <c r="K266" s="123"/>
      <c r="L266" s="124">
        <f t="shared" si="32"/>
        <v>0</v>
      </c>
      <c r="M266" s="245"/>
      <c r="N266" s="243"/>
      <c r="O266" s="124">
        <f t="shared" si="33"/>
        <v>0</v>
      </c>
      <c r="P266" s="74"/>
    </row>
    <row r="267" spans="1:16" ht="24" x14ac:dyDescent="0.25">
      <c r="A267" s="66">
        <v>6423</v>
      </c>
      <c r="B267" s="115" t="s">
        <v>280</v>
      </c>
      <c r="C267" s="249">
        <f t="shared" si="40"/>
        <v>0</v>
      </c>
      <c r="D267" s="122"/>
      <c r="E267" s="243"/>
      <c r="F267" s="244">
        <f t="shared" si="30"/>
        <v>0</v>
      </c>
      <c r="G267" s="122"/>
      <c r="H267" s="123"/>
      <c r="I267" s="124">
        <f t="shared" si="31"/>
        <v>0</v>
      </c>
      <c r="J267" s="122"/>
      <c r="K267" s="123"/>
      <c r="L267" s="124">
        <f t="shared" si="32"/>
        <v>0</v>
      </c>
      <c r="M267" s="245"/>
      <c r="N267" s="243"/>
      <c r="O267" s="124">
        <f t="shared" si="33"/>
        <v>0</v>
      </c>
      <c r="P267" s="74"/>
    </row>
    <row r="268" spans="1:16" ht="36" x14ac:dyDescent="0.25">
      <c r="A268" s="66">
        <v>6424</v>
      </c>
      <c r="B268" s="115" t="s">
        <v>281</v>
      </c>
      <c r="C268" s="249">
        <f t="shared" si="40"/>
        <v>0</v>
      </c>
      <c r="D268" s="122"/>
      <c r="E268" s="243"/>
      <c r="F268" s="244">
        <f t="shared" si="30"/>
        <v>0</v>
      </c>
      <c r="G268" s="122"/>
      <c r="H268" s="123"/>
      <c r="I268" s="124">
        <f t="shared" si="31"/>
        <v>0</v>
      </c>
      <c r="J268" s="122"/>
      <c r="K268" s="123"/>
      <c r="L268" s="124">
        <f t="shared" si="32"/>
        <v>0</v>
      </c>
      <c r="M268" s="245"/>
      <c r="N268" s="243"/>
      <c r="O268" s="124">
        <f t="shared" si="33"/>
        <v>0</v>
      </c>
      <c r="P268" s="74"/>
    </row>
    <row r="269" spans="1:16" ht="48.75" customHeight="1" x14ac:dyDescent="0.25">
      <c r="A269" s="310">
        <v>7000</v>
      </c>
      <c r="B269" s="310" t="s">
        <v>282</v>
      </c>
      <c r="C269" s="311">
        <f t="shared" si="40"/>
        <v>0</v>
      </c>
      <c r="D269" s="312">
        <f>SUM(D270,D281)</f>
        <v>0</v>
      </c>
      <c r="E269" s="313">
        <f>SUM(E270,E281)</f>
        <v>0</v>
      </c>
      <c r="F269" s="314">
        <f t="shared" si="30"/>
        <v>0</v>
      </c>
      <c r="G269" s="312">
        <f t="shared" ref="G269:K269" si="45">SUM(G270,G281)</f>
        <v>0</v>
      </c>
      <c r="H269" s="315">
        <f t="shared" si="45"/>
        <v>0</v>
      </c>
      <c r="I269" s="316">
        <f t="shared" si="31"/>
        <v>0</v>
      </c>
      <c r="J269" s="312">
        <f t="shared" si="45"/>
        <v>0</v>
      </c>
      <c r="K269" s="315">
        <f t="shared" si="45"/>
        <v>0</v>
      </c>
      <c r="L269" s="316">
        <f t="shared" si="32"/>
        <v>0</v>
      </c>
      <c r="M269" s="317">
        <f t="shared" ref="M269:N269" si="46">SUM(M270,M281)</f>
        <v>0</v>
      </c>
      <c r="N269" s="318">
        <f t="shared" si="46"/>
        <v>0</v>
      </c>
      <c r="O269" s="319">
        <f t="shared" si="33"/>
        <v>0</v>
      </c>
      <c r="P269" s="320"/>
    </row>
    <row r="270" spans="1:16" ht="24" x14ac:dyDescent="0.25">
      <c r="A270" s="88">
        <v>7200</v>
      </c>
      <c r="B270" s="226" t="s">
        <v>283</v>
      </c>
      <c r="C270" s="89">
        <f t="shared" si="40"/>
        <v>0</v>
      </c>
      <c r="D270" s="100">
        <f>SUM(D271,D272,D276,D277,D280)</f>
        <v>0</v>
      </c>
      <c r="E270" s="227">
        <f>SUM(E271,E272,E276,E277,E280)</f>
        <v>0</v>
      </c>
      <c r="F270" s="228">
        <f t="shared" si="30"/>
        <v>0</v>
      </c>
      <c r="G270" s="100">
        <f t="shared" ref="G270:K270" si="47">SUM(G271,G272,G276,G277,G280)</f>
        <v>0</v>
      </c>
      <c r="H270" s="101">
        <f t="shared" si="47"/>
        <v>0</v>
      </c>
      <c r="I270" s="102">
        <f t="shared" si="31"/>
        <v>0</v>
      </c>
      <c r="J270" s="100">
        <f t="shared" si="47"/>
        <v>0</v>
      </c>
      <c r="K270" s="101">
        <f t="shared" si="47"/>
        <v>0</v>
      </c>
      <c r="L270" s="102">
        <f t="shared" si="32"/>
        <v>0</v>
      </c>
      <c r="M270" s="229">
        <f t="shared" ref="M270:N270" si="48">SUM(M271,M272,M276,M277,M280)</f>
        <v>0</v>
      </c>
      <c r="N270" s="230">
        <f t="shared" si="48"/>
        <v>0</v>
      </c>
      <c r="O270" s="231">
        <f t="shared" si="33"/>
        <v>0</v>
      </c>
      <c r="P270" s="232"/>
    </row>
    <row r="271" spans="1:16" ht="24" x14ac:dyDescent="0.25">
      <c r="A271" s="260">
        <v>7210</v>
      </c>
      <c r="B271" s="104" t="s">
        <v>284</v>
      </c>
      <c r="C271" s="105">
        <f t="shared" si="40"/>
        <v>0</v>
      </c>
      <c r="D271" s="111"/>
      <c r="E271" s="240"/>
      <c r="F271" s="241">
        <f t="shared" si="30"/>
        <v>0</v>
      </c>
      <c r="G271" s="111"/>
      <c r="H271" s="112"/>
      <c r="I271" s="113">
        <f t="shared" si="31"/>
        <v>0</v>
      </c>
      <c r="J271" s="111"/>
      <c r="K271" s="112"/>
      <c r="L271" s="113">
        <f t="shared" si="32"/>
        <v>0</v>
      </c>
      <c r="M271" s="242"/>
      <c r="N271" s="240"/>
      <c r="O271" s="113">
        <f t="shared" si="33"/>
        <v>0</v>
      </c>
      <c r="P271" s="64"/>
    </row>
    <row r="272" spans="1:16" s="321" customFormat="1" ht="36" x14ac:dyDescent="0.25">
      <c r="A272" s="246">
        <v>7220</v>
      </c>
      <c r="B272" s="115" t="s">
        <v>285</v>
      </c>
      <c r="C272" s="116">
        <f t="shared" si="40"/>
        <v>0</v>
      </c>
      <c r="D272" s="247">
        <f>SUM(D273:D275)</f>
        <v>0</v>
      </c>
      <c r="E272" s="248">
        <f>SUM(E273:E275)</f>
        <v>0</v>
      </c>
      <c r="F272" s="249">
        <f t="shared" si="30"/>
        <v>0</v>
      </c>
      <c r="G272" s="247">
        <f>SUM(G273:G275)</f>
        <v>0</v>
      </c>
      <c r="H272" s="250">
        <f>SUM(H273:H275)</f>
        <v>0</v>
      </c>
      <c r="I272" s="251">
        <f t="shared" si="31"/>
        <v>0</v>
      </c>
      <c r="J272" s="247">
        <f>SUM(J273:J275)</f>
        <v>0</v>
      </c>
      <c r="K272" s="250">
        <f>SUM(K273:K275)</f>
        <v>0</v>
      </c>
      <c r="L272" s="251">
        <f t="shared" si="32"/>
        <v>0</v>
      </c>
      <c r="M272" s="252">
        <f>SUM(M273:M275)</f>
        <v>0</v>
      </c>
      <c r="N272" s="248">
        <f>SUM(N273:N275)</f>
        <v>0</v>
      </c>
      <c r="O272" s="251">
        <f t="shared" si="33"/>
        <v>0</v>
      </c>
      <c r="P272" s="74"/>
    </row>
    <row r="273" spans="1:16" s="321" customFormat="1" ht="36" x14ac:dyDescent="0.25">
      <c r="A273" s="66">
        <v>7221</v>
      </c>
      <c r="B273" s="115" t="s">
        <v>286</v>
      </c>
      <c r="C273" s="116">
        <f t="shared" si="40"/>
        <v>0</v>
      </c>
      <c r="D273" s="122"/>
      <c r="E273" s="243"/>
      <c r="F273" s="244">
        <f t="shared" si="30"/>
        <v>0</v>
      </c>
      <c r="G273" s="122"/>
      <c r="H273" s="123"/>
      <c r="I273" s="124">
        <f t="shared" si="31"/>
        <v>0</v>
      </c>
      <c r="J273" s="122"/>
      <c r="K273" s="123"/>
      <c r="L273" s="124">
        <f t="shared" si="32"/>
        <v>0</v>
      </c>
      <c r="M273" s="245"/>
      <c r="N273" s="243"/>
      <c r="O273" s="124">
        <f t="shared" si="33"/>
        <v>0</v>
      </c>
      <c r="P273" s="74"/>
    </row>
    <row r="274" spans="1:16" s="321" customFormat="1" ht="36" x14ac:dyDescent="0.25">
      <c r="A274" s="66">
        <v>7222</v>
      </c>
      <c r="B274" s="115" t="s">
        <v>287</v>
      </c>
      <c r="C274" s="116">
        <f t="shared" si="40"/>
        <v>0</v>
      </c>
      <c r="D274" s="122"/>
      <c r="E274" s="243"/>
      <c r="F274" s="244">
        <f t="shared" si="30"/>
        <v>0</v>
      </c>
      <c r="G274" s="122"/>
      <c r="H274" s="123"/>
      <c r="I274" s="124">
        <f t="shared" si="31"/>
        <v>0</v>
      </c>
      <c r="J274" s="122"/>
      <c r="K274" s="123"/>
      <c r="L274" s="124">
        <f t="shared" si="32"/>
        <v>0</v>
      </c>
      <c r="M274" s="245"/>
      <c r="N274" s="243"/>
      <c r="O274" s="124">
        <f t="shared" si="33"/>
        <v>0</v>
      </c>
      <c r="P274" s="74"/>
    </row>
    <row r="275" spans="1:16" s="321" customFormat="1" ht="36" x14ac:dyDescent="0.25">
      <c r="A275" s="56">
        <v>7223</v>
      </c>
      <c r="B275" s="104" t="s">
        <v>288</v>
      </c>
      <c r="C275" s="116">
        <f t="shared" si="40"/>
        <v>0</v>
      </c>
      <c r="D275" s="111"/>
      <c r="E275" s="240"/>
      <c r="F275" s="241">
        <f t="shared" si="30"/>
        <v>0</v>
      </c>
      <c r="G275" s="111"/>
      <c r="H275" s="112"/>
      <c r="I275" s="113">
        <f t="shared" si="31"/>
        <v>0</v>
      </c>
      <c r="J275" s="111"/>
      <c r="K275" s="112"/>
      <c r="L275" s="113">
        <f t="shared" si="32"/>
        <v>0</v>
      </c>
      <c r="M275" s="242"/>
      <c r="N275" s="240"/>
      <c r="O275" s="113">
        <f t="shared" si="33"/>
        <v>0</v>
      </c>
      <c r="P275" s="64"/>
    </row>
    <row r="276" spans="1:16" ht="24" x14ac:dyDescent="0.25">
      <c r="A276" s="246">
        <v>7230</v>
      </c>
      <c r="B276" s="115" t="s">
        <v>289</v>
      </c>
      <c r="C276" s="116">
        <f t="shared" si="40"/>
        <v>0</v>
      </c>
      <c r="D276" s="122"/>
      <c r="E276" s="243"/>
      <c r="F276" s="244">
        <f t="shared" si="30"/>
        <v>0</v>
      </c>
      <c r="G276" s="122"/>
      <c r="H276" s="123"/>
      <c r="I276" s="124">
        <f t="shared" si="31"/>
        <v>0</v>
      </c>
      <c r="J276" s="122"/>
      <c r="K276" s="123"/>
      <c r="L276" s="124">
        <f t="shared" si="32"/>
        <v>0</v>
      </c>
      <c r="M276" s="245"/>
      <c r="N276" s="243"/>
      <c r="O276" s="124">
        <f t="shared" si="33"/>
        <v>0</v>
      </c>
      <c r="P276" s="74"/>
    </row>
    <row r="277" spans="1:16" ht="24" x14ac:dyDescent="0.25">
      <c r="A277" s="246">
        <v>7240</v>
      </c>
      <c r="B277" s="115" t="s">
        <v>290</v>
      </c>
      <c r="C277" s="116">
        <f t="shared" si="40"/>
        <v>0</v>
      </c>
      <c r="D277" s="247">
        <f>SUM(D278:D279)</f>
        <v>0</v>
      </c>
      <c r="E277" s="248">
        <f>SUM(E278:E279)</f>
        <v>0</v>
      </c>
      <c r="F277" s="249">
        <f t="shared" si="30"/>
        <v>0</v>
      </c>
      <c r="G277" s="247">
        <f>SUM(G278:G279)</f>
        <v>0</v>
      </c>
      <c r="H277" s="250">
        <f>SUM(H278:H279)</f>
        <v>0</v>
      </c>
      <c r="I277" s="251">
        <f t="shared" si="31"/>
        <v>0</v>
      </c>
      <c r="J277" s="247">
        <f>SUM(J278:J279)</f>
        <v>0</v>
      </c>
      <c r="K277" s="250">
        <f>SUM(K278:K279)</f>
        <v>0</v>
      </c>
      <c r="L277" s="251">
        <f t="shared" si="32"/>
        <v>0</v>
      </c>
      <c r="M277" s="252">
        <f>SUM(M278:M279)</f>
        <v>0</v>
      </c>
      <c r="N277" s="248">
        <f>SUM(N278:N279)</f>
        <v>0</v>
      </c>
      <c r="O277" s="251">
        <f>SUM(O278:O279)</f>
        <v>0</v>
      </c>
      <c r="P277" s="74"/>
    </row>
    <row r="278" spans="1:16" ht="48" x14ac:dyDescent="0.25">
      <c r="A278" s="66">
        <v>7245</v>
      </c>
      <c r="B278" s="115" t="s">
        <v>291</v>
      </c>
      <c r="C278" s="116">
        <f t="shared" si="40"/>
        <v>0</v>
      </c>
      <c r="D278" s="122"/>
      <c r="E278" s="243"/>
      <c r="F278" s="244">
        <f t="shared" si="30"/>
        <v>0</v>
      </c>
      <c r="G278" s="122"/>
      <c r="H278" s="123"/>
      <c r="I278" s="124">
        <f t="shared" si="31"/>
        <v>0</v>
      </c>
      <c r="J278" s="122"/>
      <c r="K278" s="123"/>
      <c r="L278" s="124">
        <f t="shared" si="32"/>
        <v>0</v>
      </c>
      <c r="M278" s="245"/>
      <c r="N278" s="243"/>
      <c r="O278" s="124">
        <f t="shared" ref="O278:O281" si="49">M278+N278</f>
        <v>0</v>
      </c>
      <c r="P278" s="74"/>
    </row>
    <row r="279" spans="1:16" ht="94.5" customHeight="1" x14ac:dyDescent="0.25">
      <c r="A279" s="66">
        <v>7246</v>
      </c>
      <c r="B279" s="115" t="s">
        <v>292</v>
      </c>
      <c r="C279" s="116">
        <f t="shared" si="40"/>
        <v>0</v>
      </c>
      <c r="D279" s="122"/>
      <c r="E279" s="243"/>
      <c r="F279" s="244">
        <f t="shared" si="30"/>
        <v>0</v>
      </c>
      <c r="G279" s="122"/>
      <c r="H279" s="123"/>
      <c r="I279" s="124">
        <f t="shared" si="31"/>
        <v>0</v>
      </c>
      <c r="J279" s="122"/>
      <c r="K279" s="123"/>
      <c r="L279" s="124">
        <f t="shared" si="32"/>
        <v>0</v>
      </c>
      <c r="M279" s="245"/>
      <c r="N279" s="243"/>
      <c r="O279" s="124">
        <f t="shared" si="49"/>
        <v>0</v>
      </c>
      <c r="P279" s="74"/>
    </row>
    <row r="280" spans="1:16" ht="24" x14ac:dyDescent="0.25">
      <c r="A280" s="246">
        <v>7260</v>
      </c>
      <c r="B280" s="115" t="s">
        <v>293</v>
      </c>
      <c r="C280" s="116">
        <f t="shared" si="40"/>
        <v>0</v>
      </c>
      <c r="D280" s="111"/>
      <c r="E280" s="240"/>
      <c r="F280" s="241">
        <f t="shared" si="30"/>
        <v>0</v>
      </c>
      <c r="G280" s="111"/>
      <c r="H280" s="112"/>
      <c r="I280" s="113">
        <f t="shared" si="31"/>
        <v>0</v>
      </c>
      <c r="J280" s="111"/>
      <c r="K280" s="112"/>
      <c r="L280" s="113">
        <f t="shared" si="32"/>
        <v>0</v>
      </c>
      <c r="M280" s="242"/>
      <c r="N280" s="240"/>
      <c r="O280" s="113">
        <f t="shared" si="49"/>
        <v>0</v>
      </c>
      <c r="P280" s="64"/>
    </row>
    <row r="281" spans="1:16" x14ac:dyDescent="0.25">
      <c r="A281" s="88">
        <v>7700</v>
      </c>
      <c r="B281" s="226" t="s">
        <v>294</v>
      </c>
      <c r="C281" s="267">
        <f t="shared" si="40"/>
        <v>0</v>
      </c>
      <c r="D281" s="322">
        <f>SUM(D282)</f>
        <v>0</v>
      </c>
      <c r="E281" s="269">
        <f>SUM(E282)</f>
        <v>0</v>
      </c>
      <c r="F281" s="323">
        <f t="shared" si="30"/>
        <v>0</v>
      </c>
      <c r="G281" s="322">
        <f>SUM(G282)</f>
        <v>0</v>
      </c>
      <c r="H281" s="324">
        <f>SUM(H282)</f>
        <v>0</v>
      </c>
      <c r="I281" s="270">
        <f t="shared" si="31"/>
        <v>0</v>
      </c>
      <c r="J281" s="322">
        <f>SUM(J282)</f>
        <v>0</v>
      </c>
      <c r="K281" s="324">
        <f>SUM(K282)</f>
        <v>0</v>
      </c>
      <c r="L281" s="270">
        <f t="shared" si="32"/>
        <v>0</v>
      </c>
      <c r="M281" s="268">
        <f>SUM(M282)</f>
        <v>0</v>
      </c>
      <c r="N281" s="269">
        <f>SUM(N282)</f>
        <v>0</v>
      </c>
      <c r="O281" s="270">
        <f t="shared" si="49"/>
        <v>0</v>
      </c>
      <c r="P281" s="271"/>
    </row>
    <row r="282" spans="1:16" x14ac:dyDescent="0.25">
      <c r="A282" s="66">
        <v>7720</v>
      </c>
      <c r="B282" s="104" t="s">
        <v>295</v>
      </c>
      <c r="C282" s="296">
        <f t="shared" si="40"/>
        <v>0</v>
      </c>
      <c r="D282" s="325"/>
      <c r="E282" s="326"/>
      <c r="F282" s="327">
        <f t="shared" si="30"/>
        <v>0</v>
      </c>
      <c r="G282" s="325"/>
      <c r="H282" s="328"/>
      <c r="I282" s="329">
        <f t="shared" si="31"/>
        <v>0</v>
      </c>
      <c r="J282" s="325"/>
      <c r="K282" s="328"/>
      <c r="L282" s="329">
        <f>J282+K282</f>
        <v>0</v>
      </c>
      <c r="M282" s="330"/>
      <c r="N282" s="326"/>
      <c r="O282" s="329">
        <f>M282+N282</f>
        <v>0</v>
      </c>
      <c r="P282" s="271"/>
    </row>
    <row r="283" spans="1:16" x14ac:dyDescent="0.25">
      <c r="A283" s="309"/>
      <c r="B283" s="115" t="s">
        <v>296</v>
      </c>
      <c r="C283" s="105">
        <f t="shared" si="40"/>
        <v>1721963</v>
      </c>
      <c r="D283" s="247">
        <f>SUM(D284:D285)</f>
        <v>933102</v>
      </c>
      <c r="E283" s="248">
        <f>SUM(E284:E285)</f>
        <v>788861</v>
      </c>
      <c r="F283" s="249">
        <f t="shared" si="30"/>
        <v>1721963</v>
      </c>
      <c r="G283" s="247">
        <f>SUM(G284:G285)</f>
        <v>0</v>
      </c>
      <c r="H283" s="250">
        <f>SUM(H284:H285)</f>
        <v>0</v>
      </c>
      <c r="I283" s="251">
        <f t="shared" si="31"/>
        <v>0</v>
      </c>
      <c r="J283" s="247">
        <f>SUM(J284:J285)</f>
        <v>0</v>
      </c>
      <c r="K283" s="250">
        <f>SUM(K284:K285)</f>
        <v>0</v>
      </c>
      <c r="L283" s="251">
        <f t="shared" si="32"/>
        <v>0</v>
      </c>
      <c r="M283" s="252">
        <f>SUM(M284:M285)</f>
        <v>0</v>
      </c>
      <c r="N283" s="248">
        <f>SUM(N284:N285)</f>
        <v>0</v>
      </c>
      <c r="O283" s="251">
        <f t="shared" ref="O283:O286" si="50">M283+N283</f>
        <v>0</v>
      </c>
      <c r="P283" s="74"/>
    </row>
    <row r="284" spans="1:16" x14ac:dyDescent="0.25">
      <c r="A284" s="309" t="s">
        <v>297</v>
      </c>
      <c r="B284" s="66" t="s">
        <v>298</v>
      </c>
      <c r="C284" s="289">
        <f t="shared" si="40"/>
        <v>0</v>
      </c>
      <c r="D284" s="122"/>
      <c r="E284" s="243"/>
      <c r="F284" s="244">
        <f t="shared" si="30"/>
        <v>0</v>
      </c>
      <c r="G284" s="122"/>
      <c r="H284" s="123"/>
      <c r="I284" s="124">
        <f t="shared" si="31"/>
        <v>0</v>
      </c>
      <c r="J284" s="122"/>
      <c r="K284" s="123"/>
      <c r="L284" s="124">
        <f t="shared" si="32"/>
        <v>0</v>
      </c>
      <c r="M284" s="245"/>
      <c r="N284" s="243"/>
      <c r="O284" s="124">
        <f t="shared" si="50"/>
        <v>0</v>
      </c>
      <c r="P284" s="74"/>
    </row>
    <row r="285" spans="1:16" ht="24" x14ac:dyDescent="0.25">
      <c r="A285" s="309" t="s">
        <v>299</v>
      </c>
      <c r="B285" s="331" t="s">
        <v>300</v>
      </c>
      <c r="C285" s="105">
        <f t="shared" si="40"/>
        <v>1721963</v>
      </c>
      <c r="D285" s="111">
        <f>729055+204047</f>
        <v>933102</v>
      </c>
      <c r="E285" s="240">
        <v>788861</v>
      </c>
      <c r="F285" s="241">
        <f t="shared" si="30"/>
        <v>1721963</v>
      </c>
      <c r="G285" s="111"/>
      <c r="H285" s="112"/>
      <c r="I285" s="113">
        <f t="shared" si="31"/>
        <v>0</v>
      </c>
      <c r="J285" s="111"/>
      <c r="K285" s="112"/>
      <c r="L285" s="113">
        <f t="shared" si="32"/>
        <v>0</v>
      </c>
      <c r="M285" s="242"/>
      <c r="N285" s="240"/>
      <c r="O285" s="113">
        <f t="shared" si="50"/>
        <v>0</v>
      </c>
      <c r="P285" s="64"/>
    </row>
    <row r="286" spans="1:16" x14ac:dyDescent="0.25">
      <c r="A286" s="332"/>
      <c r="B286" s="333" t="s">
        <v>301</v>
      </c>
      <c r="C286" s="334">
        <f>SUM(C283,C269,C231,C196,C188,C174,C76,C54)</f>
        <v>7483085</v>
      </c>
      <c r="D286" s="335">
        <f>SUM(D283,D269,D231,D196,D188,D174,D76,D54)</f>
        <v>6694224</v>
      </c>
      <c r="E286" s="336">
        <f>SUM(E283,E269,E231,E196,E188,E174,E76,E54)</f>
        <v>788861</v>
      </c>
      <c r="F286" s="337">
        <f t="shared" si="30"/>
        <v>7483085</v>
      </c>
      <c r="G286" s="335">
        <f>SUM(G283,G269,G231,G196,G188,G174,G76,G54)</f>
        <v>0</v>
      </c>
      <c r="H286" s="338">
        <f>SUM(H283,H269,H231,H196,H188,H174,H76,H54)</f>
        <v>0</v>
      </c>
      <c r="I286" s="334">
        <f t="shared" si="31"/>
        <v>0</v>
      </c>
      <c r="J286" s="335">
        <f>SUM(J283,J269,J231,J196,J188,J174,J76,J54)</f>
        <v>0</v>
      </c>
      <c r="K286" s="338">
        <f>SUM(K283,K269,K231,K196,K188,K174,K76,K54)</f>
        <v>0</v>
      </c>
      <c r="L286" s="334">
        <f t="shared" si="32"/>
        <v>0</v>
      </c>
      <c r="M286" s="229">
        <f>SUM(M283,M269,M231,M196,M188,M174,M76,M54)</f>
        <v>0</v>
      </c>
      <c r="N286" s="230">
        <f>SUM(N283,N269,N231,N196,N188,N174,N76,N54)</f>
        <v>0</v>
      </c>
      <c r="O286" s="231">
        <f t="shared" si="50"/>
        <v>0</v>
      </c>
      <c r="P286" s="232"/>
    </row>
    <row r="287" spans="1:16" ht="3" customHeight="1" x14ac:dyDescent="0.25">
      <c r="A287" s="332"/>
      <c r="B287" s="332"/>
      <c r="C287" s="296"/>
      <c r="D287" s="297"/>
      <c r="E287" s="230"/>
      <c r="F287" s="298"/>
      <c r="G287" s="297"/>
      <c r="H287" s="299"/>
      <c r="I287" s="231"/>
      <c r="J287" s="297"/>
      <c r="K287" s="299"/>
      <c r="L287" s="231"/>
      <c r="M287" s="229"/>
      <c r="N287" s="230"/>
      <c r="O287" s="231"/>
      <c r="P287" s="339"/>
    </row>
    <row r="288" spans="1:16" s="33" customFormat="1" x14ac:dyDescent="0.25">
      <c r="A288" s="454" t="s">
        <v>302</v>
      </c>
      <c r="B288" s="455"/>
      <c r="C288" s="340">
        <f t="shared" ref="C288" si="51">F288+I288+L288+O288</f>
        <v>509112</v>
      </c>
      <c r="D288" s="341">
        <f>SUM(D26,D27,D43)-D52</f>
        <v>-279749</v>
      </c>
      <c r="E288" s="342">
        <f>SUM(E26,E27,E43)-E52</f>
        <v>788861</v>
      </c>
      <c r="F288" s="343">
        <f>D288+E288</f>
        <v>509112</v>
      </c>
      <c r="G288" s="341">
        <f>SUM(G26,G27,G43)-G52</f>
        <v>0</v>
      </c>
      <c r="H288" s="344">
        <f>SUM(H26,H27,H43)-H52</f>
        <v>0</v>
      </c>
      <c r="I288" s="340">
        <f>G288+H288</f>
        <v>0</v>
      </c>
      <c r="J288" s="341">
        <f>(J28+J44)-J52</f>
        <v>0</v>
      </c>
      <c r="K288" s="344">
        <f>(K28+K44)-K52</f>
        <v>0</v>
      </c>
      <c r="L288" s="340">
        <f>J288+K288</f>
        <v>0</v>
      </c>
      <c r="M288" s="345">
        <f>M46-M52</f>
        <v>0</v>
      </c>
      <c r="N288" s="342">
        <f>N46-N52</f>
        <v>0</v>
      </c>
      <c r="O288" s="340">
        <f>M288+N288</f>
        <v>0</v>
      </c>
      <c r="P288" s="346"/>
    </row>
    <row r="289" spans="1:16" ht="3" customHeight="1" x14ac:dyDescent="0.25">
      <c r="A289" s="347"/>
      <c r="B289" s="347"/>
      <c r="C289" s="296"/>
      <c r="D289" s="297"/>
      <c r="E289" s="230"/>
      <c r="F289" s="298"/>
      <c r="G289" s="297"/>
      <c r="H289" s="299"/>
      <c r="I289" s="231"/>
      <c r="J289" s="297"/>
      <c r="K289" s="299"/>
      <c r="L289" s="231"/>
      <c r="M289" s="229"/>
      <c r="N289" s="230"/>
      <c r="O289" s="231"/>
      <c r="P289" s="339"/>
    </row>
    <row r="290" spans="1:16" s="33" customFormat="1" x14ac:dyDescent="0.25">
      <c r="A290" s="454" t="s">
        <v>303</v>
      </c>
      <c r="B290" s="455"/>
      <c r="C290" s="343">
        <f>SUM(C291,C293)-C301+C303</f>
        <v>-509112</v>
      </c>
      <c r="D290" s="341">
        <f>SUM(D291,D293)-D301+D303</f>
        <v>279749</v>
      </c>
      <c r="E290" s="342">
        <f t="shared" ref="E290" si="52">SUM(E291,E293)-E301+E303</f>
        <v>-788861</v>
      </c>
      <c r="F290" s="343">
        <f>D290+E290</f>
        <v>-509112</v>
      </c>
      <c r="G290" s="341">
        <f t="shared" ref="G290:K290" si="53">SUM(G291,G293)-G301+G303</f>
        <v>0</v>
      </c>
      <c r="H290" s="344">
        <f t="shared" si="53"/>
        <v>0</v>
      </c>
      <c r="I290" s="340">
        <f>G290+H290</f>
        <v>0</v>
      </c>
      <c r="J290" s="341">
        <f t="shared" si="53"/>
        <v>0</v>
      </c>
      <c r="K290" s="344">
        <f t="shared" si="53"/>
        <v>0</v>
      </c>
      <c r="L290" s="340">
        <f>J290+K290</f>
        <v>0</v>
      </c>
      <c r="M290" s="345">
        <f t="shared" ref="M290:N290" si="54">SUM(M291,M293)-M301+M303</f>
        <v>0</v>
      </c>
      <c r="N290" s="342">
        <f t="shared" si="54"/>
        <v>0</v>
      </c>
      <c r="O290" s="340">
        <f>M290+N290</f>
        <v>0</v>
      </c>
      <c r="P290" s="346"/>
    </row>
    <row r="291" spans="1:16" s="33" customFormat="1" x14ac:dyDescent="0.25">
      <c r="A291" s="348" t="s">
        <v>304</v>
      </c>
      <c r="B291" s="348" t="s">
        <v>305</v>
      </c>
      <c r="C291" s="343">
        <f>C23-C283</f>
        <v>-509112</v>
      </c>
      <c r="D291" s="341">
        <f>D23-D283</f>
        <v>279749</v>
      </c>
      <c r="E291" s="342">
        <f>E23-E283</f>
        <v>-788861</v>
      </c>
      <c r="F291" s="343">
        <f>D291+E291</f>
        <v>-509112</v>
      </c>
      <c r="G291" s="341">
        <f>G23-G283</f>
        <v>0</v>
      </c>
      <c r="H291" s="344">
        <f>H23-H283</f>
        <v>0</v>
      </c>
      <c r="I291" s="340">
        <f>G291+H291</f>
        <v>0</v>
      </c>
      <c r="J291" s="341">
        <f>J23-J283</f>
        <v>0</v>
      </c>
      <c r="K291" s="344">
        <f>K23-K283</f>
        <v>0</v>
      </c>
      <c r="L291" s="340">
        <f>J291+K291</f>
        <v>0</v>
      </c>
      <c r="M291" s="345">
        <f>M23-M283</f>
        <v>0</v>
      </c>
      <c r="N291" s="342">
        <f>N23-N283</f>
        <v>0</v>
      </c>
      <c r="O291" s="340">
        <f>M291+N291</f>
        <v>0</v>
      </c>
      <c r="P291" s="346"/>
    </row>
    <row r="292" spans="1:16" ht="3" customHeight="1" x14ac:dyDescent="0.25">
      <c r="A292" s="332"/>
      <c r="B292" s="332"/>
      <c r="C292" s="296"/>
      <c r="D292" s="297"/>
      <c r="E292" s="230"/>
      <c r="F292" s="298"/>
      <c r="G292" s="297"/>
      <c r="H292" s="299"/>
      <c r="I292" s="231"/>
      <c r="J292" s="297"/>
      <c r="K292" s="299"/>
      <c r="L292" s="231"/>
      <c r="M292" s="229"/>
      <c r="N292" s="230"/>
      <c r="O292" s="231"/>
      <c r="P292" s="339"/>
    </row>
    <row r="293" spans="1:16" s="33" customFormat="1" x14ac:dyDescent="0.25">
      <c r="A293" s="349" t="s">
        <v>306</v>
      </c>
      <c r="B293" s="349" t="s">
        <v>307</v>
      </c>
      <c r="C293" s="343">
        <f>SUM(C294,C296,C298)-SUM(C295,C297,C299)</f>
        <v>0</v>
      </c>
      <c r="D293" s="341">
        <f t="shared" ref="D293:K293" si="55">SUM(D294,D296,D298)-SUM(D295,D297,D299)</f>
        <v>0</v>
      </c>
      <c r="E293" s="342">
        <f t="shared" si="55"/>
        <v>0</v>
      </c>
      <c r="F293" s="343">
        <f>D293+E293</f>
        <v>0</v>
      </c>
      <c r="G293" s="341">
        <f t="shared" si="55"/>
        <v>0</v>
      </c>
      <c r="H293" s="344">
        <f t="shared" si="55"/>
        <v>0</v>
      </c>
      <c r="I293" s="340">
        <f>G293+H293</f>
        <v>0</v>
      </c>
      <c r="J293" s="341">
        <f t="shared" si="55"/>
        <v>0</v>
      </c>
      <c r="K293" s="344">
        <f t="shared" si="55"/>
        <v>0</v>
      </c>
      <c r="L293" s="340">
        <f>J293+K293</f>
        <v>0</v>
      </c>
      <c r="M293" s="345">
        <f t="shared" ref="M293:N293" si="56">SUM(M294,M296,M298)-SUM(M295,M297,M299)</f>
        <v>0</v>
      </c>
      <c r="N293" s="342">
        <f t="shared" si="56"/>
        <v>0</v>
      </c>
      <c r="O293" s="340">
        <f>M293+N293</f>
        <v>0</v>
      </c>
      <c r="P293" s="346"/>
    </row>
    <row r="294" spans="1:16" x14ac:dyDescent="0.25">
      <c r="A294" s="350" t="s">
        <v>308</v>
      </c>
      <c r="B294" s="173" t="s">
        <v>309</v>
      </c>
      <c r="C294" s="128">
        <f t="shared" ref="C294:C303" si="57">F294+I294+L294+O294</f>
        <v>0</v>
      </c>
      <c r="D294" s="134"/>
      <c r="E294" s="351"/>
      <c r="F294" s="352">
        <f>D294+E294</f>
        <v>0</v>
      </c>
      <c r="G294" s="134"/>
      <c r="H294" s="135"/>
      <c r="I294" s="136">
        <f>G294+H294</f>
        <v>0</v>
      </c>
      <c r="J294" s="134"/>
      <c r="K294" s="135"/>
      <c r="L294" s="136">
        <f>J294+K294</f>
        <v>0</v>
      </c>
      <c r="M294" s="353"/>
      <c r="N294" s="351"/>
      <c r="O294" s="136">
        <f>M294+N294</f>
        <v>0</v>
      </c>
      <c r="P294" s="138"/>
    </row>
    <row r="295" spans="1:16" ht="24" x14ac:dyDescent="0.25">
      <c r="A295" s="309" t="s">
        <v>310</v>
      </c>
      <c r="B295" s="65" t="s">
        <v>311</v>
      </c>
      <c r="C295" s="116">
        <f t="shared" si="57"/>
        <v>0</v>
      </c>
      <c r="D295" s="122"/>
      <c r="E295" s="243"/>
      <c r="F295" s="244">
        <f>D295+E295</f>
        <v>0</v>
      </c>
      <c r="G295" s="122"/>
      <c r="H295" s="123"/>
      <c r="I295" s="124">
        <f>G295+H295</f>
        <v>0</v>
      </c>
      <c r="J295" s="122"/>
      <c r="K295" s="123"/>
      <c r="L295" s="124">
        <f>J295+K295</f>
        <v>0</v>
      </c>
      <c r="M295" s="245"/>
      <c r="N295" s="243"/>
      <c r="O295" s="124">
        <f>M295+N295</f>
        <v>0</v>
      </c>
      <c r="P295" s="74"/>
    </row>
    <row r="296" spans="1:16" x14ac:dyDescent="0.25">
      <c r="A296" s="309" t="s">
        <v>312</v>
      </c>
      <c r="B296" s="65" t="s">
        <v>313</v>
      </c>
      <c r="C296" s="116">
        <f t="shared" si="57"/>
        <v>0</v>
      </c>
      <c r="D296" s="122"/>
      <c r="E296" s="243"/>
      <c r="F296" s="244">
        <f>D296+E296</f>
        <v>0</v>
      </c>
      <c r="G296" s="122"/>
      <c r="H296" s="123"/>
      <c r="I296" s="124">
        <f t="shared" ref="I296:I303" si="58">G296+H296</f>
        <v>0</v>
      </c>
      <c r="J296" s="122"/>
      <c r="K296" s="123"/>
      <c r="L296" s="124">
        <f t="shared" ref="L296:L303" si="59">J296+K296</f>
        <v>0</v>
      </c>
      <c r="M296" s="245"/>
      <c r="N296" s="243"/>
      <c r="O296" s="124">
        <f t="shared" ref="O296:O303" si="60">M296+N296</f>
        <v>0</v>
      </c>
      <c r="P296" s="74"/>
    </row>
    <row r="297" spans="1:16" ht="24" x14ac:dyDescent="0.25">
      <c r="A297" s="309" t="s">
        <v>314</v>
      </c>
      <c r="B297" s="65" t="s">
        <v>315</v>
      </c>
      <c r="C297" s="116">
        <f t="shared" si="57"/>
        <v>0</v>
      </c>
      <c r="D297" s="122"/>
      <c r="E297" s="243"/>
      <c r="F297" s="244">
        <f t="shared" ref="F297:F303" si="61">D297+E297</f>
        <v>0</v>
      </c>
      <c r="G297" s="122"/>
      <c r="H297" s="123"/>
      <c r="I297" s="124">
        <f t="shared" si="58"/>
        <v>0</v>
      </c>
      <c r="J297" s="122"/>
      <c r="K297" s="123"/>
      <c r="L297" s="124">
        <f t="shared" si="59"/>
        <v>0</v>
      </c>
      <c r="M297" s="245"/>
      <c r="N297" s="243"/>
      <c r="O297" s="124">
        <f t="shared" si="60"/>
        <v>0</v>
      </c>
      <c r="P297" s="74"/>
    </row>
    <row r="298" spans="1:16" x14ac:dyDescent="0.25">
      <c r="A298" s="309" t="s">
        <v>316</v>
      </c>
      <c r="B298" s="65" t="s">
        <v>317</v>
      </c>
      <c r="C298" s="116">
        <f t="shared" si="57"/>
        <v>0</v>
      </c>
      <c r="D298" s="122"/>
      <c r="E298" s="243"/>
      <c r="F298" s="244">
        <f t="shared" si="61"/>
        <v>0</v>
      </c>
      <c r="G298" s="122"/>
      <c r="H298" s="123"/>
      <c r="I298" s="124">
        <f t="shared" si="58"/>
        <v>0</v>
      </c>
      <c r="J298" s="122"/>
      <c r="K298" s="123"/>
      <c r="L298" s="124">
        <f t="shared" si="59"/>
        <v>0</v>
      </c>
      <c r="M298" s="245"/>
      <c r="N298" s="243"/>
      <c r="O298" s="124">
        <f t="shared" si="60"/>
        <v>0</v>
      </c>
      <c r="P298" s="74"/>
    </row>
    <row r="299" spans="1:16" ht="24" x14ac:dyDescent="0.25">
      <c r="A299" s="354" t="s">
        <v>318</v>
      </c>
      <c r="B299" s="355" t="s">
        <v>319</v>
      </c>
      <c r="C299" s="289">
        <f t="shared" si="57"/>
        <v>0</v>
      </c>
      <c r="D299" s="290"/>
      <c r="E299" s="291"/>
      <c r="F299" s="292">
        <f t="shared" si="61"/>
        <v>0</v>
      </c>
      <c r="G299" s="290"/>
      <c r="H299" s="293"/>
      <c r="I299" s="294">
        <f t="shared" si="58"/>
        <v>0</v>
      </c>
      <c r="J299" s="290"/>
      <c r="K299" s="293"/>
      <c r="L299" s="294">
        <f t="shared" si="59"/>
        <v>0</v>
      </c>
      <c r="M299" s="295"/>
      <c r="N299" s="291"/>
      <c r="O299" s="294">
        <f t="shared" si="60"/>
        <v>0</v>
      </c>
      <c r="P299" s="287"/>
    </row>
    <row r="300" spans="1:16" ht="3" customHeight="1" x14ac:dyDescent="0.25">
      <c r="A300" s="332"/>
      <c r="B300" s="332"/>
      <c r="C300" s="296"/>
      <c r="D300" s="297"/>
      <c r="E300" s="230"/>
      <c r="F300" s="298"/>
      <c r="G300" s="297"/>
      <c r="H300" s="299"/>
      <c r="I300" s="231"/>
      <c r="J300" s="297"/>
      <c r="K300" s="299"/>
      <c r="L300" s="231"/>
      <c r="M300" s="229"/>
      <c r="N300" s="230"/>
      <c r="O300" s="231"/>
      <c r="P300" s="339"/>
    </row>
    <row r="301" spans="1:16" s="33" customFormat="1" x14ac:dyDescent="0.25">
      <c r="A301" s="349" t="s">
        <v>320</v>
      </c>
      <c r="B301" s="349" t="s">
        <v>321</v>
      </c>
      <c r="C301" s="356">
        <f t="shared" si="57"/>
        <v>0</v>
      </c>
      <c r="D301" s="357"/>
      <c r="E301" s="358"/>
      <c r="F301" s="359">
        <f t="shared" si="61"/>
        <v>0</v>
      </c>
      <c r="G301" s="357"/>
      <c r="H301" s="360"/>
      <c r="I301" s="361">
        <f t="shared" si="58"/>
        <v>0</v>
      </c>
      <c r="J301" s="357"/>
      <c r="K301" s="360"/>
      <c r="L301" s="361">
        <f t="shared" si="59"/>
        <v>0</v>
      </c>
      <c r="M301" s="362"/>
      <c r="N301" s="358"/>
      <c r="O301" s="361">
        <f t="shared" si="60"/>
        <v>0</v>
      </c>
      <c r="P301" s="346"/>
    </row>
    <row r="302" spans="1:16" s="33" customFormat="1" ht="3" customHeight="1" x14ac:dyDescent="0.25">
      <c r="A302" s="349"/>
      <c r="B302" s="363"/>
      <c r="C302" s="364"/>
      <c r="D302" s="365"/>
      <c r="E302" s="366"/>
      <c r="F302" s="367"/>
      <c r="G302" s="210"/>
      <c r="H302" s="213"/>
      <c r="I302" s="214"/>
      <c r="J302" s="210"/>
      <c r="K302" s="213"/>
      <c r="L302" s="214"/>
      <c r="M302" s="215"/>
      <c r="N302" s="211"/>
      <c r="O302" s="214"/>
      <c r="P302" s="368"/>
    </row>
    <row r="303" spans="1:16" s="33" customFormat="1" ht="48" x14ac:dyDescent="0.25">
      <c r="A303" s="349" t="s">
        <v>322</v>
      </c>
      <c r="B303" s="369" t="s">
        <v>323</v>
      </c>
      <c r="C303" s="370">
        <f t="shared" si="57"/>
        <v>0</v>
      </c>
      <c r="D303" s="371"/>
      <c r="E303" s="372"/>
      <c r="F303" s="373">
        <f t="shared" si="61"/>
        <v>0</v>
      </c>
      <c r="G303" s="357"/>
      <c r="H303" s="360"/>
      <c r="I303" s="361">
        <f t="shared" si="58"/>
        <v>0</v>
      </c>
      <c r="J303" s="357"/>
      <c r="K303" s="360"/>
      <c r="L303" s="361">
        <f t="shared" si="59"/>
        <v>0</v>
      </c>
      <c r="M303" s="362"/>
      <c r="N303" s="358"/>
      <c r="O303" s="361">
        <f t="shared" si="60"/>
        <v>0</v>
      </c>
      <c r="P303" s="346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</sheetData>
  <mergeCells count="30">
    <mergeCell ref="P17:P19"/>
    <mergeCell ref="C18:C19"/>
    <mergeCell ref="A2:P2"/>
    <mergeCell ref="A3:P3"/>
    <mergeCell ref="C5:P5"/>
    <mergeCell ref="C6:P6"/>
    <mergeCell ref="C7:P7"/>
    <mergeCell ref="C8:P8"/>
    <mergeCell ref="C9:P9"/>
    <mergeCell ref="C11:P11"/>
    <mergeCell ref="C12:P12"/>
    <mergeCell ref="C13:P13"/>
    <mergeCell ref="C16:P16"/>
    <mergeCell ref="M18:M19"/>
    <mergeCell ref="N18:N19"/>
    <mergeCell ref="O18:O19"/>
    <mergeCell ref="A288:B288"/>
    <mergeCell ref="A290:B290"/>
    <mergeCell ref="J18:J19"/>
    <mergeCell ref="K18:K19"/>
    <mergeCell ref="D18:D19"/>
    <mergeCell ref="E18:E19"/>
    <mergeCell ref="F18:F19"/>
    <mergeCell ref="G18:G19"/>
    <mergeCell ref="H18:H19"/>
    <mergeCell ref="L18:L19"/>
    <mergeCell ref="A17:A19"/>
    <mergeCell ref="B17:B19"/>
    <mergeCell ref="C17:O17"/>
    <mergeCell ref="I18:I19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 differentFirst="1">
    <oddHeader xml:space="preserve">&amp;C                               </oddHeader>
    <oddFooter xml:space="preserve">&amp;L&amp;"Times New Roman,Regular"&amp;8&amp;D; &amp;T&amp;R&amp;"Times New Roman,Regular"&amp;8&amp;P (&amp;N)
</oddFooter>
    <firstHeader xml:space="preserve">&amp;R&amp;"Times New Roman,Regular"&amp;9 4.pielikums Jūrmalas pilsētas domes
 2015.gada 27.augusta saistošajiem noteikumiem Nr.34
(protokols Nr.15,  2.punkts)
Tāme Nr.04.1.13.  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22"/>
  <sheetViews>
    <sheetView view="pageLayout" zoomScaleNormal="90" workbookViewId="0">
      <selection activeCell="S6" sqref="S6"/>
    </sheetView>
  </sheetViews>
  <sheetFormatPr defaultRowHeight="12" outlineLevelCol="1" x14ac:dyDescent="0.25"/>
  <cols>
    <col min="1" max="1" width="10.85546875" style="374" customWidth="1"/>
    <col min="2" max="2" width="28" style="374" customWidth="1"/>
    <col min="3" max="3" width="8.7109375" style="374" customWidth="1"/>
    <col min="4" max="5" width="8.7109375" style="374" hidden="1" customWidth="1" outlineLevel="1"/>
    <col min="6" max="6" width="8.7109375" style="374" customWidth="1" collapsed="1"/>
    <col min="7" max="7" width="12.28515625" style="374" hidden="1" customWidth="1" outlineLevel="1"/>
    <col min="8" max="8" width="10" style="374" hidden="1" customWidth="1" outlineLevel="1"/>
    <col min="9" max="9" width="8.7109375" style="374" customWidth="1" collapsed="1"/>
    <col min="10" max="10" width="8.7109375" style="374" hidden="1" customWidth="1" outlineLevel="1"/>
    <col min="11" max="11" width="7.7109375" style="374" hidden="1" customWidth="1" outlineLevel="1"/>
    <col min="12" max="12" width="7.42578125" style="374" customWidth="1" collapsed="1"/>
    <col min="13" max="14" width="8.7109375" style="374" hidden="1" customWidth="1" outlineLevel="1"/>
    <col min="15" max="15" width="7.5703125" style="374" customWidth="1" collapsed="1"/>
    <col min="16" max="16" width="36.7109375" style="2" hidden="1" customWidth="1" outlineLevel="1"/>
    <col min="17" max="17" width="9.140625" style="2" collapsed="1"/>
    <col min="18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A2" s="477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9"/>
      <c r="Q2" s="3"/>
    </row>
    <row r="3" spans="1:17" ht="18" customHeight="1" x14ac:dyDescent="0.25">
      <c r="A3" s="480" t="s">
        <v>0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2"/>
      <c r="Q3" s="3"/>
    </row>
    <row r="4" spans="1:17" x14ac:dyDescent="0.25">
      <c r="A4" s="4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8"/>
      <c r="Q4" s="3"/>
    </row>
    <row r="5" spans="1:17" ht="15" customHeight="1" x14ac:dyDescent="0.25">
      <c r="A5" s="9" t="s">
        <v>1</v>
      </c>
      <c r="B5" s="10"/>
      <c r="C5" s="483" t="s">
        <v>324</v>
      </c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4"/>
      <c r="Q5" s="3"/>
    </row>
    <row r="6" spans="1:17" ht="15" customHeight="1" x14ac:dyDescent="0.25">
      <c r="A6" s="9" t="s">
        <v>3</v>
      </c>
      <c r="B6" s="10"/>
      <c r="C6" s="483" t="s">
        <v>4</v>
      </c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4"/>
      <c r="Q6" s="3"/>
    </row>
    <row r="7" spans="1:17" ht="12.75" customHeight="1" x14ac:dyDescent="0.25">
      <c r="A7" s="4" t="s">
        <v>5</v>
      </c>
      <c r="B7" s="5"/>
      <c r="C7" s="475" t="s">
        <v>6</v>
      </c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6"/>
      <c r="Q7" s="3"/>
    </row>
    <row r="8" spans="1:17" ht="12.75" customHeight="1" x14ac:dyDescent="0.25">
      <c r="A8" s="4" t="s">
        <v>7</v>
      </c>
      <c r="B8" s="5"/>
      <c r="C8" s="475" t="s">
        <v>325</v>
      </c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6"/>
      <c r="Q8" s="3"/>
    </row>
    <row r="9" spans="1:17" ht="24" customHeight="1" x14ac:dyDescent="0.25">
      <c r="A9" s="4" t="s">
        <v>9</v>
      </c>
      <c r="B9" s="5"/>
      <c r="C9" s="483" t="s">
        <v>326</v>
      </c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4"/>
      <c r="Q9" s="3"/>
    </row>
    <row r="10" spans="1:17" ht="12.75" customHeight="1" x14ac:dyDescent="0.25">
      <c r="A10" s="11" t="s">
        <v>11</v>
      </c>
      <c r="B10" s="5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3"/>
    </row>
    <row r="11" spans="1:17" ht="12.75" customHeight="1" x14ac:dyDescent="0.25">
      <c r="A11" s="4"/>
      <c r="B11" s="5" t="s">
        <v>12</v>
      </c>
      <c r="C11" s="475" t="s">
        <v>327</v>
      </c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6"/>
      <c r="Q11" s="3"/>
    </row>
    <row r="12" spans="1:17" ht="12.75" customHeight="1" x14ac:dyDescent="0.25">
      <c r="A12" s="4"/>
      <c r="B12" s="5" t="s">
        <v>13</v>
      </c>
      <c r="C12" s="475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6"/>
      <c r="Q12" s="3"/>
    </row>
    <row r="13" spans="1:17" ht="12.75" customHeight="1" x14ac:dyDescent="0.25">
      <c r="A13" s="4"/>
      <c r="B13" s="5" t="s">
        <v>14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6"/>
      <c r="Q13" s="3"/>
    </row>
    <row r="14" spans="1:17" ht="12.75" customHeight="1" x14ac:dyDescent="0.25">
      <c r="A14" s="4"/>
      <c r="B14" s="5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3"/>
    </row>
    <row r="15" spans="1:17" ht="12.75" customHeight="1" x14ac:dyDescent="0.25">
      <c r="A15" s="4"/>
      <c r="B15" s="5" t="s">
        <v>17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3"/>
    </row>
    <row r="16" spans="1:17" ht="12.75" customHeight="1" x14ac:dyDescent="0.25">
      <c r="A16" s="14"/>
      <c r="B16" s="15"/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3"/>
      <c r="Q16" s="3"/>
    </row>
    <row r="17" spans="1:16" s="16" customFormat="1" ht="12.75" customHeight="1" x14ac:dyDescent="0.25">
      <c r="A17" s="464" t="s">
        <v>18</v>
      </c>
      <c r="B17" s="467" t="s">
        <v>19</v>
      </c>
      <c r="C17" s="470" t="s">
        <v>20</v>
      </c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2"/>
      <c r="P17" s="467" t="s">
        <v>21</v>
      </c>
    </row>
    <row r="18" spans="1:16" s="16" customFormat="1" ht="12.75" customHeight="1" x14ac:dyDescent="0.25">
      <c r="A18" s="465"/>
      <c r="B18" s="468"/>
      <c r="C18" s="473" t="s">
        <v>22</v>
      </c>
      <c r="D18" s="460" t="s">
        <v>23</v>
      </c>
      <c r="E18" s="456" t="s">
        <v>24</v>
      </c>
      <c r="F18" s="458" t="s">
        <v>25</v>
      </c>
      <c r="G18" s="460" t="s">
        <v>26</v>
      </c>
      <c r="H18" s="456" t="s">
        <v>27</v>
      </c>
      <c r="I18" s="458" t="s">
        <v>28</v>
      </c>
      <c r="J18" s="460" t="s">
        <v>29</v>
      </c>
      <c r="K18" s="456" t="s">
        <v>30</v>
      </c>
      <c r="L18" s="458" t="s">
        <v>31</v>
      </c>
      <c r="M18" s="460" t="s">
        <v>32</v>
      </c>
      <c r="N18" s="456" t="s">
        <v>33</v>
      </c>
      <c r="O18" s="458" t="s">
        <v>34</v>
      </c>
      <c r="P18" s="468"/>
    </row>
    <row r="19" spans="1:16" s="17" customFormat="1" ht="78.75" customHeight="1" thickBot="1" x14ac:dyDescent="0.3">
      <c r="A19" s="466"/>
      <c r="B19" s="469"/>
      <c r="C19" s="474"/>
      <c r="D19" s="461"/>
      <c r="E19" s="457"/>
      <c r="F19" s="459"/>
      <c r="G19" s="461"/>
      <c r="H19" s="457"/>
      <c r="I19" s="459"/>
      <c r="J19" s="461"/>
      <c r="K19" s="457"/>
      <c r="L19" s="459"/>
      <c r="M19" s="461"/>
      <c r="N19" s="457"/>
      <c r="O19" s="459"/>
      <c r="P19" s="469"/>
    </row>
    <row r="20" spans="1:16" s="17" customFormat="1" ht="9.75" customHeight="1" thickTop="1" x14ac:dyDescent="0.25">
      <c r="A20" s="18" t="s">
        <v>35</v>
      </c>
      <c r="B20" s="18">
        <v>2</v>
      </c>
      <c r="C20" s="18">
        <v>3</v>
      </c>
      <c r="D20" s="19">
        <v>4</v>
      </c>
      <c r="E20" s="20">
        <v>5</v>
      </c>
      <c r="F20" s="21">
        <v>6</v>
      </c>
      <c r="G20" s="19">
        <v>7</v>
      </c>
      <c r="H20" s="22">
        <v>8</v>
      </c>
      <c r="I20" s="23">
        <v>9</v>
      </c>
      <c r="J20" s="19">
        <v>10</v>
      </c>
      <c r="K20" s="24">
        <v>11</v>
      </c>
      <c r="L20" s="23">
        <v>12</v>
      </c>
      <c r="M20" s="24">
        <v>13</v>
      </c>
      <c r="N20" s="20">
        <v>14</v>
      </c>
      <c r="O20" s="23">
        <v>15</v>
      </c>
      <c r="P20" s="23">
        <v>16</v>
      </c>
    </row>
    <row r="21" spans="1:16" s="33" customFormat="1" x14ac:dyDescent="0.25">
      <c r="A21" s="25"/>
      <c r="B21" s="26" t="s">
        <v>36</v>
      </c>
      <c r="C21" s="27"/>
      <c r="D21" s="28"/>
      <c r="E21" s="29"/>
      <c r="F21" s="30"/>
      <c r="G21" s="28"/>
      <c r="H21" s="31"/>
      <c r="I21" s="32"/>
      <c r="J21" s="28"/>
      <c r="L21" s="32"/>
      <c r="N21" s="29"/>
      <c r="O21" s="32"/>
      <c r="P21" s="34"/>
    </row>
    <row r="22" spans="1:16" s="33" customFormat="1" ht="32.25" customHeight="1" thickBot="1" x14ac:dyDescent="0.3">
      <c r="A22" s="35"/>
      <c r="B22" s="36" t="s">
        <v>37</v>
      </c>
      <c r="C22" s="37">
        <f>F22+I22+L22+O22</f>
        <v>65614</v>
      </c>
      <c r="D22" s="38">
        <v>504475</v>
      </c>
      <c r="E22" s="39">
        <f>SUM(E23,E26,E27,E43,E44)</f>
        <v>-438861</v>
      </c>
      <c r="F22" s="40">
        <f t="shared" ref="F22:F27" si="0">D22+E22</f>
        <v>65614</v>
      </c>
      <c r="G22" s="38">
        <f>SUM(G23,G26,G44)</f>
        <v>0</v>
      </c>
      <c r="H22" s="41">
        <f>SUM(H23,H26,H44)</f>
        <v>0</v>
      </c>
      <c r="I22" s="42">
        <f>G22+H22</f>
        <v>0</v>
      </c>
      <c r="J22" s="38">
        <f>SUM(J23,J28,J44)</f>
        <v>0</v>
      </c>
      <c r="K22" s="41">
        <f>SUM(K23,K28,K44)</f>
        <v>0</v>
      </c>
      <c r="L22" s="42">
        <f>J22+K22</f>
        <v>0</v>
      </c>
      <c r="M22" s="43">
        <f>SUM(M23,M46)</f>
        <v>0</v>
      </c>
      <c r="N22" s="39">
        <f>SUM(N23,N46)</f>
        <v>0</v>
      </c>
      <c r="O22" s="42">
        <f>M22+N22</f>
        <v>0</v>
      </c>
      <c r="P22" s="44"/>
    </row>
    <row r="23" spans="1:16" ht="21.75" customHeight="1" thickTop="1" x14ac:dyDescent="0.25">
      <c r="A23" s="45"/>
      <c r="B23" s="46" t="s">
        <v>38</v>
      </c>
      <c r="C23" s="47">
        <f>F23+I23+L23+O23</f>
        <v>0</v>
      </c>
      <c r="D23" s="48">
        <v>0</v>
      </c>
      <c r="E23" s="49">
        <f>SUM(E24:E25)</f>
        <v>0</v>
      </c>
      <c r="F23" s="50">
        <f t="shared" si="0"/>
        <v>0</v>
      </c>
      <c r="G23" s="48">
        <f>SUM(G24:G25)</f>
        <v>0</v>
      </c>
      <c r="H23" s="51">
        <f>SUM(H24:H25)</f>
        <v>0</v>
      </c>
      <c r="I23" s="52">
        <f>G23+H23</f>
        <v>0</v>
      </c>
      <c r="J23" s="48">
        <f>SUM(J24:J25)</f>
        <v>0</v>
      </c>
      <c r="K23" s="51">
        <f>SUM(K24:K25)</f>
        <v>0</v>
      </c>
      <c r="L23" s="52">
        <f>J23+K23</f>
        <v>0</v>
      </c>
      <c r="M23" s="53">
        <f>SUM(M24:M25)</f>
        <v>0</v>
      </c>
      <c r="N23" s="49">
        <f>SUM(N24:N25)</f>
        <v>0</v>
      </c>
      <c r="O23" s="52">
        <f>M23+N23</f>
        <v>0</v>
      </c>
      <c r="P23" s="54"/>
    </row>
    <row r="24" spans="1:16" x14ac:dyDescent="0.25">
      <c r="A24" s="55"/>
      <c r="B24" s="56" t="s">
        <v>39</v>
      </c>
      <c r="C24" s="57">
        <f>F24+I24+L24+O24</f>
        <v>0</v>
      </c>
      <c r="D24" s="58">
        <v>0</v>
      </c>
      <c r="E24" s="59"/>
      <c r="F24" s="60">
        <f t="shared" si="0"/>
        <v>0</v>
      </c>
      <c r="G24" s="58"/>
      <c r="H24" s="61"/>
      <c r="I24" s="62">
        <f>G24+H24</f>
        <v>0</v>
      </c>
      <c r="J24" s="58"/>
      <c r="K24" s="61"/>
      <c r="L24" s="62">
        <f>J24+K24</f>
        <v>0</v>
      </c>
      <c r="M24" s="63"/>
      <c r="N24" s="59"/>
      <c r="O24" s="62">
        <f>M24+N24</f>
        <v>0</v>
      </c>
      <c r="P24" s="64"/>
    </row>
    <row r="25" spans="1:16" x14ac:dyDescent="0.25">
      <c r="A25" s="65"/>
      <c r="B25" s="66" t="s">
        <v>40</v>
      </c>
      <c r="C25" s="67">
        <f>F25+I25+L25+O25</f>
        <v>0</v>
      </c>
      <c r="D25" s="68">
        <v>0</v>
      </c>
      <c r="E25" s="69"/>
      <c r="F25" s="70">
        <f t="shared" si="0"/>
        <v>0</v>
      </c>
      <c r="G25" s="68"/>
      <c r="H25" s="71"/>
      <c r="I25" s="72">
        <f>G25+H25</f>
        <v>0</v>
      </c>
      <c r="J25" s="68"/>
      <c r="K25" s="71"/>
      <c r="L25" s="72">
        <f>J25+K25</f>
        <v>0</v>
      </c>
      <c r="M25" s="73"/>
      <c r="N25" s="69"/>
      <c r="O25" s="72">
        <f>M25+N25</f>
        <v>0</v>
      </c>
      <c r="P25" s="74"/>
    </row>
    <row r="26" spans="1:16" s="33" customFormat="1" ht="33.75" customHeight="1" thickBot="1" x14ac:dyDescent="0.3">
      <c r="A26" s="75">
        <v>19300</v>
      </c>
      <c r="B26" s="75" t="s">
        <v>41</v>
      </c>
      <c r="C26" s="76">
        <f>SUM(F26,I26)</f>
        <v>65614</v>
      </c>
      <c r="D26" s="77">
        <v>504475</v>
      </c>
      <c r="E26" s="78">
        <v>-438861</v>
      </c>
      <c r="F26" s="79">
        <f t="shared" si="0"/>
        <v>65614</v>
      </c>
      <c r="G26" s="77"/>
      <c r="H26" s="80"/>
      <c r="I26" s="81">
        <f>G26+H26</f>
        <v>0</v>
      </c>
      <c r="J26" s="82" t="s">
        <v>42</v>
      </c>
      <c r="K26" s="83" t="s">
        <v>42</v>
      </c>
      <c r="L26" s="84" t="s">
        <v>42</v>
      </c>
      <c r="M26" s="85" t="s">
        <v>42</v>
      </c>
      <c r="N26" s="86" t="s">
        <v>42</v>
      </c>
      <c r="O26" s="84" t="s">
        <v>42</v>
      </c>
      <c r="P26" s="87"/>
    </row>
    <row r="27" spans="1:16" s="33" customFormat="1" ht="36.75" customHeight="1" thickTop="1" x14ac:dyDescent="0.25">
      <c r="A27" s="88"/>
      <c r="B27" s="88" t="s">
        <v>43</v>
      </c>
      <c r="C27" s="89">
        <f>F27</f>
        <v>0</v>
      </c>
      <c r="D27" s="90">
        <v>0</v>
      </c>
      <c r="E27" s="91"/>
      <c r="F27" s="92">
        <f t="shared" si="0"/>
        <v>0</v>
      </c>
      <c r="G27" s="93" t="s">
        <v>42</v>
      </c>
      <c r="H27" s="94" t="s">
        <v>42</v>
      </c>
      <c r="I27" s="95" t="s">
        <v>42</v>
      </c>
      <c r="J27" s="93" t="s">
        <v>42</v>
      </c>
      <c r="K27" s="94" t="s">
        <v>42</v>
      </c>
      <c r="L27" s="95" t="s">
        <v>42</v>
      </c>
      <c r="M27" s="96" t="s">
        <v>42</v>
      </c>
      <c r="N27" s="97" t="s">
        <v>42</v>
      </c>
      <c r="O27" s="95" t="s">
        <v>42</v>
      </c>
      <c r="P27" s="98"/>
    </row>
    <row r="28" spans="1:16" s="33" customFormat="1" ht="36" x14ac:dyDescent="0.25">
      <c r="A28" s="88">
        <v>21300</v>
      </c>
      <c r="B28" s="88" t="s">
        <v>44</v>
      </c>
      <c r="C28" s="89">
        <f t="shared" ref="C28:C42" si="1">L28</f>
        <v>0</v>
      </c>
      <c r="D28" s="93" t="s">
        <v>42</v>
      </c>
      <c r="E28" s="97" t="s">
        <v>42</v>
      </c>
      <c r="F28" s="99" t="s">
        <v>42</v>
      </c>
      <c r="G28" s="93" t="s">
        <v>42</v>
      </c>
      <c r="H28" s="94" t="s">
        <v>42</v>
      </c>
      <c r="I28" s="95" t="s">
        <v>42</v>
      </c>
      <c r="J28" s="100">
        <f>SUM(J29,J33,J35,J38)</f>
        <v>0</v>
      </c>
      <c r="K28" s="101">
        <f>SUM(K29,K33,K35,K38)</f>
        <v>0</v>
      </c>
      <c r="L28" s="102">
        <f t="shared" ref="L28:L42" si="2">J28+K28</f>
        <v>0</v>
      </c>
      <c r="M28" s="96" t="s">
        <v>42</v>
      </c>
      <c r="N28" s="97" t="s">
        <v>42</v>
      </c>
      <c r="O28" s="95" t="s">
        <v>42</v>
      </c>
      <c r="P28" s="98"/>
    </row>
    <row r="29" spans="1:16" s="33" customFormat="1" ht="24" x14ac:dyDescent="0.25">
      <c r="A29" s="103">
        <v>21350</v>
      </c>
      <c r="B29" s="88" t="s">
        <v>45</v>
      </c>
      <c r="C29" s="89">
        <f t="shared" si="1"/>
        <v>0</v>
      </c>
      <c r="D29" s="93" t="s">
        <v>42</v>
      </c>
      <c r="E29" s="97" t="s">
        <v>42</v>
      </c>
      <c r="F29" s="99" t="s">
        <v>42</v>
      </c>
      <c r="G29" s="93" t="s">
        <v>42</v>
      </c>
      <c r="H29" s="94" t="s">
        <v>42</v>
      </c>
      <c r="I29" s="95" t="s">
        <v>42</v>
      </c>
      <c r="J29" s="100">
        <f>SUM(J30:J32)</f>
        <v>0</v>
      </c>
      <c r="K29" s="101">
        <f>SUM(K30:K32)</f>
        <v>0</v>
      </c>
      <c r="L29" s="102">
        <f t="shared" si="2"/>
        <v>0</v>
      </c>
      <c r="M29" s="96" t="s">
        <v>42</v>
      </c>
      <c r="N29" s="97" t="s">
        <v>42</v>
      </c>
      <c r="O29" s="95" t="s">
        <v>42</v>
      </c>
      <c r="P29" s="98"/>
    </row>
    <row r="30" spans="1:16" x14ac:dyDescent="0.25">
      <c r="A30" s="55">
        <v>21351</v>
      </c>
      <c r="B30" s="104" t="s">
        <v>46</v>
      </c>
      <c r="C30" s="105">
        <f t="shared" si="1"/>
        <v>0</v>
      </c>
      <c r="D30" s="106" t="s">
        <v>42</v>
      </c>
      <c r="E30" s="107" t="s">
        <v>42</v>
      </c>
      <c r="F30" s="108" t="s">
        <v>42</v>
      </c>
      <c r="G30" s="106" t="s">
        <v>42</v>
      </c>
      <c r="H30" s="109" t="s">
        <v>42</v>
      </c>
      <c r="I30" s="110" t="s">
        <v>42</v>
      </c>
      <c r="J30" s="111"/>
      <c r="K30" s="112"/>
      <c r="L30" s="113">
        <f t="shared" si="2"/>
        <v>0</v>
      </c>
      <c r="M30" s="114" t="s">
        <v>42</v>
      </c>
      <c r="N30" s="107" t="s">
        <v>42</v>
      </c>
      <c r="O30" s="110" t="s">
        <v>42</v>
      </c>
      <c r="P30" s="64"/>
    </row>
    <row r="31" spans="1:16" x14ac:dyDescent="0.25">
      <c r="A31" s="65">
        <v>21352</v>
      </c>
      <c r="B31" s="115" t="s">
        <v>47</v>
      </c>
      <c r="C31" s="116">
        <f t="shared" si="1"/>
        <v>0</v>
      </c>
      <c r="D31" s="117" t="s">
        <v>42</v>
      </c>
      <c r="E31" s="118" t="s">
        <v>42</v>
      </c>
      <c r="F31" s="119" t="s">
        <v>42</v>
      </c>
      <c r="G31" s="117" t="s">
        <v>42</v>
      </c>
      <c r="H31" s="120" t="s">
        <v>42</v>
      </c>
      <c r="I31" s="121" t="s">
        <v>42</v>
      </c>
      <c r="J31" s="122"/>
      <c r="K31" s="123"/>
      <c r="L31" s="124">
        <f t="shared" si="2"/>
        <v>0</v>
      </c>
      <c r="M31" s="125" t="s">
        <v>42</v>
      </c>
      <c r="N31" s="118" t="s">
        <v>42</v>
      </c>
      <c r="O31" s="121" t="s">
        <v>42</v>
      </c>
      <c r="P31" s="74"/>
    </row>
    <row r="32" spans="1:16" ht="24" x14ac:dyDescent="0.25">
      <c r="A32" s="65">
        <v>21359</v>
      </c>
      <c r="B32" s="115" t="s">
        <v>48</v>
      </c>
      <c r="C32" s="116">
        <f t="shared" si="1"/>
        <v>0</v>
      </c>
      <c r="D32" s="117" t="s">
        <v>42</v>
      </c>
      <c r="E32" s="118" t="s">
        <v>42</v>
      </c>
      <c r="F32" s="119" t="s">
        <v>42</v>
      </c>
      <c r="G32" s="117" t="s">
        <v>42</v>
      </c>
      <c r="H32" s="120" t="s">
        <v>42</v>
      </c>
      <c r="I32" s="121" t="s">
        <v>42</v>
      </c>
      <c r="J32" s="122"/>
      <c r="K32" s="123"/>
      <c r="L32" s="124">
        <f t="shared" si="2"/>
        <v>0</v>
      </c>
      <c r="M32" s="125" t="s">
        <v>42</v>
      </c>
      <c r="N32" s="118" t="s">
        <v>42</v>
      </c>
      <c r="O32" s="121" t="s">
        <v>42</v>
      </c>
      <c r="P32" s="74"/>
    </row>
    <row r="33" spans="1:16" s="33" customFormat="1" ht="36" x14ac:dyDescent="0.25">
      <c r="A33" s="103">
        <v>21370</v>
      </c>
      <c r="B33" s="88" t="s">
        <v>49</v>
      </c>
      <c r="C33" s="89">
        <f t="shared" si="1"/>
        <v>0</v>
      </c>
      <c r="D33" s="93" t="s">
        <v>42</v>
      </c>
      <c r="E33" s="97" t="s">
        <v>42</v>
      </c>
      <c r="F33" s="99" t="s">
        <v>42</v>
      </c>
      <c r="G33" s="93" t="s">
        <v>42</v>
      </c>
      <c r="H33" s="94" t="s">
        <v>42</v>
      </c>
      <c r="I33" s="95" t="s">
        <v>42</v>
      </c>
      <c r="J33" s="100">
        <f>SUM(J34)</f>
        <v>0</v>
      </c>
      <c r="K33" s="101">
        <f>SUM(K34)</f>
        <v>0</v>
      </c>
      <c r="L33" s="102">
        <f t="shared" si="2"/>
        <v>0</v>
      </c>
      <c r="M33" s="96" t="s">
        <v>42</v>
      </c>
      <c r="N33" s="97" t="s">
        <v>42</v>
      </c>
      <c r="O33" s="95" t="s">
        <v>42</v>
      </c>
      <c r="P33" s="98"/>
    </row>
    <row r="34" spans="1:16" ht="36" x14ac:dyDescent="0.25">
      <c r="A34" s="126">
        <v>21379</v>
      </c>
      <c r="B34" s="127" t="s">
        <v>50</v>
      </c>
      <c r="C34" s="128">
        <f t="shared" si="1"/>
        <v>0</v>
      </c>
      <c r="D34" s="129" t="s">
        <v>42</v>
      </c>
      <c r="E34" s="130" t="s">
        <v>42</v>
      </c>
      <c r="F34" s="131" t="s">
        <v>42</v>
      </c>
      <c r="G34" s="129" t="s">
        <v>42</v>
      </c>
      <c r="H34" s="132" t="s">
        <v>42</v>
      </c>
      <c r="I34" s="133" t="s">
        <v>42</v>
      </c>
      <c r="J34" s="134"/>
      <c r="K34" s="135"/>
      <c r="L34" s="136">
        <f t="shared" si="2"/>
        <v>0</v>
      </c>
      <c r="M34" s="137" t="s">
        <v>42</v>
      </c>
      <c r="N34" s="130" t="s">
        <v>42</v>
      </c>
      <c r="O34" s="133" t="s">
        <v>42</v>
      </c>
      <c r="P34" s="138"/>
    </row>
    <row r="35" spans="1:16" s="33" customFormat="1" x14ac:dyDescent="0.25">
      <c r="A35" s="103">
        <v>21380</v>
      </c>
      <c r="B35" s="88" t="s">
        <v>51</v>
      </c>
      <c r="C35" s="89">
        <f t="shared" si="1"/>
        <v>0</v>
      </c>
      <c r="D35" s="93" t="s">
        <v>42</v>
      </c>
      <c r="E35" s="97" t="s">
        <v>42</v>
      </c>
      <c r="F35" s="99" t="s">
        <v>42</v>
      </c>
      <c r="G35" s="93" t="s">
        <v>42</v>
      </c>
      <c r="H35" s="94" t="s">
        <v>42</v>
      </c>
      <c r="I35" s="95" t="s">
        <v>42</v>
      </c>
      <c r="J35" s="100">
        <f>SUM(J36:J37)</f>
        <v>0</v>
      </c>
      <c r="K35" s="101">
        <f>SUM(K36:K37)</f>
        <v>0</v>
      </c>
      <c r="L35" s="102">
        <f t="shared" si="2"/>
        <v>0</v>
      </c>
      <c r="M35" s="96" t="s">
        <v>42</v>
      </c>
      <c r="N35" s="97" t="s">
        <v>42</v>
      </c>
      <c r="O35" s="95" t="s">
        <v>42</v>
      </c>
      <c r="P35" s="98"/>
    </row>
    <row r="36" spans="1:16" x14ac:dyDescent="0.25">
      <c r="A36" s="56">
        <v>21381</v>
      </c>
      <c r="B36" s="104" t="s">
        <v>52</v>
      </c>
      <c r="C36" s="105">
        <f t="shared" si="1"/>
        <v>0</v>
      </c>
      <c r="D36" s="106" t="s">
        <v>42</v>
      </c>
      <c r="E36" s="107" t="s">
        <v>42</v>
      </c>
      <c r="F36" s="108" t="s">
        <v>42</v>
      </c>
      <c r="G36" s="106" t="s">
        <v>42</v>
      </c>
      <c r="H36" s="109" t="s">
        <v>42</v>
      </c>
      <c r="I36" s="110" t="s">
        <v>42</v>
      </c>
      <c r="J36" s="111"/>
      <c r="K36" s="112"/>
      <c r="L36" s="113">
        <f t="shared" si="2"/>
        <v>0</v>
      </c>
      <c r="M36" s="114" t="s">
        <v>42</v>
      </c>
      <c r="N36" s="107" t="s">
        <v>42</v>
      </c>
      <c r="O36" s="110" t="s">
        <v>42</v>
      </c>
      <c r="P36" s="64"/>
    </row>
    <row r="37" spans="1:16" ht="24" x14ac:dyDescent="0.25">
      <c r="A37" s="66">
        <v>21383</v>
      </c>
      <c r="B37" s="115" t="s">
        <v>53</v>
      </c>
      <c r="C37" s="116">
        <f t="shared" si="1"/>
        <v>0</v>
      </c>
      <c r="D37" s="117" t="s">
        <v>42</v>
      </c>
      <c r="E37" s="118" t="s">
        <v>42</v>
      </c>
      <c r="F37" s="119" t="s">
        <v>42</v>
      </c>
      <c r="G37" s="117" t="s">
        <v>42</v>
      </c>
      <c r="H37" s="120" t="s">
        <v>42</v>
      </c>
      <c r="I37" s="121" t="s">
        <v>42</v>
      </c>
      <c r="J37" s="122"/>
      <c r="K37" s="123"/>
      <c r="L37" s="124">
        <f t="shared" si="2"/>
        <v>0</v>
      </c>
      <c r="M37" s="125" t="s">
        <v>42</v>
      </c>
      <c r="N37" s="118" t="s">
        <v>42</v>
      </c>
      <c r="O37" s="121" t="s">
        <v>42</v>
      </c>
      <c r="P37" s="74"/>
    </row>
    <row r="38" spans="1:16" s="33" customFormat="1" ht="24" x14ac:dyDescent="0.25">
      <c r="A38" s="103">
        <v>21390</v>
      </c>
      <c r="B38" s="88" t="s">
        <v>54</v>
      </c>
      <c r="C38" s="89">
        <f t="shared" si="1"/>
        <v>0</v>
      </c>
      <c r="D38" s="93" t="s">
        <v>42</v>
      </c>
      <c r="E38" s="97" t="s">
        <v>42</v>
      </c>
      <c r="F38" s="99" t="s">
        <v>42</v>
      </c>
      <c r="G38" s="93" t="s">
        <v>42</v>
      </c>
      <c r="H38" s="94" t="s">
        <v>42</v>
      </c>
      <c r="I38" s="95" t="s">
        <v>42</v>
      </c>
      <c r="J38" s="100">
        <f>SUM(J39:J42)</f>
        <v>0</v>
      </c>
      <c r="K38" s="101">
        <f>SUM(K39:K42)</f>
        <v>0</v>
      </c>
      <c r="L38" s="102">
        <f t="shared" si="2"/>
        <v>0</v>
      </c>
      <c r="M38" s="96" t="s">
        <v>42</v>
      </c>
      <c r="N38" s="97" t="s">
        <v>42</v>
      </c>
      <c r="O38" s="95" t="s">
        <v>42</v>
      </c>
      <c r="P38" s="98"/>
    </row>
    <row r="39" spans="1:16" ht="24" x14ac:dyDescent="0.25">
      <c r="A39" s="56">
        <v>21391</v>
      </c>
      <c r="B39" s="104" t="s">
        <v>55</v>
      </c>
      <c r="C39" s="105">
        <f t="shared" si="1"/>
        <v>0</v>
      </c>
      <c r="D39" s="106" t="s">
        <v>42</v>
      </c>
      <c r="E39" s="107" t="s">
        <v>42</v>
      </c>
      <c r="F39" s="108" t="s">
        <v>42</v>
      </c>
      <c r="G39" s="106" t="s">
        <v>42</v>
      </c>
      <c r="H39" s="109" t="s">
        <v>42</v>
      </c>
      <c r="I39" s="110" t="s">
        <v>42</v>
      </c>
      <c r="J39" s="111"/>
      <c r="K39" s="112"/>
      <c r="L39" s="113">
        <f t="shared" si="2"/>
        <v>0</v>
      </c>
      <c r="M39" s="114" t="s">
        <v>42</v>
      </c>
      <c r="N39" s="107" t="s">
        <v>42</v>
      </c>
      <c r="O39" s="110" t="s">
        <v>42</v>
      </c>
      <c r="P39" s="64"/>
    </row>
    <row r="40" spans="1:16" x14ac:dyDescent="0.25">
      <c r="A40" s="66">
        <v>21393</v>
      </c>
      <c r="B40" s="115" t="s">
        <v>56</v>
      </c>
      <c r="C40" s="116">
        <f t="shared" si="1"/>
        <v>0</v>
      </c>
      <c r="D40" s="117" t="s">
        <v>42</v>
      </c>
      <c r="E40" s="118" t="s">
        <v>42</v>
      </c>
      <c r="F40" s="119" t="s">
        <v>42</v>
      </c>
      <c r="G40" s="117" t="s">
        <v>42</v>
      </c>
      <c r="H40" s="120" t="s">
        <v>42</v>
      </c>
      <c r="I40" s="121" t="s">
        <v>42</v>
      </c>
      <c r="J40" s="122"/>
      <c r="K40" s="123"/>
      <c r="L40" s="124">
        <f t="shared" si="2"/>
        <v>0</v>
      </c>
      <c r="M40" s="125" t="s">
        <v>42</v>
      </c>
      <c r="N40" s="118" t="s">
        <v>42</v>
      </c>
      <c r="O40" s="121" t="s">
        <v>42</v>
      </c>
      <c r="P40" s="74"/>
    </row>
    <row r="41" spans="1:16" x14ac:dyDescent="0.25">
      <c r="A41" s="66">
        <v>21395</v>
      </c>
      <c r="B41" s="115" t="s">
        <v>57</v>
      </c>
      <c r="C41" s="116">
        <f t="shared" si="1"/>
        <v>0</v>
      </c>
      <c r="D41" s="117" t="s">
        <v>42</v>
      </c>
      <c r="E41" s="118" t="s">
        <v>42</v>
      </c>
      <c r="F41" s="119" t="s">
        <v>42</v>
      </c>
      <c r="G41" s="117" t="s">
        <v>42</v>
      </c>
      <c r="H41" s="120" t="s">
        <v>42</v>
      </c>
      <c r="I41" s="121" t="s">
        <v>42</v>
      </c>
      <c r="J41" s="122"/>
      <c r="K41" s="123"/>
      <c r="L41" s="124">
        <f t="shared" si="2"/>
        <v>0</v>
      </c>
      <c r="M41" s="125" t="s">
        <v>42</v>
      </c>
      <c r="N41" s="118" t="s">
        <v>42</v>
      </c>
      <c r="O41" s="121" t="s">
        <v>42</v>
      </c>
      <c r="P41" s="74"/>
    </row>
    <row r="42" spans="1:16" ht="24" x14ac:dyDescent="0.25">
      <c r="A42" s="66">
        <v>21399</v>
      </c>
      <c r="B42" s="115" t="s">
        <v>58</v>
      </c>
      <c r="C42" s="116">
        <f t="shared" si="1"/>
        <v>0</v>
      </c>
      <c r="D42" s="117" t="s">
        <v>42</v>
      </c>
      <c r="E42" s="118" t="s">
        <v>42</v>
      </c>
      <c r="F42" s="119" t="s">
        <v>42</v>
      </c>
      <c r="G42" s="117" t="s">
        <v>42</v>
      </c>
      <c r="H42" s="120" t="s">
        <v>42</v>
      </c>
      <c r="I42" s="121" t="s">
        <v>42</v>
      </c>
      <c r="J42" s="122"/>
      <c r="K42" s="123"/>
      <c r="L42" s="124">
        <f t="shared" si="2"/>
        <v>0</v>
      </c>
      <c r="M42" s="125" t="s">
        <v>42</v>
      </c>
      <c r="N42" s="118" t="s">
        <v>42</v>
      </c>
      <c r="O42" s="121" t="s">
        <v>42</v>
      </c>
      <c r="P42" s="74"/>
    </row>
    <row r="43" spans="1:16" s="33" customFormat="1" ht="36.75" customHeight="1" x14ac:dyDescent="0.25">
      <c r="A43" s="103">
        <v>21420</v>
      </c>
      <c r="B43" s="88" t="s">
        <v>59</v>
      </c>
      <c r="C43" s="139">
        <f>F43</f>
        <v>0</v>
      </c>
      <c r="D43" s="140">
        <v>0</v>
      </c>
      <c r="E43" s="141"/>
      <c r="F43" s="92">
        <f>D43+E43</f>
        <v>0</v>
      </c>
      <c r="G43" s="93" t="s">
        <v>42</v>
      </c>
      <c r="H43" s="94" t="s">
        <v>42</v>
      </c>
      <c r="I43" s="95" t="s">
        <v>42</v>
      </c>
      <c r="J43" s="93" t="s">
        <v>42</v>
      </c>
      <c r="K43" s="94" t="s">
        <v>42</v>
      </c>
      <c r="L43" s="95" t="s">
        <v>42</v>
      </c>
      <c r="M43" s="96" t="s">
        <v>42</v>
      </c>
      <c r="N43" s="97" t="s">
        <v>42</v>
      </c>
      <c r="O43" s="95" t="s">
        <v>42</v>
      </c>
      <c r="P43" s="98"/>
    </row>
    <row r="44" spans="1:16" s="33" customFormat="1" ht="24" x14ac:dyDescent="0.25">
      <c r="A44" s="142">
        <v>21490</v>
      </c>
      <c r="B44" s="143" t="s">
        <v>60</v>
      </c>
      <c r="C44" s="139">
        <f>F44+I44+L44</f>
        <v>0</v>
      </c>
      <c r="D44" s="144">
        <v>0</v>
      </c>
      <c r="E44" s="145">
        <f>E45</f>
        <v>0</v>
      </c>
      <c r="F44" s="146">
        <f>D44+E44</f>
        <v>0</v>
      </c>
      <c r="G44" s="144">
        <f t="shared" ref="G44:K44" si="3">G45</f>
        <v>0</v>
      </c>
      <c r="H44" s="147">
        <f t="shared" si="3"/>
        <v>0</v>
      </c>
      <c r="I44" s="148">
        <f>G44+H44</f>
        <v>0</v>
      </c>
      <c r="J44" s="144">
        <f t="shared" si="3"/>
        <v>0</v>
      </c>
      <c r="K44" s="147">
        <f t="shared" si="3"/>
        <v>0</v>
      </c>
      <c r="L44" s="148">
        <f>J44+K44</f>
        <v>0</v>
      </c>
      <c r="M44" s="96" t="s">
        <v>42</v>
      </c>
      <c r="N44" s="97" t="s">
        <v>42</v>
      </c>
      <c r="O44" s="95" t="s">
        <v>42</v>
      </c>
      <c r="P44" s="98"/>
    </row>
    <row r="45" spans="1:16" s="33" customFormat="1" ht="24" x14ac:dyDescent="0.25">
      <c r="A45" s="66">
        <v>21499</v>
      </c>
      <c r="B45" s="115" t="s">
        <v>61</v>
      </c>
      <c r="C45" s="149">
        <f>F45+I45+L45</f>
        <v>0</v>
      </c>
      <c r="D45" s="58">
        <v>0</v>
      </c>
      <c r="E45" s="59"/>
      <c r="F45" s="60">
        <f>D45+E45</f>
        <v>0</v>
      </c>
      <c r="G45" s="150"/>
      <c r="H45" s="61"/>
      <c r="I45" s="62">
        <f>G45+H45</f>
        <v>0</v>
      </c>
      <c r="J45" s="58"/>
      <c r="K45" s="61"/>
      <c r="L45" s="62">
        <f>J45+K45</f>
        <v>0</v>
      </c>
      <c r="M45" s="137" t="s">
        <v>42</v>
      </c>
      <c r="N45" s="130" t="s">
        <v>42</v>
      </c>
      <c r="O45" s="133" t="s">
        <v>42</v>
      </c>
      <c r="P45" s="138"/>
    </row>
    <row r="46" spans="1:16" ht="24" x14ac:dyDescent="0.25">
      <c r="A46" s="151">
        <v>23000</v>
      </c>
      <c r="B46" s="152" t="s">
        <v>62</v>
      </c>
      <c r="C46" s="139">
        <f>O46</f>
        <v>0</v>
      </c>
      <c r="D46" s="153" t="s">
        <v>42</v>
      </c>
      <c r="E46" s="154" t="s">
        <v>42</v>
      </c>
      <c r="F46" s="155" t="s">
        <v>42</v>
      </c>
      <c r="G46" s="153" t="s">
        <v>42</v>
      </c>
      <c r="H46" s="156" t="s">
        <v>42</v>
      </c>
      <c r="I46" s="157" t="s">
        <v>42</v>
      </c>
      <c r="J46" s="153" t="s">
        <v>42</v>
      </c>
      <c r="K46" s="156" t="s">
        <v>42</v>
      </c>
      <c r="L46" s="157" t="s">
        <v>42</v>
      </c>
      <c r="M46" s="158">
        <f>SUM(M47:M48)</f>
        <v>0</v>
      </c>
      <c r="N46" s="159">
        <f>SUM(N47:N48)</f>
        <v>0</v>
      </c>
      <c r="O46" s="160">
        <f>M46+N46</f>
        <v>0</v>
      </c>
      <c r="P46" s="98"/>
    </row>
    <row r="47" spans="1:16" ht="24" x14ac:dyDescent="0.25">
      <c r="A47" s="161">
        <v>23410</v>
      </c>
      <c r="B47" s="162" t="s">
        <v>63</v>
      </c>
      <c r="C47" s="163">
        <f>O47</f>
        <v>0</v>
      </c>
      <c r="D47" s="164" t="s">
        <v>42</v>
      </c>
      <c r="E47" s="165" t="s">
        <v>42</v>
      </c>
      <c r="F47" s="166" t="s">
        <v>42</v>
      </c>
      <c r="G47" s="164" t="s">
        <v>42</v>
      </c>
      <c r="H47" s="167" t="s">
        <v>42</v>
      </c>
      <c r="I47" s="168" t="s">
        <v>42</v>
      </c>
      <c r="J47" s="164" t="s">
        <v>42</v>
      </c>
      <c r="K47" s="167" t="s">
        <v>42</v>
      </c>
      <c r="L47" s="168" t="s">
        <v>42</v>
      </c>
      <c r="M47" s="169"/>
      <c r="N47" s="170"/>
      <c r="O47" s="171">
        <f>M47+N47</f>
        <v>0</v>
      </c>
      <c r="P47" s="172"/>
    </row>
    <row r="48" spans="1:16" ht="24" x14ac:dyDescent="0.25">
      <c r="A48" s="161">
        <v>23510</v>
      </c>
      <c r="B48" s="162" t="s">
        <v>64</v>
      </c>
      <c r="C48" s="163">
        <f>O48</f>
        <v>0</v>
      </c>
      <c r="D48" s="164" t="s">
        <v>42</v>
      </c>
      <c r="E48" s="165" t="s">
        <v>42</v>
      </c>
      <c r="F48" s="166" t="s">
        <v>42</v>
      </c>
      <c r="G48" s="164" t="s">
        <v>42</v>
      </c>
      <c r="H48" s="167" t="s">
        <v>42</v>
      </c>
      <c r="I48" s="168" t="s">
        <v>42</v>
      </c>
      <c r="J48" s="164" t="s">
        <v>42</v>
      </c>
      <c r="K48" s="167" t="s">
        <v>42</v>
      </c>
      <c r="L48" s="168" t="s">
        <v>42</v>
      </c>
      <c r="M48" s="169"/>
      <c r="N48" s="170"/>
      <c r="O48" s="171">
        <f>M48+N48</f>
        <v>0</v>
      </c>
      <c r="P48" s="172"/>
    </row>
    <row r="49" spans="1:16" x14ac:dyDescent="0.25">
      <c r="A49" s="173"/>
      <c r="B49" s="162"/>
      <c r="C49" s="174"/>
      <c r="D49" s="164"/>
      <c r="E49" s="165"/>
      <c r="F49" s="175"/>
      <c r="G49" s="164"/>
      <c r="H49" s="167"/>
      <c r="I49" s="168"/>
      <c r="J49" s="176"/>
      <c r="K49" s="177"/>
      <c r="L49" s="178"/>
      <c r="M49" s="179"/>
      <c r="N49" s="180"/>
      <c r="O49" s="178"/>
      <c r="P49" s="172"/>
    </row>
    <row r="50" spans="1:16" s="33" customFormat="1" x14ac:dyDescent="0.25">
      <c r="A50" s="181"/>
      <c r="B50" s="182" t="s">
        <v>65</v>
      </c>
      <c r="C50" s="183"/>
      <c r="D50" s="184"/>
      <c r="E50" s="185"/>
      <c r="F50" s="186"/>
      <c r="G50" s="184"/>
      <c r="H50" s="187"/>
      <c r="I50" s="188"/>
      <c r="J50" s="184"/>
      <c r="K50" s="187"/>
      <c r="L50" s="188"/>
      <c r="M50" s="189"/>
      <c r="N50" s="185"/>
      <c r="O50" s="188"/>
      <c r="P50" s="190"/>
    </row>
    <row r="51" spans="1:16" s="33" customFormat="1" ht="12.75" thickBot="1" x14ac:dyDescent="0.3">
      <c r="A51" s="191"/>
      <c r="B51" s="35" t="s">
        <v>66</v>
      </c>
      <c r="C51" s="192">
        <f t="shared" ref="C51:C114" si="4">F51+I51+L51+O51</f>
        <v>65614</v>
      </c>
      <c r="D51" s="193">
        <v>504475</v>
      </c>
      <c r="E51" s="194">
        <f>SUM(E52,E283)</f>
        <v>-438861</v>
      </c>
      <c r="F51" s="195">
        <f t="shared" ref="F51:F115" si="5">D51+E51</f>
        <v>65614</v>
      </c>
      <c r="G51" s="193">
        <f>SUM(G52,G283)</f>
        <v>0</v>
      </c>
      <c r="H51" s="196">
        <f>SUM(H52,H283)</f>
        <v>0</v>
      </c>
      <c r="I51" s="197">
        <f t="shared" ref="I51:I115" si="6">G51+H51</f>
        <v>0</v>
      </c>
      <c r="J51" s="193">
        <f>SUM(J52,J283)</f>
        <v>0</v>
      </c>
      <c r="K51" s="196">
        <f>SUM(K52,K283)</f>
        <v>0</v>
      </c>
      <c r="L51" s="197">
        <f t="shared" ref="L51:L115" si="7">J51+K51</f>
        <v>0</v>
      </c>
      <c r="M51" s="198">
        <f>SUM(M52,M283)</f>
        <v>0</v>
      </c>
      <c r="N51" s="194">
        <f>SUM(N52,N283)</f>
        <v>0</v>
      </c>
      <c r="O51" s="197">
        <f t="shared" ref="O51:O115" si="8">M51+N51</f>
        <v>0</v>
      </c>
      <c r="P51" s="44"/>
    </row>
    <row r="52" spans="1:16" s="33" customFormat="1" ht="36.75" thickTop="1" x14ac:dyDescent="0.25">
      <c r="A52" s="199"/>
      <c r="B52" s="200" t="s">
        <v>67</v>
      </c>
      <c r="C52" s="201">
        <f t="shared" si="4"/>
        <v>65614</v>
      </c>
      <c r="D52" s="202">
        <v>504475</v>
      </c>
      <c r="E52" s="203">
        <f>SUM(E53,E195)</f>
        <v>-438861</v>
      </c>
      <c r="F52" s="204">
        <f t="shared" si="5"/>
        <v>65614</v>
      </c>
      <c r="G52" s="202">
        <f>SUM(G53,G195)</f>
        <v>0</v>
      </c>
      <c r="H52" s="205">
        <f>SUM(H53,H195)</f>
        <v>0</v>
      </c>
      <c r="I52" s="206">
        <f t="shared" si="6"/>
        <v>0</v>
      </c>
      <c r="J52" s="202">
        <f>SUM(J53,J195)</f>
        <v>0</v>
      </c>
      <c r="K52" s="205">
        <f>SUM(K53,K195)</f>
        <v>0</v>
      </c>
      <c r="L52" s="206">
        <f t="shared" si="7"/>
        <v>0</v>
      </c>
      <c r="M52" s="207">
        <f>SUM(M53,M195)</f>
        <v>0</v>
      </c>
      <c r="N52" s="203">
        <f>SUM(N53,N195)</f>
        <v>0</v>
      </c>
      <c r="O52" s="206">
        <f t="shared" si="8"/>
        <v>0</v>
      </c>
      <c r="P52" s="208"/>
    </row>
    <row r="53" spans="1:16" s="33" customFormat="1" ht="24" x14ac:dyDescent="0.25">
      <c r="A53" s="27"/>
      <c r="B53" s="25" t="s">
        <v>68</v>
      </c>
      <c r="C53" s="209">
        <f t="shared" si="4"/>
        <v>65614</v>
      </c>
      <c r="D53" s="210">
        <v>504475</v>
      </c>
      <c r="E53" s="211">
        <f>SUM(E54,E76,E174,E188)</f>
        <v>-438861</v>
      </c>
      <c r="F53" s="212">
        <f t="shared" si="5"/>
        <v>65614</v>
      </c>
      <c r="G53" s="210">
        <f>SUM(G54,G76,G174,G188)</f>
        <v>0</v>
      </c>
      <c r="H53" s="213">
        <f>SUM(H54,H76,H174,H188)</f>
        <v>0</v>
      </c>
      <c r="I53" s="214">
        <f t="shared" si="6"/>
        <v>0</v>
      </c>
      <c r="J53" s="210">
        <f>SUM(J54,J76,J174,J188)</f>
        <v>0</v>
      </c>
      <c r="K53" s="213">
        <f>SUM(K54,K76,K174,K188)</f>
        <v>0</v>
      </c>
      <c r="L53" s="214">
        <f t="shared" si="7"/>
        <v>0</v>
      </c>
      <c r="M53" s="215">
        <f>SUM(M54,M76,M174,M188)</f>
        <v>0</v>
      </c>
      <c r="N53" s="211">
        <f>SUM(N54,N76,N174,N188)</f>
        <v>0</v>
      </c>
      <c r="O53" s="214">
        <f t="shared" si="8"/>
        <v>0</v>
      </c>
      <c r="P53" s="216"/>
    </row>
    <row r="54" spans="1:16" s="33" customFormat="1" x14ac:dyDescent="0.25">
      <c r="A54" s="217">
        <v>1000</v>
      </c>
      <c r="B54" s="217" t="s">
        <v>69</v>
      </c>
      <c r="C54" s="218">
        <f t="shared" si="4"/>
        <v>0</v>
      </c>
      <c r="D54" s="219">
        <v>0</v>
      </c>
      <c r="E54" s="220">
        <f>SUM(E55,E68)</f>
        <v>0</v>
      </c>
      <c r="F54" s="221">
        <f t="shared" si="5"/>
        <v>0</v>
      </c>
      <c r="G54" s="219">
        <f>SUM(G55,G68)</f>
        <v>0</v>
      </c>
      <c r="H54" s="222">
        <f>SUM(H55,H68)</f>
        <v>0</v>
      </c>
      <c r="I54" s="223">
        <f t="shared" si="6"/>
        <v>0</v>
      </c>
      <c r="J54" s="219">
        <f>SUM(J55,J68)</f>
        <v>0</v>
      </c>
      <c r="K54" s="222">
        <f>SUM(K55,K68)</f>
        <v>0</v>
      </c>
      <c r="L54" s="223">
        <f t="shared" si="7"/>
        <v>0</v>
      </c>
      <c r="M54" s="224">
        <f>SUM(M55,M68)</f>
        <v>0</v>
      </c>
      <c r="N54" s="220">
        <f>SUM(N55,N68)</f>
        <v>0</v>
      </c>
      <c r="O54" s="223">
        <f t="shared" si="8"/>
        <v>0</v>
      </c>
      <c r="P54" s="225"/>
    </row>
    <row r="55" spans="1:16" x14ac:dyDescent="0.25">
      <c r="A55" s="88">
        <v>1100</v>
      </c>
      <c r="B55" s="226" t="s">
        <v>70</v>
      </c>
      <c r="C55" s="89">
        <f t="shared" si="4"/>
        <v>0</v>
      </c>
      <c r="D55" s="100">
        <v>0</v>
      </c>
      <c r="E55" s="227">
        <f>SUM(E56,E59,E67)</f>
        <v>0</v>
      </c>
      <c r="F55" s="228">
        <f t="shared" si="5"/>
        <v>0</v>
      </c>
      <c r="G55" s="100">
        <f>SUM(G56,G59,G67)</f>
        <v>0</v>
      </c>
      <c r="H55" s="101">
        <f>SUM(H56,H59,H67)</f>
        <v>0</v>
      </c>
      <c r="I55" s="102">
        <f t="shared" si="6"/>
        <v>0</v>
      </c>
      <c r="J55" s="100">
        <f>SUM(J56,J59,J67)</f>
        <v>0</v>
      </c>
      <c r="K55" s="101">
        <f>SUM(K56,K59,K67)</f>
        <v>0</v>
      </c>
      <c r="L55" s="102">
        <f t="shared" si="7"/>
        <v>0</v>
      </c>
      <c r="M55" s="229">
        <f>SUM(M56,M59,M67)</f>
        <v>0</v>
      </c>
      <c r="N55" s="230">
        <f>SUM(N56,N59,N67)</f>
        <v>0</v>
      </c>
      <c r="O55" s="231">
        <f t="shared" si="8"/>
        <v>0</v>
      </c>
      <c r="P55" s="232"/>
    </row>
    <row r="56" spans="1:16" x14ac:dyDescent="0.25">
      <c r="A56" s="233">
        <v>1110</v>
      </c>
      <c r="B56" s="162" t="s">
        <v>71</v>
      </c>
      <c r="C56" s="174">
        <f t="shared" si="4"/>
        <v>0</v>
      </c>
      <c r="D56" s="234">
        <v>0</v>
      </c>
      <c r="E56" s="235">
        <f>SUM(E57:E58)</f>
        <v>0</v>
      </c>
      <c r="F56" s="236">
        <f t="shared" si="5"/>
        <v>0</v>
      </c>
      <c r="G56" s="234">
        <f>SUM(G57:G58)</f>
        <v>0</v>
      </c>
      <c r="H56" s="237">
        <f>SUM(H57:H58)</f>
        <v>0</v>
      </c>
      <c r="I56" s="238">
        <f t="shared" si="6"/>
        <v>0</v>
      </c>
      <c r="J56" s="234">
        <f>SUM(J57:J58)</f>
        <v>0</v>
      </c>
      <c r="K56" s="237">
        <f>SUM(K57:K58)</f>
        <v>0</v>
      </c>
      <c r="L56" s="238">
        <f t="shared" si="7"/>
        <v>0</v>
      </c>
      <c r="M56" s="239">
        <f>SUM(M57:M58)</f>
        <v>0</v>
      </c>
      <c r="N56" s="235">
        <f>SUM(N57:N58)</f>
        <v>0</v>
      </c>
      <c r="O56" s="238">
        <f t="shared" si="8"/>
        <v>0</v>
      </c>
      <c r="P56" s="172"/>
    </row>
    <row r="57" spans="1:16" x14ac:dyDescent="0.25">
      <c r="A57" s="56">
        <v>1111</v>
      </c>
      <c r="B57" s="104" t="s">
        <v>72</v>
      </c>
      <c r="C57" s="105">
        <f t="shared" si="4"/>
        <v>0</v>
      </c>
      <c r="D57" s="111">
        <v>0</v>
      </c>
      <c r="E57" s="240"/>
      <c r="F57" s="241">
        <f t="shared" si="5"/>
        <v>0</v>
      </c>
      <c r="G57" s="111"/>
      <c r="H57" s="112"/>
      <c r="I57" s="113">
        <f t="shared" si="6"/>
        <v>0</v>
      </c>
      <c r="J57" s="111"/>
      <c r="K57" s="112"/>
      <c r="L57" s="113">
        <f t="shared" si="7"/>
        <v>0</v>
      </c>
      <c r="M57" s="242"/>
      <c r="N57" s="240"/>
      <c r="O57" s="113">
        <f t="shared" si="8"/>
        <v>0</v>
      </c>
      <c r="P57" s="64"/>
    </row>
    <row r="58" spans="1:16" ht="24" customHeight="1" x14ac:dyDescent="0.25">
      <c r="A58" s="66">
        <v>1119</v>
      </c>
      <c r="B58" s="115" t="s">
        <v>73</v>
      </c>
      <c r="C58" s="116">
        <f t="shared" si="4"/>
        <v>0</v>
      </c>
      <c r="D58" s="122">
        <v>0</v>
      </c>
      <c r="E58" s="243"/>
      <c r="F58" s="244">
        <f t="shared" si="5"/>
        <v>0</v>
      </c>
      <c r="G58" s="122"/>
      <c r="H58" s="123"/>
      <c r="I58" s="124">
        <f t="shared" si="6"/>
        <v>0</v>
      </c>
      <c r="J58" s="122"/>
      <c r="K58" s="123"/>
      <c r="L58" s="124">
        <f t="shared" si="7"/>
        <v>0</v>
      </c>
      <c r="M58" s="245"/>
      <c r="N58" s="243"/>
      <c r="O58" s="124">
        <f t="shared" si="8"/>
        <v>0</v>
      </c>
      <c r="P58" s="74"/>
    </row>
    <row r="59" spans="1:16" ht="23.25" customHeight="1" x14ac:dyDescent="0.25">
      <c r="A59" s="246">
        <v>1140</v>
      </c>
      <c r="B59" s="115" t="s">
        <v>74</v>
      </c>
      <c r="C59" s="116">
        <f t="shared" si="4"/>
        <v>0</v>
      </c>
      <c r="D59" s="247">
        <v>0</v>
      </c>
      <c r="E59" s="248">
        <f>SUM(E60:E66)</f>
        <v>0</v>
      </c>
      <c r="F59" s="249">
        <f>D59+E59</f>
        <v>0</v>
      </c>
      <c r="G59" s="247">
        <f>SUM(G60:G66)</f>
        <v>0</v>
      </c>
      <c r="H59" s="250">
        <f>SUM(H60:H66)</f>
        <v>0</v>
      </c>
      <c r="I59" s="251">
        <f t="shared" si="6"/>
        <v>0</v>
      </c>
      <c r="J59" s="247">
        <f>SUM(J60:J66)</f>
        <v>0</v>
      </c>
      <c r="K59" s="250">
        <f>SUM(K60:K66)</f>
        <v>0</v>
      </c>
      <c r="L59" s="251">
        <f t="shared" si="7"/>
        <v>0</v>
      </c>
      <c r="M59" s="252">
        <f>SUM(M60:M66)</f>
        <v>0</v>
      </c>
      <c r="N59" s="248">
        <f>SUM(N60:N66)</f>
        <v>0</v>
      </c>
      <c r="O59" s="251">
        <f t="shared" si="8"/>
        <v>0</v>
      </c>
      <c r="P59" s="74"/>
    </row>
    <row r="60" spans="1:16" x14ac:dyDescent="0.25">
      <c r="A60" s="66">
        <v>1141</v>
      </c>
      <c r="B60" s="115" t="s">
        <v>75</v>
      </c>
      <c r="C60" s="116">
        <f t="shared" si="4"/>
        <v>0</v>
      </c>
      <c r="D60" s="122">
        <v>0</v>
      </c>
      <c r="E60" s="243"/>
      <c r="F60" s="244">
        <f t="shared" si="5"/>
        <v>0</v>
      </c>
      <c r="G60" s="122"/>
      <c r="H60" s="123"/>
      <c r="I60" s="124">
        <f t="shared" si="6"/>
        <v>0</v>
      </c>
      <c r="J60" s="122"/>
      <c r="K60" s="123"/>
      <c r="L60" s="124">
        <f t="shared" si="7"/>
        <v>0</v>
      </c>
      <c r="M60" s="245"/>
      <c r="N60" s="243"/>
      <c r="O60" s="124">
        <f t="shared" si="8"/>
        <v>0</v>
      </c>
      <c r="P60" s="74"/>
    </row>
    <row r="61" spans="1:16" ht="24.75" customHeight="1" x14ac:dyDescent="0.25">
      <c r="A61" s="66">
        <v>1142</v>
      </c>
      <c r="B61" s="115" t="s">
        <v>76</v>
      </c>
      <c r="C61" s="116">
        <f t="shared" si="4"/>
        <v>0</v>
      </c>
      <c r="D61" s="122">
        <v>0</v>
      </c>
      <c r="E61" s="243"/>
      <c r="F61" s="244">
        <f t="shared" si="5"/>
        <v>0</v>
      </c>
      <c r="G61" s="122"/>
      <c r="H61" s="123"/>
      <c r="I61" s="124">
        <f t="shared" si="6"/>
        <v>0</v>
      </c>
      <c r="J61" s="122"/>
      <c r="K61" s="123"/>
      <c r="L61" s="124">
        <f t="shared" si="7"/>
        <v>0</v>
      </c>
      <c r="M61" s="245"/>
      <c r="N61" s="243"/>
      <c r="O61" s="124">
        <f t="shared" si="8"/>
        <v>0</v>
      </c>
      <c r="P61" s="74"/>
    </row>
    <row r="62" spans="1:16" ht="24" x14ac:dyDescent="0.25">
      <c r="A62" s="66">
        <v>1145</v>
      </c>
      <c r="B62" s="115" t="s">
        <v>77</v>
      </c>
      <c r="C62" s="116">
        <f t="shared" si="4"/>
        <v>0</v>
      </c>
      <c r="D62" s="122">
        <v>0</v>
      </c>
      <c r="E62" s="243"/>
      <c r="F62" s="244">
        <f t="shared" si="5"/>
        <v>0</v>
      </c>
      <c r="G62" s="122"/>
      <c r="H62" s="123"/>
      <c r="I62" s="124">
        <f t="shared" si="6"/>
        <v>0</v>
      </c>
      <c r="J62" s="122"/>
      <c r="K62" s="123"/>
      <c r="L62" s="124">
        <f t="shared" si="7"/>
        <v>0</v>
      </c>
      <c r="M62" s="245"/>
      <c r="N62" s="243"/>
      <c r="O62" s="124">
        <f t="shared" si="8"/>
        <v>0</v>
      </c>
      <c r="P62" s="74"/>
    </row>
    <row r="63" spans="1:16" ht="27.75" customHeight="1" x14ac:dyDescent="0.25">
      <c r="A63" s="66">
        <v>1146</v>
      </c>
      <c r="B63" s="115" t="s">
        <v>78</v>
      </c>
      <c r="C63" s="116">
        <f t="shared" si="4"/>
        <v>0</v>
      </c>
      <c r="D63" s="122">
        <v>0</v>
      </c>
      <c r="E63" s="243"/>
      <c r="F63" s="244">
        <f t="shared" si="5"/>
        <v>0</v>
      </c>
      <c r="G63" s="122"/>
      <c r="H63" s="123"/>
      <c r="I63" s="124">
        <f t="shared" si="6"/>
        <v>0</v>
      </c>
      <c r="J63" s="122"/>
      <c r="K63" s="123"/>
      <c r="L63" s="124">
        <f t="shared" si="7"/>
        <v>0</v>
      </c>
      <c r="M63" s="245"/>
      <c r="N63" s="243"/>
      <c r="O63" s="124">
        <f t="shared" si="8"/>
        <v>0</v>
      </c>
      <c r="P63" s="74"/>
    </row>
    <row r="64" spans="1:16" x14ac:dyDescent="0.25">
      <c r="A64" s="66">
        <v>1147</v>
      </c>
      <c r="B64" s="115" t="s">
        <v>79</v>
      </c>
      <c r="C64" s="116">
        <f t="shared" si="4"/>
        <v>0</v>
      </c>
      <c r="D64" s="122">
        <v>0</v>
      </c>
      <c r="E64" s="243"/>
      <c r="F64" s="244">
        <f t="shared" si="5"/>
        <v>0</v>
      </c>
      <c r="G64" s="122"/>
      <c r="H64" s="123"/>
      <c r="I64" s="124">
        <f t="shared" si="6"/>
        <v>0</v>
      </c>
      <c r="J64" s="122"/>
      <c r="K64" s="123"/>
      <c r="L64" s="124">
        <f t="shared" si="7"/>
        <v>0</v>
      </c>
      <c r="M64" s="245"/>
      <c r="N64" s="243"/>
      <c r="O64" s="124">
        <f t="shared" si="8"/>
        <v>0</v>
      </c>
      <c r="P64" s="74"/>
    </row>
    <row r="65" spans="1:16" x14ac:dyDescent="0.25">
      <c r="A65" s="66">
        <v>1148</v>
      </c>
      <c r="B65" s="115" t="s">
        <v>80</v>
      </c>
      <c r="C65" s="116">
        <f t="shared" si="4"/>
        <v>0</v>
      </c>
      <c r="D65" s="122">
        <v>0</v>
      </c>
      <c r="E65" s="243"/>
      <c r="F65" s="244">
        <f t="shared" si="5"/>
        <v>0</v>
      </c>
      <c r="G65" s="122"/>
      <c r="H65" s="123"/>
      <c r="I65" s="124">
        <f t="shared" si="6"/>
        <v>0</v>
      </c>
      <c r="J65" s="122"/>
      <c r="K65" s="123"/>
      <c r="L65" s="124">
        <f t="shared" si="7"/>
        <v>0</v>
      </c>
      <c r="M65" s="245"/>
      <c r="N65" s="243"/>
      <c r="O65" s="124">
        <f t="shared" si="8"/>
        <v>0</v>
      </c>
      <c r="P65" s="74"/>
    </row>
    <row r="66" spans="1:16" ht="37.5" customHeight="1" x14ac:dyDescent="0.25">
      <c r="A66" s="66">
        <v>1149</v>
      </c>
      <c r="B66" s="115" t="s">
        <v>81</v>
      </c>
      <c r="C66" s="116">
        <f t="shared" si="4"/>
        <v>0</v>
      </c>
      <c r="D66" s="122">
        <v>0</v>
      </c>
      <c r="E66" s="243"/>
      <c r="F66" s="244">
        <f t="shared" si="5"/>
        <v>0</v>
      </c>
      <c r="G66" s="122"/>
      <c r="H66" s="123"/>
      <c r="I66" s="124">
        <f t="shared" si="6"/>
        <v>0</v>
      </c>
      <c r="J66" s="122"/>
      <c r="K66" s="123"/>
      <c r="L66" s="124">
        <f t="shared" si="7"/>
        <v>0</v>
      </c>
      <c r="M66" s="245"/>
      <c r="N66" s="243"/>
      <c r="O66" s="124">
        <f t="shared" si="8"/>
        <v>0</v>
      </c>
      <c r="P66" s="74"/>
    </row>
    <row r="67" spans="1:16" ht="36" x14ac:dyDescent="0.25">
      <c r="A67" s="233">
        <v>1150</v>
      </c>
      <c r="B67" s="162" t="s">
        <v>82</v>
      </c>
      <c r="C67" s="116">
        <f t="shared" si="4"/>
        <v>0</v>
      </c>
      <c r="D67" s="253">
        <v>0</v>
      </c>
      <c r="E67" s="254"/>
      <c r="F67" s="255">
        <f t="shared" si="5"/>
        <v>0</v>
      </c>
      <c r="G67" s="253"/>
      <c r="H67" s="256"/>
      <c r="I67" s="257">
        <f t="shared" si="6"/>
        <v>0</v>
      </c>
      <c r="J67" s="253"/>
      <c r="K67" s="256"/>
      <c r="L67" s="257">
        <f t="shared" si="7"/>
        <v>0</v>
      </c>
      <c r="M67" s="258"/>
      <c r="N67" s="254"/>
      <c r="O67" s="257">
        <f t="shared" si="8"/>
        <v>0</v>
      </c>
      <c r="P67" s="172"/>
    </row>
    <row r="68" spans="1:16" ht="36" x14ac:dyDescent="0.25">
      <c r="A68" s="88">
        <v>1200</v>
      </c>
      <c r="B68" s="226" t="s">
        <v>83</v>
      </c>
      <c r="C68" s="89">
        <f t="shared" si="4"/>
        <v>0</v>
      </c>
      <c r="D68" s="100">
        <v>0</v>
      </c>
      <c r="E68" s="227">
        <f>SUM(E69:E70)</f>
        <v>0</v>
      </c>
      <c r="F68" s="228">
        <f>D68+E68</f>
        <v>0</v>
      </c>
      <c r="G68" s="100">
        <f>SUM(G69:G70)</f>
        <v>0</v>
      </c>
      <c r="H68" s="101">
        <f>SUM(H69:H70)</f>
        <v>0</v>
      </c>
      <c r="I68" s="102">
        <f t="shared" si="6"/>
        <v>0</v>
      </c>
      <c r="J68" s="100">
        <f>SUM(J69:J70)</f>
        <v>0</v>
      </c>
      <c r="K68" s="101">
        <f>SUM(K69:K70)</f>
        <v>0</v>
      </c>
      <c r="L68" s="102">
        <f t="shared" si="7"/>
        <v>0</v>
      </c>
      <c r="M68" s="259">
        <f>SUM(M69:M70)</f>
        <v>0</v>
      </c>
      <c r="N68" s="227">
        <f>SUM(N69:N70)</f>
        <v>0</v>
      </c>
      <c r="O68" s="102">
        <f t="shared" si="8"/>
        <v>0</v>
      </c>
      <c r="P68" s="98"/>
    </row>
    <row r="69" spans="1:16" ht="24" x14ac:dyDescent="0.25">
      <c r="A69" s="260">
        <v>1210</v>
      </c>
      <c r="B69" s="104" t="s">
        <v>84</v>
      </c>
      <c r="C69" s="105">
        <f t="shared" si="4"/>
        <v>0</v>
      </c>
      <c r="D69" s="111">
        <v>0</v>
      </c>
      <c r="E69" s="240"/>
      <c r="F69" s="241">
        <f t="shared" si="5"/>
        <v>0</v>
      </c>
      <c r="G69" s="111"/>
      <c r="H69" s="112"/>
      <c r="I69" s="113">
        <f t="shared" si="6"/>
        <v>0</v>
      </c>
      <c r="J69" s="111"/>
      <c r="K69" s="112"/>
      <c r="L69" s="113">
        <f t="shared" si="7"/>
        <v>0</v>
      </c>
      <c r="M69" s="242"/>
      <c r="N69" s="240"/>
      <c r="O69" s="113">
        <f t="shared" si="8"/>
        <v>0</v>
      </c>
      <c r="P69" s="64"/>
    </row>
    <row r="70" spans="1:16" ht="24" x14ac:dyDescent="0.25">
      <c r="A70" s="246">
        <v>1220</v>
      </c>
      <c r="B70" s="115" t="s">
        <v>85</v>
      </c>
      <c r="C70" s="116">
        <f t="shared" si="4"/>
        <v>0</v>
      </c>
      <c r="D70" s="247">
        <v>0</v>
      </c>
      <c r="E70" s="248">
        <f>SUM(E71:E75)</f>
        <v>0</v>
      </c>
      <c r="F70" s="249">
        <f t="shared" si="5"/>
        <v>0</v>
      </c>
      <c r="G70" s="247">
        <f>SUM(G71:G75)</f>
        <v>0</v>
      </c>
      <c r="H70" s="250">
        <f>SUM(H71:H75)</f>
        <v>0</v>
      </c>
      <c r="I70" s="251">
        <f t="shared" si="6"/>
        <v>0</v>
      </c>
      <c r="J70" s="247">
        <f>SUM(J71:J75)</f>
        <v>0</v>
      </c>
      <c r="K70" s="250">
        <f>SUM(K71:K75)</f>
        <v>0</v>
      </c>
      <c r="L70" s="251">
        <f t="shared" si="7"/>
        <v>0</v>
      </c>
      <c r="M70" s="252">
        <f>SUM(M71:M75)</f>
        <v>0</v>
      </c>
      <c r="N70" s="248">
        <f>SUM(N71:N75)</f>
        <v>0</v>
      </c>
      <c r="O70" s="251">
        <f t="shared" si="8"/>
        <v>0</v>
      </c>
      <c r="P70" s="74"/>
    </row>
    <row r="71" spans="1:16" ht="60" x14ac:dyDescent="0.25">
      <c r="A71" s="66">
        <v>1221</v>
      </c>
      <c r="B71" s="115" t="s">
        <v>86</v>
      </c>
      <c r="C71" s="116">
        <f t="shared" si="4"/>
        <v>0</v>
      </c>
      <c r="D71" s="122">
        <v>0</v>
      </c>
      <c r="E71" s="243"/>
      <c r="F71" s="244">
        <f t="shared" si="5"/>
        <v>0</v>
      </c>
      <c r="G71" s="122"/>
      <c r="H71" s="123"/>
      <c r="I71" s="124">
        <f t="shared" si="6"/>
        <v>0</v>
      </c>
      <c r="J71" s="122"/>
      <c r="K71" s="123"/>
      <c r="L71" s="124">
        <f t="shared" si="7"/>
        <v>0</v>
      </c>
      <c r="M71" s="245"/>
      <c r="N71" s="243"/>
      <c r="O71" s="124">
        <f t="shared" si="8"/>
        <v>0</v>
      </c>
      <c r="P71" s="74"/>
    </row>
    <row r="72" spans="1:16" x14ac:dyDescent="0.25">
      <c r="A72" s="66">
        <v>1223</v>
      </c>
      <c r="B72" s="115" t="s">
        <v>87</v>
      </c>
      <c r="C72" s="116">
        <f t="shared" si="4"/>
        <v>0</v>
      </c>
      <c r="D72" s="122">
        <v>0</v>
      </c>
      <c r="E72" s="243"/>
      <c r="F72" s="244">
        <f t="shared" si="5"/>
        <v>0</v>
      </c>
      <c r="G72" s="122"/>
      <c r="H72" s="123"/>
      <c r="I72" s="124">
        <f t="shared" si="6"/>
        <v>0</v>
      </c>
      <c r="J72" s="122"/>
      <c r="K72" s="123"/>
      <c r="L72" s="124">
        <f t="shared" si="7"/>
        <v>0</v>
      </c>
      <c r="M72" s="245"/>
      <c r="N72" s="243"/>
      <c r="O72" s="124">
        <f t="shared" si="8"/>
        <v>0</v>
      </c>
      <c r="P72" s="74"/>
    </row>
    <row r="73" spans="1:16" x14ac:dyDescent="0.25">
      <c r="A73" s="66">
        <v>1225</v>
      </c>
      <c r="B73" s="115" t="s">
        <v>88</v>
      </c>
      <c r="C73" s="116">
        <f t="shared" si="4"/>
        <v>0</v>
      </c>
      <c r="D73" s="122">
        <v>0</v>
      </c>
      <c r="E73" s="243"/>
      <c r="F73" s="244">
        <f t="shared" si="5"/>
        <v>0</v>
      </c>
      <c r="G73" s="122"/>
      <c r="H73" s="123"/>
      <c r="I73" s="124">
        <f t="shared" si="6"/>
        <v>0</v>
      </c>
      <c r="J73" s="122"/>
      <c r="K73" s="123"/>
      <c r="L73" s="124">
        <f t="shared" si="7"/>
        <v>0</v>
      </c>
      <c r="M73" s="245"/>
      <c r="N73" s="243"/>
      <c r="O73" s="124">
        <f t="shared" si="8"/>
        <v>0</v>
      </c>
      <c r="P73" s="74"/>
    </row>
    <row r="74" spans="1:16" ht="36" x14ac:dyDescent="0.25">
      <c r="A74" s="66">
        <v>1227</v>
      </c>
      <c r="B74" s="115" t="s">
        <v>89</v>
      </c>
      <c r="C74" s="116">
        <f t="shared" si="4"/>
        <v>0</v>
      </c>
      <c r="D74" s="122">
        <v>0</v>
      </c>
      <c r="E74" s="243"/>
      <c r="F74" s="244">
        <f t="shared" si="5"/>
        <v>0</v>
      </c>
      <c r="G74" s="122"/>
      <c r="H74" s="123"/>
      <c r="I74" s="124">
        <f t="shared" si="6"/>
        <v>0</v>
      </c>
      <c r="J74" s="122"/>
      <c r="K74" s="123"/>
      <c r="L74" s="124">
        <f t="shared" si="7"/>
        <v>0</v>
      </c>
      <c r="M74" s="245"/>
      <c r="N74" s="243"/>
      <c r="O74" s="124">
        <f t="shared" si="8"/>
        <v>0</v>
      </c>
      <c r="P74" s="74"/>
    </row>
    <row r="75" spans="1:16" ht="60" x14ac:dyDescent="0.25">
      <c r="A75" s="66">
        <v>1228</v>
      </c>
      <c r="B75" s="115" t="s">
        <v>90</v>
      </c>
      <c r="C75" s="116">
        <f t="shared" si="4"/>
        <v>0</v>
      </c>
      <c r="D75" s="122">
        <v>0</v>
      </c>
      <c r="E75" s="243"/>
      <c r="F75" s="244">
        <f t="shared" si="5"/>
        <v>0</v>
      </c>
      <c r="G75" s="122"/>
      <c r="H75" s="123"/>
      <c r="I75" s="124">
        <f t="shared" si="6"/>
        <v>0</v>
      </c>
      <c r="J75" s="122"/>
      <c r="K75" s="123"/>
      <c r="L75" s="124">
        <f t="shared" si="7"/>
        <v>0</v>
      </c>
      <c r="M75" s="245"/>
      <c r="N75" s="243"/>
      <c r="O75" s="124">
        <f t="shared" si="8"/>
        <v>0</v>
      </c>
      <c r="P75" s="74"/>
    </row>
    <row r="76" spans="1:16" ht="15" customHeight="1" x14ac:dyDescent="0.25">
      <c r="A76" s="217">
        <v>2000</v>
      </c>
      <c r="B76" s="217" t="s">
        <v>91</v>
      </c>
      <c r="C76" s="218">
        <f t="shared" si="4"/>
        <v>65614</v>
      </c>
      <c r="D76" s="219">
        <v>504475</v>
      </c>
      <c r="E76" s="220">
        <f>SUM(E77,E84,E131,E165,E166,E173)</f>
        <v>-438861</v>
      </c>
      <c r="F76" s="221">
        <f t="shared" si="5"/>
        <v>65614</v>
      </c>
      <c r="G76" s="219">
        <f>SUM(G77,G84,G131,G165,G166,G173)</f>
        <v>0</v>
      </c>
      <c r="H76" s="222">
        <f>SUM(H77,H84,H131,H165,H166,H173)</f>
        <v>0</v>
      </c>
      <c r="I76" s="223">
        <f t="shared" si="6"/>
        <v>0</v>
      </c>
      <c r="J76" s="219">
        <f>SUM(J77,J84,J131,J165,J166,J173)</f>
        <v>0</v>
      </c>
      <c r="K76" s="222">
        <f>SUM(K77,K84,K131,K165,K166,K173)</f>
        <v>0</v>
      </c>
      <c r="L76" s="223">
        <f t="shared" si="7"/>
        <v>0</v>
      </c>
      <c r="M76" s="224">
        <f>SUM(M77,M84,M131,M165,M166,M173)</f>
        <v>0</v>
      </c>
      <c r="N76" s="220">
        <f>SUM(N77,N84,N131,N165,N166,N173)</f>
        <v>0</v>
      </c>
      <c r="O76" s="223">
        <f t="shared" si="8"/>
        <v>0</v>
      </c>
      <c r="P76" s="225"/>
    </row>
    <row r="77" spans="1:16" ht="36" customHeight="1" x14ac:dyDescent="0.25">
      <c r="A77" s="88">
        <v>2100</v>
      </c>
      <c r="B77" s="226" t="s">
        <v>92</v>
      </c>
      <c r="C77" s="89">
        <f t="shared" si="4"/>
        <v>0</v>
      </c>
      <c r="D77" s="100">
        <v>0</v>
      </c>
      <c r="E77" s="227">
        <f>SUM(E78,E81)</f>
        <v>0</v>
      </c>
      <c r="F77" s="228">
        <f t="shared" si="5"/>
        <v>0</v>
      </c>
      <c r="G77" s="100">
        <f>SUM(G78,G81)</f>
        <v>0</v>
      </c>
      <c r="H77" s="101">
        <f>SUM(H78,H81)</f>
        <v>0</v>
      </c>
      <c r="I77" s="102">
        <f t="shared" si="6"/>
        <v>0</v>
      </c>
      <c r="J77" s="100">
        <f>SUM(J78,J81)</f>
        <v>0</v>
      </c>
      <c r="K77" s="101">
        <f>SUM(K78,K81)</f>
        <v>0</v>
      </c>
      <c r="L77" s="102">
        <f t="shared" si="7"/>
        <v>0</v>
      </c>
      <c r="M77" s="259">
        <f>SUM(M78,M81)</f>
        <v>0</v>
      </c>
      <c r="N77" s="227">
        <f>SUM(N78,N81)</f>
        <v>0</v>
      </c>
      <c r="O77" s="102">
        <f t="shared" si="8"/>
        <v>0</v>
      </c>
      <c r="P77" s="98"/>
    </row>
    <row r="78" spans="1:16" ht="35.25" customHeight="1" x14ac:dyDescent="0.25">
      <c r="A78" s="260">
        <v>2110</v>
      </c>
      <c r="B78" s="104" t="s">
        <v>93</v>
      </c>
      <c r="C78" s="105">
        <f t="shared" si="4"/>
        <v>0</v>
      </c>
      <c r="D78" s="261">
        <v>0</v>
      </c>
      <c r="E78" s="262">
        <f>SUM(E79:E80)</f>
        <v>0</v>
      </c>
      <c r="F78" s="263">
        <f t="shared" si="5"/>
        <v>0</v>
      </c>
      <c r="G78" s="261">
        <f>SUM(G79:G80)</f>
        <v>0</v>
      </c>
      <c r="H78" s="264">
        <f>SUM(H79:H80)</f>
        <v>0</v>
      </c>
      <c r="I78" s="265">
        <f t="shared" si="6"/>
        <v>0</v>
      </c>
      <c r="J78" s="261">
        <f>SUM(J79:J80)</f>
        <v>0</v>
      </c>
      <c r="K78" s="264">
        <f>SUM(K79:K80)</f>
        <v>0</v>
      </c>
      <c r="L78" s="265">
        <f t="shared" si="7"/>
        <v>0</v>
      </c>
      <c r="M78" s="266">
        <f>SUM(M79:M80)</f>
        <v>0</v>
      </c>
      <c r="N78" s="262">
        <f>SUM(N79:N80)</f>
        <v>0</v>
      </c>
      <c r="O78" s="265">
        <f t="shared" si="8"/>
        <v>0</v>
      </c>
      <c r="P78" s="64"/>
    </row>
    <row r="79" spans="1:16" x14ac:dyDescent="0.25">
      <c r="A79" s="66">
        <v>2111</v>
      </c>
      <c r="B79" s="115" t="s">
        <v>94</v>
      </c>
      <c r="C79" s="116">
        <f t="shared" si="4"/>
        <v>0</v>
      </c>
      <c r="D79" s="122">
        <v>0</v>
      </c>
      <c r="E79" s="243"/>
      <c r="F79" s="244">
        <f t="shared" si="5"/>
        <v>0</v>
      </c>
      <c r="G79" s="122"/>
      <c r="H79" s="123"/>
      <c r="I79" s="124">
        <f t="shared" si="6"/>
        <v>0</v>
      </c>
      <c r="J79" s="122"/>
      <c r="K79" s="123"/>
      <c r="L79" s="124">
        <f t="shared" si="7"/>
        <v>0</v>
      </c>
      <c r="M79" s="245"/>
      <c r="N79" s="243"/>
      <c r="O79" s="124">
        <f t="shared" si="8"/>
        <v>0</v>
      </c>
      <c r="P79" s="74"/>
    </row>
    <row r="80" spans="1:16" ht="24" x14ac:dyDescent="0.25">
      <c r="A80" s="66">
        <v>2112</v>
      </c>
      <c r="B80" s="115" t="s">
        <v>95</v>
      </c>
      <c r="C80" s="116">
        <f t="shared" si="4"/>
        <v>0</v>
      </c>
      <c r="D80" s="122">
        <v>0</v>
      </c>
      <c r="E80" s="243"/>
      <c r="F80" s="244">
        <f t="shared" si="5"/>
        <v>0</v>
      </c>
      <c r="G80" s="122"/>
      <c r="H80" s="123"/>
      <c r="I80" s="124">
        <f t="shared" si="6"/>
        <v>0</v>
      </c>
      <c r="J80" s="122"/>
      <c r="K80" s="123"/>
      <c r="L80" s="124">
        <f t="shared" si="7"/>
        <v>0</v>
      </c>
      <c r="M80" s="245"/>
      <c r="N80" s="243"/>
      <c r="O80" s="124">
        <f t="shared" si="8"/>
        <v>0</v>
      </c>
      <c r="P80" s="74"/>
    </row>
    <row r="81" spans="1:16" ht="33" customHeight="1" x14ac:dyDescent="0.25">
      <c r="A81" s="246">
        <v>2120</v>
      </c>
      <c r="B81" s="115" t="s">
        <v>96</v>
      </c>
      <c r="C81" s="116">
        <f t="shared" si="4"/>
        <v>0</v>
      </c>
      <c r="D81" s="247">
        <v>0</v>
      </c>
      <c r="E81" s="248">
        <f>SUM(E82:E83)</f>
        <v>0</v>
      </c>
      <c r="F81" s="249">
        <f t="shared" si="5"/>
        <v>0</v>
      </c>
      <c r="G81" s="247">
        <f>SUM(G82:G83)</f>
        <v>0</v>
      </c>
      <c r="H81" s="250">
        <f>SUM(H82:H83)</f>
        <v>0</v>
      </c>
      <c r="I81" s="251">
        <f t="shared" si="6"/>
        <v>0</v>
      </c>
      <c r="J81" s="247">
        <f>SUM(J82:J83)</f>
        <v>0</v>
      </c>
      <c r="K81" s="250">
        <f>SUM(K82:K83)</f>
        <v>0</v>
      </c>
      <c r="L81" s="251">
        <f t="shared" si="7"/>
        <v>0</v>
      </c>
      <c r="M81" s="252">
        <f>SUM(M82:M83)</f>
        <v>0</v>
      </c>
      <c r="N81" s="248">
        <f>SUM(N82:N83)</f>
        <v>0</v>
      </c>
      <c r="O81" s="251">
        <f t="shared" si="8"/>
        <v>0</v>
      </c>
      <c r="P81" s="74"/>
    </row>
    <row r="82" spans="1:16" x14ac:dyDescent="0.25">
      <c r="A82" s="66">
        <v>2121</v>
      </c>
      <c r="B82" s="115" t="s">
        <v>94</v>
      </c>
      <c r="C82" s="116">
        <f t="shared" si="4"/>
        <v>0</v>
      </c>
      <c r="D82" s="122">
        <v>0</v>
      </c>
      <c r="E82" s="243"/>
      <c r="F82" s="244">
        <f t="shared" si="5"/>
        <v>0</v>
      </c>
      <c r="G82" s="122"/>
      <c r="H82" s="123"/>
      <c r="I82" s="124">
        <f t="shared" si="6"/>
        <v>0</v>
      </c>
      <c r="J82" s="122"/>
      <c r="K82" s="123"/>
      <c r="L82" s="124">
        <f t="shared" si="7"/>
        <v>0</v>
      </c>
      <c r="M82" s="245"/>
      <c r="N82" s="243"/>
      <c r="O82" s="124">
        <f t="shared" si="8"/>
        <v>0</v>
      </c>
      <c r="P82" s="74"/>
    </row>
    <row r="83" spans="1:16" ht="24" x14ac:dyDescent="0.25">
      <c r="A83" s="66">
        <v>2122</v>
      </c>
      <c r="B83" s="115" t="s">
        <v>95</v>
      </c>
      <c r="C83" s="116">
        <f t="shared" si="4"/>
        <v>0</v>
      </c>
      <c r="D83" s="122">
        <v>0</v>
      </c>
      <c r="E83" s="243"/>
      <c r="F83" s="244">
        <f t="shared" si="5"/>
        <v>0</v>
      </c>
      <c r="G83" s="122"/>
      <c r="H83" s="123"/>
      <c r="I83" s="124">
        <f t="shared" si="6"/>
        <v>0</v>
      </c>
      <c r="J83" s="122"/>
      <c r="K83" s="123"/>
      <c r="L83" s="124">
        <f t="shared" si="7"/>
        <v>0</v>
      </c>
      <c r="M83" s="245"/>
      <c r="N83" s="243"/>
      <c r="O83" s="124">
        <f t="shared" si="8"/>
        <v>0</v>
      </c>
      <c r="P83" s="74"/>
    </row>
    <row r="84" spans="1:16" x14ac:dyDescent="0.25">
      <c r="A84" s="88">
        <v>2200</v>
      </c>
      <c r="B84" s="226" t="s">
        <v>97</v>
      </c>
      <c r="C84" s="267">
        <f t="shared" si="4"/>
        <v>65614</v>
      </c>
      <c r="D84" s="100">
        <v>504475</v>
      </c>
      <c r="E84" s="227">
        <f>SUM(E85,E90,E96,E104,E113,E117,E123,E129)</f>
        <v>-438861</v>
      </c>
      <c r="F84" s="228">
        <f t="shared" si="5"/>
        <v>65614</v>
      </c>
      <c r="G84" s="100">
        <f>SUM(G85,G90,G96,G104,G113,G117,G123,G129)</f>
        <v>0</v>
      </c>
      <c r="H84" s="101">
        <f>SUM(H85,H90,H96,H104,H113,H117,H123,H129)</f>
        <v>0</v>
      </c>
      <c r="I84" s="102">
        <f t="shared" si="6"/>
        <v>0</v>
      </c>
      <c r="J84" s="100">
        <f>SUM(J85,J90,J96,J104,J113,J117,J123,J129)</f>
        <v>0</v>
      </c>
      <c r="K84" s="101">
        <f>SUM(K85,K90,K96,K104,K113,K117,K123,K129)</f>
        <v>0</v>
      </c>
      <c r="L84" s="102">
        <f t="shared" si="7"/>
        <v>0</v>
      </c>
      <c r="M84" s="268">
        <f>SUM(M85,M90,M96,M104,M113,M117,M123,M129)</f>
        <v>0</v>
      </c>
      <c r="N84" s="269">
        <f>SUM(N85,N90,N96,N104,N113,N117,N123,N129)</f>
        <v>0</v>
      </c>
      <c r="O84" s="270">
        <f t="shared" si="8"/>
        <v>0</v>
      </c>
      <c r="P84" s="271"/>
    </row>
    <row r="85" spans="1:16" ht="24" x14ac:dyDescent="0.25">
      <c r="A85" s="233">
        <v>2210</v>
      </c>
      <c r="B85" s="162" t="s">
        <v>98</v>
      </c>
      <c r="C85" s="174">
        <f t="shared" si="4"/>
        <v>0</v>
      </c>
      <c r="D85" s="234">
        <v>0</v>
      </c>
      <c r="E85" s="235">
        <f>SUM(E86:E89)</f>
        <v>0</v>
      </c>
      <c r="F85" s="236">
        <f t="shared" si="5"/>
        <v>0</v>
      </c>
      <c r="G85" s="234">
        <f>SUM(G86:G89)</f>
        <v>0</v>
      </c>
      <c r="H85" s="237">
        <f>SUM(H86:H89)</f>
        <v>0</v>
      </c>
      <c r="I85" s="238">
        <f t="shared" si="6"/>
        <v>0</v>
      </c>
      <c r="J85" s="234">
        <f>SUM(J86:J89)</f>
        <v>0</v>
      </c>
      <c r="K85" s="237">
        <f>SUM(K86:K89)</f>
        <v>0</v>
      </c>
      <c r="L85" s="238">
        <f t="shared" si="7"/>
        <v>0</v>
      </c>
      <c r="M85" s="239">
        <f>SUM(M86:M89)</f>
        <v>0</v>
      </c>
      <c r="N85" s="235">
        <f>SUM(N86:N89)</f>
        <v>0</v>
      </c>
      <c r="O85" s="238">
        <f t="shared" si="8"/>
        <v>0</v>
      </c>
      <c r="P85" s="172"/>
    </row>
    <row r="86" spans="1:16" ht="24" x14ac:dyDescent="0.25">
      <c r="A86" s="56">
        <v>2211</v>
      </c>
      <c r="B86" s="104" t="s">
        <v>99</v>
      </c>
      <c r="C86" s="116">
        <f t="shared" si="4"/>
        <v>0</v>
      </c>
      <c r="D86" s="111">
        <v>0</v>
      </c>
      <c r="E86" s="240"/>
      <c r="F86" s="241">
        <f t="shared" si="5"/>
        <v>0</v>
      </c>
      <c r="G86" s="111"/>
      <c r="H86" s="112"/>
      <c r="I86" s="113">
        <f t="shared" si="6"/>
        <v>0</v>
      </c>
      <c r="J86" s="111"/>
      <c r="K86" s="112"/>
      <c r="L86" s="113">
        <f t="shared" si="7"/>
        <v>0</v>
      </c>
      <c r="M86" s="242"/>
      <c r="N86" s="240"/>
      <c r="O86" s="113">
        <f t="shared" si="8"/>
        <v>0</v>
      </c>
      <c r="P86" s="64"/>
    </row>
    <row r="87" spans="1:16" ht="36" x14ac:dyDescent="0.25">
      <c r="A87" s="66">
        <v>2212</v>
      </c>
      <c r="B87" s="115" t="s">
        <v>100</v>
      </c>
      <c r="C87" s="116">
        <f t="shared" si="4"/>
        <v>0</v>
      </c>
      <c r="D87" s="122">
        <v>0</v>
      </c>
      <c r="E87" s="243"/>
      <c r="F87" s="244">
        <f t="shared" si="5"/>
        <v>0</v>
      </c>
      <c r="G87" s="122"/>
      <c r="H87" s="123"/>
      <c r="I87" s="124">
        <f t="shared" si="6"/>
        <v>0</v>
      </c>
      <c r="J87" s="122"/>
      <c r="K87" s="123"/>
      <c r="L87" s="124">
        <f t="shared" si="7"/>
        <v>0</v>
      </c>
      <c r="M87" s="245"/>
      <c r="N87" s="243"/>
      <c r="O87" s="124">
        <f t="shared" si="8"/>
        <v>0</v>
      </c>
      <c r="P87" s="74"/>
    </row>
    <row r="88" spans="1:16" ht="24" x14ac:dyDescent="0.25">
      <c r="A88" s="66">
        <v>2214</v>
      </c>
      <c r="B88" s="115" t="s">
        <v>101</v>
      </c>
      <c r="C88" s="116">
        <f t="shared" si="4"/>
        <v>0</v>
      </c>
      <c r="D88" s="122">
        <v>0</v>
      </c>
      <c r="E88" s="243"/>
      <c r="F88" s="244">
        <f t="shared" si="5"/>
        <v>0</v>
      </c>
      <c r="G88" s="122"/>
      <c r="H88" s="123"/>
      <c r="I88" s="124">
        <f t="shared" si="6"/>
        <v>0</v>
      </c>
      <c r="J88" s="122"/>
      <c r="K88" s="123"/>
      <c r="L88" s="124">
        <f t="shared" si="7"/>
        <v>0</v>
      </c>
      <c r="M88" s="245"/>
      <c r="N88" s="243"/>
      <c r="O88" s="124">
        <f t="shared" si="8"/>
        <v>0</v>
      </c>
      <c r="P88" s="74"/>
    </row>
    <row r="89" spans="1:16" x14ac:dyDescent="0.25">
      <c r="A89" s="66">
        <v>2219</v>
      </c>
      <c r="B89" s="115" t="s">
        <v>102</v>
      </c>
      <c r="C89" s="116">
        <f t="shared" si="4"/>
        <v>0</v>
      </c>
      <c r="D89" s="122">
        <v>0</v>
      </c>
      <c r="E89" s="243"/>
      <c r="F89" s="244">
        <f t="shared" si="5"/>
        <v>0</v>
      </c>
      <c r="G89" s="122"/>
      <c r="H89" s="123"/>
      <c r="I89" s="124">
        <f t="shared" si="6"/>
        <v>0</v>
      </c>
      <c r="J89" s="122"/>
      <c r="K89" s="123"/>
      <c r="L89" s="124">
        <f t="shared" si="7"/>
        <v>0</v>
      </c>
      <c r="M89" s="245"/>
      <c r="N89" s="243"/>
      <c r="O89" s="124">
        <f t="shared" si="8"/>
        <v>0</v>
      </c>
      <c r="P89" s="74"/>
    </row>
    <row r="90" spans="1:16" ht="24" x14ac:dyDescent="0.25">
      <c r="A90" s="246">
        <v>2220</v>
      </c>
      <c r="B90" s="115" t="s">
        <v>103</v>
      </c>
      <c r="C90" s="116">
        <f t="shared" si="4"/>
        <v>0</v>
      </c>
      <c r="D90" s="247">
        <v>0</v>
      </c>
      <c r="E90" s="248">
        <f>SUM(E91:E95)</f>
        <v>0</v>
      </c>
      <c r="F90" s="249">
        <f t="shared" si="5"/>
        <v>0</v>
      </c>
      <c r="G90" s="247">
        <f>SUM(G91:G95)</f>
        <v>0</v>
      </c>
      <c r="H90" s="250">
        <f>SUM(H91:H95)</f>
        <v>0</v>
      </c>
      <c r="I90" s="251">
        <f t="shared" si="6"/>
        <v>0</v>
      </c>
      <c r="J90" s="247">
        <f>SUM(J91:J95)</f>
        <v>0</v>
      </c>
      <c r="K90" s="250">
        <f>SUM(K91:K95)</f>
        <v>0</v>
      </c>
      <c r="L90" s="251">
        <f t="shared" si="7"/>
        <v>0</v>
      </c>
      <c r="M90" s="252">
        <f>SUM(M91:M95)</f>
        <v>0</v>
      </c>
      <c r="N90" s="248">
        <f>SUM(N91:N95)</f>
        <v>0</v>
      </c>
      <c r="O90" s="251">
        <f t="shared" si="8"/>
        <v>0</v>
      </c>
      <c r="P90" s="74"/>
    </row>
    <row r="91" spans="1:16" x14ac:dyDescent="0.25">
      <c r="A91" s="66">
        <v>2221</v>
      </c>
      <c r="B91" s="115" t="s">
        <v>104</v>
      </c>
      <c r="C91" s="116">
        <f t="shared" si="4"/>
        <v>0</v>
      </c>
      <c r="D91" s="122">
        <v>0</v>
      </c>
      <c r="E91" s="243"/>
      <c r="F91" s="244">
        <f t="shared" si="5"/>
        <v>0</v>
      </c>
      <c r="G91" s="122"/>
      <c r="H91" s="123"/>
      <c r="I91" s="124">
        <f t="shared" si="6"/>
        <v>0</v>
      </c>
      <c r="J91" s="122"/>
      <c r="K91" s="123"/>
      <c r="L91" s="124">
        <f t="shared" si="7"/>
        <v>0</v>
      </c>
      <c r="M91" s="245"/>
      <c r="N91" s="243"/>
      <c r="O91" s="124">
        <f t="shared" si="8"/>
        <v>0</v>
      </c>
      <c r="P91" s="74"/>
    </row>
    <row r="92" spans="1:16" x14ac:dyDescent="0.25">
      <c r="A92" s="66">
        <v>2222</v>
      </c>
      <c r="B92" s="115" t="s">
        <v>105</v>
      </c>
      <c r="C92" s="116">
        <f t="shared" si="4"/>
        <v>0</v>
      </c>
      <c r="D92" s="122">
        <v>0</v>
      </c>
      <c r="E92" s="243"/>
      <c r="F92" s="244">
        <f t="shared" si="5"/>
        <v>0</v>
      </c>
      <c r="G92" s="122"/>
      <c r="H92" s="123"/>
      <c r="I92" s="124">
        <f t="shared" si="6"/>
        <v>0</v>
      </c>
      <c r="J92" s="122"/>
      <c r="K92" s="123"/>
      <c r="L92" s="124">
        <f t="shared" si="7"/>
        <v>0</v>
      </c>
      <c r="M92" s="245"/>
      <c r="N92" s="243"/>
      <c r="O92" s="124">
        <f t="shared" si="8"/>
        <v>0</v>
      </c>
      <c r="P92" s="74"/>
    </row>
    <row r="93" spans="1:16" x14ac:dyDescent="0.25">
      <c r="A93" s="66">
        <v>2223</v>
      </c>
      <c r="B93" s="115" t="s">
        <v>106</v>
      </c>
      <c r="C93" s="116">
        <f t="shared" si="4"/>
        <v>0</v>
      </c>
      <c r="D93" s="122">
        <v>0</v>
      </c>
      <c r="E93" s="243"/>
      <c r="F93" s="244">
        <f t="shared" si="5"/>
        <v>0</v>
      </c>
      <c r="G93" s="122"/>
      <c r="H93" s="123"/>
      <c r="I93" s="124">
        <f t="shared" si="6"/>
        <v>0</v>
      </c>
      <c r="J93" s="122"/>
      <c r="K93" s="123"/>
      <c r="L93" s="124">
        <f t="shared" si="7"/>
        <v>0</v>
      </c>
      <c r="M93" s="245"/>
      <c r="N93" s="243"/>
      <c r="O93" s="124">
        <f t="shared" si="8"/>
        <v>0</v>
      </c>
      <c r="P93" s="74"/>
    </row>
    <row r="94" spans="1:16" ht="11.25" customHeight="1" x14ac:dyDescent="0.25">
      <c r="A94" s="66">
        <v>2224</v>
      </c>
      <c r="B94" s="115" t="s">
        <v>107</v>
      </c>
      <c r="C94" s="116">
        <f t="shared" si="4"/>
        <v>0</v>
      </c>
      <c r="D94" s="122">
        <v>0</v>
      </c>
      <c r="E94" s="243"/>
      <c r="F94" s="244">
        <f t="shared" si="5"/>
        <v>0</v>
      </c>
      <c r="G94" s="122"/>
      <c r="H94" s="123"/>
      <c r="I94" s="124">
        <f t="shared" si="6"/>
        <v>0</v>
      </c>
      <c r="J94" s="122"/>
      <c r="K94" s="123"/>
      <c r="L94" s="124">
        <f t="shared" si="7"/>
        <v>0</v>
      </c>
      <c r="M94" s="245"/>
      <c r="N94" s="243"/>
      <c r="O94" s="124">
        <f t="shared" si="8"/>
        <v>0</v>
      </c>
      <c r="P94" s="74"/>
    </row>
    <row r="95" spans="1:16" ht="24" x14ac:dyDescent="0.25">
      <c r="A95" s="66">
        <v>2229</v>
      </c>
      <c r="B95" s="115" t="s">
        <v>108</v>
      </c>
      <c r="C95" s="116">
        <f t="shared" si="4"/>
        <v>0</v>
      </c>
      <c r="D95" s="122">
        <v>0</v>
      </c>
      <c r="E95" s="243"/>
      <c r="F95" s="244">
        <f t="shared" si="5"/>
        <v>0</v>
      </c>
      <c r="G95" s="122"/>
      <c r="H95" s="123"/>
      <c r="I95" s="124">
        <f t="shared" si="6"/>
        <v>0</v>
      </c>
      <c r="J95" s="122"/>
      <c r="K95" s="123"/>
      <c r="L95" s="124">
        <f t="shared" si="7"/>
        <v>0</v>
      </c>
      <c r="M95" s="245"/>
      <c r="N95" s="243"/>
      <c r="O95" s="124">
        <f t="shared" si="8"/>
        <v>0</v>
      </c>
      <c r="P95" s="74"/>
    </row>
    <row r="96" spans="1:16" ht="36" x14ac:dyDescent="0.25">
      <c r="A96" s="246">
        <v>2230</v>
      </c>
      <c r="B96" s="115" t="s">
        <v>109</v>
      </c>
      <c r="C96" s="116">
        <f t="shared" si="4"/>
        <v>0</v>
      </c>
      <c r="D96" s="247">
        <v>0</v>
      </c>
      <c r="E96" s="248">
        <f>SUM(E97:E103)</f>
        <v>0</v>
      </c>
      <c r="F96" s="249">
        <f t="shared" si="5"/>
        <v>0</v>
      </c>
      <c r="G96" s="247">
        <f>SUM(G97:G103)</f>
        <v>0</v>
      </c>
      <c r="H96" s="250">
        <f>SUM(H97:H103)</f>
        <v>0</v>
      </c>
      <c r="I96" s="251">
        <f t="shared" si="6"/>
        <v>0</v>
      </c>
      <c r="J96" s="247">
        <f>SUM(J97:J103)</f>
        <v>0</v>
      </c>
      <c r="K96" s="250">
        <f>SUM(K97:K103)</f>
        <v>0</v>
      </c>
      <c r="L96" s="251">
        <f t="shared" si="7"/>
        <v>0</v>
      </c>
      <c r="M96" s="252">
        <f>SUM(M97:M103)</f>
        <v>0</v>
      </c>
      <c r="N96" s="248">
        <f>SUM(N97:N103)</f>
        <v>0</v>
      </c>
      <c r="O96" s="251">
        <f t="shared" si="8"/>
        <v>0</v>
      </c>
      <c r="P96" s="74"/>
    </row>
    <row r="97" spans="1:16" ht="24" x14ac:dyDescent="0.25">
      <c r="A97" s="66">
        <v>2231</v>
      </c>
      <c r="B97" s="115" t="s">
        <v>110</v>
      </c>
      <c r="C97" s="116">
        <f t="shared" si="4"/>
        <v>0</v>
      </c>
      <c r="D97" s="122">
        <v>0</v>
      </c>
      <c r="E97" s="243"/>
      <c r="F97" s="244">
        <f t="shared" si="5"/>
        <v>0</v>
      </c>
      <c r="G97" s="122"/>
      <c r="H97" s="123"/>
      <c r="I97" s="124">
        <f t="shared" si="6"/>
        <v>0</v>
      </c>
      <c r="J97" s="122"/>
      <c r="K97" s="123"/>
      <c r="L97" s="124">
        <f t="shared" si="7"/>
        <v>0</v>
      </c>
      <c r="M97" s="245"/>
      <c r="N97" s="243"/>
      <c r="O97" s="124">
        <f t="shared" si="8"/>
        <v>0</v>
      </c>
      <c r="P97" s="74"/>
    </row>
    <row r="98" spans="1:16" ht="36" x14ac:dyDescent="0.25">
      <c r="A98" s="66">
        <v>2232</v>
      </c>
      <c r="B98" s="115" t="s">
        <v>111</v>
      </c>
      <c r="C98" s="116">
        <f t="shared" si="4"/>
        <v>0</v>
      </c>
      <c r="D98" s="122">
        <v>0</v>
      </c>
      <c r="E98" s="243"/>
      <c r="F98" s="244">
        <f t="shared" si="5"/>
        <v>0</v>
      </c>
      <c r="G98" s="122"/>
      <c r="H98" s="123"/>
      <c r="I98" s="124">
        <f t="shared" si="6"/>
        <v>0</v>
      </c>
      <c r="J98" s="122"/>
      <c r="K98" s="123"/>
      <c r="L98" s="124">
        <f t="shared" si="7"/>
        <v>0</v>
      </c>
      <c r="M98" s="245"/>
      <c r="N98" s="243"/>
      <c r="O98" s="124">
        <f t="shared" si="8"/>
        <v>0</v>
      </c>
      <c r="P98" s="74"/>
    </row>
    <row r="99" spans="1:16" ht="24" x14ac:dyDescent="0.25">
      <c r="A99" s="56">
        <v>2233</v>
      </c>
      <c r="B99" s="104" t="s">
        <v>112</v>
      </c>
      <c r="C99" s="116">
        <f t="shared" si="4"/>
        <v>0</v>
      </c>
      <c r="D99" s="111">
        <v>0</v>
      </c>
      <c r="E99" s="240"/>
      <c r="F99" s="241">
        <f t="shared" si="5"/>
        <v>0</v>
      </c>
      <c r="G99" s="111"/>
      <c r="H99" s="112"/>
      <c r="I99" s="113">
        <f t="shared" si="6"/>
        <v>0</v>
      </c>
      <c r="J99" s="111"/>
      <c r="K99" s="112"/>
      <c r="L99" s="113">
        <f t="shared" si="7"/>
        <v>0</v>
      </c>
      <c r="M99" s="242"/>
      <c r="N99" s="240"/>
      <c r="O99" s="113">
        <f t="shared" si="8"/>
        <v>0</v>
      </c>
      <c r="P99" s="64"/>
    </row>
    <row r="100" spans="1:16" ht="36" x14ac:dyDescent="0.25">
      <c r="A100" s="66">
        <v>2234</v>
      </c>
      <c r="B100" s="115" t="s">
        <v>113</v>
      </c>
      <c r="C100" s="116">
        <f t="shared" si="4"/>
        <v>0</v>
      </c>
      <c r="D100" s="122">
        <v>0</v>
      </c>
      <c r="E100" s="243"/>
      <c r="F100" s="244">
        <f t="shared" si="5"/>
        <v>0</v>
      </c>
      <c r="G100" s="122"/>
      <c r="H100" s="123"/>
      <c r="I100" s="124">
        <f t="shared" si="6"/>
        <v>0</v>
      </c>
      <c r="J100" s="122"/>
      <c r="K100" s="123"/>
      <c r="L100" s="124">
        <f t="shared" si="7"/>
        <v>0</v>
      </c>
      <c r="M100" s="245"/>
      <c r="N100" s="243"/>
      <c r="O100" s="124">
        <f t="shared" si="8"/>
        <v>0</v>
      </c>
      <c r="P100" s="74"/>
    </row>
    <row r="101" spans="1:16" ht="24" x14ac:dyDescent="0.25">
      <c r="A101" s="66">
        <v>2235</v>
      </c>
      <c r="B101" s="115" t="s">
        <v>114</v>
      </c>
      <c r="C101" s="116">
        <f t="shared" si="4"/>
        <v>0</v>
      </c>
      <c r="D101" s="122">
        <v>0</v>
      </c>
      <c r="E101" s="243"/>
      <c r="F101" s="244">
        <f t="shared" si="5"/>
        <v>0</v>
      </c>
      <c r="G101" s="122"/>
      <c r="H101" s="123"/>
      <c r="I101" s="124">
        <f t="shared" si="6"/>
        <v>0</v>
      </c>
      <c r="J101" s="122"/>
      <c r="K101" s="123"/>
      <c r="L101" s="124">
        <f t="shared" si="7"/>
        <v>0</v>
      </c>
      <c r="M101" s="245"/>
      <c r="N101" s="243"/>
      <c r="O101" s="124">
        <f t="shared" si="8"/>
        <v>0</v>
      </c>
      <c r="P101" s="74"/>
    </row>
    <row r="102" spans="1:16" x14ac:dyDescent="0.25">
      <c r="A102" s="66">
        <v>2236</v>
      </c>
      <c r="B102" s="115" t="s">
        <v>115</v>
      </c>
      <c r="C102" s="116">
        <f t="shared" si="4"/>
        <v>0</v>
      </c>
      <c r="D102" s="122">
        <v>0</v>
      </c>
      <c r="E102" s="243"/>
      <c r="F102" s="244">
        <f t="shared" si="5"/>
        <v>0</v>
      </c>
      <c r="G102" s="122"/>
      <c r="H102" s="123"/>
      <c r="I102" s="124">
        <f t="shared" si="6"/>
        <v>0</v>
      </c>
      <c r="J102" s="122"/>
      <c r="K102" s="123"/>
      <c r="L102" s="124">
        <f t="shared" si="7"/>
        <v>0</v>
      </c>
      <c r="M102" s="245"/>
      <c r="N102" s="243"/>
      <c r="O102" s="124">
        <f t="shared" si="8"/>
        <v>0</v>
      </c>
      <c r="P102" s="74"/>
    </row>
    <row r="103" spans="1:16" ht="24" x14ac:dyDescent="0.25">
      <c r="A103" s="66">
        <v>2239</v>
      </c>
      <c r="B103" s="115" t="s">
        <v>116</v>
      </c>
      <c r="C103" s="116">
        <f t="shared" si="4"/>
        <v>0</v>
      </c>
      <c r="D103" s="122">
        <v>0</v>
      </c>
      <c r="E103" s="243"/>
      <c r="F103" s="244">
        <f t="shared" si="5"/>
        <v>0</v>
      </c>
      <c r="G103" s="122"/>
      <c r="H103" s="123"/>
      <c r="I103" s="124">
        <f t="shared" si="6"/>
        <v>0</v>
      </c>
      <c r="J103" s="122"/>
      <c r="K103" s="123"/>
      <c r="L103" s="124">
        <f t="shared" si="7"/>
        <v>0</v>
      </c>
      <c r="M103" s="245"/>
      <c r="N103" s="243"/>
      <c r="O103" s="124">
        <f t="shared" si="8"/>
        <v>0</v>
      </c>
      <c r="P103" s="74"/>
    </row>
    <row r="104" spans="1:16" ht="36" x14ac:dyDescent="0.25">
      <c r="A104" s="246">
        <v>2240</v>
      </c>
      <c r="B104" s="115" t="s">
        <v>117</v>
      </c>
      <c r="C104" s="116">
        <f t="shared" si="4"/>
        <v>0</v>
      </c>
      <c r="D104" s="247">
        <v>0</v>
      </c>
      <c r="E104" s="248">
        <f>SUM(E105:E112)</f>
        <v>0</v>
      </c>
      <c r="F104" s="249">
        <f t="shared" si="5"/>
        <v>0</v>
      </c>
      <c r="G104" s="247">
        <f>SUM(G105:G112)</f>
        <v>0</v>
      </c>
      <c r="H104" s="250">
        <f>SUM(H105:H112)</f>
        <v>0</v>
      </c>
      <c r="I104" s="251">
        <f t="shared" si="6"/>
        <v>0</v>
      </c>
      <c r="J104" s="247">
        <f>SUM(J105:J112)</f>
        <v>0</v>
      </c>
      <c r="K104" s="250">
        <f>SUM(K105:K112)</f>
        <v>0</v>
      </c>
      <c r="L104" s="251">
        <f t="shared" si="7"/>
        <v>0</v>
      </c>
      <c r="M104" s="252">
        <f>SUM(M105:M112)</f>
        <v>0</v>
      </c>
      <c r="N104" s="248">
        <f>SUM(N105:N112)</f>
        <v>0</v>
      </c>
      <c r="O104" s="251">
        <f t="shared" si="8"/>
        <v>0</v>
      </c>
      <c r="P104" s="74"/>
    </row>
    <row r="105" spans="1:16" x14ac:dyDescent="0.25">
      <c r="A105" s="66">
        <v>2241</v>
      </c>
      <c r="B105" s="115" t="s">
        <v>118</v>
      </c>
      <c r="C105" s="116">
        <f t="shared" si="4"/>
        <v>0</v>
      </c>
      <c r="D105" s="122">
        <v>0</v>
      </c>
      <c r="E105" s="243"/>
      <c r="F105" s="244">
        <f t="shared" si="5"/>
        <v>0</v>
      </c>
      <c r="G105" s="122"/>
      <c r="H105" s="123"/>
      <c r="I105" s="124">
        <f t="shared" si="6"/>
        <v>0</v>
      </c>
      <c r="J105" s="122"/>
      <c r="K105" s="123"/>
      <c r="L105" s="124">
        <f t="shared" si="7"/>
        <v>0</v>
      </c>
      <c r="M105" s="245"/>
      <c r="N105" s="243"/>
      <c r="O105" s="124">
        <f t="shared" si="8"/>
        <v>0</v>
      </c>
      <c r="P105" s="74"/>
    </row>
    <row r="106" spans="1:16" ht="24" x14ac:dyDescent="0.25">
      <c r="A106" s="66">
        <v>2242</v>
      </c>
      <c r="B106" s="115" t="s">
        <v>119</v>
      </c>
      <c r="C106" s="116">
        <f t="shared" si="4"/>
        <v>0</v>
      </c>
      <c r="D106" s="122">
        <v>0</v>
      </c>
      <c r="E106" s="243"/>
      <c r="F106" s="244">
        <f t="shared" si="5"/>
        <v>0</v>
      </c>
      <c r="G106" s="122"/>
      <c r="H106" s="123"/>
      <c r="I106" s="124">
        <f t="shared" si="6"/>
        <v>0</v>
      </c>
      <c r="J106" s="122"/>
      <c r="K106" s="123"/>
      <c r="L106" s="124">
        <f t="shared" si="7"/>
        <v>0</v>
      </c>
      <c r="M106" s="245"/>
      <c r="N106" s="243"/>
      <c r="O106" s="124">
        <f t="shared" si="8"/>
        <v>0</v>
      </c>
      <c r="P106" s="74"/>
    </row>
    <row r="107" spans="1:16" ht="24" x14ac:dyDescent="0.25">
      <c r="A107" s="66">
        <v>2243</v>
      </c>
      <c r="B107" s="115" t="s">
        <v>120</v>
      </c>
      <c r="C107" s="116">
        <f t="shared" si="4"/>
        <v>0</v>
      </c>
      <c r="D107" s="122">
        <v>0</v>
      </c>
      <c r="E107" s="243"/>
      <c r="F107" s="244">
        <f t="shared" si="5"/>
        <v>0</v>
      </c>
      <c r="G107" s="122"/>
      <c r="H107" s="123"/>
      <c r="I107" s="124">
        <f t="shared" si="6"/>
        <v>0</v>
      </c>
      <c r="J107" s="122"/>
      <c r="K107" s="123"/>
      <c r="L107" s="124">
        <f t="shared" si="7"/>
        <v>0</v>
      </c>
      <c r="M107" s="245"/>
      <c r="N107" s="243"/>
      <c r="O107" s="124">
        <f t="shared" si="8"/>
        <v>0</v>
      </c>
      <c r="P107" s="74"/>
    </row>
    <row r="108" spans="1:16" x14ac:dyDescent="0.25">
      <c r="A108" s="66">
        <v>2244</v>
      </c>
      <c r="B108" s="115" t="s">
        <v>121</v>
      </c>
      <c r="C108" s="116">
        <f t="shared" si="4"/>
        <v>0</v>
      </c>
      <c r="D108" s="122">
        <v>0</v>
      </c>
      <c r="E108" s="243"/>
      <c r="F108" s="244">
        <f t="shared" si="5"/>
        <v>0</v>
      </c>
      <c r="G108" s="122"/>
      <c r="H108" s="123"/>
      <c r="I108" s="124">
        <f t="shared" si="6"/>
        <v>0</v>
      </c>
      <c r="J108" s="122"/>
      <c r="K108" s="123"/>
      <c r="L108" s="124">
        <f t="shared" si="7"/>
        <v>0</v>
      </c>
      <c r="M108" s="245"/>
      <c r="N108" s="243"/>
      <c r="O108" s="124">
        <f t="shared" si="8"/>
        <v>0</v>
      </c>
      <c r="P108" s="74"/>
    </row>
    <row r="109" spans="1:16" ht="24" x14ac:dyDescent="0.25">
      <c r="A109" s="66">
        <v>2246</v>
      </c>
      <c r="B109" s="115" t="s">
        <v>122</v>
      </c>
      <c r="C109" s="116">
        <f t="shared" si="4"/>
        <v>0</v>
      </c>
      <c r="D109" s="122">
        <v>0</v>
      </c>
      <c r="E109" s="243"/>
      <c r="F109" s="244">
        <f t="shared" si="5"/>
        <v>0</v>
      </c>
      <c r="G109" s="122"/>
      <c r="H109" s="123"/>
      <c r="I109" s="124">
        <f t="shared" si="6"/>
        <v>0</v>
      </c>
      <c r="J109" s="122"/>
      <c r="K109" s="123"/>
      <c r="L109" s="124">
        <f t="shared" si="7"/>
        <v>0</v>
      </c>
      <c r="M109" s="245"/>
      <c r="N109" s="243"/>
      <c r="O109" s="124">
        <f t="shared" si="8"/>
        <v>0</v>
      </c>
      <c r="P109" s="74"/>
    </row>
    <row r="110" spans="1:16" x14ac:dyDescent="0.25">
      <c r="A110" s="66">
        <v>2247</v>
      </c>
      <c r="B110" s="115" t="s">
        <v>123</v>
      </c>
      <c r="C110" s="116">
        <f t="shared" si="4"/>
        <v>0</v>
      </c>
      <c r="D110" s="122">
        <v>0</v>
      </c>
      <c r="E110" s="243"/>
      <c r="F110" s="244">
        <f t="shared" si="5"/>
        <v>0</v>
      </c>
      <c r="G110" s="122"/>
      <c r="H110" s="123"/>
      <c r="I110" s="124">
        <f t="shared" si="6"/>
        <v>0</v>
      </c>
      <c r="J110" s="122"/>
      <c r="K110" s="123"/>
      <c r="L110" s="124">
        <f t="shared" si="7"/>
        <v>0</v>
      </c>
      <c r="M110" s="245"/>
      <c r="N110" s="243"/>
      <c r="O110" s="124">
        <f t="shared" si="8"/>
        <v>0</v>
      </c>
      <c r="P110" s="74"/>
    </row>
    <row r="111" spans="1:16" ht="24" x14ac:dyDescent="0.25">
      <c r="A111" s="66">
        <v>2248</v>
      </c>
      <c r="B111" s="115" t="s">
        <v>124</v>
      </c>
      <c r="C111" s="116">
        <f t="shared" si="4"/>
        <v>0</v>
      </c>
      <c r="D111" s="122">
        <v>0</v>
      </c>
      <c r="E111" s="243"/>
      <c r="F111" s="244">
        <f t="shared" si="5"/>
        <v>0</v>
      </c>
      <c r="G111" s="122"/>
      <c r="H111" s="123"/>
      <c r="I111" s="124">
        <f t="shared" si="6"/>
        <v>0</v>
      </c>
      <c r="J111" s="122"/>
      <c r="K111" s="123"/>
      <c r="L111" s="124">
        <f t="shared" si="7"/>
        <v>0</v>
      </c>
      <c r="M111" s="245"/>
      <c r="N111" s="243"/>
      <c r="O111" s="124">
        <f t="shared" si="8"/>
        <v>0</v>
      </c>
      <c r="P111" s="74"/>
    </row>
    <row r="112" spans="1:16" ht="24" x14ac:dyDescent="0.25">
      <c r="A112" s="66">
        <v>2249</v>
      </c>
      <c r="B112" s="115" t="s">
        <v>125</v>
      </c>
      <c r="C112" s="116">
        <f t="shared" si="4"/>
        <v>0</v>
      </c>
      <c r="D112" s="122">
        <v>0</v>
      </c>
      <c r="E112" s="243"/>
      <c r="F112" s="244">
        <f t="shared" si="5"/>
        <v>0</v>
      </c>
      <c r="G112" s="122"/>
      <c r="H112" s="123"/>
      <c r="I112" s="124">
        <f t="shared" si="6"/>
        <v>0</v>
      </c>
      <c r="J112" s="122"/>
      <c r="K112" s="123"/>
      <c r="L112" s="124">
        <f t="shared" si="7"/>
        <v>0</v>
      </c>
      <c r="M112" s="245"/>
      <c r="N112" s="243"/>
      <c r="O112" s="124">
        <f t="shared" si="8"/>
        <v>0</v>
      </c>
      <c r="P112" s="74"/>
    </row>
    <row r="113" spans="1:16" x14ac:dyDescent="0.25">
      <c r="A113" s="246">
        <v>2250</v>
      </c>
      <c r="B113" s="115" t="s">
        <v>126</v>
      </c>
      <c r="C113" s="116">
        <f t="shared" si="4"/>
        <v>0</v>
      </c>
      <c r="D113" s="247">
        <v>0</v>
      </c>
      <c r="E113" s="248">
        <f>SUM(E114:E116)</f>
        <v>0</v>
      </c>
      <c r="F113" s="249">
        <f t="shared" si="5"/>
        <v>0</v>
      </c>
      <c r="G113" s="247">
        <f>SUM(G114:G116)</f>
        <v>0</v>
      </c>
      <c r="H113" s="250">
        <f>SUM(H114:H116)</f>
        <v>0</v>
      </c>
      <c r="I113" s="251">
        <f t="shared" si="6"/>
        <v>0</v>
      </c>
      <c r="J113" s="247">
        <f>SUM(J114:J116)</f>
        <v>0</v>
      </c>
      <c r="K113" s="250">
        <f>SUM(K114:K116)</f>
        <v>0</v>
      </c>
      <c r="L113" s="251">
        <f t="shared" si="7"/>
        <v>0</v>
      </c>
      <c r="M113" s="252">
        <f>SUM(M114:M116)</f>
        <v>0</v>
      </c>
      <c r="N113" s="248">
        <f>SUM(N114:N116)</f>
        <v>0</v>
      </c>
      <c r="O113" s="251">
        <f t="shared" si="8"/>
        <v>0</v>
      </c>
      <c r="P113" s="74"/>
    </row>
    <row r="114" spans="1:16" x14ac:dyDescent="0.25">
      <c r="A114" s="66">
        <v>2251</v>
      </c>
      <c r="B114" s="115" t="s">
        <v>127</v>
      </c>
      <c r="C114" s="116">
        <f t="shared" si="4"/>
        <v>0</v>
      </c>
      <c r="D114" s="122">
        <v>0</v>
      </c>
      <c r="E114" s="243"/>
      <c r="F114" s="244">
        <f t="shared" si="5"/>
        <v>0</v>
      </c>
      <c r="G114" s="122"/>
      <c r="H114" s="123"/>
      <c r="I114" s="124">
        <f t="shared" si="6"/>
        <v>0</v>
      </c>
      <c r="J114" s="122"/>
      <c r="K114" s="123"/>
      <c r="L114" s="124">
        <f t="shared" si="7"/>
        <v>0</v>
      </c>
      <c r="M114" s="245"/>
      <c r="N114" s="243"/>
      <c r="O114" s="124">
        <f t="shared" si="8"/>
        <v>0</v>
      </c>
      <c r="P114" s="74"/>
    </row>
    <row r="115" spans="1:16" ht="24" x14ac:dyDescent="0.25">
      <c r="A115" s="66">
        <v>2252</v>
      </c>
      <c r="B115" s="115" t="s">
        <v>128</v>
      </c>
      <c r="C115" s="116">
        <f t="shared" ref="C115:C179" si="9">F115+I115+L115+O115</f>
        <v>0</v>
      </c>
      <c r="D115" s="122">
        <v>0</v>
      </c>
      <c r="E115" s="243"/>
      <c r="F115" s="244">
        <f t="shared" si="5"/>
        <v>0</v>
      </c>
      <c r="G115" s="122"/>
      <c r="H115" s="123"/>
      <c r="I115" s="124">
        <f t="shared" si="6"/>
        <v>0</v>
      </c>
      <c r="J115" s="122"/>
      <c r="K115" s="123"/>
      <c r="L115" s="124">
        <f t="shared" si="7"/>
        <v>0</v>
      </c>
      <c r="M115" s="245"/>
      <c r="N115" s="243"/>
      <c r="O115" s="124">
        <f t="shared" si="8"/>
        <v>0</v>
      </c>
      <c r="P115" s="74"/>
    </row>
    <row r="116" spans="1:16" ht="24" x14ac:dyDescent="0.25">
      <c r="A116" s="66">
        <v>2259</v>
      </c>
      <c r="B116" s="115" t="s">
        <v>129</v>
      </c>
      <c r="C116" s="116">
        <f t="shared" si="9"/>
        <v>0</v>
      </c>
      <c r="D116" s="122">
        <v>0</v>
      </c>
      <c r="E116" s="243"/>
      <c r="F116" s="244">
        <f t="shared" ref="F116:F180" si="10">D116+E116</f>
        <v>0</v>
      </c>
      <c r="G116" s="122"/>
      <c r="H116" s="123"/>
      <c r="I116" s="124">
        <f t="shared" ref="I116:I180" si="11">G116+H116</f>
        <v>0</v>
      </c>
      <c r="J116" s="122"/>
      <c r="K116" s="123"/>
      <c r="L116" s="124">
        <f t="shared" ref="L116:L180" si="12">J116+K116</f>
        <v>0</v>
      </c>
      <c r="M116" s="245"/>
      <c r="N116" s="243"/>
      <c r="O116" s="124">
        <f t="shared" ref="O116:O180" si="13">M116+N116</f>
        <v>0</v>
      </c>
      <c r="P116" s="74"/>
    </row>
    <row r="117" spans="1:16" x14ac:dyDescent="0.25">
      <c r="A117" s="246">
        <v>2260</v>
      </c>
      <c r="B117" s="115" t="s">
        <v>130</v>
      </c>
      <c r="C117" s="116">
        <f t="shared" si="9"/>
        <v>0</v>
      </c>
      <c r="D117" s="247">
        <v>0</v>
      </c>
      <c r="E117" s="248">
        <f>SUM(E118:E122)</f>
        <v>0</v>
      </c>
      <c r="F117" s="249">
        <f t="shared" si="10"/>
        <v>0</v>
      </c>
      <c r="G117" s="247">
        <f>SUM(G118:G122)</f>
        <v>0</v>
      </c>
      <c r="H117" s="250">
        <f>SUM(H118:H122)</f>
        <v>0</v>
      </c>
      <c r="I117" s="251">
        <f t="shared" si="11"/>
        <v>0</v>
      </c>
      <c r="J117" s="247">
        <f>SUM(J118:J122)</f>
        <v>0</v>
      </c>
      <c r="K117" s="250">
        <f>SUM(K118:K122)</f>
        <v>0</v>
      </c>
      <c r="L117" s="251">
        <f t="shared" si="12"/>
        <v>0</v>
      </c>
      <c r="M117" s="252">
        <f>SUM(M118:M122)</f>
        <v>0</v>
      </c>
      <c r="N117" s="248">
        <f>SUM(N118:N122)</f>
        <v>0</v>
      </c>
      <c r="O117" s="251">
        <f t="shared" si="13"/>
        <v>0</v>
      </c>
      <c r="P117" s="74"/>
    </row>
    <row r="118" spans="1:16" x14ac:dyDescent="0.25">
      <c r="A118" s="66">
        <v>2261</v>
      </c>
      <c r="B118" s="115" t="s">
        <v>131</v>
      </c>
      <c r="C118" s="116">
        <f t="shared" si="9"/>
        <v>0</v>
      </c>
      <c r="D118" s="122">
        <v>0</v>
      </c>
      <c r="E118" s="243"/>
      <c r="F118" s="244">
        <f t="shared" si="10"/>
        <v>0</v>
      </c>
      <c r="G118" s="122"/>
      <c r="H118" s="123"/>
      <c r="I118" s="124">
        <f t="shared" si="11"/>
        <v>0</v>
      </c>
      <c r="J118" s="122"/>
      <c r="K118" s="123"/>
      <c r="L118" s="124">
        <f t="shared" si="12"/>
        <v>0</v>
      </c>
      <c r="M118" s="245"/>
      <c r="N118" s="243"/>
      <c r="O118" s="124">
        <f t="shared" si="13"/>
        <v>0</v>
      </c>
      <c r="P118" s="74"/>
    </row>
    <row r="119" spans="1:16" x14ac:dyDescent="0.25">
      <c r="A119" s="66">
        <v>2262</v>
      </c>
      <c r="B119" s="115" t="s">
        <v>132</v>
      </c>
      <c r="C119" s="116">
        <f t="shared" si="9"/>
        <v>0</v>
      </c>
      <c r="D119" s="122">
        <v>0</v>
      </c>
      <c r="E119" s="243"/>
      <c r="F119" s="244">
        <f t="shared" si="10"/>
        <v>0</v>
      </c>
      <c r="G119" s="122"/>
      <c r="H119" s="123"/>
      <c r="I119" s="124">
        <f t="shared" si="11"/>
        <v>0</v>
      </c>
      <c r="J119" s="122"/>
      <c r="K119" s="123"/>
      <c r="L119" s="124">
        <f t="shared" si="12"/>
        <v>0</v>
      </c>
      <c r="M119" s="245"/>
      <c r="N119" s="243"/>
      <c r="O119" s="124">
        <f t="shared" si="13"/>
        <v>0</v>
      </c>
      <c r="P119" s="74"/>
    </row>
    <row r="120" spans="1:16" x14ac:dyDescent="0.25">
      <c r="A120" s="66">
        <v>2263</v>
      </c>
      <c r="B120" s="115" t="s">
        <v>133</v>
      </c>
      <c r="C120" s="116">
        <f t="shared" si="9"/>
        <v>0</v>
      </c>
      <c r="D120" s="122">
        <v>0</v>
      </c>
      <c r="E120" s="243"/>
      <c r="F120" s="244">
        <f t="shared" si="10"/>
        <v>0</v>
      </c>
      <c r="G120" s="122"/>
      <c r="H120" s="123"/>
      <c r="I120" s="124">
        <f t="shared" si="11"/>
        <v>0</v>
      </c>
      <c r="J120" s="122"/>
      <c r="K120" s="123"/>
      <c r="L120" s="124">
        <f t="shared" si="12"/>
        <v>0</v>
      </c>
      <c r="M120" s="245"/>
      <c r="N120" s="243"/>
      <c r="O120" s="124">
        <f t="shared" si="13"/>
        <v>0</v>
      </c>
      <c r="P120" s="74"/>
    </row>
    <row r="121" spans="1:16" ht="24" x14ac:dyDescent="0.25">
      <c r="A121" s="66">
        <v>2264</v>
      </c>
      <c r="B121" s="115" t="s">
        <v>134</v>
      </c>
      <c r="C121" s="116">
        <f t="shared" si="9"/>
        <v>0</v>
      </c>
      <c r="D121" s="122">
        <v>0</v>
      </c>
      <c r="E121" s="243"/>
      <c r="F121" s="244">
        <f t="shared" si="10"/>
        <v>0</v>
      </c>
      <c r="G121" s="122"/>
      <c r="H121" s="123"/>
      <c r="I121" s="124">
        <f t="shared" si="11"/>
        <v>0</v>
      </c>
      <c r="J121" s="122"/>
      <c r="K121" s="123"/>
      <c r="L121" s="124">
        <f t="shared" si="12"/>
        <v>0</v>
      </c>
      <c r="M121" s="245"/>
      <c r="N121" s="243"/>
      <c r="O121" s="124">
        <f t="shared" si="13"/>
        <v>0</v>
      </c>
      <c r="P121" s="74"/>
    </row>
    <row r="122" spans="1:16" x14ac:dyDescent="0.25">
      <c r="A122" s="66">
        <v>2269</v>
      </c>
      <c r="B122" s="115" t="s">
        <v>135</v>
      </c>
      <c r="C122" s="116">
        <f t="shared" si="9"/>
        <v>0</v>
      </c>
      <c r="D122" s="122">
        <v>0</v>
      </c>
      <c r="E122" s="243"/>
      <c r="F122" s="244">
        <f t="shared" si="10"/>
        <v>0</v>
      </c>
      <c r="G122" s="122"/>
      <c r="H122" s="123"/>
      <c r="I122" s="124">
        <f t="shared" si="11"/>
        <v>0</v>
      </c>
      <c r="J122" s="122"/>
      <c r="K122" s="123"/>
      <c r="L122" s="124">
        <f t="shared" si="12"/>
        <v>0</v>
      </c>
      <c r="M122" s="245"/>
      <c r="N122" s="243"/>
      <c r="O122" s="124">
        <f t="shared" si="13"/>
        <v>0</v>
      </c>
      <c r="P122" s="74"/>
    </row>
    <row r="123" spans="1:16" x14ac:dyDescent="0.25">
      <c r="A123" s="246">
        <v>2270</v>
      </c>
      <c r="B123" s="115" t="s">
        <v>136</v>
      </c>
      <c r="C123" s="116">
        <f t="shared" si="9"/>
        <v>65614</v>
      </c>
      <c r="D123" s="247">
        <v>504475</v>
      </c>
      <c r="E123" s="248">
        <f>SUM(E124:E128)</f>
        <v>-438861</v>
      </c>
      <c r="F123" s="249">
        <f t="shared" si="10"/>
        <v>65614</v>
      </c>
      <c r="G123" s="247">
        <f>SUM(G124:G128)</f>
        <v>0</v>
      </c>
      <c r="H123" s="250">
        <f>SUM(H124:H128)</f>
        <v>0</v>
      </c>
      <c r="I123" s="251">
        <f t="shared" si="11"/>
        <v>0</v>
      </c>
      <c r="J123" s="247">
        <f>SUM(J124:J128)</f>
        <v>0</v>
      </c>
      <c r="K123" s="250">
        <f>SUM(K124:K128)</f>
        <v>0</v>
      </c>
      <c r="L123" s="251">
        <f t="shared" si="12"/>
        <v>0</v>
      </c>
      <c r="M123" s="252">
        <f>SUM(M124:M128)</f>
        <v>0</v>
      </c>
      <c r="N123" s="248">
        <f>SUM(N124:N128)</f>
        <v>0</v>
      </c>
      <c r="O123" s="251">
        <f t="shared" si="13"/>
        <v>0</v>
      </c>
      <c r="P123" s="74"/>
    </row>
    <row r="124" spans="1:16" x14ac:dyDescent="0.25">
      <c r="A124" s="66">
        <v>2272</v>
      </c>
      <c r="B124" s="2" t="s">
        <v>137</v>
      </c>
      <c r="C124" s="116">
        <f t="shared" si="9"/>
        <v>0</v>
      </c>
      <c r="D124" s="122">
        <v>0</v>
      </c>
      <c r="E124" s="243"/>
      <c r="F124" s="244">
        <f t="shared" si="10"/>
        <v>0</v>
      </c>
      <c r="G124" s="122"/>
      <c r="H124" s="123"/>
      <c r="I124" s="124">
        <f t="shared" si="11"/>
        <v>0</v>
      </c>
      <c r="J124" s="122"/>
      <c r="K124" s="123"/>
      <c r="L124" s="124">
        <f t="shared" si="12"/>
        <v>0</v>
      </c>
      <c r="M124" s="245"/>
      <c r="N124" s="243"/>
      <c r="O124" s="124">
        <f t="shared" si="13"/>
        <v>0</v>
      </c>
      <c r="P124" s="74"/>
    </row>
    <row r="125" spans="1:16" ht="24" x14ac:dyDescent="0.25">
      <c r="A125" s="66">
        <v>2275</v>
      </c>
      <c r="B125" s="115" t="s">
        <v>138</v>
      </c>
      <c r="C125" s="116">
        <f t="shared" si="9"/>
        <v>65614</v>
      </c>
      <c r="D125" s="122">
        <v>504475</v>
      </c>
      <c r="E125" s="243">
        <v>-438861</v>
      </c>
      <c r="F125" s="244">
        <f t="shared" si="10"/>
        <v>65614</v>
      </c>
      <c r="G125" s="122"/>
      <c r="H125" s="123"/>
      <c r="I125" s="124">
        <f t="shared" si="11"/>
        <v>0</v>
      </c>
      <c r="J125" s="122"/>
      <c r="K125" s="123"/>
      <c r="L125" s="124">
        <f t="shared" si="12"/>
        <v>0</v>
      </c>
      <c r="M125" s="245"/>
      <c r="N125" s="243"/>
      <c r="O125" s="124">
        <f t="shared" si="13"/>
        <v>0</v>
      </c>
      <c r="P125" s="74"/>
    </row>
    <row r="126" spans="1:16" ht="36" x14ac:dyDescent="0.25">
      <c r="A126" s="66">
        <v>2276</v>
      </c>
      <c r="B126" s="115" t="s">
        <v>139</v>
      </c>
      <c r="C126" s="116">
        <f t="shared" si="9"/>
        <v>0</v>
      </c>
      <c r="D126" s="122">
        <v>0</v>
      </c>
      <c r="E126" s="243"/>
      <c r="F126" s="244">
        <f t="shared" si="10"/>
        <v>0</v>
      </c>
      <c r="G126" s="122"/>
      <c r="H126" s="123"/>
      <c r="I126" s="124">
        <f t="shared" si="11"/>
        <v>0</v>
      </c>
      <c r="J126" s="122"/>
      <c r="K126" s="123"/>
      <c r="L126" s="124">
        <f t="shared" si="12"/>
        <v>0</v>
      </c>
      <c r="M126" s="245"/>
      <c r="N126" s="243"/>
      <c r="O126" s="124">
        <f t="shared" si="13"/>
        <v>0</v>
      </c>
      <c r="P126" s="74"/>
    </row>
    <row r="127" spans="1:16" ht="24" customHeight="1" x14ac:dyDescent="0.25">
      <c r="A127" s="66">
        <v>2278</v>
      </c>
      <c r="B127" s="115" t="s">
        <v>140</v>
      </c>
      <c r="C127" s="116">
        <f t="shared" si="9"/>
        <v>0</v>
      </c>
      <c r="D127" s="122">
        <v>0</v>
      </c>
      <c r="E127" s="243"/>
      <c r="F127" s="244">
        <f t="shared" si="10"/>
        <v>0</v>
      </c>
      <c r="G127" s="122"/>
      <c r="H127" s="123"/>
      <c r="I127" s="124">
        <f t="shared" si="11"/>
        <v>0</v>
      </c>
      <c r="J127" s="122"/>
      <c r="K127" s="123"/>
      <c r="L127" s="124">
        <f t="shared" si="12"/>
        <v>0</v>
      </c>
      <c r="M127" s="245"/>
      <c r="N127" s="243"/>
      <c r="O127" s="124">
        <f t="shared" si="13"/>
        <v>0</v>
      </c>
      <c r="P127" s="74"/>
    </row>
    <row r="128" spans="1:16" ht="24" x14ac:dyDescent="0.25">
      <c r="A128" s="66">
        <v>2279</v>
      </c>
      <c r="B128" s="115" t="s">
        <v>141</v>
      </c>
      <c r="C128" s="116">
        <f t="shared" si="9"/>
        <v>0</v>
      </c>
      <c r="D128" s="122">
        <v>0</v>
      </c>
      <c r="E128" s="243"/>
      <c r="F128" s="244">
        <f t="shared" si="10"/>
        <v>0</v>
      </c>
      <c r="G128" s="122"/>
      <c r="H128" s="123"/>
      <c r="I128" s="124">
        <f t="shared" si="11"/>
        <v>0</v>
      </c>
      <c r="J128" s="122"/>
      <c r="K128" s="123"/>
      <c r="L128" s="124">
        <f t="shared" si="12"/>
        <v>0</v>
      </c>
      <c r="M128" s="245"/>
      <c r="N128" s="243"/>
      <c r="O128" s="124">
        <f t="shared" si="13"/>
        <v>0</v>
      </c>
      <c r="P128" s="74"/>
    </row>
    <row r="129" spans="1:16" ht="24" x14ac:dyDescent="0.25">
      <c r="A129" s="260">
        <v>2280</v>
      </c>
      <c r="B129" s="104" t="s">
        <v>142</v>
      </c>
      <c r="C129" s="116">
        <f t="shared" si="9"/>
        <v>0</v>
      </c>
      <c r="D129" s="261">
        <v>0</v>
      </c>
      <c r="E129" s="262">
        <f t="shared" ref="E129:N129" si="14">SUM(E130)</f>
        <v>0</v>
      </c>
      <c r="F129" s="263">
        <f t="shared" si="10"/>
        <v>0</v>
      </c>
      <c r="G129" s="261">
        <f t="shared" si="14"/>
        <v>0</v>
      </c>
      <c r="H129" s="264">
        <f t="shared" si="14"/>
        <v>0</v>
      </c>
      <c r="I129" s="265">
        <f t="shared" si="11"/>
        <v>0</v>
      </c>
      <c r="J129" s="261">
        <f t="shared" si="14"/>
        <v>0</v>
      </c>
      <c r="K129" s="264">
        <f t="shared" si="14"/>
        <v>0</v>
      </c>
      <c r="L129" s="265">
        <f t="shared" si="12"/>
        <v>0</v>
      </c>
      <c r="M129" s="252">
        <f t="shared" si="14"/>
        <v>0</v>
      </c>
      <c r="N129" s="248">
        <f t="shared" si="14"/>
        <v>0</v>
      </c>
      <c r="O129" s="251">
        <f t="shared" si="13"/>
        <v>0</v>
      </c>
      <c r="P129" s="74"/>
    </row>
    <row r="130" spans="1:16" ht="24" x14ac:dyDescent="0.25">
      <c r="A130" s="66">
        <v>2283</v>
      </c>
      <c r="B130" s="115" t="s">
        <v>143</v>
      </c>
      <c r="C130" s="116">
        <f t="shared" si="9"/>
        <v>0</v>
      </c>
      <c r="D130" s="122">
        <v>0</v>
      </c>
      <c r="E130" s="243"/>
      <c r="F130" s="244">
        <f t="shared" si="10"/>
        <v>0</v>
      </c>
      <c r="G130" s="122"/>
      <c r="H130" s="123"/>
      <c r="I130" s="124">
        <f t="shared" si="11"/>
        <v>0</v>
      </c>
      <c r="J130" s="122"/>
      <c r="K130" s="123"/>
      <c r="L130" s="124">
        <f t="shared" si="12"/>
        <v>0</v>
      </c>
      <c r="M130" s="245"/>
      <c r="N130" s="243"/>
      <c r="O130" s="124">
        <f t="shared" si="13"/>
        <v>0</v>
      </c>
      <c r="P130" s="74"/>
    </row>
    <row r="131" spans="1:16" ht="38.25" customHeight="1" x14ac:dyDescent="0.25">
      <c r="A131" s="88">
        <v>2300</v>
      </c>
      <c r="B131" s="226" t="s">
        <v>144</v>
      </c>
      <c r="C131" s="89">
        <f t="shared" si="9"/>
        <v>0</v>
      </c>
      <c r="D131" s="100">
        <v>0</v>
      </c>
      <c r="E131" s="227">
        <f>SUM(E132,E137,E141,E142,E145,E152,E160,E161,E164)</f>
        <v>0</v>
      </c>
      <c r="F131" s="228">
        <f t="shared" si="10"/>
        <v>0</v>
      </c>
      <c r="G131" s="100">
        <f>SUM(G132,G137,G141,G142,G145,G152,G160,G161,G164)</f>
        <v>0</v>
      </c>
      <c r="H131" s="101">
        <f>SUM(H132,H137,H141,H142,H145,H152,H160,H161,H164)</f>
        <v>0</v>
      </c>
      <c r="I131" s="102">
        <f t="shared" si="11"/>
        <v>0</v>
      </c>
      <c r="J131" s="100">
        <f>SUM(J132,J137,J141,J142,J145,J152,J160,J161,J164)</f>
        <v>0</v>
      </c>
      <c r="K131" s="101">
        <f>SUM(K132,K137,K141,K142,K145,K152,K160,K161,K164)</f>
        <v>0</v>
      </c>
      <c r="L131" s="102">
        <f t="shared" si="12"/>
        <v>0</v>
      </c>
      <c r="M131" s="259">
        <f>SUM(M132,M137,M141,M142,M145,M152,M160,M161,M164)</f>
        <v>0</v>
      </c>
      <c r="N131" s="227">
        <f>SUM(N132,N137,N141,N142,N145,N152,N160,N161,N164)</f>
        <v>0</v>
      </c>
      <c r="O131" s="102">
        <f t="shared" si="13"/>
        <v>0</v>
      </c>
      <c r="P131" s="98"/>
    </row>
    <row r="132" spans="1:16" ht="24" x14ac:dyDescent="0.25">
      <c r="A132" s="260">
        <v>2310</v>
      </c>
      <c r="B132" s="104" t="s">
        <v>145</v>
      </c>
      <c r="C132" s="105">
        <f t="shared" si="9"/>
        <v>0</v>
      </c>
      <c r="D132" s="272">
        <v>0</v>
      </c>
      <c r="E132" s="264">
        <f>SUM(E133:E136)</f>
        <v>0</v>
      </c>
      <c r="F132" s="263">
        <f t="shared" si="10"/>
        <v>0</v>
      </c>
      <c r="G132" s="261">
        <f>SUM(G133:G136)</f>
        <v>0</v>
      </c>
      <c r="H132" s="264">
        <f>SUM(H133:H136)</f>
        <v>0</v>
      </c>
      <c r="I132" s="265">
        <f t="shared" si="11"/>
        <v>0</v>
      </c>
      <c r="J132" s="261">
        <f>SUM(J133:J136)</f>
        <v>0</v>
      </c>
      <c r="K132" s="264">
        <f>SUM(K133:K136)</f>
        <v>0</v>
      </c>
      <c r="L132" s="265">
        <f t="shared" si="12"/>
        <v>0</v>
      </c>
      <c r="M132" s="266">
        <f>SUM(M133:M136)</f>
        <v>0</v>
      </c>
      <c r="N132" s="262">
        <f>SUM(N133:N136)</f>
        <v>0</v>
      </c>
      <c r="O132" s="265">
        <f t="shared" si="13"/>
        <v>0</v>
      </c>
      <c r="P132" s="64"/>
    </row>
    <row r="133" spans="1:16" x14ac:dyDescent="0.25">
      <c r="A133" s="66">
        <v>2311</v>
      </c>
      <c r="B133" s="115" t="s">
        <v>146</v>
      </c>
      <c r="C133" s="116">
        <f t="shared" si="9"/>
        <v>0</v>
      </c>
      <c r="D133" s="122">
        <v>0</v>
      </c>
      <c r="E133" s="243"/>
      <c r="F133" s="244">
        <f t="shared" si="10"/>
        <v>0</v>
      </c>
      <c r="G133" s="122"/>
      <c r="H133" s="123"/>
      <c r="I133" s="124">
        <f t="shared" si="11"/>
        <v>0</v>
      </c>
      <c r="J133" s="122"/>
      <c r="K133" s="123"/>
      <c r="L133" s="124">
        <f t="shared" si="12"/>
        <v>0</v>
      </c>
      <c r="M133" s="245"/>
      <c r="N133" s="243"/>
      <c r="O133" s="124">
        <f t="shared" si="13"/>
        <v>0</v>
      </c>
      <c r="P133" s="74"/>
    </row>
    <row r="134" spans="1:16" x14ac:dyDescent="0.25">
      <c r="A134" s="66">
        <v>2312</v>
      </c>
      <c r="B134" s="115" t="s">
        <v>147</v>
      </c>
      <c r="C134" s="116">
        <f t="shared" si="9"/>
        <v>0</v>
      </c>
      <c r="D134" s="122">
        <v>0</v>
      </c>
      <c r="E134" s="243"/>
      <c r="F134" s="244">
        <f t="shared" si="10"/>
        <v>0</v>
      </c>
      <c r="G134" s="122"/>
      <c r="H134" s="123"/>
      <c r="I134" s="124">
        <f t="shared" si="11"/>
        <v>0</v>
      </c>
      <c r="J134" s="122"/>
      <c r="K134" s="123"/>
      <c r="L134" s="124">
        <f t="shared" si="12"/>
        <v>0</v>
      </c>
      <c r="M134" s="245"/>
      <c r="N134" s="243"/>
      <c r="O134" s="124">
        <f t="shared" si="13"/>
        <v>0</v>
      </c>
      <c r="P134" s="74"/>
    </row>
    <row r="135" spans="1:16" x14ac:dyDescent="0.25">
      <c r="A135" s="66">
        <v>2313</v>
      </c>
      <c r="B135" s="115" t="s">
        <v>148</v>
      </c>
      <c r="C135" s="116">
        <f t="shared" si="9"/>
        <v>0</v>
      </c>
      <c r="D135" s="122">
        <v>0</v>
      </c>
      <c r="E135" s="243"/>
      <c r="F135" s="244">
        <f t="shared" si="10"/>
        <v>0</v>
      </c>
      <c r="G135" s="122"/>
      <c r="H135" s="123"/>
      <c r="I135" s="124">
        <f t="shared" si="11"/>
        <v>0</v>
      </c>
      <c r="J135" s="122"/>
      <c r="K135" s="123"/>
      <c r="L135" s="124">
        <f t="shared" si="12"/>
        <v>0</v>
      </c>
      <c r="M135" s="245"/>
      <c r="N135" s="243"/>
      <c r="O135" s="124">
        <f t="shared" si="13"/>
        <v>0</v>
      </c>
      <c r="P135" s="74"/>
    </row>
    <row r="136" spans="1:16" ht="36" x14ac:dyDescent="0.25">
      <c r="A136" s="66">
        <v>2314</v>
      </c>
      <c r="B136" s="115" t="s">
        <v>149</v>
      </c>
      <c r="C136" s="116">
        <f t="shared" si="9"/>
        <v>0</v>
      </c>
      <c r="D136" s="122">
        <v>0</v>
      </c>
      <c r="E136" s="243"/>
      <c r="F136" s="244">
        <f t="shared" si="10"/>
        <v>0</v>
      </c>
      <c r="G136" s="122"/>
      <c r="H136" s="123"/>
      <c r="I136" s="124">
        <f t="shared" si="11"/>
        <v>0</v>
      </c>
      <c r="J136" s="122"/>
      <c r="K136" s="123"/>
      <c r="L136" s="124">
        <f t="shared" si="12"/>
        <v>0</v>
      </c>
      <c r="M136" s="245"/>
      <c r="N136" s="243"/>
      <c r="O136" s="124">
        <f t="shared" si="13"/>
        <v>0</v>
      </c>
      <c r="P136" s="74"/>
    </row>
    <row r="137" spans="1:16" x14ac:dyDescent="0.25">
      <c r="A137" s="246">
        <v>2320</v>
      </c>
      <c r="B137" s="115" t="s">
        <v>150</v>
      </c>
      <c r="C137" s="116">
        <f t="shared" si="9"/>
        <v>0</v>
      </c>
      <c r="D137" s="247">
        <v>0</v>
      </c>
      <c r="E137" s="248">
        <f>SUM(E138:E140)</f>
        <v>0</v>
      </c>
      <c r="F137" s="249">
        <f t="shared" si="10"/>
        <v>0</v>
      </c>
      <c r="G137" s="247">
        <f>SUM(G138:G140)</f>
        <v>0</v>
      </c>
      <c r="H137" s="250">
        <f>SUM(H138:H140)</f>
        <v>0</v>
      </c>
      <c r="I137" s="251">
        <f t="shared" si="11"/>
        <v>0</v>
      </c>
      <c r="J137" s="247">
        <f>SUM(J138:J140)</f>
        <v>0</v>
      </c>
      <c r="K137" s="250">
        <f>SUM(K138:K140)</f>
        <v>0</v>
      </c>
      <c r="L137" s="251">
        <f t="shared" si="12"/>
        <v>0</v>
      </c>
      <c r="M137" s="252">
        <f>SUM(M138:M140)</f>
        <v>0</v>
      </c>
      <c r="N137" s="248">
        <f>SUM(N138:N140)</f>
        <v>0</v>
      </c>
      <c r="O137" s="251">
        <f t="shared" si="13"/>
        <v>0</v>
      </c>
      <c r="P137" s="74"/>
    </row>
    <row r="138" spans="1:16" x14ac:dyDescent="0.25">
      <c r="A138" s="66">
        <v>2321</v>
      </c>
      <c r="B138" s="115" t="s">
        <v>151</v>
      </c>
      <c r="C138" s="116">
        <f t="shared" si="9"/>
        <v>0</v>
      </c>
      <c r="D138" s="122">
        <v>0</v>
      </c>
      <c r="E138" s="243"/>
      <c r="F138" s="244">
        <f t="shared" si="10"/>
        <v>0</v>
      </c>
      <c r="G138" s="122"/>
      <c r="H138" s="123"/>
      <c r="I138" s="124">
        <f t="shared" si="11"/>
        <v>0</v>
      </c>
      <c r="J138" s="122"/>
      <c r="K138" s="123"/>
      <c r="L138" s="124">
        <f t="shared" si="12"/>
        <v>0</v>
      </c>
      <c r="M138" s="245"/>
      <c r="N138" s="243"/>
      <c r="O138" s="124">
        <f t="shared" si="13"/>
        <v>0</v>
      </c>
      <c r="P138" s="74"/>
    </row>
    <row r="139" spans="1:16" x14ac:dyDescent="0.25">
      <c r="A139" s="66">
        <v>2322</v>
      </c>
      <c r="B139" s="115" t="s">
        <v>152</v>
      </c>
      <c r="C139" s="116">
        <f t="shared" si="9"/>
        <v>0</v>
      </c>
      <c r="D139" s="122">
        <v>0</v>
      </c>
      <c r="E139" s="243"/>
      <c r="F139" s="244">
        <f t="shared" si="10"/>
        <v>0</v>
      </c>
      <c r="G139" s="122"/>
      <c r="H139" s="123"/>
      <c r="I139" s="124">
        <f t="shared" si="11"/>
        <v>0</v>
      </c>
      <c r="J139" s="122"/>
      <c r="K139" s="123"/>
      <c r="L139" s="124">
        <f t="shared" si="12"/>
        <v>0</v>
      </c>
      <c r="M139" s="245"/>
      <c r="N139" s="243"/>
      <c r="O139" s="124">
        <f t="shared" si="13"/>
        <v>0</v>
      </c>
      <c r="P139" s="74"/>
    </row>
    <row r="140" spans="1:16" ht="10.5" customHeight="1" x14ac:dyDescent="0.25">
      <c r="A140" s="66">
        <v>2329</v>
      </c>
      <c r="B140" s="115" t="s">
        <v>153</v>
      </c>
      <c r="C140" s="116">
        <f t="shared" si="9"/>
        <v>0</v>
      </c>
      <c r="D140" s="122">
        <v>0</v>
      </c>
      <c r="E140" s="243"/>
      <c r="F140" s="244">
        <f t="shared" si="10"/>
        <v>0</v>
      </c>
      <c r="G140" s="122"/>
      <c r="H140" s="123"/>
      <c r="I140" s="124">
        <f t="shared" si="11"/>
        <v>0</v>
      </c>
      <c r="J140" s="122"/>
      <c r="K140" s="123"/>
      <c r="L140" s="124">
        <f t="shared" si="12"/>
        <v>0</v>
      </c>
      <c r="M140" s="245"/>
      <c r="N140" s="243"/>
      <c r="O140" s="124">
        <f t="shared" si="13"/>
        <v>0</v>
      </c>
      <c r="P140" s="74"/>
    </row>
    <row r="141" spans="1:16" x14ac:dyDescent="0.25">
      <c r="A141" s="246">
        <v>2330</v>
      </c>
      <c r="B141" s="115" t="s">
        <v>154</v>
      </c>
      <c r="C141" s="116">
        <f t="shared" si="9"/>
        <v>0</v>
      </c>
      <c r="D141" s="122">
        <v>0</v>
      </c>
      <c r="E141" s="243"/>
      <c r="F141" s="244">
        <f t="shared" si="10"/>
        <v>0</v>
      </c>
      <c r="G141" s="122"/>
      <c r="H141" s="123"/>
      <c r="I141" s="124">
        <f t="shared" si="11"/>
        <v>0</v>
      </c>
      <c r="J141" s="122"/>
      <c r="K141" s="123"/>
      <c r="L141" s="124">
        <f t="shared" si="12"/>
        <v>0</v>
      </c>
      <c r="M141" s="245"/>
      <c r="N141" s="243"/>
      <c r="O141" s="124">
        <f t="shared" si="13"/>
        <v>0</v>
      </c>
      <c r="P141" s="74"/>
    </row>
    <row r="142" spans="1:16" ht="48" x14ac:dyDescent="0.25">
      <c r="A142" s="246">
        <v>2340</v>
      </c>
      <c r="B142" s="115" t="s">
        <v>155</v>
      </c>
      <c r="C142" s="116">
        <f t="shared" si="9"/>
        <v>0</v>
      </c>
      <c r="D142" s="247">
        <v>0</v>
      </c>
      <c r="E142" s="248">
        <f>SUM(E143:E144)</f>
        <v>0</v>
      </c>
      <c r="F142" s="249">
        <f t="shared" si="10"/>
        <v>0</v>
      </c>
      <c r="G142" s="247">
        <f>SUM(G143:G144)</f>
        <v>0</v>
      </c>
      <c r="H142" s="250">
        <f>SUM(H143:H144)</f>
        <v>0</v>
      </c>
      <c r="I142" s="251">
        <f t="shared" si="11"/>
        <v>0</v>
      </c>
      <c r="J142" s="247">
        <f>SUM(J143:J144)</f>
        <v>0</v>
      </c>
      <c r="K142" s="250">
        <f>SUM(K143:K144)</f>
        <v>0</v>
      </c>
      <c r="L142" s="251">
        <f t="shared" si="12"/>
        <v>0</v>
      </c>
      <c r="M142" s="252">
        <f>SUM(M143:M144)</f>
        <v>0</v>
      </c>
      <c r="N142" s="248">
        <f>SUM(N143:N144)</f>
        <v>0</v>
      </c>
      <c r="O142" s="251">
        <f t="shared" si="13"/>
        <v>0</v>
      </c>
      <c r="P142" s="74"/>
    </row>
    <row r="143" spans="1:16" x14ac:dyDescent="0.25">
      <c r="A143" s="66">
        <v>2341</v>
      </c>
      <c r="B143" s="115" t="s">
        <v>156</v>
      </c>
      <c r="C143" s="116">
        <f t="shared" si="9"/>
        <v>0</v>
      </c>
      <c r="D143" s="122">
        <v>0</v>
      </c>
      <c r="E143" s="243"/>
      <c r="F143" s="244">
        <f t="shared" si="10"/>
        <v>0</v>
      </c>
      <c r="G143" s="122"/>
      <c r="H143" s="123"/>
      <c r="I143" s="124">
        <f t="shared" si="11"/>
        <v>0</v>
      </c>
      <c r="J143" s="122"/>
      <c r="K143" s="123"/>
      <c r="L143" s="124">
        <f t="shared" si="12"/>
        <v>0</v>
      </c>
      <c r="M143" s="245"/>
      <c r="N143" s="243"/>
      <c r="O143" s="124">
        <f t="shared" si="13"/>
        <v>0</v>
      </c>
      <c r="P143" s="74"/>
    </row>
    <row r="144" spans="1:16" ht="24" x14ac:dyDescent="0.25">
      <c r="A144" s="66">
        <v>2344</v>
      </c>
      <c r="B144" s="115" t="s">
        <v>157</v>
      </c>
      <c r="C144" s="116">
        <f t="shared" si="9"/>
        <v>0</v>
      </c>
      <c r="D144" s="122">
        <v>0</v>
      </c>
      <c r="E144" s="243"/>
      <c r="F144" s="244">
        <f t="shared" si="10"/>
        <v>0</v>
      </c>
      <c r="G144" s="122"/>
      <c r="H144" s="123"/>
      <c r="I144" s="124">
        <f t="shared" si="11"/>
        <v>0</v>
      </c>
      <c r="J144" s="122"/>
      <c r="K144" s="123"/>
      <c r="L144" s="124">
        <f t="shared" si="12"/>
        <v>0</v>
      </c>
      <c r="M144" s="245"/>
      <c r="N144" s="243"/>
      <c r="O144" s="124">
        <f t="shared" si="13"/>
        <v>0</v>
      </c>
      <c r="P144" s="74"/>
    </row>
    <row r="145" spans="1:16" ht="24" x14ac:dyDescent="0.25">
      <c r="A145" s="233">
        <v>2350</v>
      </c>
      <c r="B145" s="162" t="s">
        <v>158</v>
      </c>
      <c r="C145" s="116">
        <f t="shared" si="9"/>
        <v>0</v>
      </c>
      <c r="D145" s="234">
        <v>0</v>
      </c>
      <c r="E145" s="235">
        <f>SUM(E146:E151)</f>
        <v>0</v>
      </c>
      <c r="F145" s="236">
        <f t="shared" si="10"/>
        <v>0</v>
      </c>
      <c r="G145" s="234">
        <f>SUM(G146:G151)</f>
        <v>0</v>
      </c>
      <c r="H145" s="237">
        <f>SUM(H146:H151)</f>
        <v>0</v>
      </c>
      <c r="I145" s="238">
        <f t="shared" si="11"/>
        <v>0</v>
      </c>
      <c r="J145" s="234">
        <f>SUM(J146:J151)</f>
        <v>0</v>
      </c>
      <c r="K145" s="237">
        <f>SUM(K146:K151)</f>
        <v>0</v>
      </c>
      <c r="L145" s="238">
        <f t="shared" si="12"/>
        <v>0</v>
      </c>
      <c r="M145" s="239">
        <f>SUM(M146:M151)</f>
        <v>0</v>
      </c>
      <c r="N145" s="235">
        <f>SUM(N146:N151)</f>
        <v>0</v>
      </c>
      <c r="O145" s="238">
        <f t="shared" si="13"/>
        <v>0</v>
      </c>
      <c r="P145" s="172"/>
    </row>
    <row r="146" spans="1:16" x14ac:dyDescent="0.25">
      <c r="A146" s="56">
        <v>2351</v>
      </c>
      <c r="B146" s="104" t="s">
        <v>159</v>
      </c>
      <c r="C146" s="116">
        <f t="shared" si="9"/>
        <v>0</v>
      </c>
      <c r="D146" s="111">
        <v>0</v>
      </c>
      <c r="E146" s="240"/>
      <c r="F146" s="241">
        <f t="shared" si="10"/>
        <v>0</v>
      </c>
      <c r="G146" s="111"/>
      <c r="H146" s="112"/>
      <c r="I146" s="113">
        <f t="shared" si="11"/>
        <v>0</v>
      </c>
      <c r="J146" s="111"/>
      <c r="K146" s="112"/>
      <c r="L146" s="113">
        <f t="shared" si="12"/>
        <v>0</v>
      </c>
      <c r="M146" s="242"/>
      <c r="N146" s="240"/>
      <c r="O146" s="113">
        <f t="shared" si="13"/>
        <v>0</v>
      </c>
      <c r="P146" s="64"/>
    </row>
    <row r="147" spans="1:16" x14ac:dyDescent="0.25">
      <c r="A147" s="66">
        <v>2352</v>
      </c>
      <c r="B147" s="115" t="s">
        <v>160</v>
      </c>
      <c r="C147" s="116">
        <f t="shared" si="9"/>
        <v>0</v>
      </c>
      <c r="D147" s="122">
        <v>0</v>
      </c>
      <c r="E147" s="243"/>
      <c r="F147" s="244">
        <f t="shared" si="10"/>
        <v>0</v>
      </c>
      <c r="G147" s="122"/>
      <c r="H147" s="123"/>
      <c r="I147" s="124">
        <f t="shared" si="11"/>
        <v>0</v>
      </c>
      <c r="J147" s="122"/>
      <c r="K147" s="123"/>
      <c r="L147" s="124">
        <f t="shared" si="12"/>
        <v>0</v>
      </c>
      <c r="M147" s="245"/>
      <c r="N147" s="243"/>
      <c r="O147" s="124">
        <f t="shared" si="13"/>
        <v>0</v>
      </c>
      <c r="P147" s="74"/>
    </row>
    <row r="148" spans="1:16" ht="24" x14ac:dyDescent="0.25">
      <c r="A148" s="66">
        <v>2353</v>
      </c>
      <c r="B148" s="115" t="s">
        <v>161</v>
      </c>
      <c r="C148" s="116">
        <f t="shared" si="9"/>
        <v>0</v>
      </c>
      <c r="D148" s="122">
        <v>0</v>
      </c>
      <c r="E148" s="243"/>
      <c r="F148" s="244">
        <f t="shared" si="10"/>
        <v>0</v>
      </c>
      <c r="G148" s="122"/>
      <c r="H148" s="123"/>
      <c r="I148" s="124">
        <f t="shared" si="11"/>
        <v>0</v>
      </c>
      <c r="J148" s="122"/>
      <c r="K148" s="123"/>
      <c r="L148" s="124">
        <f t="shared" si="12"/>
        <v>0</v>
      </c>
      <c r="M148" s="245"/>
      <c r="N148" s="243"/>
      <c r="O148" s="124">
        <f t="shared" si="13"/>
        <v>0</v>
      </c>
      <c r="P148" s="74"/>
    </row>
    <row r="149" spans="1:16" ht="24" x14ac:dyDescent="0.25">
      <c r="A149" s="66">
        <v>2354</v>
      </c>
      <c r="B149" s="115" t="s">
        <v>162</v>
      </c>
      <c r="C149" s="116">
        <f t="shared" si="9"/>
        <v>0</v>
      </c>
      <c r="D149" s="122">
        <v>0</v>
      </c>
      <c r="E149" s="243"/>
      <c r="F149" s="244">
        <f t="shared" si="10"/>
        <v>0</v>
      </c>
      <c r="G149" s="122"/>
      <c r="H149" s="123"/>
      <c r="I149" s="124">
        <f t="shared" si="11"/>
        <v>0</v>
      </c>
      <c r="J149" s="122"/>
      <c r="K149" s="123"/>
      <c r="L149" s="124">
        <f t="shared" si="12"/>
        <v>0</v>
      </c>
      <c r="M149" s="245"/>
      <c r="N149" s="243"/>
      <c r="O149" s="124">
        <f t="shared" si="13"/>
        <v>0</v>
      </c>
      <c r="P149" s="74"/>
    </row>
    <row r="150" spans="1:16" ht="24" x14ac:dyDescent="0.25">
      <c r="A150" s="66">
        <v>2355</v>
      </c>
      <c r="B150" s="115" t="s">
        <v>163</v>
      </c>
      <c r="C150" s="116">
        <f t="shared" si="9"/>
        <v>0</v>
      </c>
      <c r="D150" s="122">
        <v>0</v>
      </c>
      <c r="E150" s="243"/>
      <c r="F150" s="244">
        <f t="shared" si="10"/>
        <v>0</v>
      </c>
      <c r="G150" s="122"/>
      <c r="H150" s="123"/>
      <c r="I150" s="124">
        <f t="shared" si="11"/>
        <v>0</v>
      </c>
      <c r="J150" s="122"/>
      <c r="K150" s="123"/>
      <c r="L150" s="124">
        <f t="shared" si="12"/>
        <v>0</v>
      </c>
      <c r="M150" s="245"/>
      <c r="N150" s="243"/>
      <c r="O150" s="124">
        <f t="shared" si="13"/>
        <v>0</v>
      </c>
      <c r="P150" s="74"/>
    </row>
    <row r="151" spans="1:16" ht="24" x14ac:dyDescent="0.25">
      <c r="A151" s="66">
        <v>2359</v>
      </c>
      <c r="B151" s="115" t="s">
        <v>164</v>
      </c>
      <c r="C151" s="116">
        <f t="shared" si="9"/>
        <v>0</v>
      </c>
      <c r="D151" s="122">
        <v>0</v>
      </c>
      <c r="E151" s="243"/>
      <c r="F151" s="244">
        <f t="shared" si="10"/>
        <v>0</v>
      </c>
      <c r="G151" s="122"/>
      <c r="H151" s="123"/>
      <c r="I151" s="124">
        <f t="shared" si="11"/>
        <v>0</v>
      </c>
      <c r="J151" s="122"/>
      <c r="K151" s="123"/>
      <c r="L151" s="124">
        <f t="shared" si="12"/>
        <v>0</v>
      </c>
      <c r="M151" s="245"/>
      <c r="N151" s="243"/>
      <c r="O151" s="124">
        <f t="shared" si="13"/>
        <v>0</v>
      </c>
      <c r="P151" s="74"/>
    </row>
    <row r="152" spans="1:16" ht="24.75" customHeight="1" x14ac:dyDescent="0.25">
      <c r="A152" s="246">
        <v>2360</v>
      </c>
      <c r="B152" s="115" t="s">
        <v>165</v>
      </c>
      <c r="C152" s="116">
        <f t="shared" si="9"/>
        <v>0</v>
      </c>
      <c r="D152" s="247">
        <v>0</v>
      </c>
      <c r="E152" s="248">
        <f>SUM(E153:E159)</f>
        <v>0</v>
      </c>
      <c r="F152" s="249">
        <f t="shared" si="10"/>
        <v>0</v>
      </c>
      <c r="G152" s="247">
        <f>SUM(G153:G159)</f>
        <v>0</v>
      </c>
      <c r="H152" s="250">
        <f>SUM(H153:H159)</f>
        <v>0</v>
      </c>
      <c r="I152" s="251">
        <f t="shared" si="11"/>
        <v>0</v>
      </c>
      <c r="J152" s="247">
        <f>SUM(J153:J159)</f>
        <v>0</v>
      </c>
      <c r="K152" s="250">
        <f>SUM(K153:K159)</f>
        <v>0</v>
      </c>
      <c r="L152" s="251">
        <f t="shared" si="12"/>
        <v>0</v>
      </c>
      <c r="M152" s="252">
        <f>SUM(M153:M159)</f>
        <v>0</v>
      </c>
      <c r="N152" s="248">
        <f>SUM(N153:N159)</f>
        <v>0</v>
      </c>
      <c r="O152" s="251">
        <f t="shared" si="13"/>
        <v>0</v>
      </c>
      <c r="P152" s="74"/>
    </row>
    <row r="153" spans="1:16" x14ac:dyDescent="0.25">
      <c r="A153" s="65">
        <v>2361</v>
      </c>
      <c r="B153" s="115" t="s">
        <v>166</v>
      </c>
      <c r="C153" s="116">
        <f t="shared" si="9"/>
        <v>0</v>
      </c>
      <c r="D153" s="122">
        <v>0</v>
      </c>
      <c r="E153" s="243"/>
      <c r="F153" s="244">
        <f t="shared" si="10"/>
        <v>0</v>
      </c>
      <c r="G153" s="122"/>
      <c r="H153" s="123"/>
      <c r="I153" s="124">
        <f t="shared" si="11"/>
        <v>0</v>
      </c>
      <c r="J153" s="122"/>
      <c r="K153" s="123"/>
      <c r="L153" s="124">
        <f t="shared" si="12"/>
        <v>0</v>
      </c>
      <c r="M153" s="245"/>
      <c r="N153" s="243"/>
      <c r="O153" s="124">
        <f t="shared" si="13"/>
        <v>0</v>
      </c>
      <c r="P153" s="74"/>
    </row>
    <row r="154" spans="1:16" ht="24" x14ac:dyDescent="0.25">
      <c r="A154" s="65">
        <v>2362</v>
      </c>
      <c r="B154" s="115" t="s">
        <v>167</v>
      </c>
      <c r="C154" s="116">
        <f t="shared" si="9"/>
        <v>0</v>
      </c>
      <c r="D154" s="122">
        <v>0</v>
      </c>
      <c r="E154" s="243"/>
      <c r="F154" s="244">
        <f t="shared" si="10"/>
        <v>0</v>
      </c>
      <c r="G154" s="122"/>
      <c r="H154" s="123"/>
      <c r="I154" s="124">
        <f t="shared" si="11"/>
        <v>0</v>
      </c>
      <c r="J154" s="122"/>
      <c r="K154" s="123"/>
      <c r="L154" s="124">
        <f t="shared" si="12"/>
        <v>0</v>
      </c>
      <c r="M154" s="245"/>
      <c r="N154" s="243"/>
      <c r="O154" s="124">
        <f t="shared" si="13"/>
        <v>0</v>
      </c>
      <c r="P154" s="74"/>
    </row>
    <row r="155" spans="1:16" x14ac:dyDescent="0.25">
      <c r="A155" s="65">
        <v>2363</v>
      </c>
      <c r="B155" s="115" t="s">
        <v>168</v>
      </c>
      <c r="C155" s="116">
        <f t="shared" si="9"/>
        <v>0</v>
      </c>
      <c r="D155" s="122">
        <v>0</v>
      </c>
      <c r="E155" s="243"/>
      <c r="F155" s="244">
        <f t="shared" si="10"/>
        <v>0</v>
      </c>
      <c r="G155" s="122"/>
      <c r="H155" s="123"/>
      <c r="I155" s="124">
        <f t="shared" si="11"/>
        <v>0</v>
      </c>
      <c r="J155" s="122"/>
      <c r="K155" s="123"/>
      <c r="L155" s="124">
        <f t="shared" si="12"/>
        <v>0</v>
      </c>
      <c r="M155" s="245"/>
      <c r="N155" s="243"/>
      <c r="O155" s="124">
        <f t="shared" si="13"/>
        <v>0</v>
      </c>
      <c r="P155" s="74"/>
    </row>
    <row r="156" spans="1:16" x14ac:dyDescent="0.25">
      <c r="A156" s="65">
        <v>2364</v>
      </c>
      <c r="B156" s="115" t="s">
        <v>169</v>
      </c>
      <c r="C156" s="116">
        <f t="shared" si="9"/>
        <v>0</v>
      </c>
      <c r="D156" s="122">
        <v>0</v>
      </c>
      <c r="E156" s="243"/>
      <c r="F156" s="244">
        <f t="shared" si="10"/>
        <v>0</v>
      </c>
      <c r="G156" s="122"/>
      <c r="H156" s="123"/>
      <c r="I156" s="124">
        <f t="shared" si="11"/>
        <v>0</v>
      </c>
      <c r="J156" s="122"/>
      <c r="K156" s="123"/>
      <c r="L156" s="124">
        <f t="shared" si="12"/>
        <v>0</v>
      </c>
      <c r="M156" s="245"/>
      <c r="N156" s="243"/>
      <c r="O156" s="124">
        <f t="shared" si="13"/>
        <v>0</v>
      </c>
      <c r="P156" s="74"/>
    </row>
    <row r="157" spans="1:16" ht="12.75" customHeight="1" x14ac:dyDescent="0.25">
      <c r="A157" s="65">
        <v>2365</v>
      </c>
      <c r="B157" s="115" t="s">
        <v>170</v>
      </c>
      <c r="C157" s="116">
        <f t="shared" si="9"/>
        <v>0</v>
      </c>
      <c r="D157" s="122">
        <v>0</v>
      </c>
      <c r="E157" s="243"/>
      <c r="F157" s="244">
        <f t="shared" si="10"/>
        <v>0</v>
      </c>
      <c r="G157" s="122"/>
      <c r="H157" s="123"/>
      <c r="I157" s="124">
        <f t="shared" si="11"/>
        <v>0</v>
      </c>
      <c r="J157" s="122"/>
      <c r="K157" s="123"/>
      <c r="L157" s="124">
        <f t="shared" si="12"/>
        <v>0</v>
      </c>
      <c r="M157" s="245"/>
      <c r="N157" s="243"/>
      <c r="O157" s="124">
        <f t="shared" si="13"/>
        <v>0</v>
      </c>
      <c r="P157" s="74"/>
    </row>
    <row r="158" spans="1:16" ht="42.75" customHeight="1" x14ac:dyDescent="0.25">
      <c r="A158" s="65">
        <v>2366</v>
      </c>
      <c r="B158" s="115" t="s">
        <v>171</v>
      </c>
      <c r="C158" s="116">
        <f t="shared" si="9"/>
        <v>0</v>
      </c>
      <c r="D158" s="122">
        <v>0</v>
      </c>
      <c r="E158" s="243"/>
      <c r="F158" s="244">
        <f t="shared" si="10"/>
        <v>0</v>
      </c>
      <c r="G158" s="122"/>
      <c r="H158" s="123"/>
      <c r="I158" s="124">
        <f t="shared" si="11"/>
        <v>0</v>
      </c>
      <c r="J158" s="122"/>
      <c r="K158" s="123"/>
      <c r="L158" s="124">
        <f t="shared" si="12"/>
        <v>0</v>
      </c>
      <c r="M158" s="245"/>
      <c r="N158" s="243"/>
      <c r="O158" s="124">
        <f t="shared" si="13"/>
        <v>0</v>
      </c>
      <c r="P158" s="74"/>
    </row>
    <row r="159" spans="1:16" ht="48" x14ac:dyDescent="0.25">
      <c r="A159" s="65">
        <v>2369</v>
      </c>
      <c r="B159" s="115" t="s">
        <v>172</v>
      </c>
      <c r="C159" s="116">
        <f t="shared" si="9"/>
        <v>0</v>
      </c>
      <c r="D159" s="122">
        <v>0</v>
      </c>
      <c r="E159" s="243"/>
      <c r="F159" s="244">
        <f t="shared" si="10"/>
        <v>0</v>
      </c>
      <c r="G159" s="122"/>
      <c r="H159" s="123"/>
      <c r="I159" s="124">
        <f t="shared" si="11"/>
        <v>0</v>
      </c>
      <c r="J159" s="122"/>
      <c r="K159" s="123"/>
      <c r="L159" s="124">
        <f t="shared" si="12"/>
        <v>0</v>
      </c>
      <c r="M159" s="245"/>
      <c r="N159" s="243"/>
      <c r="O159" s="124">
        <f t="shared" si="13"/>
        <v>0</v>
      </c>
      <c r="P159" s="74"/>
    </row>
    <row r="160" spans="1:16" x14ac:dyDescent="0.25">
      <c r="A160" s="233">
        <v>2370</v>
      </c>
      <c r="B160" s="162" t="s">
        <v>173</v>
      </c>
      <c r="C160" s="116">
        <f t="shared" si="9"/>
        <v>0</v>
      </c>
      <c r="D160" s="253">
        <v>0</v>
      </c>
      <c r="E160" s="254"/>
      <c r="F160" s="255">
        <f t="shared" si="10"/>
        <v>0</v>
      </c>
      <c r="G160" s="253"/>
      <c r="H160" s="256"/>
      <c r="I160" s="257">
        <f t="shared" si="11"/>
        <v>0</v>
      </c>
      <c r="J160" s="253"/>
      <c r="K160" s="256"/>
      <c r="L160" s="257">
        <f t="shared" si="12"/>
        <v>0</v>
      </c>
      <c r="M160" s="258"/>
      <c r="N160" s="254"/>
      <c r="O160" s="257">
        <f t="shared" si="13"/>
        <v>0</v>
      </c>
      <c r="P160" s="172"/>
    </row>
    <row r="161" spans="1:16" x14ac:dyDescent="0.25">
      <c r="A161" s="233">
        <v>2380</v>
      </c>
      <c r="B161" s="162" t="s">
        <v>174</v>
      </c>
      <c r="C161" s="116">
        <f t="shared" si="9"/>
        <v>0</v>
      </c>
      <c r="D161" s="234">
        <v>0</v>
      </c>
      <c r="E161" s="235">
        <f>SUM(E162:E163)</f>
        <v>0</v>
      </c>
      <c r="F161" s="236">
        <f t="shared" si="10"/>
        <v>0</v>
      </c>
      <c r="G161" s="234">
        <f>SUM(G162:G163)</f>
        <v>0</v>
      </c>
      <c r="H161" s="237">
        <f>SUM(H162:H163)</f>
        <v>0</v>
      </c>
      <c r="I161" s="238">
        <f t="shared" si="11"/>
        <v>0</v>
      </c>
      <c r="J161" s="234">
        <f>SUM(J162:J163)</f>
        <v>0</v>
      </c>
      <c r="K161" s="237">
        <f>SUM(K162:K163)</f>
        <v>0</v>
      </c>
      <c r="L161" s="238">
        <f t="shared" si="12"/>
        <v>0</v>
      </c>
      <c r="M161" s="239">
        <f>SUM(M162:M163)</f>
        <v>0</v>
      </c>
      <c r="N161" s="235">
        <f>SUM(N162:N163)</f>
        <v>0</v>
      </c>
      <c r="O161" s="238">
        <f t="shared" si="13"/>
        <v>0</v>
      </c>
      <c r="P161" s="172"/>
    </row>
    <row r="162" spans="1:16" x14ac:dyDescent="0.25">
      <c r="A162" s="55">
        <v>2381</v>
      </c>
      <c r="B162" s="104" t="s">
        <v>175</v>
      </c>
      <c r="C162" s="116">
        <f t="shared" si="9"/>
        <v>0</v>
      </c>
      <c r="D162" s="111">
        <v>0</v>
      </c>
      <c r="E162" s="240"/>
      <c r="F162" s="241">
        <f t="shared" si="10"/>
        <v>0</v>
      </c>
      <c r="G162" s="111"/>
      <c r="H162" s="112"/>
      <c r="I162" s="113">
        <f t="shared" si="11"/>
        <v>0</v>
      </c>
      <c r="J162" s="111"/>
      <c r="K162" s="112"/>
      <c r="L162" s="113">
        <f t="shared" si="12"/>
        <v>0</v>
      </c>
      <c r="M162" s="242"/>
      <c r="N162" s="240"/>
      <c r="O162" s="113">
        <f t="shared" si="13"/>
        <v>0</v>
      </c>
      <c r="P162" s="64"/>
    </row>
    <row r="163" spans="1:16" ht="24" x14ac:dyDescent="0.25">
      <c r="A163" s="65">
        <v>2389</v>
      </c>
      <c r="B163" s="115" t="s">
        <v>176</v>
      </c>
      <c r="C163" s="116">
        <f t="shared" si="9"/>
        <v>0</v>
      </c>
      <c r="D163" s="122">
        <v>0</v>
      </c>
      <c r="E163" s="243"/>
      <c r="F163" s="244">
        <f t="shared" si="10"/>
        <v>0</v>
      </c>
      <c r="G163" s="122"/>
      <c r="H163" s="123"/>
      <c r="I163" s="124">
        <f t="shared" si="11"/>
        <v>0</v>
      </c>
      <c r="J163" s="122"/>
      <c r="K163" s="123"/>
      <c r="L163" s="124">
        <f t="shared" si="12"/>
        <v>0</v>
      </c>
      <c r="M163" s="245"/>
      <c r="N163" s="243"/>
      <c r="O163" s="124">
        <f t="shared" si="13"/>
        <v>0</v>
      </c>
      <c r="P163" s="74"/>
    </row>
    <row r="164" spans="1:16" x14ac:dyDescent="0.25">
      <c r="A164" s="233">
        <v>2390</v>
      </c>
      <c r="B164" s="162" t="s">
        <v>177</v>
      </c>
      <c r="C164" s="116">
        <f t="shared" si="9"/>
        <v>0</v>
      </c>
      <c r="D164" s="253">
        <v>0</v>
      </c>
      <c r="E164" s="254"/>
      <c r="F164" s="255">
        <f t="shared" si="10"/>
        <v>0</v>
      </c>
      <c r="G164" s="253"/>
      <c r="H164" s="256"/>
      <c r="I164" s="257">
        <f t="shared" si="11"/>
        <v>0</v>
      </c>
      <c r="J164" s="253"/>
      <c r="K164" s="256"/>
      <c r="L164" s="257">
        <f t="shared" si="12"/>
        <v>0</v>
      </c>
      <c r="M164" s="258"/>
      <c r="N164" s="254"/>
      <c r="O164" s="257">
        <f t="shared" si="13"/>
        <v>0</v>
      </c>
      <c r="P164" s="172"/>
    </row>
    <row r="165" spans="1:16" x14ac:dyDescent="0.25">
      <c r="A165" s="88">
        <v>2400</v>
      </c>
      <c r="B165" s="226" t="s">
        <v>178</v>
      </c>
      <c r="C165" s="89">
        <f t="shared" si="9"/>
        <v>0</v>
      </c>
      <c r="D165" s="273">
        <v>0</v>
      </c>
      <c r="E165" s="274"/>
      <c r="F165" s="275">
        <f t="shared" si="10"/>
        <v>0</v>
      </c>
      <c r="G165" s="273"/>
      <c r="H165" s="276"/>
      <c r="I165" s="277">
        <f t="shared" si="11"/>
        <v>0</v>
      </c>
      <c r="J165" s="273"/>
      <c r="K165" s="276"/>
      <c r="L165" s="277">
        <f t="shared" si="12"/>
        <v>0</v>
      </c>
      <c r="M165" s="278"/>
      <c r="N165" s="274"/>
      <c r="O165" s="277">
        <f t="shared" si="13"/>
        <v>0</v>
      </c>
      <c r="P165" s="98"/>
    </row>
    <row r="166" spans="1:16" ht="24" x14ac:dyDescent="0.25">
      <c r="A166" s="88">
        <v>2500</v>
      </c>
      <c r="B166" s="226" t="s">
        <v>179</v>
      </c>
      <c r="C166" s="89">
        <f t="shared" si="9"/>
        <v>0</v>
      </c>
      <c r="D166" s="100">
        <v>0</v>
      </c>
      <c r="E166" s="227">
        <f>SUM(E167,E172)</f>
        <v>0</v>
      </c>
      <c r="F166" s="228">
        <f t="shared" si="10"/>
        <v>0</v>
      </c>
      <c r="G166" s="100">
        <f t="shared" ref="G166:K166" si="15">SUM(G167,G172)</f>
        <v>0</v>
      </c>
      <c r="H166" s="101">
        <f t="shared" si="15"/>
        <v>0</v>
      </c>
      <c r="I166" s="102">
        <f t="shared" si="11"/>
        <v>0</v>
      </c>
      <c r="J166" s="100">
        <f t="shared" si="15"/>
        <v>0</v>
      </c>
      <c r="K166" s="101">
        <f t="shared" si="15"/>
        <v>0</v>
      </c>
      <c r="L166" s="102">
        <f t="shared" si="12"/>
        <v>0</v>
      </c>
      <c r="M166" s="229">
        <f t="shared" ref="M166:N166" si="16">SUM(M167,M172)</f>
        <v>0</v>
      </c>
      <c r="N166" s="230">
        <f t="shared" si="16"/>
        <v>0</v>
      </c>
      <c r="O166" s="231">
        <f t="shared" si="13"/>
        <v>0</v>
      </c>
      <c r="P166" s="232"/>
    </row>
    <row r="167" spans="1:16" ht="16.5" customHeight="1" x14ac:dyDescent="0.25">
      <c r="A167" s="260">
        <v>2510</v>
      </c>
      <c r="B167" s="104" t="s">
        <v>180</v>
      </c>
      <c r="C167" s="105">
        <f t="shared" si="9"/>
        <v>0</v>
      </c>
      <c r="D167" s="261">
        <v>0</v>
      </c>
      <c r="E167" s="262">
        <f>SUM(E168:E171)</f>
        <v>0</v>
      </c>
      <c r="F167" s="263">
        <f t="shared" si="10"/>
        <v>0</v>
      </c>
      <c r="G167" s="261">
        <f t="shared" ref="G167:K167" si="17">SUM(G168:G171)</f>
        <v>0</v>
      </c>
      <c r="H167" s="264">
        <f t="shared" si="17"/>
        <v>0</v>
      </c>
      <c r="I167" s="265">
        <f t="shared" si="11"/>
        <v>0</v>
      </c>
      <c r="J167" s="261">
        <f t="shared" si="17"/>
        <v>0</v>
      </c>
      <c r="K167" s="264">
        <f t="shared" si="17"/>
        <v>0</v>
      </c>
      <c r="L167" s="265">
        <f t="shared" si="12"/>
        <v>0</v>
      </c>
      <c r="M167" s="279">
        <f t="shared" ref="M167:N167" si="18">SUM(M168:M171)</f>
        <v>0</v>
      </c>
      <c r="N167" s="280">
        <f t="shared" si="18"/>
        <v>0</v>
      </c>
      <c r="O167" s="281">
        <f t="shared" si="13"/>
        <v>0</v>
      </c>
      <c r="P167" s="138"/>
    </row>
    <row r="168" spans="1:16" ht="24" x14ac:dyDescent="0.25">
      <c r="A168" s="66">
        <v>2512</v>
      </c>
      <c r="B168" s="115" t="s">
        <v>181</v>
      </c>
      <c r="C168" s="116">
        <f t="shared" si="9"/>
        <v>0</v>
      </c>
      <c r="D168" s="122">
        <v>0</v>
      </c>
      <c r="E168" s="243"/>
      <c r="F168" s="244">
        <f t="shared" si="10"/>
        <v>0</v>
      </c>
      <c r="G168" s="122"/>
      <c r="H168" s="123"/>
      <c r="I168" s="124">
        <f t="shared" si="11"/>
        <v>0</v>
      </c>
      <c r="J168" s="122"/>
      <c r="K168" s="123"/>
      <c r="L168" s="124">
        <f t="shared" si="12"/>
        <v>0</v>
      </c>
      <c r="M168" s="245"/>
      <c r="N168" s="243"/>
      <c r="O168" s="124">
        <f t="shared" si="13"/>
        <v>0</v>
      </c>
      <c r="P168" s="74"/>
    </row>
    <row r="169" spans="1:16" ht="36" x14ac:dyDescent="0.25">
      <c r="A169" s="66">
        <v>2513</v>
      </c>
      <c r="B169" s="115" t="s">
        <v>182</v>
      </c>
      <c r="C169" s="116">
        <f t="shared" si="9"/>
        <v>0</v>
      </c>
      <c r="D169" s="122">
        <v>0</v>
      </c>
      <c r="E169" s="243"/>
      <c r="F169" s="244">
        <f t="shared" si="10"/>
        <v>0</v>
      </c>
      <c r="G169" s="122"/>
      <c r="H169" s="123"/>
      <c r="I169" s="124">
        <f t="shared" si="11"/>
        <v>0</v>
      </c>
      <c r="J169" s="122"/>
      <c r="K169" s="123"/>
      <c r="L169" s="124">
        <f t="shared" si="12"/>
        <v>0</v>
      </c>
      <c r="M169" s="245"/>
      <c r="N169" s="243"/>
      <c r="O169" s="124">
        <f t="shared" si="13"/>
        <v>0</v>
      </c>
      <c r="P169" s="74"/>
    </row>
    <row r="170" spans="1:16" ht="24" x14ac:dyDescent="0.25">
      <c r="A170" s="66">
        <v>2515</v>
      </c>
      <c r="B170" s="115" t="s">
        <v>183</v>
      </c>
      <c r="C170" s="116">
        <f t="shared" si="9"/>
        <v>0</v>
      </c>
      <c r="D170" s="122">
        <v>0</v>
      </c>
      <c r="E170" s="243"/>
      <c r="F170" s="244">
        <f t="shared" si="10"/>
        <v>0</v>
      </c>
      <c r="G170" s="122"/>
      <c r="H170" s="123"/>
      <c r="I170" s="124">
        <f t="shared" si="11"/>
        <v>0</v>
      </c>
      <c r="J170" s="122"/>
      <c r="K170" s="123"/>
      <c r="L170" s="124">
        <f t="shared" si="12"/>
        <v>0</v>
      </c>
      <c r="M170" s="245"/>
      <c r="N170" s="243"/>
      <c r="O170" s="124">
        <f t="shared" si="13"/>
        <v>0</v>
      </c>
      <c r="P170" s="74"/>
    </row>
    <row r="171" spans="1:16" ht="24" x14ac:dyDescent="0.25">
      <c r="A171" s="66">
        <v>2519</v>
      </c>
      <c r="B171" s="115" t="s">
        <v>184</v>
      </c>
      <c r="C171" s="116">
        <f t="shared" si="9"/>
        <v>0</v>
      </c>
      <c r="D171" s="122">
        <v>0</v>
      </c>
      <c r="E171" s="243"/>
      <c r="F171" s="244">
        <f t="shared" si="10"/>
        <v>0</v>
      </c>
      <c r="G171" s="122"/>
      <c r="H171" s="123"/>
      <c r="I171" s="124">
        <f t="shared" si="11"/>
        <v>0</v>
      </c>
      <c r="J171" s="122"/>
      <c r="K171" s="123"/>
      <c r="L171" s="124">
        <f t="shared" si="12"/>
        <v>0</v>
      </c>
      <c r="M171" s="245"/>
      <c r="N171" s="243"/>
      <c r="O171" s="124">
        <f t="shared" si="13"/>
        <v>0</v>
      </c>
      <c r="P171" s="74"/>
    </row>
    <row r="172" spans="1:16" ht="24" x14ac:dyDescent="0.25">
      <c r="A172" s="246">
        <v>2520</v>
      </c>
      <c r="B172" s="115" t="s">
        <v>185</v>
      </c>
      <c r="C172" s="116">
        <f t="shared" si="9"/>
        <v>0</v>
      </c>
      <c r="D172" s="122">
        <v>0</v>
      </c>
      <c r="E172" s="243"/>
      <c r="F172" s="244">
        <f t="shared" si="10"/>
        <v>0</v>
      </c>
      <c r="G172" s="122"/>
      <c r="H172" s="123"/>
      <c r="I172" s="124">
        <f t="shared" si="11"/>
        <v>0</v>
      </c>
      <c r="J172" s="122"/>
      <c r="K172" s="123"/>
      <c r="L172" s="124">
        <f t="shared" si="12"/>
        <v>0</v>
      </c>
      <c r="M172" s="245"/>
      <c r="N172" s="243"/>
      <c r="O172" s="124">
        <f t="shared" si="13"/>
        <v>0</v>
      </c>
      <c r="P172" s="74"/>
    </row>
    <row r="173" spans="1:16" s="282" customFormat="1" ht="48" x14ac:dyDescent="0.25">
      <c r="A173" s="26">
        <v>2800</v>
      </c>
      <c r="B173" s="104" t="s">
        <v>186</v>
      </c>
      <c r="C173" s="105">
        <f t="shared" si="9"/>
        <v>0</v>
      </c>
      <c r="D173" s="58">
        <v>0</v>
      </c>
      <c r="E173" s="59"/>
      <c r="F173" s="60">
        <f t="shared" si="10"/>
        <v>0</v>
      </c>
      <c r="G173" s="58"/>
      <c r="H173" s="61"/>
      <c r="I173" s="62">
        <f t="shared" si="11"/>
        <v>0</v>
      </c>
      <c r="J173" s="58"/>
      <c r="K173" s="61"/>
      <c r="L173" s="62">
        <f t="shared" si="12"/>
        <v>0</v>
      </c>
      <c r="M173" s="63"/>
      <c r="N173" s="59"/>
      <c r="O173" s="62">
        <f t="shared" si="13"/>
        <v>0</v>
      </c>
      <c r="P173" s="64"/>
    </row>
    <row r="174" spans="1:16" x14ac:dyDescent="0.25">
      <c r="A174" s="217">
        <v>3000</v>
      </c>
      <c r="B174" s="217" t="s">
        <v>187</v>
      </c>
      <c r="C174" s="218">
        <f t="shared" si="9"/>
        <v>0</v>
      </c>
      <c r="D174" s="219">
        <v>0</v>
      </c>
      <c r="E174" s="220">
        <f>SUM(E175,E185)</f>
        <v>0</v>
      </c>
      <c r="F174" s="221">
        <f t="shared" si="10"/>
        <v>0</v>
      </c>
      <c r="G174" s="219">
        <f>SUM(G175,G185)</f>
        <v>0</v>
      </c>
      <c r="H174" s="222">
        <f>SUM(H175,H185)</f>
        <v>0</v>
      </c>
      <c r="I174" s="223">
        <f t="shared" si="11"/>
        <v>0</v>
      </c>
      <c r="J174" s="219">
        <f>SUM(J175,J185)</f>
        <v>0</v>
      </c>
      <c r="K174" s="222">
        <f>SUM(K175,K185)</f>
        <v>0</v>
      </c>
      <c r="L174" s="223">
        <f t="shared" si="12"/>
        <v>0</v>
      </c>
      <c r="M174" s="224">
        <f>SUM(M175,M185)</f>
        <v>0</v>
      </c>
      <c r="N174" s="220">
        <f>SUM(N175,N185)</f>
        <v>0</v>
      </c>
      <c r="O174" s="223">
        <f t="shared" si="13"/>
        <v>0</v>
      </c>
      <c r="P174" s="225"/>
    </row>
    <row r="175" spans="1:16" ht="24" x14ac:dyDescent="0.25">
      <c r="A175" s="88">
        <v>3200</v>
      </c>
      <c r="B175" s="283" t="s">
        <v>188</v>
      </c>
      <c r="C175" s="89">
        <f t="shared" si="9"/>
        <v>0</v>
      </c>
      <c r="D175" s="100">
        <v>0</v>
      </c>
      <c r="E175" s="227">
        <f>SUM(E176,E180)</f>
        <v>0</v>
      </c>
      <c r="F175" s="228">
        <f t="shared" si="10"/>
        <v>0</v>
      </c>
      <c r="G175" s="100">
        <f t="shared" ref="G175:K175" si="19">SUM(G176,G180)</f>
        <v>0</v>
      </c>
      <c r="H175" s="101">
        <f t="shared" si="19"/>
        <v>0</v>
      </c>
      <c r="I175" s="102">
        <f t="shared" si="11"/>
        <v>0</v>
      </c>
      <c r="J175" s="100">
        <f t="shared" si="19"/>
        <v>0</v>
      </c>
      <c r="K175" s="101">
        <f t="shared" si="19"/>
        <v>0</v>
      </c>
      <c r="L175" s="102">
        <f t="shared" si="12"/>
        <v>0</v>
      </c>
      <c r="M175" s="229">
        <f t="shared" ref="M175:N175" si="20">SUM(M176,M180)</f>
        <v>0</v>
      </c>
      <c r="N175" s="230">
        <f t="shared" si="20"/>
        <v>0</v>
      </c>
      <c r="O175" s="231">
        <f t="shared" si="13"/>
        <v>0</v>
      </c>
      <c r="P175" s="232"/>
    </row>
    <row r="176" spans="1:16" ht="50.25" customHeight="1" x14ac:dyDescent="0.25">
      <c r="A176" s="260">
        <v>3260</v>
      </c>
      <c r="B176" s="104" t="s">
        <v>189</v>
      </c>
      <c r="C176" s="105">
        <f t="shared" si="9"/>
        <v>0</v>
      </c>
      <c r="D176" s="261">
        <v>0</v>
      </c>
      <c r="E176" s="262">
        <f>SUM(E177:E179)</f>
        <v>0</v>
      </c>
      <c r="F176" s="263">
        <f t="shared" si="10"/>
        <v>0</v>
      </c>
      <c r="G176" s="261">
        <f>SUM(G177:G179)</f>
        <v>0</v>
      </c>
      <c r="H176" s="264">
        <f>SUM(H177:H179)</f>
        <v>0</v>
      </c>
      <c r="I176" s="265">
        <f t="shared" si="11"/>
        <v>0</v>
      </c>
      <c r="J176" s="261">
        <f>SUM(J177:J179)</f>
        <v>0</v>
      </c>
      <c r="K176" s="264">
        <f>SUM(K177:K179)</f>
        <v>0</v>
      </c>
      <c r="L176" s="265">
        <f t="shared" si="12"/>
        <v>0</v>
      </c>
      <c r="M176" s="266">
        <f>SUM(M177:M179)</f>
        <v>0</v>
      </c>
      <c r="N176" s="262">
        <f>SUM(N177:N179)</f>
        <v>0</v>
      </c>
      <c r="O176" s="265">
        <f t="shared" si="13"/>
        <v>0</v>
      </c>
      <c r="P176" s="64"/>
    </row>
    <row r="177" spans="1:16" ht="24" x14ac:dyDescent="0.25">
      <c r="A177" s="66">
        <v>3261</v>
      </c>
      <c r="B177" s="115" t="s">
        <v>190</v>
      </c>
      <c r="C177" s="116">
        <f t="shared" si="9"/>
        <v>0</v>
      </c>
      <c r="D177" s="122">
        <v>0</v>
      </c>
      <c r="E177" s="243"/>
      <c r="F177" s="244">
        <f t="shared" si="10"/>
        <v>0</v>
      </c>
      <c r="G177" s="122"/>
      <c r="H177" s="123"/>
      <c r="I177" s="124">
        <f t="shared" si="11"/>
        <v>0</v>
      </c>
      <c r="J177" s="122"/>
      <c r="K177" s="123"/>
      <c r="L177" s="124">
        <f t="shared" si="12"/>
        <v>0</v>
      </c>
      <c r="M177" s="245"/>
      <c r="N177" s="243"/>
      <c r="O177" s="124">
        <f t="shared" si="13"/>
        <v>0</v>
      </c>
      <c r="P177" s="74"/>
    </row>
    <row r="178" spans="1:16" ht="36" x14ac:dyDescent="0.25">
      <c r="A178" s="66">
        <v>3262</v>
      </c>
      <c r="B178" s="115" t="s">
        <v>191</v>
      </c>
      <c r="C178" s="116">
        <f t="shared" si="9"/>
        <v>0</v>
      </c>
      <c r="D178" s="122">
        <v>0</v>
      </c>
      <c r="E178" s="243"/>
      <c r="F178" s="244">
        <f t="shared" si="10"/>
        <v>0</v>
      </c>
      <c r="G178" s="122"/>
      <c r="H178" s="123"/>
      <c r="I178" s="124">
        <f t="shared" si="11"/>
        <v>0</v>
      </c>
      <c r="J178" s="122"/>
      <c r="K178" s="123"/>
      <c r="L178" s="124">
        <f t="shared" si="12"/>
        <v>0</v>
      </c>
      <c r="M178" s="245"/>
      <c r="N178" s="243"/>
      <c r="O178" s="124">
        <f t="shared" si="13"/>
        <v>0</v>
      </c>
      <c r="P178" s="74"/>
    </row>
    <row r="179" spans="1:16" ht="24" x14ac:dyDescent="0.25">
      <c r="A179" s="66">
        <v>3263</v>
      </c>
      <c r="B179" s="115" t="s">
        <v>192</v>
      </c>
      <c r="C179" s="116">
        <f t="shared" si="9"/>
        <v>0</v>
      </c>
      <c r="D179" s="122">
        <v>0</v>
      </c>
      <c r="E179" s="243"/>
      <c r="F179" s="244">
        <f t="shared" si="10"/>
        <v>0</v>
      </c>
      <c r="G179" s="122"/>
      <c r="H179" s="123"/>
      <c r="I179" s="124">
        <f t="shared" si="11"/>
        <v>0</v>
      </c>
      <c r="J179" s="122"/>
      <c r="K179" s="123"/>
      <c r="L179" s="124">
        <f t="shared" si="12"/>
        <v>0</v>
      </c>
      <c r="M179" s="245"/>
      <c r="N179" s="243"/>
      <c r="O179" s="124">
        <f t="shared" si="13"/>
        <v>0</v>
      </c>
      <c r="P179" s="74"/>
    </row>
    <row r="180" spans="1:16" ht="84" x14ac:dyDescent="0.25">
      <c r="A180" s="260">
        <v>3290</v>
      </c>
      <c r="B180" s="104" t="s">
        <v>193</v>
      </c>
      <c r="C180" s="116">
        <f t="shared" ref="C180:C256" si="21">F180+I180+L180+O180</f>
        <v>0</v>
      </c>
      <c r="D180" s="261">
        <v>0</v>
      </c>
      <c r="E180" s="262">
        <f>SUM(E181:E184)</f>
        <v>0</v>
      </c>
      <c r="F180" s="263">
        <f t="shared" si="10"/>
        <v>0</v>
      </c>
      <c r="G180" s="261">
        <f t="shared" ref="G180:K180" si="22">SUM(G181:G184)</f>
        <v>0</v>
      </c>
      <c r="H180" s="264">
        <f t="shared" si="22"/>
        <v>0</v>
      </c>
      <c r="I180" s="265">
        <f t="shared" si="11"/>
        <v>0</v>
      </c>
      <c r="J180" s="261">
        <f t="shared" si="22"/>
        <v>0</v>
      </c>
      <c r="K180" s="264">
        <f t="shared" si="22"/>
        <v>0</v>
      </c>
      <c r="L180" s="265">
        <f t="shared" si="12"/>
        <v>0</v>
      </c>
      <c r="M180" s="284">
        <f t="shared" ref="M180:N180" si="23">SUM(M181:M184)</f>
        <v>0</v>
      </c>
      <c r="N180" s="285">
        <f t="shared" si="23"/>
        <v>0</v>
      </c>
      <c r="O180" s="286">
        <f t="shared" si="13"/>
        <v>0</v>
      </c>
      <c r="P180" s="287"/>
    </row>
    <row r="181" spans="1:16" ht="72" x14ac:dyDescent="0.25">
      <c r="A181" s="66">
        <v>3291</v>
      </c>
      <c r="B181" s="115" t="s">
        <v>194</v>
      </c>
      <c r="C181" s="116">
        <f t="shared" si="21"/>
        <v>0</v>
      </c>
      <c r="D181" s="122">
        <v>0</v>
      </c>
      <c r="E181" s="243"/>
      <c r="F181" s="244">
        <f t="shared" ref="F181:F244" si="24">D181+E181</f>
        <v>0</v>
      </c>
      <c r="G181" s="122"/>
      <c r="H181" s="123"/>
      <c r="I181" s="124">
        <f t="shared" ref="I181:I244" si="25">G181+H181</f>
        <v>0</v>
      </c>
      <c r="J181" s="122"/>
      <c r="K181" s="123"/>
      <c r="L181" s="124">
        <f t="shared" ref="L181:L244" si="26">J181+K181</f>
        <v>0</v>
      </c>
      <c r="M181" s="245"/>
      <c r="N181" s="243"/>
      <c r="O181" s="124">
        <f t="shared" ref="O181:O244" si="27">M181+N181</f>
        <v>0</v>
      </c>
      <c r="P181" s="74"/>
    </row>
    <row r="182" spans="1:16" ht="72" x14ac:dyDescent="0.25">
      <c r="A182" s="66">
        <v>3292</v>
      </c>
      <c r="B182" s="115" t="s">
        <v>195</v>
      </c>
      <c r="C182" s="116">
        <f t="shared" si="21"/>
        <v>0</v>
      </c>
      <c r="D182" s="122">
        <v>0</v>
      </c>
      <c r="E182" s="243"/>
      <c r="F182" s="244">
        <f t="shared" si="24"/>
        <v>0</v>
      </c>
      <c r="G182" s="122"/>
      <c r="H182" s="123"/>
      <c r="I182" s="124">
        <f t="shared" si="25"/>
        <v>0</v>
      </c>
      <c r="J182" s="122"/>
      <c r="K182" s="123"/>
      <c r="L182" s="124">
        <f t="shared" si="26"/>
        <v>0</v>
      </c>
      <c r="M182" s="245"/>
      <c r="N182" s="243"/>
      <c r="O182" s="124">
        <f t="shared" si="27"/>
        <v>0</v>
      </c>
      <c r="P182" s="74"/>
    </row>
    <row r="183" spans="1:16" ht="72" x14ac:dyDescent="0.25">
      <c r="A183" s="66">
        <v>3293</v>
      </c>
      <c r="B183" s="115" t="s">
        <v>196</v>
      </c>
      <c r="C183" s="116">
        <f t="shared" si="21"/>
        <v>0</v>
      </c>
      <c r="D183" s="122">
        <v>0</v>
      </c>
      <c r="E183" s="243"/>
      <c r="F183" s="244">
        <f t="shared" si="24"/>
        <v>0</v>
      </c>
      <c r="G183" s="122"/>
      <c r="H183" s="123"/>
      <c r="I183" s="124">
        <f t="shared" si="25"/>
        <v>0</v>
      </c>
      <c r="J183" s="122"/>
      <c r="K183" s="123"/>
      <c r="L183" s="124">
        <f t="shared" si="26"/>
        <v>0</v>
      </c>
      <c r="M183" s="245"/>
      <c r="N183" s="243"/>
      <c r="O183" s="124">
        <f t="shared" si="27"/>
        <v>0</v>
      </c>
      <c r="P183" s="74"/>
    </row>
    <row r="184" spans="1:16" ht="60" x14ac:dyDescent="0.25">
      <c r="A184" s="288">
        <v>3294</v>
      </c>
      <c r="B184" s="115" t="s">
        <v>197</v>
      </c>
      <c r="C184" s="289">
        <f t="shared" si="21"/>
        <v>0</v>
      </c>
      <c r="D184" s="290">
        <v>0</v>
      </c>
      <c r="E184" s="291"/>
      <c r="F184" s="292">
        <f t="shared" si="24"/>
        <v>0</v>
      </c>
      <c r="G184" s="290"/>
      <c r="H184" s="293"/>
      <c r="I184" s="294">
        <f t="shared" si="25"/>
        <v>0</v>
      </c>
      <c r="J184" s="290"/>
      <c r="K184" s="293"/>
      <c r="L184" s="294">
        <f t="shared" si="26"/>
        <v>0</v>
      </c>
      <c r="M184" s="295"/>
      <c r="N184" s="291"/>
      <c r="O184" s="294">
        <f t="shared" si="27"/>
        <v>0</v>
      </c>
      <c r="P184" s="287"/>
    </row>
    <row r="185" spans="1:16" ht="48" x14ac:dyDescent="0.25">
      <c r="A185" s="143">
        <v>3300</v>
      </c>
      <c r="B185" s="283" t="s">
        <v>198</v>
      </c>
      <c r="C185" s="296">
        <f t="shared" si="21"/>
        <v>0</v>
      </c>
      <c r="D185" s="297">
        <v>0</v>
      </c>
      <c r="E185" s="230">
        <f>SUM(E186:E187)</f>
        <v>0</v>
      </c>
      <c r="F185" s="298">
        <f t="shared" si="24"/>
        <v>0</v>
      </c>
      <c r="G185" s="297">
        <f t="shared" ref="G185:K185" si="28">SUM(G186:G187)</f>
        <v>0</v>
      </c>
      <c r="H185" s="299">
        <f t="shared" si="28"/>
        <v>0</v>
      </c>
      <c r="I185" s="231">
        <f t="shared" si="25"/>
        <v>0</v>
      </c>
      <c r="J185" s="297">
        <f t="shared" si="28"/>
        <v>0</v>
      </c>
      <c r="K185" s="299">
        <f t="shared" si="28"/>
        <v>0</v>
      </c>
      <c r="L185" s="231">
        <f t="shared" si="26"/>
        <v>0</v>
      </c>
      <c r="M185" s="229">
        <f t="shared" ref="M185:N185" si="29">SUM(M186:M187)</f>
        <v>0</v>
      </c>
      <c r="N185" s="230">
        <f t="shared" si="29"/>
        <v>0</v>
      </c>
      <c r="O185" s="231">
        <f t="shared" si="27"/>
        <v>0</v>
      </c>
      <c r="P185" s="232"/>
    </row>
    <row r="186" spans="1:16" ht="48" x14ac:dyDescent="0.25">
      <c r="A186" s="161">
        <v>3310</v>
      </c>
      <c r="B186" s="162" t="s">
        <v>199</v>
      </c>
      <c r="C186" s="174">
        <f t="shared" si="21"/>
        <v>0</v>
      </c>
      <c r="D186" s="253">
        <v>0</v>
      </c>
      <c r="E186" s="254"/>
      <c r="F186" s="255">
        <f t="shared" si="24"/>
        <v>0</v>
      </c>
      <c r="G186" s="253"/>
      <c r="H186" s="256"/>
      <c r="I186" s="257">
        <f t="shared" si="25"/>
        <v>0</v>
      </c>
      <c r="J186" s="253"/>
      <c r="K186" s="256"/>
      <c r="L186" s="257">
        <f t="shared" si="26"/>
        <v>0</v>
      </c>
      <c r="M186" s="258"/>
      <c r="N186" s="254"/>
      <c r="O186" s="257">
        <f t="shared" si="27"/>
        <v>0</v>
      </c>
      <c r="P186" s="172"/>
    </row>
    <row r="187" spans="1:16" ht="58.5" customHeight="1" x14ac:dyDescent="0.25">
      <c r="A187" s="56">
        <v>3320</v>
      </c>
      <c r="B187" s="104" t="s">
        <v>200</v>
      </c>
      <c r="C187" s="105">
        <f t="shared" si="21"/>
        <v>0</v>
      </c>
      <c r="D187" s="111">
        <v>0</v>
      </c>
      <c r="E187" s="240"/>
      <c r="F187" s="241">
        <f t="shared" si="24"/>
        <v>0</v>
      </c>
      <c r="G187" s="111"/>
      <c r="H187" s="112"/>
      <c r="I187" s="113">
        <f t="shared" si="25"/>
        <v>0</v>
      </c>
      <c r="J187" s="111"/>
      <c r="K187" s="112"/>
      <c r="L187" s="113">
        <f t="shared" si="26"/>
        <v>0</v>
      </c>
      <c r="M187" s="242"/>
      <c r="N187" s="240"/>
      <c r="O187" s="113">
        <f t="shared" si="27"/>
        <v>0</v>
      </c>
      <c r="P187" s="64"/>
    </row>
    <row r="188" spans="1:16" x14ac:dyDescent="0.25">
      <c r="A188" s="300">
        <v>4000</v>
      </c>
      <c r="B188" s="217" t="s">
        <v>201</v>
      </c>
      <c r="C188" s="218">
        <f t="shared" si="21"/>
        <v>0</v>
      </c>
      <c r="D188" s="219">
        <v>0</v>
      </c>
      <c r="E188" s="220">
        <f>SUM(E189,E192)</f>
        <v>0</v>
      </c>
      <c r="F188" s="221">
        <f t="shared" si="24"/>
        <v>0</v>
      </c>
      <c r="G188" s="219">
        <f>SUM(G189,G192)</f>
        <v>0</v>
      </c>
      <c r="H188" s="222">
        <f>SUM(H189,H192)</f>
        <v>0</v>
      </c>
      <c r="I188" s="223">
        <f t="shared" si="25"/>
        <v>0</v>
      </c>
      <c r="J188" s="219">
        <f>SUM(J189,J192)</f>
        <v>0</v>
      </c>
      <c r="K188" s="222">
        <f>SUM(K189,K192)</f>
        <v>0</v>
      </c>
      <c r="L188" s="223">
        <f t="shared" si="26"/>
        <v>0</v>
      </c>
      <c r="M188" s="224">
        <f>SUM(M189,M192)</f>
        <v>0</v>
      </c>
      <c r="N188" s="220">
        <f>SUM(N189,N192)</f>
        <v>0</v>
      </c>
      <c r="O188" s="223">
        <f t="shared" si="27"/>
        <v>0</v>
      </c>
      <c r="P188" s="225"/>
    </row>
    <row r="189" spans="1:16" ht="24" x14ac:dyDescent="0.25">
      <c r="A189" s="301">
        <v>4200</v>
      </c>
      <c r="B189" s="226" t="s">
        <v>202</v>
      </c>
      <c r="C189" s="89">
        <f t="shared" si="21"/>
        <v>0</v>
      </c>
      <c r="D189" s="100">
        <v>0</v>
      </c>
      <c r="E189" s="227">
        <f>SUM(E190,E191)</f>
        <v>0</v>
      </c>
      <c r="F189" s="228">
        <f t="shared" si="24"/>
        <v>0</v>
      </c>
      <c r="G189" s="100">
        <f>SUM(G190,G191)</f>
        <v>0</v>
      </c>
      <c r="H189" s="101">
        <f>SUM(H190,H191)</f>
        <v>0</v>
      </c>
      <c r="I189" s="102">
        <f t="shared" si="25"/>
        <v>0</v>
      </c>
      <c r="J189" s="100">
        <f>SUM(J190,J191)</f>
        <v>0</v>
      </c>
      <c r="K189" s="101">
        <f>SUM(K190,K191)</f>
        <v>0</v>
      </c>
      <c r="L189" s="102">
        <f t="shared" si="26"/>
        <v>0</v>
      </c>
      <c r="M189" s="259">
        <f>SUM(M190,M191)</f>
        <v>0</v>
      </c>
      <c r="N189" s="227">
        <f>SUM(N190,N191)</f>
        <v>0</v>
      </c>
      <c r="O189" s="102">
        <f t="shared" si="27"/>
        <v>0</v>
      </c>
      <c r="P189" s="98"/>
    </row>
    <row r="190" spans="1:16" ht="36" x14ac:dyDescent="0.25">
      <c r="A190" s="260">
        <v>4240</v>
      </c>
      <c r="B190" s="104" t="s">
        <v>203</v>
      </c>
      <c r="C190" s="105">
        <f t="shared" si="21"/>
        <v>0</v>
      </c>
      <c r="D190" s="111">
        <v>0</v>
      </c>
      <c r="E190" s="240"/>
      <c r="F190" s="241">
        <f t="shared" si="24"/>
        <v>0</v>
      </c>
      <c r="G190" s="111"/>
      <c r="H190" s="112"/>
      <c r="I190" s="113">
        <f t="shared" si="25"/>
        <v>0</v>
      </c>
      <c r="J190" s="111"/>
      <c r="K190" s="112"/>
      <c r="L190" s="113">
        <f t="shared" si="26"/>
        <v>0</v>
      </c>
      <c r="M190" s="242"/>
      <c r="N190" s="240"/>
      <c r="O190" s="113">
        <f t="shared" si="27"/>
        <v>0</v>
      </c>
      <c r="P190" s="64"/>
    </row>
    <row r="191" spans="1:16" ht="24" x14ac:dyDescent="0.25">
      <c r="A191" s="246">
        <v>4250</v>
      </c>
      <c r="B191" s="115" t="s">
        <v>204</v>
      </c>
      <c r="C191" s="116">
        <f t="shared" si="21"/>
        <v>0</v>
      </c>
      <c r="D191" s="122">
        <v>0</v>
      </c>
      <c r="E191" s="243"/>
      <c r="F191" s="244">
        <f t="shared" si="24"/>
        <v>0</v>
      </c>
      <c r="G191" s="122"/>
      <c r="H191" s="123"/>
      <c r="I191" s="124">
        <f t="shared" si="25"/>
        <v>0</v>
      </c>
      <c r="J191" s="122"/>
      <c r="K191" s="123"/>
      <c r="L191" s="124">
        <f t="shared" si="26"/>
        <v>0</v>
      </c>
      <c r="M191" s="245"/>
      <c r="N191" s="243"/>
      <c r="O191" s="124">
        <f t="shared" si="27"/>
        <v>0</v>
      </c>
      <c r="P191" s="74"/>
    </row>
    <row r="192" spans="1:16" x14ac:dyDescent="0.25">
      <c r="A192" s="88">
        <v>4300</v>
      </c>
      <c r="B192" s="226" t="s">
        <v>205</v>
      </c>
      <c r="C192" s="89">
        <f t="shared" si="21"/>
        <v>0</v>
      </c>
      <c r="D192" s="100">
        <v>0</v>
      </c>
      <c r="E192" s="227">
        <f>SUM(E193)</f>
        <v>0</v>
      </c>
      <c r="F192" s="228">
        <f t="shared" si="24"/>
        <v>0</v>
      </c>
      <c r="G192" s="100">
        <f>SUM(G193)</f>
        <v>0</v>
      </c>
      <c r="H192" s="101">
        <f>SUM(H193)</f>
        <v>0</v>
      </c>
      <c r="I192" s="102">
        <f t="shared" si="25"/>
        <v>0</v>
      </c>
      <c r="J192" s="100">
        <f>SUM(J193)</f>
        <v>0</v>
      </c>
      <c r="K192" s="101">
        <f>SUM(K193)</f>
        <v>0</v>
      </c>
      <c r="L192" s="102">
        <f t="shared" si="26"/>
        <v>0</v>
      </c>
      <c r="M192" s="259">
        <f>SUM(M193)</f>
        <v>0</v>
      </c>
      <c r="N192" s="227">
        <f>SUM(N193)</f>
        <v>0</v>
      </c>
      <c r="O192" s="102">
        <f t="shared" si="27"/>
        <v>0</v>
      </c>
      <c r="P192" s="98"/>
    </row>
    <row r="193" spans="1:16" ht="24" x14ac:dyDescent="0.25">
      <c r="A193" s="260">
        <v>4310</v>
      </c>
      <c r="B193" s="104" t="s">
        <v>206</v>
      </c>
      <c r="C193" s="105">
        <f t="shared" si="21"/>
        <v>0</v>
      </c>
      <c r="D193" s="261">
        <v>0</v>
      </c>
      <c r="E193" s="262">
        <f>SUM(E194:E194)</f>
        <v>0</v>
      </c>
      <c r="F193" s="263">
        <f t="shared" si="24"/>
        <v>0</v>
      </c>
      <c r="G193" s="261">
        <f>SUM(G194:G194)</f>
        <v>0</v>
      </c>
      <c r="H193" s="264">
        <f>SUM(H194:H194)</f>
        <v>0</v>
      </c>
      <c r="I193" s="265">
        <f t="shared" si="25"/>
        <v>0</v>
      </c>
      <c r="J193" s="261">
        <f>SUM(J194:J194)</f>
        <v>0</v>
      </c>
      <c r="K193" s="264">
        <f>SUM(K194:K194)</f>
        <v>0</v>
      </c>
      <c r="L193" s="265">
        <f t="shared" si="26"/>
        <v>0</v>
      </c>
      <c r="M193" s="266">
        <f>SUM(M194:M194)</f>
        <v>0</v>
      </c>
      <c r="N193" s="262">
        <f>SUM(N194:N194)</f>
        <v>0</v>
      </c>
      <c r="O193" s="265">
        <f t="shared" si="27"/>
        <v>0</v>
      </c>
      <c r="P193" s="64"/>
    </row>
    <row r="194" spans="1:16" ht="36" x14ac:dyDescent="0.25">
      <c r="A194" s="66">
        <v>4311</v>
      </c>
      <c r="B194" s="115" t="s">
        <v>207</v>
      </c>
      <c r="C194" s="116">
        <f t="shared" si="21"/>
        <v>0</v>
      </c>
      <c r="D194" s="122">
        <v>0</v>
      </c>
      <c r="E194" s="243"/>
      <c r="F194" s="244">
        <f t="shared" si="24"/>
        <v>0</v>
      </c>
      <c r="G194" s="122"/>
      <c r="H194" s="123"/>
      <c r="I194" s="124">
        <f t="shared" si="25"/>
        <v>0</v>
      </c>
      <c r="J194" s="122"/>
      <c r="K194" s="123"/>
      <c r="L194" s="124">
        <f t="shared" si="26"/>
        <v>0</v>
      </c>
      <c r="M194" s="245"/>
      <c r="N194" s="243"/>
      <c r="O194" s="124">
        <f t="shared" si="27"/>
        <v>0</v>
      </c>
      <c r="P194" s="74"/>
    </row>
    <row r="195" spans="1:16" s="33" customFormat="1" ht="24" x14ac:dyDescent="0.25">
      <c r="A195" s="302"/>
      <c r="B195" s="26" t="s">
        <v>208</v>
      </c>
      <c r="C195" s="209">
        <f t="shared" si="21"/>
        <v>0</v>
      </c>
      <c r="D195" s="210">
        <v>0</v>
      </c>
      <c r="E195" s="211">
        <f>SUM(E196,E231,E269)</f>
        <v>0</v>
      </c>
      <c r="F195" s="212">
        <f t="shared" si="24"/>
        <v>0</v>
      </c>
      <c r="G195" s="210">
        <f>SUM(G196,G231,G269)</f>
        <v>0</v>
      </c>
      <c r="H195" s="213">
        <f>SUM(H196,H231,H269)</f>
        <v>0</v>
      </c>
      <c r="I195" s="214">
        <f t="shared" si="25"/>
        <v>0</v>
      </c>
      <c r="J195" s="210">
        <f>SUM(J196,J231,J269)</f>
        <v>0</v>
      </c>
      <c r="K195" s="213">
        <f>SUM(K196,K231,K269)</f>
        <v>0</v>
      </c>
      <c r="L195" s="214">
        <f t="shared" si="26"/>
        <v>0</v>
      </c>
      <c r="M195" s="303">
        <f>SUM(M196,M231,M269)</f>
        <v>0</v>
      </c>
      <c r="N195" s="304">
        <f>SUM(N196,N231,N269)</f>
        <v>0</v>
      </c>
      <c r="O195" s="305">
        <f t="shared" si="27"/>
        <v>0</v>
      </c>
      <c r="P195" s="306"/>
    </row>
    <row r="196" spans="1:16" x14ac:dyDescent="0.25">
      <c r="A196" s="217">
        <v>5000</v>
      </c>
      <c r="B196" s="217" t="s">
        <v>209</v>
      </c>
      <c r="C196" s="218">
        <f>F196+I196+L196+O196</f>
        <v>0</v>
      </c>
      <c r="D196" s="219">
        <v>0</v>
      </c>
      <c r="E196" s="220">
        <f>E197+E205</f>
        <v>0</v>
      </c>
      <c r="F196" s="221">
        <f t="shared" si="24"/>
        <v>0</v>
      </c>
      <c r="G196" s="219">
        <f>G197+G205</f>
        <v>0</v>
      </c>
      <c r="H196" s="222">
        <f>H197+H205</f>
        <v>0</v>
      </c>
      <c r="I196" s="223">
        <f t="shared" si="25"/>
        <v>0</v>
      </c>
      <c r="J196" s="219">
        <f>J197+J205</f>
        <v>0</v>
      </c>
      <c r="K196" s="222">
        <f>K197+K205</f>
        <v>0</v>
      </c>
      <c r="L196" s="223">
        <f t="shared" si="26"/>
        <v>0</v>
      </c>
      <c r="M196" s="224">
        <f>M197+M205</f>
        <v>0</v>
      </c>
      <c r="N196" s="220">
        <f>N197+N205</f>
        <v>0</v>
      </c>
      <c r="O196" s="223">
        <f t="shared" si="27"/>
        <v>0</v>
      </c>
      <c r="P196" s="225"/>
    </row>
    <row r="197" spans="1:16" x14ac:dyDescent="0.25">
      <c r="A197" s="88">
        <v>5100</v>
      </c>
      <c r="B197" s="226" t="s">
        <v>210</v>
      </c>
      <c r="C197" s="89">
        <f t="shared" si="21"/>
        <v>0</v>
      </c>
      <c r="D197" s="100">
        <v>0</v>
      </c>
      <c r="E197" s="227">
        <f>E198+E199+E202+E203+E204</f>
        <v>0</v>
      </c>
      <c r="F197" s="228">
        <f t="shared" si="24"/>
        <v>0</v>
      </c>
      <c r="G197" s="100">
        <f>G198+G199+G202+G203+G204</f>
        <v>0</v>
      </c>
      <c r="H197" s="101">
        <f>H198+H199+H202+H203+H204</f>
        <v>0</v>
      </c>
      <c r="I197" s="102">
        <f t="shared" si="25"/>
        <v>0</v>
      </c>
      <c r="J197" s="100">
        <f>J198+J199+J202+J203+J204</f>
        <v>0</v>
      </c>
      <c r="K197" s="101">
        <f>K198+K199+K202+K203+K204</f>
        <v>0</v>
      </c>
      <c r="L197" s="102">
        <f t="shared" si="26"/>
        <v>0</v>
      </c>
      <c r="M197" s="259">
        <f>M198+M199+M202+M203+M204</f>
        <v>0</v>
      </c>
      <c r="N197" s="227">
        <f>N198+N199+N202+N203+N204</f>
        <v>0</v>
      </c>
      <c r="O197" s="102">
        <f t="shared" si="27"/>
        <v>0</v>
      </c>
      <c r="P197" s="98"/>
    </row>
    <row r="198" spans="1:16" x14ac:dyDescent="0.25">
      <c r="A198" s="260">
        <v>5110</v>
      </c>
      <c r="B198" s="104" t="s">
        <v>211</v>
      </c>
      <c r="C198" s="105">
        <f t="shared" si="21"/>
        <v>0</v>
      </c>
      <c r="D198" s="111">
        <v>0</v>
      </c>
      <c r="E198" s="240"/>
      <c r="F198" s="241">
        <f t="shared" si="24"/>
        <v>0</v>
      </c>
      <c r="G198" s="111"/>
      <c r="H198" s="112"/>
      <c r="I198" s="113">
        <f t="shared" si="25"/>
        <v>0</v>
      </c>
      <c r="J198" s="111"/>
      <c r="K198" s="112"/>
      <c r="L198" s="113">
        <f t="shared" si="26"/>
        <v>0</v>
      </c>
      <c r="M198" s="242"/>
      <c r="N198" s="240"/>
      <c r="O198" s="113">
        <f t="shared" si="27"/>
        <v>0</v>
      </c>
      <c r="P198" s="64"/>
    </row>
    <row r="199" spans="1:16" ht="24" x14ac:dyDescent="0.25">
      <c r="A199" s="246">
        <v>5120</v>
      </c>
      <c r="B199" s="115" t="s">
        <v>212</v>
      </c>
      <c r="C199" s="116">
        <f t="shared" si="21"/>
        <v>0</v>
      </c>
      <c r="D199" s="247">
        <v>0</v>
      </c>
      <c r="E199" s="248">
        <f>E200+E201</f>
        <v>0</v>
      </c>
      <c r="F199" s="249">
        <f t="shared" si="24"/>
        <v>0</v>
      </c>
      <c r="G199" s="247">
        <f>G200+G201</f>
        <v>0</v>
      </c>
      <c r="H199" s="250">
        <f>H200+H201</f>
        <v>0</v>
      </c>
      <c r="I199" s="251">
        <f t="shared" si="25"/>
        <v>0</v>
      </c>
      <c r="J199" s="247">
        <f>J200+J201</f>
        <v>0</v>
      </c>
      <c r="K199" s="250">
        <f>K200+K201</f>
        <v>0</v>
      </c>
      <c r="L199" s="251">
        <f t="shared" si="26"/>
        <v>0</v>
      </c>
      <c r="M199" s="252">
        <f>M200+M201</f>
        <v>0</v>
      </c>
      <c r="N199" s="248">
        <f>N200+N201</f>
        <v>0</v>
      </c>
      <c r="O199" s="251">
        <f t="shared" si="27"/>
        <v>0</v>
      </c>
      <c r="P199" s="74"/>
    </row>
    <row r="200" spans="1:16" x14ac:dyDescent="0.25">
      <c r="A200" s="66">
        <v>5121</v>
      </c>
      <c r="B200" s="115" t="s">
        <v>213</v>
      </c>
      <c r="C200" s="116">
        <f t="shared" si="21"/>
        <v>0</v>
      </c>
      <c r="D200" s="122">
        <v>0</v>
      </c>
      <c r="E200" s="243"/>
      <c r="F200" s="244">
        <f t="shared" si="24"/>
        <v>0</v>
      </c>
      <c r="G200" s="122"/>
      <c r="H200" s="123"/>
      <c r="I200" s="124">
        <f t="shared" si="25"/>
        <v>0</v>
      </c>
      <c r="J200" s="122"/>
      <c r="K200" s="123"/>
      <c r="L200" s="124">
        <f t="shared" si="26"/>
        <v>0</v>
      </c>
      <c r="M200" s="245"/>
      <c r="N200" s="243"/>
      <c r="O200" s="124">
        <f t="shared" si="27"/>
        <v>0</v>
      </c>
      <c r="P200" s="74"/>
    </row>
    <row r="201" spans="1:16" ht="35.25" customHeight="1" x14ac:dyDescent="0.25">
      <c r="A201" s="66">
        <v>5129</v>
      </c>
      <c r="B201" s="115" t="s">
        <v>214</v>
      </c>
      <c r="C201" s="116">
        <f t="shared" si="21"/>
        <v>0</v>
      </c>
      <c r="D201" s="122">
        <v>0</v>
      </c>
      <c r="E201" s="243"/>
      <c r="F201" s="244">
        <f t="shared" si="24"/>
        <v>0</v>
      </c>
      <c r="G201" s="122"/>
      <c r="H201" s="123"/>
      <c r="I201" s="124">
        <f t="shared" si="25"/>
        <v>0</v>
      </c>
      <c r="J201" s="122"/>
      <c r="K201" s="123"/>
      <c r="L201" s="124">
        <f t="shared" si="26"/>
        <v>0</v>
      </c>
      <c r="M201" s="245"/>
      <c r="N201" s="243"/>
      <c r="O201" s="124">
        <f t="shared" si="27"/>
        <v>0</v>
      </c>
      <c r="P201" s="74"/>
    </row>
    <row r="202" spans="1:16" x14ac:dyDescent="0.25">
      <c r="A202" s="246">
        <v>5130</v>
      </c>
      <c r="B202" s="115" t="s">
        <v>215</v>
      </c>
      <c r="C202" s="116">
        <f t="shared" si="21"/>
        <v>0</v>
      </c>
      <c r="D202" s="122">
        <v>0</v>
      </c>
      <c r="E202" s="243"/>
      <c r="F202" s="244">
        <f t="shared" si="24"/>
        <v>0</v>
      </c>
      <c r="G202" s="122"/>
      <c r="H202" s="123"/>
      <c r="I202" s="124">
        <f t="shared" si="25"/>
        <v>0</v>
      </c>
      <c r="J202" s="122"/>
      <c r="K202" s="123"/>
      <c r="L202" s="124">
        <f t="shared" si="26"/>
        <v>0</v>
      </c>
      <c r="M202" s="245"/>
      <c r="N202" s="243"/>
      <c r="O202" s="124">
        <f t="shared" si="27"/>
        <v>0</v>
      </c>
      <c r="P202" s="74"/>
    </row>
    <row r="203" spans="1:16" x14ac:dyDescent="0.25">
      <c r="A203" s="246">
        <v>5140</v>
      </c>
      <c r="B203" s="115" t="s">
        <v>216</v>
      </c>
      <c r="C203" s="116">
        <f t="shared" si="21"/>
        <v>0</v>
      </c>
      <c r="D203" s="122">
        <v>0</v>
      </c>
      <c r="E203" s="243"/>
      <c r="F203" s="244">
        <f t="shared" si="24"/>
        <v>0</v>
      </c>
      <c r="G203" s="122"/>
      <c r="H203" s="123"/>
      <c r="I203" s="124">
        <f t="shared" si="25"/>
        <v>0</v>
      </c>
      <c r="J203" s="122"/>
      <c r="K203" s="123"/>
      <c r="L203" s="124">
        <f t="shared" si="26"/>
        <v>0</v>
      </c>
      <c r="M203" s="245"/>
      <c r="N203" s="243"/>
      <c r="O203" s="124">
        <f t="shared" si="27"/>
        <v>0</v>
      </c>
      <c r="P203" s="74"/>
    </row>
    <row r="204" spans="1:16" ht="24" x14ac:dyDescent="0.25">
      <c r="A204" s="246">
        <v>5170</v>
      </c>
      <c r="B204" s="115" t="s">
        <v>217</v>
      </c>
      <c r="C204" s="116">
        <f t="shared" si="21"/>
        <v>0</v>
      </c>
      <c r="D204" s="122">
        <v>0</v>
      </c>
      <c r="E204" s="243"/>
      <c r="F204" s="244">
        <f t="shared" si="24"/>
        <v>0</v>
      </c>
      <c r="G204" s="122"/>
      <c r="H204" s="123"/>
      <c r="I204" s="124">
        <f t="shared" si="25"/>
        <v>0</v>
      </c>
      <c r="J204" s="122"/>
      <c r="K204" s="123"/>
      <c r="L204" s="124">
        <f t="shared" si="26"/>
        <v>0</v>
      </c>
      <c r="M204" s="245"/>
      <c r="N204" s="243"/>
      <c r="O204" s="124">
        <f t="shared" si="27"/>
        <v>0</v>
      </c>
      <c r="P204" s="74"/>
    </row>
    <row r="205" spans="1:16" x14ac:dyDescent="0.25">
      <c r="A205" s="88">
        <v>5200</v>
      </c>
      <c r="B205" s="226" t="s">
        <v>218</v>
      </c>
      <c r="C205" s="89">
        <f t="shared" si="21"/>
        <v>0</v>
      </c>
      <c r="D205" s="100">
        <v>0</v>
      </c>
      <c r="E205" s="227">
        <f>E206+E216+E217+E226+E227+E228+E230</f>
        <v>0</v>
      </c>
      <c r="F205" s="228">
        <f t="shared" si="24"/>
        <v>0</v>
      </c>
      <c r="G205" s="100">
        <f>G206+G216+G217+G226+G227+G228+G230</f>
        <v>0</v>
      </c>
      <c r="H205" s="101">
        <f>H206+H216+H217+H226+H227+H228+H230</f>
        <v>0</v>
      </c>
      <c r="I205" s="102">
        <f t="shared" si="25"/>
        <v>0</v>
      </c>
      <c r="J205" s="100">
        <f>J206+J216+J217+J226+J227+J228+J230</f>
        <v>0</v>
      </c>
      <c r="K205" s="101">
        <f>K206+K216+K217+K226+K227+K228+K230</f>
        <v>0</v>
      </c>
      <c r="L205" s="102">
        <f t="shared" si="26"/>
        <v>0</v>
      </c>
      <c r="M205" s="259">
        <f>M206+M216+M217+M226+M227+M228+M230</f>
        <v>0</v>
      </c>
      <c r="N205" s="227">
        <f>N206+N216+N217+N226+N227+N228+N230</f>
        <v>0</v>
      </c>
      <c r="O205" s="102">
        <f t="shared" si="27"/>
        <v>0</v>
      </c>
      <c r="P205" s="98"/>
    </row>
    <row r="206" spans="1:16" x14ac:dyDescent="0.25">
      <c r="A206" s="233">
        <v>5210</v>
      </c>
      <c r="B206" s="162" t="s">
        <v>219</v>
      </c>
      <c r="C206" s="174">
        <f t="shared" si="21"/>
        <v>0</v>
      </c>
      <c r="D206" s="234">
        <v>0</v>
      </c>
      <c r="E206" s="235">
        <f>SUM(E207:E215)</f>
        <v>0</v>
      </c>
      <c r="F206" s="236">
        <f t="shared" si="24"/>
        <v>0</v>
      </c>
      <c r="G206" s="234">
        <f>SUM(G207:G215)</f>
        <v>0</v>
      </c>
      <c r="H206" s="237">
        <f>SUM(H207:H215)</f>
        <v>0</v>
      </c>
      <c r="I206" s="238">
        <f t="shared" si="25"/>
        <v>0</v>
      </c>
      <c r="J206" s="234">
        <f>SUM(J207:J215)</f>
        <v>0</v>
      </c>
      <c r="K206" s="237">
        <f>SUM(K207:K215)</f>
        <v>0</v>
      </c>
      <c r="L206" s="238">
        <f t="shared" si="26"/>
        <v>0</v>
      </c>
      <c r="M206" s="239">
        <f>SUM(M207:M215)</f>
        <v>0</v>
      </c>
      <c r="N206" s="235">
        <f>SUM(N207:N215)</f>
        <v>0</v>
      </c>
      <c r="O206" s="238">
        <f t="shared" si="27"/>
        <v>0</v>
      </c>
      <c r="P206" s="172"/>
    </row>
    <row r="207" spans="1:16" x14ac:dyDescent="0.25">
      <c r="A207" s="56">
        <v>5211</v>
      </c>
      <c r="B207" s="104" t="s">
        <v>220</v>
      </c>
      <c r="C207" s="116">
        <f t="shared" si="21"/>
        <v>0</v>
      </c>
      <c r="D207" s="111">
        <v>0</v>
      </c>
      <c r="E207" s="240"/>
      <c r="F207" s="241">
        <f t="shared" si="24"/>
        <v>0</v>
      </c>
      <c r="G207" s="111"/>
      <c r="H207" s="112"/>
      <c r="I207" s="113">
        <f t="shared" si="25"/>
        <v>0</v>
      </c>
      <c r="J207" s="111"/>
      <c r="K207" s="112"/>
      <c r="L207" s="113">
        <f t="shared" si="26"/>
        <v>0</v>
      </c>
      <c r="M207" s="242"/>
      <c r="N207" s="240"/>
      <c r="O207" s="113">
        <f t="shared" si="27"/>
        <v>0</v>
      </c>
      <c r="P207" s="64"/>
    </row>
    <row r="208" spans="1:16" x14ac:dyDescent="0.25">
      <c r="A208" s="66">
        <v>5212</v>
      </c>
      <c r="B208" s="115" t="s">
        <v>221</v>
      </c>
      <c r="C208" s="116">
        <f t="shared" si="21"/>
        <v>0</v>
      </c>
      <c r="D208" s="122">
        <v>0</v>
      </c>
      <c r="E208" s="243"/>
      <c r="F208" s="244">
        <f t="shared" si="24"/>
        <v>0</v>
      </c>
      <c r="G208" s="122"/>
      <c r="H208" s="123"/>
      <c r="I208" s="124">
        <f t="shared" si="25"/>
        <v>0</v>
      </c>
      <c r="J208" s="122"/>
      <c r="K208" s="123"/>
      <c r="L208" s="124">
        <f t="shared" si="26"/>
        <v>0</v>
      </c>
      <c r="M208" s="245"/>
      <c r="N208" s="243"/>
      <c r="O208" s="124">
        <f t="shared" si="27"/>
        <v>0</v>
      </c>
      <c r="P208" s="74"/>
    </row>
    <row r="209" spans="1:16" x14ac:dyDescent="0.25">
      <c r="A209" s="66">
        <v>5213</v>
      </c>
      <c r="B209" s="115" t="s">
        <v>222</v>
      </c>
      <c r="C209" s="116">
        <f t="shared" si="21"/>
        <v>0</v>
      </c>
      <c r="D209" s="122">
        <v>0</v>
      </c>
      <c r="E209" s="243"/>
      <c r="F209" s="244">
        <f t="shared" si="24"/>
        <v>0</v>
      </c>
      <c r="G209" s="122"/>
      <c r="H209" s="123"/>
      <c r="I209" s="124">
        <f t="shared" si="25"/>
        <v>0</v>
      </c>
      <c r="J209" s="122"/>
      <c r="K209" s="123"/>
      <c r="L209" s="124">
        <f t="shared" si="26"/>
        <v>0</v>
      </c>
      <c r="M209" s="245"/>
      <c r="N209" s="243"/>
      <c r="O209" s="124">
        <f t="shared" si="27"/>
        <v>0</v>
      </c>
      <c r="P209" s="74"/>
    </row>
    <row r="210" spans="1:16" x14ac:dyDescent="0.25">
      <c r="A210" s="66">
        <v>5214</v>
      </c>
      <c r="B210" s="115" t="s">
        <v>223</v>
      </c>
      <c r="C210" s="116">
        <f t="shared" si="21"/>
        <v>0</v>
      </c>
      <c r="D210" s="122">
        <v>0</v>
      </c>
      <c r="E210" s="243"/>
      <c r="F210" s="244">
        <f t="shared" si="24"/>
        <v>0</v>
      </c>
      <c r="G210" s="122"/>
      <c r="H210" s="123"/>
      <c r="I210" s="124">
        <f t="shared" si="25"/>
        <v>0</v>
      </c>
      <c r="J210" s="122"/>
      <c r="K210" s="123"/>
      <c r="L210" s="124">
        <f t="shared" si="26"/>
        <v>0</v>
      </c>
      <c r="M210" s="245"/>
      <c r="N210" s="243"/>
      <c r="O210" s="124">
        <f t="shared" si="27"/>
        <v>0</v>
      </c>
      <c r="P210" s="74"/>
    </row>
    <row r="211" spans="1:16" x14ac:dyDescent="0.25">
      <c r="A211" s="66">
        <v>5215</v>
      </c>
      <c r="B211" s="115" t="s">
        <v>224</v>
      </c>
      <c r="C211" s="116">
        <f t="shared" si="21"/>
        <v>0</v>
      </c>
      <c r="D211" s="122">
        <v>0</v>
      </c>
      <c r="E211" s="243"/>
      <c r="F211" s="244">
        <f t="shared" si="24"/>
        <v>0</v>
      </c>
      <c r="G211" s="122"/>
      <c r="H211" s="123"/>
      <c r="I211" s="124">
        <f t="shared" si="25"/>
        <v>0</v>
      </c>
      <c r="J211" s="122"/>
      <c r="K211" s="123"/>
      <c r="L211" s="124">
        <f t="shared" si="26"/>
        <v>0</v>
      </c>
      <c r="M211" s="245"/>
      <c r="N211" s="243"/>
      <c r="O211" s="124">
        <f t="shared" si="27"/>
        <v>0</v>
      </c>
      <c r="P211" s="74"/>
    </row>
    <row r="212" spans="1:16" ht="24" x14ac:dyDescent="0.25">
      <c r="A212" s="66">
        <v>5216</v>
      </c>
      <c r="B212" s="115" t="s">
        <v>225</v>
      </c>
      <c r="C212" s="116">
        <f t="shared" si="21"/>
        <v>0</v>
      </c>
      <c r="D212" s="122">
        <v>0</v>
      </c>
      <c r="E212" s="243"/>
      <c r="F212" s="244">
        <f t="shared" si="24"/>
        <v>0</v>
      </c>
      <c r="G212" s="122"/>
      <c r="H212" s="123"/>
      <c r="I212" s="124">
        <f t="shared" si="25"/>
        <v>0</v>
      </c>
      <c r="J212" s="122"/>
      <c r="K212" s="123"/>
      <c r="L212" s="124">
        <f t="shared" si="26"/>
        <v>0</v>
      </c>
      <c r="M212" s="245"/>
      <c r="N212" s="243"/>
      <c r="O212" s="124">
        <f t="shared" si="27"/>
        <v>0</v>
      </c>
      <c r="P212" s="74"/>
    </row>
    <row r="213" spans="1:16" x14ac:dyDescent="0.25">
      <c r="A213" s="66">
        <v>5217</v>
      </c>
      <c r="B213" s="115" t="s">
        <v>226</v>
      </c>
      <c r="C213" s="116">
        <f t="shared" si="21"/>
        <v>0</v>
      </c>
      <c r="D213" s="122">
        <v>0</v>
      </c>
      <c r="E213" s="243"/>
      <c r="F213" s="244">
        <f t="shared" si="24"/>
        <v>0</v>
      </c>
      <c r="G213" s="122"/>
      <c r="H213" s="123"/>
      <c r="I213" s="124">
        <f t="shared" si="25"/>
        <v>0</v>
      </c>
      <c r="J213" s="122"/>
      <c r="K213" s="123"/>
      <c r="L213" s="124">
        <f t="shared" si="26"/>
        <v>0</v>
      </c>
      <c r="M213" s="245"/>
      <c r="N213" s="243"/>
      <c r="O213" s="124">
        <f t="shared" si="27"/>
        <v>0</v>
      </c>
      <c r="P213" s="74"/>
    </row>
    <row r="214" spans="1:16" x14ac:dyDescent="0.25">
      <c r="A214" s="66">
        <v>5218</v>
      </c>
      <c r="B214" s="115" t="s">
        <v>227</v>
      </c>
      <c r="C214" s="116">
        <f t="shared" si="21"/>
        <v>0</v>
      </c>
      <c r="D214" s="122">
        <v>0</v>
      </c>
      <c r="E214" s="243"/>
      <c r="F214" s="244">
        <f t="shared" si="24"/>
        <v>0</v>
      </c>
      <c r="G214" s="122"/>
      <c r="H214" s="123"/>
      <c r="I214" s="124">
        <f t="shared" si="25"/>
        <v>0</v>
      </c>
      <c r="J214" s="122"/>
      <c r="K214" s="123"/>
      <c r="L214" s="124">
        <f t="shared" si="26"/>
        <v>0</v>
      </c>
      <c r="M214" s="245"/>
      <c r="N214" s="243"/>
      <c r="O214" s="124">
        <f t="shared" si="27"/>
        <v>0</v>
      </c>
      <c r="P214" s="74"/>
    </row>
    <row r="215" spans="1:16" x14ac:dyDescent="0.25">
      <c r="A215" s="66">
        <v>5219</v>
      </c>
      <c r="B215" s="115" t="s">
        <v>228</v>
      </c>
      <c r="C215" s="116">
        <f t="shared" si="21"/>
        <v>0</v>
      </c>
      <c r="D215" s="122">
        <v>0</v>
      </c>
      <c r="E215" s="243"/>
      <c r="F215" s="244">
        <f t="shared" si="24"/>
        <v>0</v>
      </c>
      <c r="G215" s="122"/>
      <c r="H215" s="123"/>
      <c r="I215" s="124">
        <f t="shared" si="25"/>
        <v>0</v>
      </c>
      <c r="J215" s="122"/>
      <c r="K215" s="123"/>
      <c r="L215" s="124">
        <f t="shared" si="26"/>
        <v>0</v>
      </c>
      <c r="M215" s="245"/>
      <c r="N215" s="243"/>
      <c r="O215" s="124">
        <f t="shared" si="27"/>
        <v>0</v>
      </c>
      <c r="P215" s="74"/>
    </row>
    <row r="216" spans="1:16" ht="13.5" customHeight="1" x14ac:dyDescent="0.25">
      <c r="A216" s="246">
        <v>5220</v>
      </c>
      <c r="B216" s="115" t="s">
        <v>229</v>
      </c>
      <c r="C216" s="116">
        <f t="shared" si="21"/>
        <v>0</v>
      </c>
      <c r="D216" s="122">
        <v>0</v>
      </c>
      <c r="E216" s="243"/>
      <c r="F216" s="244">
        <f t="shared" si="24"/>
        <v>0</v>
      </c>
      <c r="G216" s="122"/>
      <c r="H216" s="123"/>
      <c r="I216" s="124">
        <f t="shared" si="25"/>
        <v>0</v>
      </c>
      <c r="J216" s="122"/>
      <c r="K216" s="123"/>
      <c r="L216" s="124">
        <f t="shared" si="26"/>
        <v>0</v>
      </c>
      <c r="M216" s="245"/>
      <c r="N216" s="243"/>
      <c r="O216" s="124">
        <f t="shared" si="27"/>
        <v>0</v>
      </c>
      <c r="P216" s="74"/>
    </row>
    <row r="217" spans="1:16" x14ac:dyDescent="0.25">
      <c r="A217" s="246">
        <v>5230</v>
      </c>
      <c r="B217" s="115" t="s">
        <v>230</v>
      </c>
      <c r="C217" s="116">
        <f t="shared" si="21"/>
        <v>0</v>
      </c>
      <c r="D217" s="247">
        <v>0</v>
      </c>
      <c r="E217" s="248">
        <f>SUM(E218:E225)</f>
        <v>0</v>
      </c>
      <c r="F217" s="249">
        <f t="shared" si="24"/>
        <v>0</v>
      </c>
      <c r="G217" s="247">
        <f>SUM(G218:G225)</f>
        <v>0</v>
      </c>
      <c r="H217" s="250">
        <f>SUM(H218:H225)</f>
        <v>0</v>
      </c>
      <c r="I217" s="251">
        <f t="shared" si="25"/>
        <v>0</v>
      </c>
      <c r="J217" s="247">
        <f>SUM(J218:J225)</f>
        <v>0</v>
      </c>
      <c r="K217" s="250">
        <f>SUM(K218:K225)</f>
        <v>0</v>
      </c>
      <c r="L217" s="251">
        <f t="shared" si="26"/>
        <v>0</v>
      </c>
      <c r="M217" s="252">
        <f>SUM(M218:M225)</f>
        <v>0</v>
      </c>
      <c r="N217" s="248">
        <f>SUM(N218:N225)</f>
        <v>0</v>
      </c>
      <c r="O217" s="251">
        <f t="shared" si="27"/>
        <v>0</v>
      </c>
      <c r="P217" s="74"/>
    </row>
    <row r="218" spans="1:16" x14ac:dyDescent="0.25">
      <c r="A218" s="66">
        <v>5231</v>
      </c>
      <c r="B218" s="115" t="s">
        <v>231</v>
      </c>
      <c r="C218" s="116">
        <f t="shared" si="21"/>
        <v>0</v>
      </c>
      <c r="D218" s="122">
        <v>0</v>
      </c>
      <c r="E218" s="243"/>
      <c r="F218" s="244">
        <f t="shared" si="24"/>
        <v>0</v>
      </c>
      <c r="G218" s="122"/>
      <c r="H218" s="123"/>
      <c r="I218" s="124">
        <f t="shared" si="25"/>
        <v>0</v>
      </c>
      <c r="J218" s="122"/>
      <c r="K218" s="123"/>
      <c r="L218" s="124">
        <f t="shared" si="26"/>
        <v>0</v>
      </c>
      <c r="M218" s="245"/>
      <c r="N218" s="243"/>
      <c r="O218" s="124">
        <f t="shared" si="27"/>
        <v>0</v>
      </c>
      <c r="P218" s="74"/>
    </row>
    <row r="219" spans="1:16" x14ac:dyDescent="0.25">
      <c r="A219" s="66">
        <v>5232</v>
      </c>
      <c r="B219" s="115" t="s">
        <v>232</v>
      </c>
      <c r="C219" s="116">
        <f t="shared" si="21"/>
        <v>0</v>
      </c>
      <c r="D219" s="122">
        <v>0</v>
      </c>
      <c r="E219" s="243"/>
      <c r="F219" s="244">
        <f t="shared" si="24"/>
        <v>0</v>
      </c>
      <c r="G219" s="122"/>
      <c r="H219" s="123"/>
      <c r="I219" s="124">
        <f t="shared" si="25"/>
        <v>0</v>
      </c>
      <c r="J219" s="122"/>
      <c r="K219" s="123"/>
      <c r="L219" s="124">
        <f t="shared" si="26"/>
        <v>0</v>
      </c>
      <c r="M219" s="245"/>
      <c r="N219" s="243"/>
      <c r="O219" s="124">
        <f t="shared" si="27"/>
        <v>0</v>
      </c>
      <c r="P219" s="74"/>
    </row>
    <row r="220" spans="1:16" x14ac:dyDescent="0.25">
      <c r="A220" s="66">
        <v>5233</v>
      </c>
      <c r="B220" s="115" t="s">
        <v>233</v>
      </c>
      <c r="C220" s="116">
        <f t="shared" si="21"/>
        <v>0</v>
      </c>
      <c r="D220" s="122">
        <v>0</v>
      </c>
      <c r="E220" s="243"/>
      <c r="F220" s="244">
        <f t="shared" si="24"/>
        <v>0</v>
      </c>
      <c r="G220" s="122"/>
      <c r="H220" s="123"/>
      <c r="I220" s="124">
        <f t="shared" si="25"/>
        <v>0</v>
      </c>
      <c r="J220" s="122"/>
      <c r="K220" s="123"/>
      <c r="L220" s="124">
        <f t="shared" si="26"/>
        <v>0</v>
      </c>
      <c r="M220" s="245"/>
      <c r="N220" s="243"/>
      <c r="O220" s="124">
        <f t="shared" si="27"/>
        <v>0</v>
      </c>
      <c r="P220" s="74"/>
    </row>
    <row r="221" spans="1:16" ht="24" x14ac:dyDescent="0.25">
      <c r="A221" s="66">
        <v>5234</v>
      </c>
      <c r="B221" s="115" t="s">
        <v>234</v>
      </c>
      <c r="C221" s="116">
        <f t="shared" si="21"/>
        <v>0</v>
      </c>
      <c r="D221" s="122">
        <v>0</v>
      </c>
      <c r="E221" s="243"/>
      <c r="F221" s="244">
        <f t="shared" si="24"/>
        <v>0</v>
      </c>
      <c r="G221" s="122"/>
      <c r="H221" s="123"/>
      <c r="I221" s="124">
        <f t="shared" si="25"/>
        <v>0</v>
      </c>
      <c r="J221" s="122"/>
      <c r="K221" s="123"/>
      <c r="L221" s="124">
        <f t="shared" si="26"/>
        <v>0</v>
      </c>
      <c r="M221" s="245"/>
      <c r="N221" s="243"/>
      <c r="O221" s="124">
        <f t="shared" si="27"/>
        <v>0</v>
      </c>
      <c r="P221" s="74"/>
    </row>
    <row r="222" spans="1:16" ht="14.25" customHeight="1" x14ac:dyDescent="0.25">
      <c r="A222" s="66">
        <v>5236</v>
      </c>
      <c r="B222" s="115" t="s">
        <v>235</v>
      </c>
      <c r="C222" s="116">
        <f t="shared" si="21"/>
        <v>0</v>
      </c>
      <c r="D222" s="122">
        <v>0</v>
      </c>
      <c r="E222" s="243"/>
      <c r="F222" s="244">
        <f t="shared" si="24"/>
        <v>0</v>
      </c>
      <c r="G222" s="122"/>
      <c r="H222" s="123"/>
      <c r="I222" s="124">
        <f t="shared" si="25"/>
        <v>0</v>
      </c>
      <c r="J222" s="122"/>
      <c r="K222" s="123"/>
      <c r="L222" s="124">
        <f t="shared" si="26"/>
        <v>0</v>
      </c>
      <c r="M222" s="245"/>
      <c r="N222" s="243"/>
      <c r="O222" s="124">
        <f t="shared" si="27"/>
        <v>0</v>
      </c>
      <c r="P222" s="74"/>
    </row>
    <row r="223" spans="1:16" ht="14.25" customHeight="1" x14ac:dyDescent="0.25">
      <c r="A223" s="66">
        <v>5237</v>
      </c>
      <c r="B223" s="115" t="s">
        <v>236</v>
      </c>
      <c r="C223" s="116">
        <f t="shared" si="21"/>
        <v>0</v>
      </c>
      <c r="D223" s="122">
        <v>0</v>
      </c>
      <c r="E223" s="243"/>
      <c r="F223" s="244">
        <f t="shared" si="24"/>
        <v>0</v>
      </c>
      <c r="G223" s="122"/>
      <c r="H223" s="123"/>
      <c r="I223" s="124">
        <f t="shared" si="25"/>
        <v>0</v>
      </c>
      <c r="J223" s="122"/>
      <c r="K223" s="123"/>
      <c r="L223" s="124">
        <f t="shared" si="26"/>
        <v>0</v>
      </c>
      <c r="M223" s="245"/>
      <c r="N223" s="243"/>
      <c r="O223" s="124">
        <f t="shared" si="27"/>
        <v>0</v>
      </c>
      <c r="P223" s="74"/>
    </row>
    <row r="224" spans="1:16" ht="24" x14ac:dyDescent="0.25">
      <c r="A224" s="66">
        <v>5238</v>
      </c>
      <c r="B224" s="115" t="s">
        <v>237</v>
      </c>
      <c r="C224" s="116">
        <f t="shared" si="21"/>
        <v>0</v>
      </c>
      <c r="D224" s="122">
        <v>0</v>
      </c>
      <c r="E224" s="243"/>
      <c r="F224" s="244">
        <f t="shared" si="24"/>
        <v>0</v>
      </c>
      <c r="G224" s="122"/>
      <c r="H224" s="123"/>
      <c r="I224" s="124">
        <f t="shared" si="25"/>
        <v>0</v>
      </c>
      <c r="J224" s="122"/>
      <c r="K224" s="123"/>
      <c r="L224" s="124">
        <f t="shared" si="26"/>
        <v>0</v>
      </c>
      <c r="M224" s="245"/>
      <c r="N224" s="243"/>
      <c r="O224" s="124">
        <f t="shared" si="27"/>
        <v>0</v>
      </c>
      <c r="P224" s="74"/>
    </row>
    <row r="225" spans="1:16" ht="24" x14ac:dyDescent="0.25">
      <c r="A225" s="66">
        <v>5239</v>
      </c>
      <c r="B225" s="115" t="s">
        <v>238</v>
      </c>
      <c r="C225" s="116">
        <f t="shared" si="21"/>
        <v>0</v>
      </c>
      <c r="D225" s="122">
        <v>0</v>
      </c>
      <c r="E225" s="243"/>
      <c r="F225" s="244">
        <f t="shared" si="24"/>
        <v>0</v>
      </c>
      <c r="G225" s="122"/>
      <c r="H225" s="123"/>
      <c r="I225" s="124">
        <f t="shared" si="25"/>
        <v>0</v>
      </c>
      <c r="J225" s="122"/>
      <c r="K225" s="123"/>
      <c r="L225" s="124">
        <f t="shared" si="26"/>
        <v>0</v>
      </c>
      <c r="M225" s="245"/>
      <c r="N225" s="243"/>
      <c r="O225" s="124">
        <f t="shared" si="27"/>
        <v>0</v>
      </c>
      <c r="P225" s="74"/>
    </row>
    <row r="226" spans="1:16" ht="24" x14ac:dyDescent="0.25">
      <c r="A226" s="246">
        <v>5240</v>
      </c>
      <c r="B226" s="115" t="s">
        <v>239</v>
      </c>
      <c r="C226" s="116">
        <f t="shared" si="21"/>
        <v>0</v>
      </c>
      <c r="D226" s="122">
        <v>0</v>
      </c>
      <c r="E226" s="243"/>
      <c r="F226" s="244">
        <f t="shared" si="24"/>
        <v>0</v>
      </c>
      <c r="G226" s="122"/>
      <c r="H226" s="123"/>
      <c r="I226" s="124">
        <f t="shared" si="25"/>
        <v>0</v>
      </c>
      <c r="J226" s="122"/>
      <c r="K226" s="123"/>
      <c r="L226" s="124">
        <f t="shared" si="26"/>
        <v>0</v>
      </c>
      <c r="M226" s="245"/>
      <c r="N226" s="243"/>
      <c r="O226" s="124">
        <f t="shared" si="27"/>
        <v>0</v>
      </c>
      <c r="P226" s="74"/>
    </row>
    <row r="227" spans="1:16" ht="36" customHeight="1" x14ac:dyDescent="0.25">
      <c r="A227" s="246">
        <v>5250</v>
      </c>
      <c r="B227" s="115" t="s">
        <v>240</v>
      </c>
      <c r="C227" s="116">
        <f t="shared" si="21"/>
        <v>0</v>
      </c>
      <c r="D227" s="122">
        <v>0</v>
      </c>
      <c r="E227" s="243"/>
      <c r="F227" s="244">
        <f t="shared" si="24"/>
        <v>0</v>
      </c>
      <c r="G227" s="122"/>
      <c r="H227" s="123"/>
      <c r="I227" s="124">
        <f t="shared" si="25"/>
        <v>0</v>
      </c>
      <c r="J227" s="122"/>
      <c r="K227" s="123"/>
      <c r="L227" s="124">
        <f t="shared" si="26"/>
        <v>0</v>
      </c>
      <c r="M227" s="245"/>
      <c r="N227" s="243"/>
      <c r="O227" s="124">
        <f t="shared" si="27"/>
        <v>0</v>
      </c>
      <c r="P227" s="74"/>
    </row>
    <row r="228" spans="1:16" x14ac:dyDescent="0.25">
      <c r="A228" s="246">
        <v>5260</v>
      </c>
      <c r="B228" s="115" t="s">
        <v>241</v>
      </c>
      <c r="C228" s="116">
        <f t="shared" si="21"/>
        <v>0</v>
      </c>
      <c r="D228" s="247">
        <v>0</v>
      </c>
      <c r="E228" s="248">
        <f>SUM(E229)</f>
        <v>0</v>
      </c>
      <c r="F228" s="249">
        <f t="shared" si="24"/>
        <v>0</v>
      </c>
      <c r="G228" s="247">
        <f>SUM(G229)</f>
        <v>0</v>
      </c>
      <c r="H228" s="250">
        <f>SUM(H229)</f>
        <v>0</v>
      </c>
      <c r="I228" s="251">
        <f t="shared" si="25"/>
        <v>0</v>
      </c>
      <c r="J228" s="247">
        <f>SUM(J229)</f>
        <v>0</v>
      </c>
      <c r="K228" s="250">
        <f>SUM(K229)</f>
        <v>0</v>
      </c>
      <c r="L228" s="251">
        <f t="shared" si="26"/>
        <v>0</v>
      </c>
      <c r="M228" s="252">
        <f>SUM(M229)</f>
        <v>0</v>
      </c>
      <c r="N228" s="248">
        <f>SUM(N229)</f>
        <v>0</v>
      </c>
      <c r="O228" s="251">
        <f t="shared" si="27"/>
        <v>0</v>
      </c>
      <c r="P228" s="74"/>
    </row>
    <row r="229" spans="1:16" ht="24" x14ac:dyDescent="0.25">
      <c r="A229" s="66">
        <v>5269</v>
      </c>
      <c r="B229" s="115" t="s">
        <v>242</v>
      </c>
      <c r="C229" s="116">
        <f t="shared" si="21"/>
        <v>0</v>
      </c>
      <c r="D229" s="122">
        <v>0</v>
      </c>
      <c r="E229" s="243"/>
      <c r="F229" s="244">
        <f t="shared" si="24"/>
        <v>0</v>
      </c>
      <c r="G229" s="122"/>
      <c r="H229" s="123"/>
      <c r="I229" s="124">
        <f t="shared" si="25"/>
        <v>0</v>
      </c>
      <c r="J229" s="122"/>
      <c r="K229" s="123"/>
      <c r="L229" s="124">
        <f t="shared" si="26"/>
        <v>0</v>
      </c>
      <c r="M229" s="245"/>
      <c r="N229" s="243"/>
      <c r="O229" s="124">
        <f t="shared" si="27"/>
        <v>0</v>
      </c>
      <c r="P229" s="74"/>
    </row>
    <row r="230" spans="1:16" ht="24" x14ac:dyDescent="0.25">
      <c r="A230" s="233">
        <v>5270</v>
      </c>
      <c r="B230" s="162" t="s">
        <v>243</v>
      </c>
      <c r="C230" s="267">
        <f t="shared" si="21"/>
        <v>0</v>
      </c>
      <c r="D230" s="253">
        <v>0</v>
      </c>
      <c r="E230" s="254"/>
      <c r="F230" s="255">
        <f t="shared" si="24"/>
        <v>0</v>
      </c>
      <c r="G230" s="253"/>
      <c r="H230" s="256"/>
      <c r="I230" s="257">
        <f t="shared" si="25"/>
        <v>0</v>
      </c>
      <c r="J230" s="253"/>
      <c r="K230" s="256"/>
      <c r="L230" s="257">
        <f t="shared" si="26"/>
        <v>0</v>
      </c>
      <c r="M230" s="258"/>
      <c r="N230" s="254"/>
      <c r="O230" s="257">
        <f t="shared" si="27"/>
        <v>0</v>
      </c>
      <c r="P230" s="172"/>
    </row>
    <row r="231" spans="1:16" x14ac:dyDescent="0.25">
      <c r="A231" s="217">
        <v>6000</v>
      </c>
      <c r="B231" s="217" t="s">
        <v>244</v>
      </c>
      <c r="C231" s="218">
        <f t="shared" si="21"/>
        <v>0</v>
      </c>
      <c r="D231" s="219">
        <v>0</v>
      </c>
      <c r="E231" s="220">
        <f>E232+E252+E259</f>
        <v>0</v>
      </c>
      <c r="F231" s="221">
        <f t="shared" si="24"/>
        <v>0</v>
      </c>
      <c r="G231" s="219">
        <f>G232+G252+G259</f>
        <v>0</v>
      </c>
      <c r="H231" s="222">
        <f>H232+H252+H259</f>
        <v>0</v>
      </c>
      <c r="I231" s="223">
        <f t="shared" si="25"/>
        <v>0</v>
      </c>
      <c r="J231" s="219">
        <f>J232+J252+J259</f>
        <v>0</v>
      </c>
      <c r="K231" s="222">
        <f>K232+K252+K259</f>
        <v>0</v>
      </c>
      <c r="L231" s="223">
        <f t="shared" si="26"/>
        <v>0</v>
      </c>
      <c r="M231" s="224">
        <f>M232+M252+M259</f>
        <v>0</v>
      </c>
      <c r="N231" s="220">
        <f>N232+N252+N259</f>
        <v>0</v>
      </c>
      <c r="O231" s="223">
        <f t="shared" si="27"/>
        <v>0</v>
      </c>
      <c r="P231" s="225"/>
    </row>
    <row r="232" spans="1:16" ht="14.25" customHeight="1" x14ac:dyDescent="0.25">
      <c r="A232" s="143">
        <v>6200</v>
      </c>
      <c r="B232" s="283" t="s">
        <v>245</v>
      </c>
      <c r="C232" s="296">
        <f>F232+I232+L232+O232</f>
        <v>0</v>
      </c>
      <c r="D232" s="297">
        <v>0</v>
      </c>
      <c r="E232" s="230">
        <f>SUM(E233,E234,E236,E239,E245,E246,E247)</f>
        <v>0</v>
      </c>
      <c r="F232" s="298">
        <f>D232+E232</f>
        <v>0</v>
      </c>
      <c r="G232" s="297">
        <f>SUM(G233,G234,G236,G239,G245,G246,G247)</f>
        <v>0</v>
      </c>
      <c r="H232" s="299">
        <f>SUM(H233,H234,H236,H239,H245,H246,H247)</f>
        <v>0</v>
      </c>
      <c r="I232" s="231">
        <f t="shared" si="25"/>
        <v>0</v>
      </c>
      <c r="J232" s="297">
        <f>SUM(J233,J234,J236,J239,J245,J246,J247)</f>
        <v>0</v>
      </c>
      <c r="K232" s="299">
        <f>SUM(K233,K234,K236,K239,K245,K246,K247)</f>
        <v>0</v>
      </c>
      <c r="L232" s="231">
        <f t="shared" si="26"/>
        <v>0</v>
      </c>
      <c r="M232" s="229">
        <f>SUM(M233,M234,M236,M239,M245,M246,M247)</f>
        <v>0</v>
      </c>
      <c r="N232" s="230">
        <f>SUM(N233,N234,N236,N239,N245,N246,N247)</f>
        <v>0</v>
      </c>
      <c r="O232" s="231">
        <f t="shared" si="27"/>
        <v>0</v>
      </c>
      <c r="P232" s="232"/>
    </row>
    <row r="233" spans="1:16" ht="24" x14ac:dyDescent="0.25">
      <c r="A233" s="260">
        <v>6220</v>
      </c>
      <c r="B233" s="104" t="s">
        <v>246</v>
      </c>
      <c r="C233" s="263">
        <f t="shared" si="21"/>
        <v>0</v>
      </c>
      <c r="D233" s="111">
        <v>0</v>
      </c>
      <c r="E233" s="240"/>
      <c r="F233" s="241">
        <f t="shared" si="24"/>
        <v>0</v>
      </c>
      <c r="G233" s="111"/>
      <c r="H233" s="112"/>
      <c r="I233" s="113">
        <f t="shared" si="25"/>
        <v>0</v>
      </c>
      <c r="J233" s="111"/>
      <c r="K233" s="112"/>
      <c r="L233" s="113">
        <f t="shared" si="26"/>
        <v>0</v>
      </c>
      <c r="M233" s="242"/>
      <c r="N233" s="240"/>
      <c r="O233" s="113">
        <f t="shared" si="27"/>
        <v>0</v>
      </c>
      <c r="P233" s="64"/>
    </row>
    <row r="234" spans="1:16" x14ac:dyDescent="0.25">
      <c r="A234" s="246">
        <v>6230</v>
      </c>
      <c r="B234" s="115" t="s">
        <v>247</v>
      </c>
      <c r="C234" s="249">
        <f t="shared" si="21"/>
        <v>0</v>
      </c>
      <c r="D234" s="122">
        <v>0</v>
      </c>
      <c r="E234" s="123">
        <f>SUM(E235)</f>
        <v>0</v>
      </c>
      <c r="F234" s="249">
        <f t="shared" si="24"/>
        <v>0</v>
      </c>
      <c r="G234" s="122">
        <f>SUM(G235)</f>
        <v>0</v>
      </c>
      <c r="H234" s="123">
        <f>SUM(H235)</f>
        <v>0</v>
      </c>
      <c r="I234" s="251">
        <f t="shared" si="25"/>
        <v>0</v>
      </c>
      <c r="J234" s="122">
        <f>SUM(J235)</f>
        <v>0</v>
      </c>
      <c r="K234" s="123">
        <f>SUM(K235)</f>
        <v>0</v>
      </c>
      <c r="L234" s="251">
        <f t="shared" si="26"/>
        <v>0</v>
      </c>
      <c r="M234" s="122">
        <f>SUM(M235)</f>
        <v>0</v>
      </c>
      <c r="N234" s="123">
        <f>SUM(N235)</f>
        <v>0</v>
      </c>
      <c r="O234" s="251">
        <f t="shared" si="27"/>
        <v>0</v>
      </c>
      <c r="P234" s="74"/>
    </row>
    <row r="235" spans="1:16" ht="24" x14ac:dyDescent="0.25">
      <c r="A235" s="66">
        <v>6239</v>
      </c>
      <c r="B235" s="104" t="s">
        <v>248</v>
      </c>
      <c r="C235" s="249">
        <f t="shared" si="21"/>
        <v>0</v>
      </c>
      <c r="D235" s="122">
        <v>0</v>
      </c>
      <c r="E235" s="243"/>
      <c r="F235" s="249">
        <f t="shared" si="24"/>
        <v>0</v>
      </c>
      <c r="G235" s="122"/>
      <c r="H235" s="123"/>
      <c r="I235" s="251">
        <f t="shared" si="25"/>
        <v>0</v>
      </c>
      <c r="J235" s="122"/>
      <c r="K235" s="123"/>
      <c r="L235" s="251">
        <f t="shared" si="26"/>
        <v>0</v>
      </c>
      <c r="M235" s="245"/>
      <c r="N235" s="243"/>
      <c r="O235" s="251">
        <f t="shared" si="27"/>
        <v>0</v>
      </c>
      <c r="P235" s="74"/>
    </row>
    <row r="236" spans="1:16" ht="24" x14ac:dyDescent="0.25">
      <c r="A236" s="246">
        <v>6240</v>
      </c>
      <c r="B236" s="115" t="s">
        <v>249</v>
      </c>
      <c r="C236" s="249">
        <f t="shared" si="21"/>
        <v>0</v>
      </c>
      <c r="D236" s="247">
        <v>0</v>
      </c>
      <c r="E236" s="248">
        <f>SUM(E237:E238)</f>
        <v>0</v>
      </c>
      <c r="F236" s="249">
        <f t="shared" si="24"/>
        <v>0</v>
      </c>
      <c r="G236" s="247">
        <f>SUM(G237:G238)</f>
        <v>0</v>
      </c>
      <c r="H236" s="250">
        <f>SUM(H237:H238)</f>
        <v>0</v>
      </c>
      <c r="I236" s="251">
        <f t="shared" si="25"/>
        <v>0</v>
      </c>
      <c r="J236" s="247">
        <f>SUM(J237:J238)</f>
        <v>0</v>
      </c>
      <c r="K236" s="250">
        <f>SUM(K237:K238)</f>
        <v>0</v>
      </c>
      <c r="L236" s="251">
        <f t="shared" si="26"/>
        <v>0</v>
      </c>
      <c r="M236" s="252">
        <f>SUM(M237:M238)</f>
        <v>0</v>
      </c>
      <c r="N236" s="248">
        <f>SUM(N237:N238)</f>
        <v>0</v>
      </c>
      <c r="O236" s="251">
        <f t="shared" si="27"/>
        <v>0</v>
      </c>
      <c r="P236" s="74"/>
    </row>
    <row r="237" spans="1:16" x14ac:dyDescent="0.25">
      <c r="A237" s="66">
        <v>6241</v>
      </c>
      <c r="B237" s="115" t="s">
        <v>250</v>
      </c>
      <c r="C237" s="249">
        <f t="shared" si="21"/>
        <v>0</v>
      </c>
      <c r="D237" s="122">
        <v>0</v>
      </c>
      <c r="E237" s="243"/>
      <c r="F237" s="244">
        <f t="shared" si="24"/>
        <v>0</v>
      </c>
      <c r="G237" s="122"/>
      <c r="H237" s="123"/>
      <c r="I237" s="124">
        <f t="shared" si="25"/>
        <v>0</v>
      </c>
      <c r="J237" s="122"/>
      <c r="K237" s="123"/>
      <c r="L237" s="124">
        <f t="shared" si="26"/>
        <v>0</v>
      </c>
      <c r="M237" s="245"/>
      <c r="N237" s="243"/>
      <c r="O237" s="124">
        <f t="shared" si="27"/>
        <v>0</v>
      </c>
      <c r="P237" s="74"/>
    </row>
    <row r="238" spans="1:16" x14ac:dyDescent="0.25">
      <c r="A238" s="66">
        <v>6242</v>
      </c>
      <c r="B238" s="115" t="s">
        <v>251</v>
      </c>
      <c r="C238" s="249">
        <f t="shared" si="21"/>
        <v>0</v>
      </c>
      <c r="D238" s="122">
        <v>0</v>
      </c>
      <c r="E238" s="243"/>
      <c r="F238" s="244">
        <f t="shared" si="24"/>
        <v>0</v>
      </c>
      <c r="G238" s="122"/>
      <c r="H238" s="123"/>
      <c r="I238" s="124">
        <f t="shared" si="25"/>
        <v>0</v>
      </c>
      <c r="J238" s="122"/>
      <c r="K238" s="123"/>
      <c r="L238" s="124">
        <f t="shared" si="26"/>
        <v>0</v>
      </c>
      <c r="M238" s="245"/>
      <c r="N238" s="243"/>
      <c r="O238" s="124">
        <f t="shared" si="27"/>
        <v>0</v>
      </c>
      <c r="P238" s="74"/>
    </row>
    <row r="239" spans="1:16" ht="25.5" customHeight="1" x14ac:dyDescent="0.25">
      <c r="A239" s="246">
        <v>6250</v>
      </c>
      <c r="B239" s="115" t="s">
        <v>252</v>
      </c>
      <c r="C239" s="249">
        <f t="shared" si="21"/>
        <v>0</v>
      </c>
      <c r="D239" s="247">
        <v>0</v>
      </c>
      <c r="E239" s="248">
        <f>SUM(E240:E244)</f>
        <v>0</v>
      </c>
      <c r="F239" s="249">
        <f t="shared" si="24"/>
        <v>0</v>
      </c>
      <c r="G239" s="247">
        <f>SUM(G240:G244)</f>
        <v>0</v>
      </c>
      <c r="H239" s="250">
        <f>SUM(H240:H244)</f>
        <v>0</v>
      </c>
      <c r="I239" s="251">
        <f t="shared" si="25"/>
        <v>0</v>
      </c>
      <c r="J239" s="247">
        <f>SUM(J240:J244)</f>
        <v>0</v>
      </c>
      <c r="K239" s="250">
        <f>SUM(K240:K244)</f>
        <v>0</v>
      </c>
      <c r="L239" s="251">
        <f t="shared" si="26"/>
        <v>0</v>
      </c>
      <c r="M239" s="252">
        <f>SUM(M240:M244)</f>
        <v>0</v>
      </c>
      <c r="N239" s="248">
        <f>SUM(N240:N244)</f>
        <v>0</v>
      </c>
      <c r="O239" s="251">
        <f t="shared" si="27"/>
        <v>0</v>
      </c>
      <c r="P239" s="74"/>
    </row>
    <row r="240" spans="1:16" ht="14.25" customHeight="1" x14ac:dyDescent="0.25">
      <c r="A240" s="66">
        <v>6252</v>
      </c>
      <c r="B240" s="115" t="s">
        <v>253</v>
      </c>
      <c r="C240" s="249">
        <f t="shared" si="21"/>
        <v>0</v>
      </c>
      <c r="D240" s="122">
        <v>0</v>
      </c>
      <c r="E240" s="243"/>
      <c r="F240" s="244">
        <f t="shared" si="24"/>
        <v>0</v>
      </c>
      <c r="G240" s="122"/>
      <c r="H240" s="123"/>
      <c r="I240" s="124">
        <f t="shared" si="25"/>
        <v>0</v>
      </c>
      <c r="J240" s="122"/>
      <c r="K240" s="123"/>
      <c r="L240" s="124">
        <f t="shared" si="26"/>
        <v>0</v>
      </c>
      <c r="M240" s="245"/>
      <c r="N240" s="243"/>
      <c r="O240" s="124">
        <f t="shared" si="27"/>
        <v>0</v>
      </c>
      <c r="P240" s="74"/>
    </row>
    <row r="241" spans="1:16" ht="14.25" customHeight="1" x14ac:dyDescent="0.25">
      <c r="A241" s="66">
        <v>6253</v>
      </c>
      <c r="B241" s="115" t="s">
        <v>254</v>
      </c>
      <c r="C241" s="249">
        <f t="shared" si="21"/>
        <v>0</v>
      </c>
      <c r="D241" s="122">
        <v>0</v>
      </c>
      <c r="E241" s="243"/>
      <c r="F241" s="244">
        <f t="shared" si="24"/>
        <v>0</v>
      </c>
      <c r="G241" s="122"/>
      <c r="H241" s="123"/>
      <c r="I241" s="124">
        <f t="shared" si="25"/>
        <v>0</v>
      </c>
      <c r="J241" s="122"/>
      <c r="K241" s="123"/>
      <c r="L241" s="124">
        <f t="shared" si="26"/>
        <v>0</v>
      </c>
      <c r="M241" s="245"/>
      <c r="N241" s="243"/>
      <c r="O241" s="124">
        <f t="shared" si="27"/>
        <v>0</v>
      </c>
      <c r="P241" s="74"/>
    </row>
    <row r="242" spans="1:16" ht="24" x14ac:dyDescent="0.25">
      <c r="A242" s="66">
        <v>6254</v>
      </c>
      <c r="B242" s="115" t="s">
        <v>255</v>
      </c>
      <c r="C242" s="249">
        <f t="shared" si="21"/>
        <v>0</v>
      </c>
      <c r="D242" s="122">
        <v>0</v>
      </c>
      <c r="E242" s="243"/>
      <c r="F242" s="244">
        <f t="shared" si="24"/>
        <v>0</v>
      </c>
      <c r="G242" s="122"/>
      <c r="H242" s="123"/>
      <c r="I242" s="124">
        <f t="shared" si="25"/>
        <v>0</v>
      </c>
      <c r="J242" s="122"/>
      <c r="K242" s="123"/>
      <c r="L242" s="124">
        <f t="shared" si="26"/>
        <v>0</v>
      </c>
      <c r="M242" s="245"/>
      <c r="N242" s="243"/>
      <c r="O242" s="124">
        <f t="shared" si="27"/>
        <v>0</v>
      </c>
      <c r="P242" s="74"/>
    </row>
    <row r="243" spans="1:16" ht="24" x14ac:dyDescent="0.25">
      <c r="A243" s="66">
        <v>6255</v>
      </c>
      <c r="B243" s="115" t="s">
        <v>256</v>
      </c>
      <c r="C243" s="249">
        <f t="shared" si="21"/>
        <v>0</v>
      </c>
      <c r="D243" s="122">
        <v>0</v>
      </c>
      <c r="E243" s="243"/>
      <c r="F243" s="244">
        <f t="shared" si="24"/>
        <v>0</v>
      </c>
      <c r="G243" s="122"/>
      <c r="H243" s="123"/>
      <c r="I243" s="124">
        <f t="shared" si="25"/>
        <v>0</v>
      </c>
      <c r="J243" s="122"/>
      <c r="K243" s="123"/>
      <c r="L243" s="124">
        <f t="shared" si="26"/>
        <v>0</v>
      </c>
      <c r="M243" s="245"/>
      <c r="N243" s="243"/>
      <c r="O243" s="124">
        <f t="shared" si="27"/>
        <v>0</v>
      </c>
      <c r="P243" s="74"/>
    </row>
    <row r="244" spans="1:16" x14ac:dyDescent="0.25">
      <c r="A244" s="66">
        <v>6259</v>
      </c>
      <c r="B244" s="115" t="s">
        <v>257</v>
      </c>
      <c r="C244" s="249">
        <f t="shared" si="21"/>
        <v>0</v>
      </c>
      <c r="D244" s="122">
        <v>0</v>
      </c>
      <c r="E244" s="243"/>
      <c r="F244" s="244">
        <f t="shared" si="24"/>
        <v>0</v>
      </c>
      <c r="G244" s="122"/>
      <c r="H244" s="123"/>
      <c r="I244" s="124">
        <f t="shared" si="25"/>
        <v>0</v>
      </c>
      <c r="J244" s="122"/>
      <c r="K244" s="123"/>
      <c r="L244" s="124">
        <f t="shared" si="26"/>
        <v>0</v>
      </c>
      <c r="M244" s="245"/>
      <c r="N244" s="243"/>
      <c r="O244" s="124">
        <f t="shared" si="27"/>
        <v>0</v>
      </c>
      <c r="P244" s="74"/>
    </row>
    <row r="245" spans="1:16" ht="37.5" customHeight="1" x14ac:dyDescent="0.25">
      <c r="A245" s="246">
        <v>6260</v>
      </c>
      <c r="B245" s="115" t="s">
        <v>258</v>
      </c>
      <c r="C245" s="249">
        <f t="shared" si="21"/>
        <v>0</v>
      </c>
      <c r="D245" s="122">
        <v>0</v>
      </c>
      <c r="E245" s="243"/>
      <c r="F245" s="244">
        <f t="shared" ref="F245:F286" si="30">D245+E245</f>
        <v>0</v>
      </c>
      <c r="G245" s="122"/>
      <c r="H245" s="123"/>
      <c r="I245" s="124">
        <f t="shared" ref="I245:I286" si="31">G245+H245</f>
        <v>0</v>
      </c>
      <c r="J245" s="122"/>
      <c r="K245" s="123"/>
      <c r="L245" s="124">
        <f t="shared" ref="L245:L286" si="32">J245+K245</f>
        <v>0</v>
      </c>
      <c r="M245" s="245"/>
      <c r="N245" s="243"/>
      <c r="O245" s="124">
        <f t="shared" ref="O245:O276" si="33">M245+N245</f>
        <v>0</v>
      </c>
      <c r="P245" s="74"/>
    </row>
    <row r="246" spans="1:16" x14ac:dyDescent="0.25">
      <c r="A246" s="246">
        <v>6270</v>
      </c>
      <c r="B246" s="115" t="s">
        <v>259</v>
      </c>
      <c r="C246" s="249">
        <f t="shared" si="21"/>
        <v>0</v>
      </c>
      <c r="D246" s="122">
        <v>0</v>
      </c>
      <c r="E246" s="243"/>
      <c r="F246" s="244">
        <f t="shared" si="30"/>
        <v>0</v>
      </c>
      <c r="G246" s="122"/>
      <c r="H246" s="123"/>
      <c r="I246" s="124">
        <f t="shared" si="31"/>
        <v>0</v>
      </c>
      <c r="J246" s="122"/>
      <c r="K246" s="123"/>
      <c r="L246" s="124">
        <f t="shared" si="32"/>
        <v>0</v>
      </c>
      <c r="M246" s="245"/>
      <c r="N246" s="243"/>
      <c r="O246" s="124">
        <f t="shared" si="33"/>
        <v>0</v>
      </c>
      <c r="P246" s="74"/>
    </row>
    <row r="247" spans="1:16" ht="24.75" customHeight="1" x14ac:dyDescent="0.25">
      <c r="A247" s="260">
        <v>6290</v>
      </c>
      <c r="B247" s="104" t="s">
        <v>260</v>
      </c>
      <c r="C247" s="249">
        <f t="shared" si="21"/>
        <v>0</v>
      </c>
      <c r="D247" s="261">
        <v>0</v>
      </c>
      <c r="E247" s="262">
        <f>SUM(E248:E251)</f>
        <v>0</v>
      </c>
      <c r="F247" s="263">
        <f t="shared" si="30"/>
        <v>0</v>
      </c>
      <c r="G247" s="261">
        <f t="shared" ref="G247:K247" si="34">SUM(G248:G251)</f>
        <v>0</v>
      </c>
      <c r="H247" s="264">
        <f t="shared" si="34"/>
        <v>0</v>
      </c>
      <c r="I247" s="265">
        <f t="shared" si="31"/>
        <v>0</v>
      </c>
      <c r="J247" s="261">
        <f t="shared" si="34"/>
        <v>0</v>
      </c>
      <c r="K247" s="264">
        <f t="shared" si="34"/>
        <v>0</v>
      </c>
      <c r="L247" s="265">
        <f t="shared" si="32"/>
        <v>0</v>
      </c>
      <c r="M247" s="284">
        <f t="shared" ref="M247:N247" si="35">SUM(M248:M251)</f>
        <v>0</v>
      </c>
      <c r="N247" s="285">
        <f t="shared" si="35"/>
        <v>0</v>
      </c>
      <c r="O247" s="286">
        <f t="shared" si="33"/>
        <v>0</v>
      </c>
      <c r="P247" s="287"/>
    </row>
    <row r="248" spans="1:16" x14ac:dyDescent="0.25">
      <c r="A248" s="66">
        <v>6291</v>
      </c>
      <c r="B248" s="115" t="s">
        <v>261</v>
      </c>
      <c r="C248" s="249">
        <f t="shared" si="21"/>
        <v>0</v>
      </c>
      <c r="D248" s="122">
        <v>0</v>
      </c>
      <c r="E248" s="243"/>
      <c r="F248" s="244">
        <f t="shared" si="30"/>
        <v>0</v>
      </c>
      <c r="G248" s="122"/>
      <c r="H248" s="123"/>
      <c r="I248" s="124">
        <f t="shared" si="31"/>
        <v>0</v>
      </c>
      <c r="J248" s="122"/>
      <c r="K248" s="123"/>
      <c r="L248" s="124">
        <f t="shared" si="32"/>
        <v>0</v>
      </c>
      <c r="M248" s="245"/>
      <c r="N248" s="243"/>
      <c r="O248" s="124">
        <f t="shared" si="33"/>
        <v>0</v>
      </c>
      <c r="P248" s="74"/>
    </row>
    <row r="249" spans="1:16" x14ac:dyDescent="0.25">
      <c r="A249" s="66">
        <v>6292</v>
      </c>
      <c r="B249" s="115" t="s">
        <v>262</v>
      </c>
      <c r="C249" s="249">
        <f t="shared" si="21"/>
        <v>0</v>
      </c>
      <c r="D249" s="122">
        <v>0</v>
      </c>
      <c r="E249" s="243"/>
      <c r="F249" s="244">
        <f t="shared" si="30"/>
        <v>0</v>
      </c>
      <c r="G249" s="122"/>
      <c r="H249" s="123"/>
      <c r="I249" s="124">
        <f t="shared" si="31"/>
        <v>0</v>
      </c>
      <c r="J249" s="122"/>
      <c r="K249" s="123"/>
      <c r="L249" s="124">
        <f t="shared" si="32"/>
        <v>0</v>
      </c>
      <c r="M249" s="245"/>
      <c r="N249" s="243"/>
      <c r="O249" s="124">
        <f t="shared" si="33"/>
        <v>0</v>
      </c>
      <c r="P249" s="74"/>
    </row>
    <row r="250" spans="1:16" ht="78.75" customHeight="1" x14ac:dyDescent="0.25">
      <c r="A250" s="66">
        <v>6296</v>
      </c>
      <c r="B250" s="115" t="s">
        <v>263</v>
      </c>
      <c r="C250" s="249">
        <f t="shared" si="21"/>
        <v>0</v>
      </c>
      <c r="D250" s="122">
        <v>0</v>
      </c>
      <c r="E250" s="243"/>
      <c r="F250" s="244">
        <f t="shared" si="30"/>
        <v>0</v>
      </c>
      <c r="G250" s="122"/>
      <c r="H250" s="123"/>
      <c r="I250" s="124">
        <f t="shared" si="31"/>
        <v>0</v>
      </c>
      <c r="J250" s="122"/>
      <c r="K250" s="123"/>
      <c r="L250" s="124">
        <f t="shared" si="32"/>
        <v>0</v>
      </c>
      <c r="M250" s="245"/>
      <c r="N250" s="243"/>
      <c r="O250" s="124">
        <f t="shared" si="33"/>
        <v>0</v>
      </c>
      <c r="P250" s="74"/>
    </row>
    <row r="251" spans="1:16" ht="39.75" customHeight="1" x14ac:dyDescent="0.25">
      <c r="A251" s="66">
        <v>6299</v>
      </c>
      <c r="B251" s="115" t="s">
        <v>264</v>
      </c>
      <c r="C251" s="249">
        <f t="shared" si="21"/>
        <v>0</v>
      </c>
      <c r="D251" s="122">
        <v>0</v>
      </c>
      <c r="E251" s="243"/>
      <c r="F251" s="244">
        <f t="shared" si="30"/>
        <v>0</v>
      </c>
      <c r="G251" s="122"/>
      <c r="H251" s="123"/>
      <c r="I251" s="124">
        <f t="shared" si="31"/>
        <v>0</v>
      </c>
      <c r="J251" s="122"/>
      <c r="K251" s="123"/>
      <c r="L251" s="124">
        <f t="shared" si="32"/>
        <v>0</v>
      </c>
      <c r="M251" s="245"/>
      <c r="N251" s="243"/>
      <c r="O251" s="124">
        <f t="shared" si="33"/>
        <v>0</v>
      </c>
      <c r="P251" s="74"/>
    </row>
    <row r="252" spans="1:16" x14ac:dyDescent="0.25">
      <c r="A252" s="88">
        <v>6300</v>
      </c>
      <c r="B252" s="226" t="s">
        <v>265</v>
      </c>
      <c r="C252" s="89">
        <f t="shared" si="21"/>
        <v>0</v>
      </c>
      <c r="D252" s="100">
        <v>0</v>
      </c>
      <c r="E252" s="227">
        <f>SUM(E253,E257,E258)</f>
        <v>0</v>
      </c>
      <c r="F252" s="228">
        <f t="shared" si="30"/>
        <v>0</v>
      </c>
      <c r="G252" s="100">
        <f t="shared" ref="G252:K252" si="36">SUM(G253,G257,G258)</f>
        <v>0</v>
      </c>
      <c r="H252" s="101">
        <f t="shared" si="36"/>
        <v>0</v>
      </c>
      <c r="I252" s="102">
        <f t="shared" si="31"/>
        <v>0</v>
      </c>
      <c r="J252" s="100">
        <f t="shared" si="36"/>
        <v>0</v>
      </c>
      <c r="K252" s="101">
        <f t="shared" si="36"/>
        <v>0</v>
      </c>
      <c r="L252" s="102">
        <f t="shared" si="32"/>
        <v>0</v>
      </c>
      <c r="M252" s="268">
        <f t="shared" ref="M252:N252" si="37">SUM(M253,M257,M258)</f>
        <v>0</v>
      </c>
      <c r="N252" s="269">
        <f t="shared" si="37"/>
        <v>0</v>
      </c>
      <c r="O252" s="270">
        <f t="shared" si="33"/>
        <v>0</v>
      </c>
      <c r="P252" s="271"/>
    </row>
    <row r="253" spans="1:16" ht="24" x14ac:dyDescent="0.25">
      <c r="A253" s="260">
        <v>6320</v>
      </c>
      <c r="B253" s="104" t="s">
        <v>266</v>
      </c>
      <c r="C253" s="286">
        <f t="shared" si="21"/>
        <v>0</v>
      </c>
      <c r="D253" s="261">
        <v>0</v>
      </c>
      <c r="E253" s="262">
        <f>SUM(E254:E256)</f>
        <v>0</v>
      </c>
      <c r="F253" s="263">
        <f t="shared" si="30"/>
        <v>0</v>
      </c>
      <c r="G253" s="261">
        <f t="shared" ref="G253:K253" si="38">SUM(G254:G256)</f>
        <v>0</v>
      </c>
      <c r="H253" s="264">
        <f t="shared" si="38"/>
        <v>0</v>
      </c>
      <c r="I253" s="265">
        <f t="shared" si="31"/>
        <v>0</v>
      </c>
      <c r="J253" s="261">
        <f t="shared" si="38"/>
        <v>0</v>
      </c>
      <c r="K253" s="264">
        <f t="shared" si="38"/>
        <v>0</v>
      </c>
      <c r="L253" s="265">
        <f t="shared" si="32"/>
        <v>0</v>
      </c>
      <c r="M253" s="266">
        <f t="shared" ref="M253:N253" si="39">SUM(M254:M256)</f>
        <v>0</v>
      </c>
      <c r="N253" s="262">
        <f t="shared" si="39"/>
        <v>0</v>
      </c>
      <c r="O253" s="265">
        <f t="shared" si="33"/>
        <v>0</v>
      </c>
      <c r="P253" s="64"/>
    </row>
    <row r="254" spans="1:16" x14ac:dyDescent="0.25">
      <c r="A254" s="66">
        <v>6322</v>
      </c>
      <c r="B254" s="115" t="s">
        <v>267</v>
      </c>
      <c r="C254" s="251">
        <f t="shared" si="21"/>
        <v>0</v>
      </c>
      <c r="D254" s="122">
        <v>0</v>
      </c>
      <c r="E254" s="243"/>
      <c r="F254" s="244">
        <f t="shared" si="30"/>
        <v>0</v>
      </c>
      <c r="G254" s="122"/>
      <c r="H254" s="123"/>
      <c r="I254" s="124">
        <f t="shared" si="31"/>
        <v>0</v>
      </c>
      <c r="J254" s="122"/>
      <c r="K254" s="123"/>
      <c r="L254" s="124">
        <f t="shared" si="32"/>
        <v>0</v>
      </c>
      <c r="M254" s="245"/>
      <c r="N254" s="243"/>
      <c r="O254" s="124">
        <f t="shared" si="33"/>
        <v>0</v>
      </c>
      <c r="P254" s="74"/>
    </row>
    <row r="255" spans="1:16" ht="24" x14ac:dyDescent="0.25">
      <c r="A255" s="66">
        <v>6323</v>
      </c>
      <c r="B255" s="115" t="s">
        <v>268</v>
      </c>
      <c r="C255" s="251">
        <f t="shared" si="21"/>
        <v>0</v>
      </c>
      <c r="D255" s="122">
        <v>0</v>
      </c>
      <c r="E255" s="243"/>
      <c r="F255" s="244">
        <f t="shared" si="30"/>
        <v>0</v>
      </c>
      <c r="G255" s="122"/>
      <c r="H255" s="123"/>
      <c r="I255" s="124">
        <f t="shared" si="31"/>
        <v>0</v>
      </c>
      <c r="J255" s="122"/>
      <c r="K255" s="123"/>
      <c r="L255" s="124">
        <f t="shared" si="32"/>
        <v>0</v>
      </c>
      <c r="M255" s="245"/>
      <c r="N255" s="243"/>
      <c r="O255" s="124">
        <f t="shared" si="33"/>
        <v>0</v>
      </c>
      <c r="P255" s="74"/>
    </row>
    <row r="256" spans="1:16" x14ac:dyDescent="0.25">
      <c r="A256" s="56">
        <v>6329</v>
      </c>
      <c r="B256" s="104" t="s">
        <v>269</v>
      </c>
      <c r="C256" s="251">
        <f t="shared" si="21"/>
        <v>0</v>
      </c>
      <c r="D256" s="111">
        <v>0</v>
      </c>
      <c r="E256" s="240"/>
      <c r="F256" s="241">
        <f t="shared" si="30"/>
        <v>0</v>
      </c>
      <c r="G256" s="111"/>
      <c r="H256" s="112"/>
      <c r="I256" s="113">
        <f t="shared" si="31"/>
        <v>0</v>
      </c>
      <c r="J256" s="111"/>
      <c r="K256" s="112"/>
      <c r="L256" s="113">
        <f t="shared" si="32"/>
        <v>0</v>
      </c>
      <c r="M256" s="242"/>
      <c r="N256" s="240"/>
      <c r="O256" s="113">
        <f t="shared" si="33"/>
        <v>0</v>
      </c>
      <c r="P256" s="64"/>
    </row>
    <row r="257" spans="1:16" ht="24" x14ac:dyDescent="0.25">
      <c r="A257" s="307">
        <v>6330</v>
      </c>
      <c r="B257" s="308" t="s">
        <v>270</v>
      </c>
      <c r="C257" s="251">
        <f t="shared" ref="C257:C285" si="40">F257+I257+L257+O257</f>
        <v>0</v>
      </c>
      <c r="D257" s="290">
        <v>0</v>
      </c>
      <c r="E257" s="291"/>
      <c r="F257" s="292">
        <f t="shared" si="30"/>
        <v>0</v>
      </c>
      <c r="G257" s="290"/>
      <c r="H257" s="293"/>
      <c r="I257" s="294">
        <f t="shared" si="31"/>
        <v>0</v>
      </c>
      <c r="J257" s="290"/>
      <c r="K257" s="293"/>
      <c r="L257" s="294">
        <f t="shared" si="32"/>
        <v>0</v>
      </c>
      <c r="M257" s="295"/>
      <c r="N257" s="291"/>
      <c r="O257" s="294">
        <f t="shared" si="33"/>
        <v>0</v>
      </c>
      <c r="P257" s="287"/>
    </row>
    <row r="258" spans="1:16" x14ac:dyDescent="0.25">
      <c r="A258" s="246">
        <v>6360</v>
      </c>
      <c r="B258" s="115" t="s">
        <v>271</v>
      </c>
      <c r="C258" s="251">
        <f t="shared" si="40"/>
        <v>0</v>
      </c>
      <c r="D258" s="122">
        <v>0</v>
      </c>
      <c r="E258" s="243"/>
      <c r="F258" s="244">
        <f t="shared" si="30"/>
        <v>0</v>
      </c>
      <c r="G258" s="122"/>
      <c r="H258" s="123"/>
      <c r="I258" s="124">
        <f t="shared" si="31"/>
        <v>0</v>
      </c>
      <c r="J258" s="122"/>
      <c r="K258" s="123"/>
      <c r="L258" s="124">
        <f t="shared" si="32"/>
        <v>0</v>
      </c>
      <c r="M258" s="245"/>
      <c r="N258" s="243"/>
      <c r="O258" s="124">
        <f t="shared" si="33"/>
        <v>0</v>
      </c>
      <c r="P258" s="74"/>
    </row>
    <row r="259" spans="1:16" ht="36" x14ac:dyDescent="0.25">
      <c r="A259" s="88">
        <v>6400</v>
      </c>
      <c r="B259" s="226" t="s">
        <v>272</v>
      </c>
      <c r="C259" s="89">
        <f t="shared" si="40"/>
        <v>0</v>
      </c>
      <c r="D259" s="100">
        <v>0</v>
      </c>
      <c r="E259" s="227">
        <f>SUM(E260,E264)</f>
        <v>0</v>
      </c>
      <c r="F259" s="228">
        <f t="shared" si="30"/>
        <v>0</v>
      </c>
      <c r="G259" s="100">
        <f t="shared" ref="G259:K259" si="41">SUM(G260,G264)</f>
        <v>0</v>
      </c>
      <c r="H259" s="101">
        <f t="shared" si="41"/>
        <v>0</v>
      </c>
      <c r="I259" s="102">
        <f t="shared" si="31"/>
        <v>0</v>
      </c>
      <c r="J259" s="100">
        <f t="shared" si="41"/>
        <v>0</v>
      </c>
      <c r="K259" s="101">
        <f t="shared" si="41"/>
        <v>0</v>
      </c>
      <c r="L259" s="102">
        <f t="shared" si="32"/>
        <v>0</v>
      </c>
      <c r="M259" s="268">
        <f t="shared" ref="M259:N259" si="42">SUM(M260,M264)</f>
        <v>0</v>
      </c>
      <c r="N259" s="269">
        <f t="shared" si="42"/>
        <v>0</v>
      </c>
      <c r="O259" s="270">
        <f t="shared" si="33"/>
        <v>0</v>
      </c>
      <c r="P259" s="271"/>
    </row>
    <row r="260" spans="1:16" ht="24" x14ac:dyDescent="0.25">
      <c r="A260" s="260">
        <v>6410</v>
      </c>
      <c r="B260" s="104" t="s">
        <v>273</v>
      </c>
      <c r="C260" s="265">
        <f t="shared" si="40"/>
        <v>0</v>
      </c>
      <c r="D260" s="261">
        <v>0</v>
      </c>
      <c r="E260" s="262">
        <f>SUM(E261:E263)</f>
        <v>0</v>
      </c>
      <c r="F260" s="263">
        <f t="shared" si="30"/>
        <v>0</v>
      </c>
      <c r="G260" s="261">
        <f t="shared" ref="G260:K260" si="43">SUM(G261:G263)</f>
        <v>0</v>
      </c>
      <c r="H260" s="264">
        <f t="shared" si="43"/>
        <v>0</v>
      </c>
      <c r="I260" s="265">
        <f t="shared" si="31"/>
        <v>0</v>
      </c>
      <c r="J260" s="261">
        <f t="shared" si="43"/>
        <v>0</v>
      </c>
      <c r="K260" s="264">
        <f t="shared" si="43"/>
        <v>0</v>
      </c>
      <c r="L260" s="265">
        <f t="shared" si="32"/>
        <v>0</v>
      </c>
      <c r="M260" s="279">
        <f t="shared" ref="M260:N260" si="44">SUM(M261:M263)</f>
        <v>0</v>
      </c>
      <c r="N260" s="280">
        <f t="shared" si="44"/>
        <v>0</v>
      </c>
      <c r="O260" s="281">
        <f t="shared" si="33"/>
        <v>0</v>
      </c>
      <c r="P260" s="138"/>
    </row>
    <row r="261" spans="1:16" x14ac:dyDescent="0.25">
      <c r="A261" s="66">
        <v>6411</v>
      </c>
      <c r="B261" s="309" t="s">
        <v>274</v>
      </c>
      <c r="C261" s="249">
        <f t="shared" si="40"/>
        <v>0</v>
      </c>
      <c r="D261" s="122">
        <v>0</v>
      </c>
      <c r="E261" s="243"/>
      <c r="F261" s="244">
        <f t="shared" si="30"/>
        <v>0</v>
      </c>
      <c r="G261" s="122"/>
      <c r="H261" s="123"/>
      <c r="I261" s="124">
        <f t="shared" si="31"/>
        <v>0</v>
      </c>
      <c r="J261" s="122"/>
      <c r="K261" s="123"/>
      <c r="L261" s="124">
        <f t="shared" si="32"/>
        <v>0</v>
      </c>
      <c r="M261" s="245"/>
      <c r="N261" s="243"/>
      <c r="O261" s="124">
        <f t="shared" si="33"/>
        <v>0</v>
      </c>
      <c r="P261" s="74"/>
    </row>
    <row r="262" spans="1:16" ht="46.5" customHeight="1" x14ac:dyDescent="0.25">
      <c r="A262" s="66">
        <v>6412</v>
      </c>
      <c r="B262" s="115" t="s">
        <v>275</v>
      </c>
      <c r="C262" s="249">
        <f t="shared" si="40"/>
        <v>0</v>
      </c>
      <c r="D262" s="122">
        <v>0</v>
      </c>
      <c r="E262" s="243"/>
      <c r="F262" s="244">
        <f t="shared" si="30"/>
        <v>0</v>
      </c>
      <c r="G262" s="122"/>
      <c r="H262" s="123"/>
      <c r="I262" s="124">
        <f t="shared" si="31"/>
        <v>0</v>
      </c>
      <c r="J262" s="122"/>
      <c r="K262" s="123"/>
      <c r="L262" s="124">
        <f t="shared" si="32"/>
        <v>0</v>
      </c>
      <c r="M262" s="245"/>
      <c r="N262" s="243"/>
      <c r="O262" s="124">
        <f t="shared" si="33"/>
        <v>0</v>
      </c>
      <c r="P262" s="74"/>
    </row>
    <row r="263" spans="1:16" ht="36" x14ac:dyDescent="0.25">
      <c r="A263" s="66">
        <v>6419</v>
      </c>
      <c r="B263" s="115" t="s">
        <v>276</v>
      </c>
      <c r="C263" s="249">
        <f t="shared" si="40"/>
        <v>0</v>
      </c>
      <c r="D263" s="122">
        <v>0</v>
      </c>
      <c r="E263" s="243"/>
      <c r="F263" s="244">
        <f t="shared" si="30"/>
        <v>0</v>
      </c>
      <c r="G263" s="122"/>
      <c r="H263" s="123"/>
      <c r="I263" s="124">
        <f t="shared" si="31"/>
        <v>0</v>
      </c>
      <c r="J263" s="122"/>
      <c r="K263" s="123"/>
      <c r="L263" s="124">
        <f t="shared" si="32"/>
        <v>0</v>
      </c>
      <c r="M263" s="245"/>
      <c r="N263" s="243"/>
      <c r="O263" s="124">
        <f t="shared" si="33"/>
        <v>0</v>
      </c>
      <c r="P263" s="74"/>
    </row>
    <row r="264" spans="1:16" ht="36" x14ac:dyDescent="0.25">
      <c r="A264" s="246">
        <v>6420</v>
      </c>
      <c r="B264" s="115" t="s">
        <v>277</v>
      </c>
      <c r="C264" s="249">
        <f t="shared" si="40"/>
        <v>0</v>
      </c>
      <c r="D264" s="247">
        <v>0</v>
      </c>
      <c r="E264" s="248">
        <f>SUM(E265:E268)</f>
        <v>0</v>
      </c>
      <c r="F264" s="249">
        <f t="shared" si="30"/>
        <v>0</v>
      </c>
      <c r="G264" s="247">
        <f>SUM(G265:G268)</f>
        <v>0</v>
      </c>
      <c r="H264" s="250">
        <f>SUM(H265:H268)</f>
        <v>0</v>
      </c>
      <c r="I264" s="251">
        <f t="shared" si="31"/>
        <v>0</v>
      </c>
      <c r="J264" s="247">
        <f>SUM(J265:J268)</f>
        <v>0</v>
      </c>
      <c r="K264" s="250">
        <f>SUM(K265:K268)</f>
        <v>0</v>
      </c>
      <c r="L264" s="251">
        <f t="shared" si="32"/>
        <v>0</v>
      </c>
      <c r="M264" s="252">
        <f>SUM(M265:M268)</f>
        <v>0</v>
      </c>
      <c r="N264" s="248">
        <f>SUM(N265:N268)</f>
        <v>0</v>
      </c>
      <c r="O264" s="251">
        <f t="shared" si="33"/>
        <v>0</v>
      </c>
      <c r="P264" s="74"/>
    </row>
    <row r="265" spans="1:16" x14ac:dyDescent="0.25">
      <c r="A265" s="66">
        <v>6421</v>
      </c>
      <c r="B265" s="115" t="s">
        <v>278</v>
      </c>
      <c r="C265" s="249">
        <f t="shared" si="40"/>
        <v>0</v>
      </c>
      <c r="D265" s="122">
        <v>0</v>
      </c>
      <c r="E265" s="243"/>
      <c r="F265" s="244">
        <f t="shared" si="30"/>
        <v>0</v>
      </c>
      <c r="G265" s="122"/>
      <c r="H265" s="123"/>
      <c r="I265" s="124">
        <f t="shared" si="31"/>
        <v>0</v>
      </c>
      <c r="J265" s="122"/>
      <c r="K265" s="123"/>
      <c r="L265" s="124">
        <f t="shared" si="32"/>
        <v>0</v>
      </c>
      <c r="M265" s="245"/>
      <c r="N265" s="243"/>
      <c r="O265" s="124">
        <f t="shared" si="33"/>
        <v>0</v>
      </c>
      <c r="P265" s="74"/>
    </row>
    <row r="266" spans="1:16" x14ac:dyDescent="0.25">
      <c r="A266" s="66">
        <v>6422</v>
      </c>
      <c r="B266" s="115" t="s">
        <v>279</v>
      </c>
      <c r="C266" s="249">
        <f t="shared" si="40"/>
        <v>0</v>
      </c>
      <c r="D266" s="122">
        <v>0</v>
      </c>
      <c r="E266" s="243"/>
      <c r="F266" s="244">
        <f t="shared" si="30"/>
        <v>0</v>
      </c>
      <c r="G266" s="122"/>
      <c r="H266" s="123"/>
      <c r="I266" s="124">
        <f t="shared" si="31"/>
        <v>0</v>
      </c>
      <c r="J266" s="122"/>
      <c r="K266" s="123"/>
      <c r="L266" s="124">
        <f t="shared" si="32"/>
        <v>0</v>
      </c>
      <c r="M266" s="245"/>
      <c r="N266" s="243"/>
      <c r="O266" s="124">
        <f t="shared" si="33"/>
        <v>0</v>
      </c>
      <c r="P266" s="74"/>
    </row>
    <row r="267" spans="1:16" ht="24" x14ac:dyDescent="0.25">
      <c r="A267" s="66">
        <v>6423</v>
      </c>
      <c r="B267" s="115" t="s">
        <v>280</v>
      </c>
      <c r="C267" s="249">
        <f t="shared" si="40"/>
        <v>0</v>
      </c>
      <c r="D267" s="122">
        <v>0</v>
      </c>
      <c r="E267" s="243"/>
      <c r="F267" s="244">
        <f t="shared" si="30"/>
        <v>0</v>
      </c>
      <c r="G267" s="122"/>
      <c r="H267" s="123"/>
      <c r="I267" s="124">
        <f t="shared" si="31"/>
        <v>0</v>
      </c>
      <c r="J267" s="122"/>
      <c r="K267" s="123"/>
      <c r="L267" s="124">
        <f t="shared" si="32"/>
        <v>0</v>
      </c>
      <c r="M267" s="245"/>
      <c r="N267" s="243"/>
      <c r="O267" s="124">
        <f t="shared" si="33"/>
        <v>0</v>
      </c>
      <c r="P267" s="74"/>
    </row>
    <row r="268" spans="1:16" ht="36" x14ac:dyDescent="0.25">
      <c r="A268" s="66">
        <v>6424</v>
      </c>
      <c r="B268" s="115" t="s">
        <v>281</v>
      </c>
      <c r="C268" s="249">
        <f t="shared" si="40"/>
        <v>0</v>
      </c>
      <c r="D268" s="122">
        <v>0</v>
      </c>
      <c r="E268" s="243"/>
      <c r="F268" s="244">
        <f t="shared" si="30"/>
        <v>0</v>
      </c>
      <c r="G268" s="122"/>
      <c r="H268" s="123"/>
      <c r="I268" s="124">
        <f t="shared" si="31"/>
        <v>0</v>
      </c>
      <c r="J268" s="122"/>
      <c r="K268" s="123"/>
      <c r="L268" s="124">
        <f t="shared" si="32"/>
        <v>0</v>
      </c>
      <c r="M268" s="245"/>
      <c r="N268" s="243"/>
      <c r="O268" s="124">
        <f t="shared" si="33"/>
        <v>0</v>
      </c>
      <c r="P268" s="74"/>
    </row>
    <row r="269" spans="1:16" ht="48.75" customHeight="1" x14ac:dyDescent="0.25">
      <c r="A269" s="310">
        <v>7000</v>
      </c>
      <c r="B269" s="310" t="s">
        <v>282</v>
      </c>
      <c r="C269" s="311">
        <f t="shared" si="40"/>
        <v>0</v>
      </c>
      <c r="D269" s="312">
        <v>0</v>
      </c>
      <c r="E269" s="313">
        <f>SUM(E270,E281)</f>
        <v>0</v>
      </c>
      <c r="F269" s="314">
        <f t="shared" si="30"/>
        <v>0</v>
      </c>
      <c r="G269" s="312">
        <f t="shared" ref="G269:K269" si="45">SUM(G270,G281)</f>
        <v>0</v>
      </c>
      <c r="H269" s="315">
        <f t="shared" si="45"/>
        <v>0</v>
      </c>
      <c r="I269" s="316">
        <f t="shared" si="31"/>
        <v>0</v>
      </c>
      <c r="J269" s="312">
        <f t="shared" si="45"/>
        <v>0</v>
      </c>
      <c r="K269" s="315">
        <f t="shared" si="45"/>
        <v>0</v>
      </c>
      <c r="L269" s="316">
        <f t="shared" si="32"/>
        <v>0</v>
      </c>
      <c r="M269" s="317">
        <f t="shared" ref="M269:N269" si="46">SUM(M270,M281)</f>
        <v>0</v>
      </c>
      <c r="N269" s="318">
        <f t="shared" si="46"/>
        <v>0</v>
      </c>
      <c r="O269" s="319">
        <f t="shared" si="33"/>
        <v>0</v>
      </c>
      <c r="P269" s="320"/>
    </row>
    <row r="270" spans="1:16" ht="24" x14ac:dyDescent="0.25">
      <c r="A270" s="88">
        <v>7200</v>
      </c>
      <c r="B270" s="226" t="s">
        <v>283</v>
      </c>
      <c r="C270" s="89">
        <f t="shared" si="40"/>
        <v>0</v>
      </c>
      <c r="D270" s="100">
        <v>0</v>
      </c>
      <c r="E270" s="227">
        <f>SUM(E271,E272,E276,E277,E280)</f>
        <v>0</v>
      </c>
      <c r="F270" s="228">
        <f t="shared" si="30"/>
        <v>0</v>
      </c>
      <c r="G270" s="100">
        <f t="shared" ref="G270:K270" si="47">SUM(G271,G272,G276,G277,G280)</f>
        <v>0</v>
      </c>
      <c r="H270" s="101">
        <f t="shared" si="47"/>
        <v>0</v>
      </c>
      <c r="I270" s="102">
        <f t="shared" si="31"/>
        <v>0</v>
      </c>
      <c r="J270" s="100">
        <f t="shared" si="47"/>
        <v>0</v>
      </c>
      <c r="K270" s="101">
        <f t="shared" si="47"/>
        <v>0</v>
      </c>
      <c r="L270" s="102">
        <f t="shared" si="32"/>
        <v>0</v>
      </c>
      <c r="M270" s="229">
        <f t="shared" ref="M270:N270" si="48">SUM(M271,M272,M276,M277,M280)</f>
        <v>0</v>
      </c>
      <c r="N270" s="230">
        <f t="shared" si="48"/>
        <v>0</v>
      </c>
      <c r="O270" s="231">
        <f t="shared" si="33"/>
        <v>0</v>
      </c>
      <c r="P270" s="232"/>
    </row>
    <row r="271" spans="1:16" ht="24" x14ac:dyDescent="0.25">
      <c r="A271" s="260">
        <v>7210</v>
      </c>
      <c r="B271" s="104" t="s">
        <v>284</v>
      </c>
      <c r="C271" s="105">
        <f t="shared" si="40"/>
        <v>0</v>
      </c>
      <c r="D271" s="111">
        <v>0</v>
      </c>
      <c r="E271" s="240"/>
      <c r="F271" s="241">
        <f t="shared" si="30"/>
        <v>0</v>
      </c>
      <c r="G271" s="111"/>
      <c r="H271" s="112"/>
      <c r="I271" s="113">
        <f t="shared" si="31"/>
        <v>0</v>
      </c>
      <c r="J271" s="111"/>
      <c r="K271" s="112"/>
      <c r="L271" s="113">
        <f t="shared" si="32"/>
        <v>0</v>
      </c>
      <c r="M271" s="242"/>
      <c r="N271" s="240"/>
      <c r="O271" s="113">
        <f t="shared" si="33"/>
        <v>0</v>
      </c>
      <c r="P271" s="64"/>
    </row>
    <row r="272" spans="1:16" s="321" customFormat="1" ht="36" x14ac:dyDescent="0.25">
      <c r="A272" s="246">
        <v>7220</v>
      </c>
      <c r="B272" s="115" t="s">
        <v>285</v>
      </c>
      <c r="C272" s="116">
        <f t="shared" si="40"/>
        <v>0</v>
      </c>
      <c r="D272" s="247">
        <v>0</v>
      </c>
      <c r="E272" s="248">
        <f>SUM(E273:E275)</f>
        <v>0</v>
      </c>
      <c r="F272" s="249">
        <f t="shared" si="30"/>
        <v>0</v>
      </c>
      <c r="G272" s="247">
        <f>SUM(G273:G275)</f>
        <v>0</v>
      </c>
      <c r="H272" s="250">
        <f>SUM(H273:H275)</f>
        <v>0</v>
      </c>
      <c r="I272" s="251">
        <f t="shared" si="31"/>
        <v>0</v>
      </c>
      <c r="J272" s="247">
        <f>SUM(J273:J275)</f>
        <v>0</v>
      </c>
      <c r="K272" s="250">
        <f>SUM(K273:K275)</f>
        <v>0</v>
      </c>
      <c r="L272" s="251">
        <f t="shared" si="32"/>
        <v>0</v>
      </c>
      <c r="M272" s="252">
        <f>SUM(M273:M275)</f>
        <v>0</v>
      </c>
      <c r="N272" s="248">
        <f>SUM(N273:N275)</f>
        <v>0</v>
      </c>
      <c r="O272" s="251">
        <f t="shared" si="33"/>
        <v>0</v>
      </c>
      <c r="P272" s="74"/>
    </row>
    <row r="273" spans="1:16" s="321" customFormat="1" ht="36" x14ac:dyDescent="0.25">
      <c r="A273" s="66">
        <v>7221</v>
      </c>
      <c r="B273" s="115" t="s">
        <v>286</v>
      </c>
      <c r="C273" s="116">
        <f t="shared" si="40"/>
        <v>0</v>
      </c>
      <c r="D273" s="122">
        <v>0</v>
      </c>
      <c r="E273" s="243"/>
      <c r="F273" s="244">
        <f t="shared" si="30"/>
        <v>0</v>
      </c>
      <c r="G273" s="122"/>
      <c r="H273" s="123"/>
      <c r="I273" s="124">
        <f t="shared" si="31"/>
        <v>0</v>
      </c>
      <c r="J273" s="122"/>
      <c r="K273" s="123"/>
      <c r="L273" s="124">
        <f t="shared" si="32"/>
        <v>0</v>
      </c>
      <c r="M273" s="245"/>
      <c r="N273" s="243"/>
      <c r="O273" s="124">
        <f t="shared" si="33"/>
        <v>0</v>
      </c>
      <c r="P273" s="74"/>
    </row>
    <row r="274" spans="1:16" s="321" customFormat="1" ht="36" x14ac:dyDescent="0.25">
      <c r="A274" s="66">
        <v>7222</v>
      </c>
      <c r="B274" s="115" t="s">
        <v>287</v>
      </c>
      <c r="C274" s="116">
        <f t="shared" si="40"/>
        <v>0</v>
      </c>
      <c r="D274" s="122">
        <v>0</v>
      </c>
      <c r="E274" s="243"/>
      <c r="F274" s="244">
        <f t="shared" si="30"/>
        <v>0</v>
      </c>
      <c r="G274" s="122"/>
      <c r="H274" s="123"/>
      <c r="I274" s="124">
        <f t="shared" si="31"/>
        <v>0</v>
      </c>
      <c r="J274" s="122"/>
      <c r="K274" s="123"/>
      <c r="L274" s="124">
        <f t="shared" si="32"/>
        <v>0</v>
      </c>
      <c r="M274" s="245"/>
      <c r="N274" s="243"/>
      <c r="O274" s="124">
        <f t="shared" si="33"/>
        <v>0</v>
      </c>
      <c r="P274" s="74"/>
    </row>
    <row r="275" spans="1:16" s="321" customFormat="1" ht="36" x14ac:dyDescent="0.25">
      <c r="A275" s="56">
        <v>7223</v>
      </c>
      <c r="B275" s="104" t="s">
        <v>288</v>
      </c>
      <c r="C275" s="116">
        <f t="shared" si="40"/>
        <v>0</v>
      </c>
      <c r="D275" s="111">
        <v>0</v>
      </c>
      <c r="E275" s="240"/>
      <c r="F275" s="241">
        <f t="shared" si="30"/>
        <v>0</v>
      </c>
      <c r="G275" s="111"/>
      <c r="H275" s="112"/>
      <c r="I275" s="113">
        <f t="shared" si="31"/>
        <v>0</v>
      </c>
      <c r="J275" s="111"/>
      <c r="K275" s="112"/>
      <c r="L275" s="113">
        <f t="shared" si="32"/>
        <v>0</v>
      </c>
      <c r="M275" s="242"/>
      <c r="N275" s="240"/>
      <c r="O275" s="113">
        <f t="shared" si="33"/>
        <v>0</v>
      </c>
      <c r="P275" s="64"/>
    </row>
    <row r="276" spans="1:16" ht="24" x14ac:dyDescent="0.25">
      <c r="A276" s="246">
        <v>7230</v>
      </c>
      <c r="B276" s="115" t="s">
        <v>289</v>
      </c>
      <c r="C276" s="116">
        <f t="shared" si="40"/>
        <v>0</v>
      </c>
      <c r="D276" s="122">
        <v>0</v>
      </c>
      <c r="E276" s="243"/>
      <c r="F276" s="244">
        <f t="shared" si="30"/>
        <v>0</v>
      </c>
      <c r="G276" s="122"/>
      <c r="H276" s="123"/>
      <c r="I276" s="124">
        <f t="shared" si="31"/>
        <v>0</v>
      </c>
      <c r="J276" s="122"/>
      <c r="K276" s="123"/>
      <c r="L276" s="124">
        <f t="shared" si="32"/>
        <v>0</v>
      </c>
      <c r="M276" s="245"/>
      <c r="N276" s="243"/>
      <c r="O276" s="124">
        <f t="shared" si="33"/>
        <v>0</v>
      </c>
      <c r="P276" s="74"/>
    </row>
    <row r="277" spans="1:16" ht="24" x14ac:dyDescent="0.25">
      <c r="A277" s="246">
        <v>7240</v>
      </c>
      <c r="B277" s="115" t="s">
        <v>290</v>
      </c>
      <c r="C277" s="116">
        <f t="shared" si="40"/>
        <v>0</v>
      </c>
      <c r="D277" s="247">
        <v>0</v>
      </c>
      <c r="E277" s="248">
        <f>SUM(E278:E279)</f>
        <v>0</v>
      </c>
      <c r="F277" s="249">
        <f t="shared" si="30"/>
        <v>0</v>
      </c>
      <c r="G277" s="247">
        <f>SUM(G278:G279)</f>
        <v>0</v>
      </c>
      <c r="H277" s="250">
        <f>SUM(H278:H279)</f>
        <v>0</v>
      </c>
      <c r="I277" s="251">
        <f t="shared" si="31"/>
        <v>0</v>
      </c>
      <c r="J277" s="247">
        <f>SUM(J278:J279)</f>
        <v>0</v>
      </c>
      <c r="K277" s="250">
        <f>SUM(K278:K279)</f>
        <v>0</v>
      </c>
      <c r="L277" s="251">
        <f t="shared" si="32"/>
        <v>0</v>
      </c>
      <c r="M277" s="252">
        <f>SUM(M278:M279)</f>
        <v>0</v>
      </c>
      <c r="N277" s="248">
        <f>SUM(N278:N279)</f>
        <v>0</v>
      </c>
      <c r="O277" s="251">
        <f>SUM(O278:O279)</f>
        <v>0</v>
      </c>
      <c r="P277" s="74"/>
    </row>
    <row r="278" spans="1:16" ht="48" x14ac:dyDescent="0.25">
      <c r="A278" s="66">
        <v>7245</v>
      </c>
      <c r="B278" s="115" t="s">
        <v>291</v>
      </c>
      <c r="C278" s="116">
        <f t="shared" si="40"/>
        <v>0</v>
      </c>
      <c r="D278" s="122">
        <v>0</v>
      </c>
      <c r="E278" s="243"/>
      <c r="F278" s="244">
        <f t="shared" si="30"/>
        <v>0</v>
      </c>
      <c r="G278" s="122"/>
      <c r="H278" s="123"/>
      <c r="I278" s="124">
        <f t="shared" si="31"/>
        <v>0</v>
      </c>
      <c r="J278" s="122"/>
      <c r="K278" s="123"/>
      <c r="L278" s="124">
        <f t="shared" si="32"/>
        <v>0</v>
      </c>
      <c r="M278" s="245"/>
      <c r="N278" s="243"/>
      <c r="O278" s="124">
        <f t="shared" ref="O278:O281" si="49">M278+N278</f>
        <v>0</v>
      </c>
      <c r="P278" s="74"/>
    </row>
    <row r="279" spans="1:16" ht="94.5" customHeight="1" x14ac:dyDescent="0.25">
      <c r="A279" s="66">
        <v>7246</v>
      </c>
      <c r="B279" s="115" t="s">
        <v>292</v>
      </c>
      <c r="C279" s="116">
        <f t="shared" si="40"/>
        <v>0</v>
      </c>
      <c r="D279" s="122">
        <v>0</v>
      </c>
      <c r="E279" s="243"/>
      <c r="F279" s="244">
        <f t="shared" si="30"/>
        <v>0</v>
      </c>
      <c r="G279" s="122"/>
      <c r="H279" s="123"/>
      <c r="I279" s="124">
        <f t="shared" si="31"/>
        <v>0</v>
      </c>
      <c r="J279" s="122"/>
      <c r="K279" s="123"/>
      <c r="L279" s="124">
        <f t="shared" si="32"/>
        <v>0</v>
      </c>
      <c r="M279" s="245"/>
      <c r="N279" s="243"/>
      <c r="O279" s="124">
        <f t="shared" si="49"/>
        <v>0</v>
      </c>
      <c r="P279" s="74"/>
    </row>
    <row r="280" spans="1:16" ht="24" x14ac:dyDescent="0.25">
      <c r="A280" s="246">
        <v>7260</v>
      </c>
      <c r="B280" s="115" t="s">
        <v>293</v>
      </c>
      <c r="C280" s="116">
        <f t="shared" si="40"/>
        <v>0</v>
      </c>
      <c r="D280" s="111">
        <v>0</v>
      </c>
      <c r="E280" s="240"/>
      <c r="F280" s="241">
        <f t="shared" si="30"/>
        <v>0</v>
      </c>
      <c r="G280" s="111"/>
      <c r="H280" s="112"/>
      <c r="I280" s="113">
        <f t="shared" si="31"/>
        <v>0</v>
      </c>
      <c r="J280" s="111"/>
      <c r="K280" s="112"/>
      <c r="L280" s="113">
        <f t="shared" si="32"/>
        <v>0</v>
      </c>
      <c r="M280" s="242"/>
      <c r="N280" s="240"/>
      <c r="O280" s="113">
        <f t="shared" si="49"/>
        <v>0</v>
      </c>
      <c r="P280" s="64"/>
    </row>
    <row r="281" spans="1:16" x14ac:dyDescent="0.25">
      <c r="A281" s="88">
        <v>7700</v>
      </c>
      <c r="B281" s="226" t="s">
        <v>294</v>
      </c>
      <c r="C281" s="267">
        <f t="shared" si="40"/>
        <v>0</v>
      </c>
      <c r="D281" s="322">
        <v>0</v>
      </c>
      <c r="E281" s="269">
        <f>SUM(E282)</f>
        <v>0</v>
      </c>
      <c r="F281" s="323">
        <f t="shared" si="30"/>
        <v>0</v>
      </c>
      <c r="G281" s="322">
        <f>SUM(G282)</f>
        <v>0</v>
      </c>
      <c r="H281" s="324">
        <f>SUM(H282)</f>
        <v>0</v>
      </c>
      <c r="I281" s="270">
        <f t="shared" si="31"/>
        <v>0</v>
      </c>
      <c r="J281" s="322">
        <f>SUM(J282)</f>
        <v>0</v>
      </c>
      <c r="K281" s="324">
        <f>SUM(K282)</f>
        <v>0</v>
      </c>
      <c r="L281" s="270">
        <f t="shared" si="32"/>
        <v>0</v>
      </c>
      <c r="M281" s="268">
        <f>SUM(M282)</f>
        <v>0</v>
      </c>
      <c r="N281" s="269">
        <f>SUM(N282)</f>
        <v>0</v>
      </c>
      <c r="O281" s="270">
        <f t="shared" si="49"/>
        <v>0</v>
      </c>
      <c r="P281" s="271"/>
    </row>
    <row r="282" spans="1:16" x14ac:dyDescent="0.25">
      <c r="A282" s="66">
        <v>7720</v>
      </c>
      <c r="B282" s="104" t="s">
        <v>295</v>
      </c>
      <c r="C282" s="296">
        <f t="shared" si="40"/>
        <v>0</v>
      </c>
      <c r="D282" s="325">
        <v>0</v>
      </c>
      <c r="E282" s="326"/>
      <c r="F282" s="327">
        <f t="shared" si="30"/>
        <v>0</v>
      </c>
      <c r="G282" s="325"/>
      <c r="H282" s="328"/>
      <c r="I282" s="329">
        <f t="shared" si="31"/>
        <v>0</v>
      </c>
      <c r="J282" s="325"/>
      <c r="K282" s="328"/>
      <c r="L282" s="329">
        <f>J282+K282</f>
        <v>0</v>
      </c>
      <c r="M282" s="330"/>
      <c r="N282" s="326"/>
      <c r="O282" s="329">
        <f>M282+N282</f>
        <v>0</v>
      </c>
      <c r="P282" s="271"/>
    </row>
    <row r="283" spans="1:16" x14ac:dyDescent="0.25">
      <c r="A283" s="309"/>
      <c r="B283" s="115" t="s">
        <v>296</v>
      </c>
      <c r="C283" s="105">
        <f t="shared" si="40"/>
        <v>0</v>
      </c>
      <c r="D283" s="247">
        <v>0</v>
      </c>
      <c r="E283" s="248">
        <f>SUM(E284:E285)</f>
        <v>0</v>
      </c>
      <c r="F283" s="249">
        <f t="shared" si="30"/>
        <v>0</v>
      </c>
      <c r="G283" s="247">
        <f>SUM(G284:G285)</f>
        <v>0</v>
      </c>
      <c r="H283" s="250">
        <f>SUM(H284:H285)</f>
        <v>0</v>
      </c>
      <c r="I283" s="251">
        <f t="shared" si="31"/>
        <v>0</v>
      </c>
      <c r="J283" s="247">
        <f>SUM(J284:J285)</f>
        <v>0</v>
      </c>
      <c r="K283" s="250">
        <f>SUM(K284:K285)</f>
        <v>0</v>
      </c>
      <c r="L283" s="251">
        <f t="shared" si="32"/>
        <v>0</v>
      </c>
      <c r="M283" s="252">
        <f>SUM(M284:M285)</f>
        <v>0</v>
      </c>
      <c r="N283" s="248">
        <f>SUM(N284:N285)</f>
        <v>0</v>
      </c>
      <c r="O283" s="251">
        <f t="shared" ref="O283:O286" si="50">M283+N283</f>
        <v>0</v>
      </c>
      <c r="P283" s="74"/>
    </row>
    <row r="284" spans="1:16" x14ac:dyDescent="0.25">
      <c r="A284" s="309" t="s">
        <v>297</v>
      </c>
      <c r="B284" s="66" t="s">
        <v>298</v>
      </c>
      <c r="C284" s="289">
        <f t="shared" si="40"/>
        <v>0</v>
      </c>
      <c r="D284" s="122">
        <v>0</v>
      </c>
      <c r="E284" s="243"/>
      <c r="F284" s="244">
        <f t="shared" si="30"/>
        <v>0</v>
      </c>
      <c r="G284" s="122"/>
      <c r="H284" s="123"/>
      <c r="I284" s="124">
        <f t="shared" si="31"/>
        <v>0</v>
      </c>
      <c r="J284" s="122"/>
      <c r="K284" s="123"/>
      <c r="L284" s="124">
        <f t="shared" si="32"/>
        <v>0</v>
      </c>
      <c r="M284" s="245"/>
      <c r="N284" s="243"/>
      <c r="O284" s="124">
        <f t="shared" si="50"/>
        <v>0</v>
      </c>
      <c r="P284" s="74"/>
    </row>
    <row r="285" spans="1:16" ht="24" x14ac:dyDescent="0.25">
      <c r="A285" s="309" t="s">
        <v>299</v>
      </c>
      <c r="B285" s="331" t="s">
        <v>300</v>
      </c>
      <c r="C285" s="105">
        <f t="shared" si="40"/>
        <v>0</v>
      </c>
      <c r="D285" s="111">
        <v>0</v>
      </c>
      <c r="E285" s="240"/>
      <c r="F285" s="241">
        <f t="shared" si="30"/>
        <v>0</v>
      </c>
      <c r="G285" s="111"/>
      <c r="H285" s="112"/>
      <c r="I285" s="113">
        <f t="shared" si="31"/>
        <v>0</v>
      </c>
      <c r="J285" s="111"/>
      <c r="K285" s="112"/>
      <c r="L285" s="113">
        <f t="shared" si="32"/>
        <v>0</v>
      </c>
      <c r="M285" s="242"/>
      <c r="N285" s="240"/>
      <c r="O285" s="113">
        <f t="shared" si="50"/>
        <v>0</v>
      </c>
      <c r="P285" s="64"/>
    </row>
    <row r="286" spans="1:16" x14ac:dyDescent="0.25">
      <c r="A286" s="332"/>
      <c r="B286" s="333" t="s">
        <v>301</v>
      </c>
      <c r="C286" s="334">
        <f>SUM(C283,C269,C231,C196,C188,C174,C76,C54)</f>
        <v>65614</v>
      </c>
      <c r="D286" s="335">
        <v>504475</v>
      </c>
      <c r="E286" s="336">
        <f>SUM(E283,E269,E231,E196,E188,E174,E76,E54)</f>
        <v>-438861</v>
      </c>
      <c r="F286" s="337">
        <f t="shared" si="30"/>
        <v>65614</v>
      </c>
      <c r="G286" s="335">
        <f>SUM(G283,G269,G231,G196,G188,G174,G76,G54)</f>
        <v>0</v>
      </c>
      <c r="H286" s="338">
        <f>SUM(H283,H269,H231,H196,H188,H174,H76,H54)</f>
        <v>0</v>
      </c>
      <c r="I286" s="334">
        <f t="shared" si="31"/>
        <v>0</v>
      </c>
      <c r="J286" s="335">
        <f>SUM(J283,J269,J231,J196,J188,J174,J76,J54)</f>
        <v>0</v>
      </c>
      <c r="K286" s="338">
        <f>SUM(K283,K269,K231,K196,K188,K174,K76,K54)</f>
        <v>0</v>
      </c>
      <c r="L286" s="334">
        <f t="shared" si="32"/>
        <v>0</v>
      </c>
      <c r="M286" s="229">
        <f>SUM(M283,M269,M231,M196,M188,M174,M76,M54)</f>
        <v>0</v>
      </c>
      <c r="N286" s="230">
        <f>SUM(N283,N269,N231,N196,N188,N174,N76,N54)</f>
        <v>0</v>
      </c>
      <c r="O286" s="231">
        <f t="shared" si="50"/>
        <v>0</v>
      </c>
      <c r="P286" s="232"/>
    </row>
    <row r="287" spans="1:16" ht="3" customHeight="1" x14ac:dyDescent="0.25">
      <c r="A287" s="332"/>
      <c r="B287" s="332"/>
      <c r="C287" s="296"/>
      <c r="D287" s="297"/>
      <c r="E287" s="230"/>
      <c r="F287" s="298"/>
      <c r="G287" s="297"/>
      <c r="H287" s="299"/>
      <c r="I287" s="231"/>
      <c r="J287" s="297"/>
      <c r="K287" s="299"/>
      <c r="L287" s="231"/>
      <c r="M287" s="229"/>
      <c r="N287" s="230"/>
      <c r="O287" s="231"/>
      <c r="P287" s="339"/>
    </row>
    <row r="288" spans="1:16" s="33" customFormat="1" x14ac:dyDescent="0.25">
      <c r="A288" s="454" t="s">
        <v>302</v>
      </c>
      <c r="B288" s="455"/>
      <c r="C288" s="340">
        <f t="shared" ref="C288" si="51">F288+I288+L288+O288</f>
        <v>0</v>
      </c>
      <c r="D288" s="341">
        <v>0</v>
      </c>
      <c r="E288" s="342">
        <f>SUM(E26,E27,E43)-E52</f>
        <v>0</v>
      </c>
      <c r="F288" s="343">
        <f>D288+E288</f>
        <v>0</v>
      </c>
      <c r="G288" s="341">
        <f>SUM(G26,G27,G43)-G52</f>
        <v>0</v>
      </c>
      <c r="H288" s="344">
        <f>SUM(H26,H27,H43)-H52</f>
        <v>0</v>
      </c>
      <c r="I288" s="340">
        <f>G288+H288</f>
        <v>0</v>
      </c>
      <c r="J288" s="341">
        <f>(J28+J44)-J52</f>
        <v>0</v>
      </c>
      <c r="K288" s="344">
        <f>(K28+K44)-K52</f>
        <v>0</v>
      </c>
      <c r="L288" s="340">
        <f>J288+K288</f>
        <v>0</v>
      </c>
      <c r="M288" s="345">
        <f>M46-M52</f>
        <v>0</v>
      </c>
      <c r="N288" s="342">
        <f>N46-N52</f>
        <v>0</v>
      </c>
      <c r="O288" s="340">
        <f>M288+N288</f>
        <v>0</v>
      </c>
      <c r="P288" s="346"/>
    </row>
    <row r="289" spans="1:16" ht="3" customHeight="1" x14ac:dyDescent="0.25">
      <c r="A289" s="347"/>
      <c r="B289" s="347"/>
      <c r="C289" s="296"/>
      <c r="D289" s="297"/>
      <c r="E289" s="230"/>
      <c r="F289" s="298"/>
      <c r="G289" s="297"/>
      <c r="H289" s="299"/>
      <c r="I289" s="231"/>
      <c r="J289" s="297"/>
      <c r="K289" s="299"/>
      <c r="L289" s="231"/>
      <c r="M289" s="229"/>
      <c r="N289" s="230"/>
      <c r="O289" s="231"/>
      <c r="P289" s="339"/>
    </row>
    <row r="290" spans="1:16" s="33" customFormat="1" x14ac:dyDescent="0.25">
      <c r="A290" s="454" t="s">
        <v>303</v>
      </c>
      <c r="B290" s="455"/>
      <c r="C290" s="343">
        <f>SUM(C291,C293)-C301+C303</f>
        <v>0</v>
      </c>
      <c r="D290" s="341">
        <v>0</v>
      </c>
      <c r="E290" s="342">
        <f t="shared" ref="E290" si="52">SUM(E291,E293)-E301+E303</f>
        <v>0</v>
      </c>
      <c r="F290" s="343">
        <f>D290+E290</f>
        <v>0</v>
      </c>
      <c r="G290" s="341">
        <f t="shared" ref="G290:K290" si="53">SUM(G291,G293)-G301+G303</f>
        <v>0</v>
      </c>
      <c r="H290" s="344">
        <f t="shared" si="53"/>
        <v>0</v>
      </c>
      <c r="I290" s="340">
        <f>G290+H290</f>
        <v>0</v>
      </c>
      <c r="J290" s="341">
        <f t="shared" si="53"/>
        <v>0</v>
      </c>
      <c r="K290" s="344">
        <f t="shared" si="53"/>
        <v>0</v>
      </c>
      <c r="L290" s="340">
        <f>J290+K290</f>
        <v>0</v>
      </c>
      <c r="M290" s="345">
        <f t="shared" ref="M290:N290" si="54">SUM(M291,M293)-M301+M303</f>
        <v>0</v>
      </c>
      <c r="N290" s="342">
        <f t="shared" si="54"/>
        <v>0</v>
      </c>
      <c r="O290" s="340">
        <f>M290+N290</f>
        <v>0</v>
      </c>
      <c r="P290" s="346"/>
    </row>
    <row r="291" spans="1:16" s="33" customFormat="1" x14ac:dyDescent="0.25">
      <c r="A291" s="348" t="s">
        <v>304</v>
      </c>
      <c r="B291" s="348" t="s">
        <v>305</v>
      </c>
      <c r="C291" s="343">
        <f>C23-C283</f>
        <v>0</v>
      </c>
      <c r="D291" s="341">
        <v>0</v>
      </c>
      <c r="E291" s="342">
        <f>E23-E283</f>
        <v>0</v>
      </c>
      <c r="F291" s="343">
        <f>D291+E291</f>
        <v>0</v>
      </c>
      <c r="G291" s="341">
        <f>G23-G283</f>
        <v>0</v>
      </c>
      <c r="H291" s="344">
        <f>H23-H283</f>
        <v>0</v>
      </c>
      <c r="I291" s="340">
        <f>G291+H291</f>
        <v>0</v>
      </c>
      <c r="J291" s="341">
        <f>J23-J283</f>
        <v>0</v>
      </c>
      <c r="K291" s="344">
        <f>K23-K283</f>
        <v>0</v>
      </c>
      <c r="L291" s="340">
        <f>J291+K291</f>
        <v>0</v>
      </c>
      <c r="M291" s="345">
        <f>M23-M283</f>
        <v>0</v>
      </c>
      <c r="N291" s="342">
        <f>N23-N283</f>
        <v>0</v>
      </c>
      <c r="O291" s="340">
        <f>M291+N291</f>
        <v>0</v>
      </c>
      <c r="P291" s="346"/>
    </row>
    <row r="292" spans="1:16" ht="3" customHeight="1" x14ac:dyDescent="0.25">
      <c r="A292" s="332"/>
      <c r="B292" s="332"/>
      <c r="C292" s="296"/>
      <c r="D292" s="297"/>
      <c r="E292" s="230"/>
      <c r="F292" s="298"/>
      <c r="G292" s="297"/>
      <c r="H292" s="299"/>
      <c r="I292" s="231"/>
      <c r="J292" s="297"/>
      <c r="K292" s="299"/>
      <c r="L292" s="231"/>
      <c r="M292" s="229"/>
      <c r="N292" s="230"/>
      <c r="O292" s="231"/>
      <c r="P292" s="339"/>
    </row>
    <row r="293" spans="1:16" s="33" customFormat="1" x14ac:dyDescent="0.25">
      <c r="A293" s="349" t="s">
        <v>306</v>
      </c>
      <c r="B293" s="349" t="s">
        <v>307</v>
      </c>
      <c r="C293" s="343">
        <f>SUM(C294,C296,C298)-SUM(C295,C297,C299)</f>
        <v>0</v>
      </c>
      <c r="D293" s="341">
        <v>0</v>
      </c>
      <c r="E293" s="342">
        <f t="shared" ref="E293:K293" si="55">SUM(E294,E296,E298)-SUM(E295,E297,E299)</f>
        <v>0</v>
      </c>
      <c r="F293" s="343">
        <f>D293+E293</f>
        <v>0</v>
      </c>
      <c r="G293" s="341">
        <f t="shared" si="55"/>
        <v>0</v>
      </c>
      <c r="H293" s="344">
        <f t="shared" si="55"/>
        <v>0</v>
      </c>
      <c r="I293" s="340">
        <f>G293+H293</f>
        <v>0</v>
      </c>
      <c r="J293" s="341">
        <f t="shared" si="55"/>
        <v>0</v>
      </c>
      <c r="K293" s="344">
        <f t="shared" si="55"/>
        <v>0</v>
      </c>
      <c r="L293" s="340">
        <f>J293+K293</f>
        <v>0</v>
      </c>
      <c r="M293" s="345">
        <f t="shared" ref="M293:N293" si="56">SUM(M294,M296,M298)-SUM(M295,M297,M299)</f>
        <v>0</v>
      </c>
      <c r="N293" s="342">
        <f t="shared" si="56"/>
        <v>0</v>
      </c>
      <c r="O293" s="340">
        <f>M293+N293</f>
        <v>0</v>
      </c>
      <c r="P293" s="346"/>
    </row>
    <row r="294" spans="1:16" x14ac:dyDescent="0.25">
      <c r="A294" s="350" t="s">
        <v>308</v>
      </c>
      <c r="B294" s="173" t="s">
        <v>309</v>
      </c>
      <c r="C294" s="128">
        <f t="shared" ref="C294:C303" si="57">F294+I294+L294+O294</f>
        <v>0</v>
      </c>
      <c r="D294" s="134">
        <v>0</v>
      </c>
      <c r="E294" s="351"/>
      <c r="F294" s="352">
        <f>D294+E294</f>
        <v>0</v>
      </c>
      <c r="G294" s="134"/>
      <c r="H294" s="135"/>
      <c r="I294" s="136">
        <f>G294+H294</f>
        <v>0</v>
      </c>
      <c r="J294" s="134"/>
      <c r="K294" s="135"/>
      <c r="L294" s="136">
        <f>J294+K294</f>
        <v>0</v>
      </c>
      <c r="M294" s="353"/>
      <c r="N294" s="351"/>
      <c r="O294" s="136">
        <f>M294+N294</f>
        <v>0</v>
      </c>
      <c r="P294" s="138"/>
    </row>
    <row r="295" spans="1:16" ht="24" x14ac:dyDescent="0.25">
      <c r="A295" s="309" t="s">
        <v>310</v>
      </c>
      <c r="B295" s="65" t="s">
        <v>311</v>
      </c>
      <c r="C295" s="116">
        <f t="shared" si="57"/>
        <v>0</v>
      </c>
      <c r="D295" s="122">
        <v>0</v>
      </c>
      <c r="E295" s="243"/>
      <c r="F295" s="244">
        <f>D295+E295</f>
        <v>0</v>
      </c>
      <c r="G295" s="122"/>
      <c r="H295" s="123"/>
      <c r="I295" s="124">
        <f>G295+H295</f>
        <v>0</v>
      </c>
      <c r="J295" s="122"/>
      <c r="K295" s="123"/>
      <c r="L295" s="124">
        <f>J295+K295</f>
        <v>0</v>
      </c>
      <c r="M295" s="245"/>
      <c r="N295" s="243"/>
      <c r="O295" s="124">
        <f>M295+N295</f>
        <v>0</v>
      </c>
      <c r="P295" s="74"/>
    </row>
    <row r="296" spans="1:16" x14ac:dyDescent="0.25">
      <c r="A296" s="309" t="s">
        <v>312</v>
      </c>
      <c r="B296" s="65" t="s">
        <v>313</v>
      </c>
      <c r="C296" s="116">
        <f t="shared" si="57"/>
        <v>0</v>
      </c>
      <c r="D296" s="122">
        <v>0</v>
      </c>
      <c r="E296" s="243"/>
      <c r="F296" s="244">
        <f>D296+E296</f>
        <v>0</v>
      </c>
      <c r="G296" s="122"/>
      <c r="H296" s="123"/>
      <c r="I296" s="124">
        <f t="shared" ref="I296:I303" si="58">G296+H296</f>
        <v>0</v>
      </c>
      <c r="J296" s="122"/>
      <c r="K296" s="123"/>
      <c r="L296" s="124">
        <f t="shared" ref="L296:L303" si="59">J296+K296</f>
        <v>0</v>
      </c>
      <c r="M296" s="245"/>
      <c r="N296" s="243"/>
      <c r="O296" s="124">
        <f t="shared" ref="O296:O303" si="60">M296+N296</f>
        <v>0</v>
      </c>
      <c r="P296" s="74"/>
    </row>
    <row r="297" spans="1:16" ht="24" x14ac:dyDescent="0.25">
      <c r="A297" s="309" t="s">
        <v>314</v>
      </c>
      <c r="B297" s="65" t="s">
        <v>315</v>
      </c>
      <c r="C297" s="116">
        <f t="shared" si="57"/>
        <v>0</v>
      </c>
      <c r="D297" s="122">
        <v>0</v>
      </c>
      <c r="E297" s="243"/>
      <c r="F297" s="244">
        <f t="shared" ref="F297:F303" si="61">D297+E297</f>
        <v>0</v>
      </c>
      <c r="G297" s="122"/>
      <c r="H297" s="123"/>
      <c r="I297" s="124">
        <f t="shared" si="58"/>
        <v>0</v>
      </c>
      <c r="J297" s="122"/>
      <c r="K297" s="123"/>
      <c r="L297" s="124">
        <f t="shared" si="59"/>
        <v>0</v>
      </c>
      <c r="M297" s="245"/>
      <c r="N297" s="243"/>
      <c r="O297" s="124">
        <f t="shared" si="60"/>
        <v>0</v>
      </c>
      <c r="P297" s="74"/>
    </row>
    <row r="298" spans="1:16" x14ac:dyDescent="0.25">
      <c r="A298" s="309" t="s">
        <v>316</v>
      </c>
      <c r="B298" s="65" t="s">
        <v>317</v>
      </c>
      <c r="C298" s="116">
        <f t="shared" si="57"/>
        <v>0</v>
      </c>
      <c r="D298" s="122">
        <v>0</v>
      </c>
      <c r="E298" s="243"/>
      <c r="F298" s="244">
        <f t="shared" si="61"/>
        <v>0</v>
      </c>
      <c r="G298" s="122"/>
      <c r="H298" s="123"/>
      <c r="I298" s="124">
        <f t="shared" si="58"/>
        <v>0</v>
      </c>
      <c r="J298" s="122"/>
      <c r="K298" s="123"/>
      <c r="L298" s="124">
        <f t="shared" si="59"/>
        <v>0</v>
      </c>
      <c r="M298" s="245"/>
      <c r="N298" s="243"/>
      <c r="O298" s="124">
        <f t="shared" si="60"/>
        <v>0</v>
      </c>
      <c r="P298" s="74"/>
    </row>
    <row r="299" spans="1:16" ht="24" x14ac:dyDescent="0.25">
      <c r="A299" s="354" t="s">
        <v>318</v>
      </c>
      <c r="B299" s="355" t="s">
        <v>319</v>
      </c>
      <c r="C299" s="289">
        <f t="shared" si="57"/>
        <v>0</v>
      </c>
      <c r="D299" s="290">
        <v>0</v>
      </c>
      <c r="E299" s="291"/>
      <c r="F299" s="292">
        <f t="shared" si="61"/>
        <v>0</v>
      </c>
      <c r="G299" s="290"/>
      <c r="H299" s="293"/>
      <c r="I299" s="294">
        <f t="shared" si="58"/>
        <v>0</v>
      </c>
      <c r="J299" s="290"/>
      <c r="K299" s="293"/>
      <c r="L299" s="294">
        <f t="shared" si="59"/>
        <v>0</v>
      </c>
      <c r="M299" s="295"/>
      <c r="N299" s="291"/>
      <c r="O299" s="294">
        <f t="shared" si="60"/>
        <v>0</v>
      </c>
      <c r="P299" s="287"/>
    </row>
    <row r="300" spans="1:16" ht="3" customHeight="1" x14ac:dyDescent="0.25">
      <c r="A300" s="332"/>
      <c r="B300" s="332"/>
      <c r="C300" s="296"/>
      <c r="D300" s="297"/>
      <c r="E300" s="230"/>
      <c r="F300" s="298"/>
      <c r="G300" s="297"/>
      <c r="H300" s="299"/>
      <c r="I300" s="231"/>
      <c r="J300" s="297"/>
      <c r="K300" s="299"/>
      <c r="L300" s="231"/>
      <c r="M300" s="229"/>
      <c r="N300" s="230"/>
      <c r="O300" s="231"/>
      <c r="P300" s="339"/>
    </row>
    <row r="301" spans="1:16" s="33" customFormat="1" x14ac:dyDescent="0.25">
      <c r="A301" s="349" t="s">
        <v>320</v>
      </c>
      <c r="B301" s="349" t="s">
        <v>321</v>
      </c>
      <c r="C301" s="356">
        <f t="shared" si="57"/>
        <v>0</v>
      </c>
      <c r="D301" s="357">
        <v>0</v>
      </c>
      <c r="E301" s="358"/>
      <c r="F301" s="359">
        <f t="shared" si="61"/>
        <v>0</v>
      </c>
      <c r="G301" s="357"/>
      <c r="H301" s="360"/>
      <c r="I301" s="361">
        <f t="shared" si="58"/>
        <v>0</v>
      </c>
      <c r="J301" s="357"/>
      <c r="K301" s="360"/>
      <c r="L301" s="361">
        <f t="shared" si="59"/>
        <v>0</v>
      </c>
      <c r="M301" s="362"/>
      <c r="N301" s="358"/>
      <c r="O301" s="361">
        <f t="shared" si="60"/>
        <v>0</v>
      </c>
      <c r="P301" s="346"/>
    </row>
    <row r="302" spans="1:16" s="33" customFormat="1" ht="3" customHeight="1" x14ac:dyDescent="0.25">
      <c r="A302" s="349"/>
      <c r="B302" s="363"/>
      <c r="C302" s="364"/>
      <c r="D302" s="365"/>
      <c r="E302" s="366"/>
      <c r="F302" s="367"/>
      <c r="G302" s="210"/>
      <c r="H302" s="213"/>
      <c r="I302" s="214"/>
      <c r="J302" s="210"/>
      <c r="K302" s="213"/>
      <c r="L302" s="214"/>
      <c r="M302" s="215"/>
      <c r="N302" s="211"/>
      <c r="O302" s="214"/>
      <c r="P302" s="368"/>
    </row>
    <row r="303" spans="1:16" s="33" customFormat="1" ht="48" x14ac:dyDescent="0.25">
      <c r="A303" s="349" t="s">
        <v>322</v>
      </c>
      <c r="B303" s="369" t="s">
        <v>323</v>
      </c>
      <c r="C303" s="370">
        <f t="shared" si="57"/>
        <v>0</v>
      </c>
      <c r="D303" s="371">
        <v>0</v>
      </c>
      <c r="E303" s="372"/>
      <c r="F303" s="373">
        <f t="shared" si="61"/>
        <v>0</v>
      </c>
      <c r="G303" s="357"/>
      <c r="H303" s="360"/>
      <c r="I303" s="361">
        <f t="shared" si="58"/>
        <v>0</v>
      </c>
      <c r="J303" s="357"/>
      <c r="K303" s="360"/>
      <c r="L303" s="361">
        <f t="shared" si="59"/>
        <v>0</v>
      </c>
      <c r="M303" s="362"/>
      <c r="N303" s="358"/>
      <c r="O303" s="361">
        <f t="shared" si="60"/>
        <v>0</v>
      </c>
      <c r="P303" s="346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</sheetData>
  <mergeCells count="30">
    <mergeCell ref="P17:P19"/>
    <mergeCell ref="C18:C19"/>
    <mergeCell ref="A2:P2"/>
    <mergeCell ref="A3:P3"/>
    <mergeCell ref="C5:P5"/>
    <mergeCell ref="C6:P6"/>
    <mergeCell ref="C7:P7"/>
    <mergeCell ref="C8:P8"/>
    <mergeCell ref="C9:P9"/>
    <mergeCell ref="C11:P11"/>
    <mergeCell ref="C12:P12"/>
    <mergeCell ref="C13:P13"/>
    <mergeCell ref="C16:P16"/>
    <mergeCell ref="M18:M19"/>
    <mergeCell ref="N18:N19"/>
    <mergeCell ref="O18:O19"/>
    <mergeCell ref="A288:B288"/>
    <mergeCell ref="A290:B290"/>
    <mergeCell ref="J18:J19"/>
    <mergeCell ref="K18:K19"/>
    <mergeCell ref="D18:D19"/>
    <mergeCell ref="E18:E19"/>
    <mergeCell ref="F18:F19"/>
    <mergeCell ref="G18:G19"/>
    <mergeCell ref="H18:H19"/>
    <mergeCell ref="L18:L19"/>
    <mergeCell ref="A17:A19"/>
    <mergeCell ref="B17:B19"/>
    <mergeCell ref="C17:O17"/>
    <mergeCell ref="I18:I19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 differentFirst="1">
    <oddHeader xml:space="preserve">&amp;C                               </oddHeader>
    <oddFooter xml:space="preserve">&amp;L&amp;"Times New Roman,Regular"&amp;8&amp;D; &amp;T&amp;R&amp;"Times New Roman,Regular"&amp;8&amp;P (&amp;N)
</oddFooter>
    <firstHeader xml:space="preserve">&amp;R&amp;"Times New Roman,Regular"&amp;9 5.pielikums Jūrmalas pilsētas domes
 2015.gada 27.augusta saistošajiem noteikumiem Nr.34
(protokols Nr.15,  2.punkts)
Tāme Nr.04.3.1.  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5"/>
  <sheetViews>
    <sheetView view="pageLayout" zoomScaleNormal="100" workbookViewId="0">
      <selection activeCell="L3" sqref="L3"/>
    </sheetView>
  </sheetViews>
  <sheetFormatPr defaultRowHeight="15" outlineLevelCol="1" x14ac:dyDescent="0.25"/>
  <cols>
    <col min="1" max="1" width="7.140625" customWidth="1"/>
    <col min="2" max="2" width="46" customWidth="1"/>
    <col min="3" max="3" width="11.7109375" customWidth="1"/>
    <col min="4" max="4" width="9.140625" hidden="1" customWidth="1" outlineLevel="1"/>
    <col min="5" max="5" width="13.42578125" hidden="1" customWidth="1" outlineLevel="1"/>
    <col min="6" max="6" width="13.7109375" customWidth="1" collapsed="1"/>
    <col min="7" max="7" width="38" hidden="1" customWidth="1" outlineLevel="1"/>
    <col min="8" max="8" width="9.140625" collapsed="1"/>
  </cols>
  <sheetData>
    <row r="1" spans="1:10" ht="16.5" x14ac:dyDescent="0.25">
      <c r="A1" s="375"/>
      <c r="B1" s="376"/>
      <c r="C1" s="376"/>
      <c r="D1" s="376"/>
      <c r="E1" s="376"/>
      <c r="F1" s="377" t="s">
        <v>328</v>
      </c>
    </row>
    <row r="2" spans="1:10" ht="16.5" x14ac:dyDescent="0.25">
      <c r="A2" s="375"/>
      <c r="B2" s="375"/>
      <c r="C2" s="375"/>
      <c r="D2" s="378"/>
      <c r="E2" s="378"/>
      <c r="F2" s="379" t="s">
        <v>329</v>
      </c>
    </row>
    <row r="3" spans="1:10" ht="16.5" x14ac:dyDescent="0.25">
      <c r="A3" s="375"/>
      <c r="B3" s="375"/>
      <c r="C3" s="375"/>
      <c r="D3" s="378"/>
      <c r="E3" s="378"/>
      <c r="F3" s="380" t="s">
        <v>330</v>
      </c>
      <c r="G3" s="381"/>
    </row>
    <row r="4" spans="1:10" ht="16.5" x14ac:dyDescent="0.25">
      <c r="A4" s="375"/>
      <c r="B4" s="375"/>
      <c r="C4" s="375"/>
      <c r="D4" s="378"/>
      <c r="E4" s="378"/>
      <c r="F4" s="381"/>
      <c r="G4" s="382"/>
    </row>
    <row r="5" spans="1:10" x14ac:dyDescent="0.25">
      <c r="A5" s="375" t="s">
        <v>331</v>
      </c>
      <c r="B5" s="375"/>
      <c r="C5" s="383"/>
      <c r="D5" s="383"/>
      <c r="E5" s="382"/>
      <c r="F5" s="383"/>
      <c r="G5" s="382"/>
    </row>
    <row r="6" spans="1:10" x14ac:dyDescent="0.25">
      <c r="A6" s="384" t="s">
        <v>332</v>
      </c>
      <c r="B6" s="375"/>
      <c r="C6" s="385"/>
      <c r="D6" s="385"/>
      <c r="E6" s="383"/>
      <c r="F6" s="383"/>
      <c r="G6" s="383"/>
    </row>
    <row r="7" spans="1:10" ht="15.75" x14ac:dyDescent="0.25">
      <c r="A7" s="516" t="s">
        <v>333</v>
      </c>
      <c r="B7" s="516"/>
      <c r="C7" s="516"/>
      <c r="D7" s="516"/>
      <c r="E7" s="516"/>
      <c r="F7" s="516"/>
      <c r="G7" s="516"/>
    </row>
    <row r="8" spans="1:10" ht="15.75" x14ac:dyDescent="0.25">
      <c r="A8" s="386"/>
      <c r="B8" s="386"/>
      <c r="C8" s="387"/>
      <c r="D8" s="388"/>
      <c r="E8" s="382"/>
      <c r="F8" s="382"/>
      <c r="G8" s="382"/>
    </row>
    <row r="9" spans="1:10" ht="15.75" x14ac:dyDescent="0.25">
      <c r="A9" s="375" t="s">
        <v>334</v>
      </c>
      <c r="B9" s="375"/>
      <c r="C9" s="389"/>
      <c r="D9" s="388"/>
      <c r="E9" s="382"/>
      <c r="F9" s="382"/>
      <c r="G9" s="382"/>
    </row>
    <row r="10" spans="1:10" x14ac:dyDescent="0.25">
      <c r="A10" s="375"/>
      <c r="B10" s="375"/>
      <c r="C10" s="385"/>
      <c r="D10" s="385"/>
      <c r="E10" s="382"/>
      <c r="F10" s="382"/>
      <c r="G10" s="382"/>
    </row>
    <row r="11" spans="1:10" x14ac:dyDescent="0.25">
      <c r="A11" s="375" t="s">
        <v>335</v>
      </c>
      <c r="B11" s="375"/>
      <c r="C11" s="390"/>
      <c r="D11" s="390"/>
      <c r="E11" s="382"/>
      <c r="F11" s="382"/>
      <c r="G11" s="382"/>
    </row>
    <row r="12" spans="1:10" x14ac:dyDescent="0.25">
      <c r="A12" s="375" t="s">
        <v>336</v>
      </c>
      <c r="B12" s="375"/>
      <c r="C12" s="383"/>
      <c r="D12" s="383"/>
      <c r="E12" s="382"/>
      <c r="F12" s="382"/>
      <c r="G12" s="382"/>
    </row>
    <row r="13" spans="1:10" ht="29.25" customHeight="1" x14ac:dyDescent="0.25">
      <c r="A13" s="494" t="s">
        <v>337</v>
      </c>
      <c r="B13" s="494" t="s">
        <v>338</v>
      </c>
      <c r="C13" s="495" t="s">
        <v>339</v>
      </c>
      <c r="D13" s="497" t="s">
        <v>340</v>
      </c>
      <c r="E13" s="488" t="s">
        <v>341</v>
      </c>
      <c r="F13" s="488" t="s">
        <v>342</v>
      </c>
      <c r="G13" s="485" t="s">
        <v>21</v>
      </c>
    </row>
    <row r="14" spans="1:10" ht="22.5" customHeight="1" x14ac:dyDescent="0.25">
      <c r="A14" s="494"/>
      <c r="B14" s="494"/>
      <c r="C14" s="496"/>
      <c r="D14" s="497"/>
      <c r="E14" s="489"/>
      <c r="F14" s="489"/>
      <c r="G14" s="486"/>
    </row>
    <row r="15" spans="1:10" x14ac:dyDescent="0.25">
      <c r="A15" s="487" t="s">
        <v>343</v>
      </c>
      <c r="B15" s="487"/>
      <c r="C15" s="391"/>
      <c r="D15" s="392">
        <f>SUM(D16:D18)</f>
        <v>492627</v>
      </c>
      <c r="E15" s="392">
        <f>SUM(E16:E18)</f>
        <v>-350000</v>
      </c>
      <c r="F15" s="392">
        <f>SUM(F16:F18)</f>
        <v>142627</v>
      </c>
      <c r="G15" s="392"/>
      <c r="I15" s="393"/>
      <c r="J15" s="393"/>
    </row>
    <row r="16" spans="1:10" x14ac:dyDescent="0.25">
      <c r="A16" s="512" t="s">
        <v>35</v>
      </c>
      <c r="B16" s="492" t="s">
        <v>344</v>
      </c>
      <c r="C16" s="394">
        <v>5250</v>
      </c>
      <c r="D16" s="395">
        <f>458100-6473</f>
        <v>451627</v>
      </c>
      <c r="E16" s="396">
        <v>-350000</v>
      </c>
      <c r="F16" s="396">
        <f t="shared" ref="F16:F18" si="0">D16+E16</f>
        <v>101627</v>
      </c>
      <c r="G16" s="397"/>
      <c r="I16" s="393"/>
      <c r="J16" s="393"/>
    </row>
    <row r="17" spans="1:10" x14ac:dyDescent="0.25">
      <c r="A17" s="513"/>
      <c r="B17" s="515"/>
      <c r="C17" s="394">
        <v>5250</v>
      </c>
      <c r="D17" s="395">
        <v>32700</v>
      </c>
      <c r="E17" s="392"/>
      <c r="F17" s="396">
        <f t="shared" si="0"/>
        <v>32700</v>
      </c>
      <c r="G17" s="397"/>
      <c r="I17" s="393"/>
      <c r="J17" s="393"/>
    </row>
    <row r="18" spans="1:10" x14ac:dyDescent="0.25">
      <c r="A18" s="514"/>
      <c r="B18" s="493"/>
      <c r="C18" s="394">
        <v>2241</v>
      </c>
      <c r="D18" s="395">
        <v>8300</v>
      </c>
      <c r="E18" s="392"/>
      <c r="F18" s="398">
        <f t="shared" si="0"/>
        <v>8300</v>
      </c>
      <c r="G18" s="399"/>
      <c r="I18" s="393"/>
      <c r="J18" s="393"/>
    </row>
    <row r="19" spans="1:10" x14ac:dyDescent="0.25">
      <c r="A19" s="400"/>
      <c r="B19" s="401"/>
      <c r="C19" s="402"/>
      <c r="D19" s="402"/>
      <c r="E19" s="382"/>
      <c r="F19" s="382"/>
      <c r="G19" s="382"/>
      <c r="I19" s="393"/>
      <c r="J19" s="393"/>
    </row>
    <row r="20" spans="1:10" x14ac:dyDescent="0.25">
      <c r="A20" s="388" t="s">
        <v>345</v>
      </c>
      <c r="B20" s="388"/>
      <c r="C20" s="390"/>
      <c r="D20" s="390"/>
      <c r="E20" s="382"/>
      <c r="F20" s="382"/>
      <c r="G20" s="382"/>
      <c r="I20" s="393"/>
      <c r="J20" s="393"/>
    </row>
    <row r="21" spans="1:10" x14ac:dyDescent="0.25">
      <c r="A21" s="388" t="s">
        <v>346</v>
      </c>
      <c r="B21" s="388"/>
      <c r="C21" s="383"/>
      <c r="D21" s="383"/>
      <c r="E21" s="382"/>
      <c r="F21" s="382"/>
      <c r="G21" s="382"/>
      <c r="I21" s="393"/>
      <c r="J21" s="393"/>
    </row>
    <row r="22" spans="1:10" ht="24.75" customHeight="1" x14ac:dyDescent="0.25">
      <c r="A22" s="495" t="s">
        <v>337</v>
      </c>
      <c r="B22" s="495" t="s">
        <v>338</v>
      </c>
      <c r="C22" s="495" t="s">
        <v>339</v>
      </c>
      <c r="D22" s="497" t="s">
        <v>340</v>
      </c>
      <c r="E22" s="488" t="s">
        <v>341</v>
      </c>
      <c r="F22" s="488" t="s">
        <v>342</v>
      </c>
      <c r="G22" s="485" t="s">
        <v>21</v>
      </c>
      <c r="I22" s="393"/>
      <c r="J22" s="393"/>
    </row>
    <row r="23" spans="1:10" ht="24.75" customHeight="1" x14ac:dyDescent="0.25">
      <c r="A23" s="496"/>
      <c r="B23" s="496"/>
      <c r="C23" s="496"/>
      <c r="D23" s="497"/>
      <c r="E23" s="489"/>
      <c r="F23" s="489"/>
      <c r="G23" s="486"/>
      <c r="I23" s="393"/>
      <c r="J23" s="393"/>
    </row>
    <row r="24" spans="1:10" x14ac:dyDescent="0.25">
      <c r="A24" s="511" t="s">
        <v>343</v>
      </c>
      <c r="B24" s="511"/>
      <c r="C24" s="391"/>
      <c r="D24" s="392">
        <f>SUM(D25:D30)</f>
        <v>37150</v>
      </c>
      <c r="E24" s="392">
        <f>SUM(E25:E30)</f>
        <v>0</v>
      </c>
      <c r="F24" s="392">
        <f>SUM(F25:F30)</f>
        <v>37150</v>
      </c>
      <c r="G24" s="392"/>
      <c r="I24" s="393"/>
      <c r="J24" s="393"/>
    </row>
    <row r="25" spans="1:10" x14ac:dyDescent="0.25">
      <c r="A25" s="403" t="s">
        <v>35</v>
      </c>
      <c r="B25" s="404" t="s">
        <v>347</v>
      </c>
      <c r="C25" s="394">
        <v>5250</v>
      </c>
      <c r="D25" s="395">
        <v>1600</v>
      </c>
      <c r="E25" s="392"/>
      <c r="F25" s="396">
        <f t="shared" ref="F25:F30" si="1">D25+E25</f>
        <v>1600</v>
      </c>
      <c r="G25" s="397"/>
      <c r="I25" s="393"/>
      <c r="J25" s="393"/>
    </row>
    <row r="26" spans="1:10" x14ac:dyDescent="0.25">
      <c r="A26" s="403" t="s">
        <v>348</v>
      </c>
      <c r="B26" s="404" t="s">
        <v>349</v>
      </c>
      <c r="C26" s="394">
        <v>5250</v>
      </c>
      <c r="D26" s="395">
        <v>5050</v>
      </c>
      <c r="E26" s="392"/>
      <c r="F26" s="396">
        <f t="shared" si="1"/>
        <v>5050</v>
      </c>
      <c r="G26" s="397"/>
      <c r="I26" s="393"/>
      <c r="J26" s="393"/>
    </row>
    <row r="27" spans="1:10" x14ac:dyDescent="0.25">
      <c r="A27" s="403" t="s">
        <v>350</v>
      </c>
      <c r="B27" s="404" t="s">
        <v>351</v>
      </c>
      <c r="C27" s="394">
        <v>5250</v>
      </c>
      <c r="D27" s="395">
        <v>5150</v>
      </c>
      <c r="E27" s="392"/>
      <c r="F27" s="398">
        <f t="shared" si="1"/>
        <v>5150</v>
      </c>
      <c r="G27" s="399"/>
      <c r="I27" s="393"/>
      <c r="J27" s="393"/>
    </row>
    <row r="28" spans="1:10" x14ac:dyDescent="0.25">
      <c r="A28" s="403" t="s">
        <v>352</v>
      </c>
      <c r="B28" s="404" t="s">
        <v>353</v>
      </c>
      <c r="C28" s="394">
        <v>5250</v>
      </c>
      <c r="D28" s="395">
        <v>1500</v>
      </c>
      <c r="E28" s="405"/>
      <c r="F28" s="406">
        <f t="shared" si="1"/>
        <v>1500</v>
      </c>
      <c r="G28" s="399"/>
      <c r="I28" s="393"/>
      <c r="J28" s="393"/>
    </row>
    <row r="29" spans="1:10" x14ac:dyDescent="0.25">
      <c r="A29" s="403" t="s">
        <v>354</v>
      </c>
      <c r="B29" s="404" t="s">
        <v>355</v>
      </c>
      <c r="C29" s="394">
        <v>5250</v>
      </c>
      <c r="D29" s="395">
        <v>8850</v>
      </c>
      <c r="E29" s="405"/>
      <c r="F29" s="406">
        <f t="shared" si="1"/>
        <v>8850</v>
      </c>
      <c r="G29" s="399"/>
      <c r="I29" s="393"/>
      <c r="J29" s="393"/>
    </row>
    <row r="30" spans="1:10" x14ac:dyDescent="0.25">
      <c r="A30" s="403" t="s">
        <v>356</v>
      </c>
      <c r="B30" s="404" t="s">
        <v>357</v>
      </c>
      <c r="C30" s="394">
        <v>5240</v>
      </c>
      <c r="D30" s="395">
        <v>15000</v>
      </c>
      <c r="E30" s="405"/>
      <c r="F30" s="406">
        <f t="shared" si="1"/>
        <v>15000</v>
      </c>
      <c r="G30" s="399"/>
      <c r="I30" s="393"/>
      <c r="J30" s="393"/>
    </row>
    <row r="31" spans="1:10" x14ac:dyDescent="0.25">
      <c r="A31" s="407"/>
      <c r="B31" s="408"/>
      <c r="C31" s="409"/>
      <c r="D31" s="409"/>
      <c r="E31" s="410"/>
      <c r="F31" s="410"/>
      <c r="G31" s="382"/>
      <c r="I31" s="393"/>
      <c r="J31" s="393"/>
    </row>
    <row r="32" spans="1:10" x14ac:dyDescent="0.25">
      <c r="A32" s="388" t="s">
        <v>358</v>
      </c>
      <c r="B32" s="388"/>
      <c r="C32" s="390"/>
      <c r="D32" s="390"/>
      <c r="E32" s="410"/>
      <c r="F32" s="410"/>
      <c r="G32" s="382"/>
      <c r="I32" s="393"/>
      <c r="J32" s="393"/>
    </row>
    <row r="33" spans="1:10" x14ac:dyDescent="0.25">
      <c r="A33" s="388" t="s">
        <v>359</v>
      </c>
      <c r="B33" s="388"/>
      <c r="C33" s="383"/>
      <c r="D33" s="383"/>
      <c r="E33" s="411"/>
      <c r="F33" s="411"/>
      <c r="G33" s="382"/>
      <c r="I33" s="393"/>
      <c r="J33" s="393"/>
    </row>
    <row r="34" spans="1:10" ht="29.25" customHeight="1" x14ac:dyDescent="0.25">
      <c r="A34" s="494" t="s">
        <v>337</v>
      </c>
      <c r="B34" s="494" t="s">
        <v>338</v>
      </c>
      <c r="C34" s="495" t="s">
        <v>339</v>
      </c>
      <c r="D34" s="497" t="s">
        <v>340</v>
      </c>
      <c r="E34" s="488" t="s">
        <v>341</v>
      </c>
      <c r="F34" s="488" t="s">
        <v>342</v>
      </c>
      <c r="G34" s="485" t="s">
        <v>21</v>
      </c>
      <c r="I34" s="393"/>
      <c r="J34" s="393"/>
    </row>
    <row r="35" spans="1:10" x14ac:dyDescent="0.25">
      <c r="A35" s="494"/>
      <c r="B35" s="494"/>
      <c r="C35" s="496"/>
      <c r="D35" s="497"/>
      <c r="E35" s="489"/>
      <c r="F35" s="489"/>
      <c r="G35" s="486"/>
      <c r="I35" s="393"/>
      <c r="J35" s="393"/>
    </row>
    <row r="36" spans="1:10" x14ac:dyDescent="0.25">
      <c r="A36" s="487" t="s">
        <v>343</v>
      </c>
      <c r="B36" s="487"/>
      <c r="C36" s="391"/>
      <c r="D36" s="392">
        <f>SUM(D37)</f>
        <v>25000</v>
      </c>
      <c r="E36" s="392">
        <f t="shared" ref="E36:F36" si="2">SUM(E37)</f>
        <v>0</v>
      </c>
      <c r="F36" s="392">
        <f t="shared" si="2"/>
        <v>25000</v>
      </c>
      <c r="G36" s="392"/>
      <c r="I36" s="393"/>
      <c r="J36" s="393"/>
    </row>
    <row r="37" spans="1:10" x14ac:dyDescent="0.25">
      <c r="A37" s="403" t="s">
        <v>35</v>
      </c>
      <c r="B37" s="404" t="s">
        <v>360</v>
      </c>
      <c r="C37" s="394">
        <v>2244</v>
      </c>
      <c r="D37" s="412">
        <v>25000</v>
      </c>
      <c r="E37" s="396"/>
      <c r="F37" s="396">
        <f t="shared" ref="F37" si="3">D37+E37</f>
        <v>25000</v>
      </c>
      <c r="G37" s="397"/>
      <c r="I37" s="393"/>
      <c r="J37" s="393"/>
    </row>
    <row r="38" spans="1:10" x14ac:dyDescent="0.25">
      <c r="A38" s="407"/>
      <c r="B38" s="408"/>
      <c r="C38" s="409"/>
      <c r="D38" s="409"/>
      <c r="E38" s="410"/>
      <c r="F38" s="410"/>
      <c r="G38" s="382"/>
      <c r="I38" s="393"/>
      <c r="J38" s="393"/>
    </row>
    <row r="39" spans="1:10" x14ac:dyDescent="0.25">
      <c r="A39" s="375" t="s">
        <v>361</v>
      </c>
      <c r="B39" s="375"/>
      <c r="C39" s="390"/>
      <c r="D39" s="390"/>
      <c r="E39" s="410"/>
      <c r="F39" s="410"/>
      <c r="G39" s="382"/>
      <c r="I39" s="393"/>
      <c r="J39" s="393"/>
    </row>
    <row r="40" spans="1:10" x14ac:dyDescent="0.25">
      <c r="A40" s="375" t="s">
        <v>362</v>
      </c>
      <c r="B40" s="375"/>
      <c r="C40" s="383"/>
      <c r="D40" s="383"/>
      <c r="E40" s="411"/>
      <c r="F40" s="411"/>
      <c r="G40" s="382"/>
      <c r="I40" s="393"/>
      <c r="J40" s="393"/>
    </row>
    <row r="41" spans="1:10" ht="24.75" customHeight="1" x14ac:dyDescent="0.25">
      <c r="A41" s="494" t="s">
        <v>337</v>
      </c>
      <c r="B41" s="494" t="s">
        <v>338</v>
      </c>
      <c r="C41" s="495" t="s">
        <v>339</v>
      </c>
      <c r="D41" s="497" t="s">
        <v>340</v>
      </c>
      <c r="E41" s="488" t="s">
        <v>341</v>
      </c>
      <c r="F41" s="488" t="s">
        <v>342</v>
      </c>
      <c r="G41" s="485" t="s">
        <v>21</v>
      </c>
      <c r="I41" s="393"/>
      <c r="J41" s="393"/>
    </row>
    <row r="42" spans="1:10" ht="24.75" customHeight="1" x14ac:dyDescent="0.25">
      <c r="A42" s="494"/>
      <c r="B42" s="494"/>
      <c r="C42" s="496"/>
      <c r="D42" s="497"/>
      <c r="E42" s="489"/>
      <c r="F42" s="489"/>
      <c r="G42" s="486"/>
      <c r="I42" s="393"/>
      <c r="J42" s="393"/>
    </row>
    <row r="43" spans="1:10" x14ac:dyDescent="0.25">
      <c r="A43" s="487" t="s">
        <v>343</v>
      </c>
      <c r="B43" s="487"/>
      <c r="C43" s="391"/>
      <c r="D43" s="392">
        <f>SUM(D44:D53)</f>
        <v>5083080</v>
      </c>
      <c r="E43" s="392">
        <f>SUM(E44:E53)</f>
        <v>0</v>
      </c>
      <c r="F43" s="392">
        <f>SUM(F44:F53)</f>
        <v>5083080</v>
      </c>
      <c r="G43" s="392"/>
      <c r="I43" s="393"/>
      <c r="J43" s="393"/>
    </row>
    <row r="44" spans="1:10" x14ac:dyDescent="0.25">
      <c r="A44" s="413" t="s">
        <v>35</v>
      </c>
      <c r="B44" s="414" t="s">
        <v>363</v>
      </c>
      <c r="C44" s="394">
        <v>5240</v>
      </c>
      <c r="D44" s="412">
        <v>138000</v>
      </c>
      <c r="E44" s="396"/>
      <c r="F44" s="396">
        <f t="shared" ref="F44:F53" si="4">D44+E44</f>
        <v>138000</v>
      </c>
      <c r="G44" s="397"/>
      <c r="I44" s="393"/>
      <c r="J44" s="393"/>
    </row>
    <row r="45" spans="1:10" x14ac:dyDescent="0.25">
      <c r="A45" s="508" t="s">
        <v>348</v>
      </c>
      <c r="B45" s="509" t="s">
        <v>364</v>
      </c>
      <c r="C45" s="415">
        <v>5240</v>
      </c>
      <c r="D45" s="416">
        <f>4155036+1814</f>
        <v>4156850</v>
      </c>
      <c r="E45" s="396"/>
      <c r="F45" s="396">
        <f t="shared" si="4"/>
        <v>4156850</v>
      </c>
      <c r="G45" s="397"/>
      <c r="I45" s="393"/>
      <c r="J45" s="393"/>
    </row>
    <row r="46" spans="1:10" ht="23.25" customHeight="1" x14ac:dyDescent="0.25">
      <c r="A46" s="508"/>
      <c r="B46" s="509"/>
      <c r="C46" s="415">
        <v>5250</v>
      </c>
      <c r="D46" s="416">
        <f>579728-3904</f>
        <v>575824</v>
      </c>
      <c r="E46" s="396"/>
      <c r="F46" s="398">
        <f t="shared" si="4"/>
        <v>575824</v>
      </c>
      <c r="G46" s="397"/>
      <c r="I46" s="393"/>
      <c r="J46" s="393"/>
    </row>
    <row r="47" spans="1:10" x14ac:dyDescent="0.25">
      <c r="A47" s="403" t="s">
        <v>350</v>
      </c>
      <c r="B47" s="404" t="s">
        <v>365</v>
      </c>
      <c r="C47" s="394">
        <v>5250</v>
      </c>
      <c r="D47" s="412">
        <v>1300</v>
      </c>
      <c r="E47" s="405"/>
      <c r="F47" s="406">
        <f t="shared" si="4"/>
        <v>1300</v>
      </c>
      <c r="G47" s="399"/>
      <c r="I47" s="393"/>
      <c r="J47" s="393"/>
    </row>
    <row r="48" spans="1:10" x14ac:dyDescent="0.25">
      <c r="A48" s="403" t="s">
        <v>352</v>
      </c>
      <c r="B48" s="404" t="s">
        <v>366</v>
      </c>
      <c r="C48" s="394">
        <v>5250</v>
      </c>
      <c r="D48" s="412">
        <v>20000</v>
      </c>
      <c r="E48" s="405"/>
      <c r="F48" s="406">
        <f t="shared" si="4"/>
        <v>20000</v>
      </c>
      <c r="G48" s="399"/>
      <c r="I48" s="393"/>
      <c r="J48" s="393"/>
    </row>
    <row r="49" spans="1:10" x14ac:dyDescent="0.25">
      <c r="A49" s="403" t="s">
        <v>354</v>
      </c>
      <c r="B49" s="404" t="s">
        <v>367</v>
      </c>
      <c r="C49" s="394">
        <v>5250</v>
      </c>
      <c r="D49" s="412">
        <v>14200</v>
      </c>
      <c r="E49" s="405"/>
      <c r="F49" s="406">
        <f t="shared" si="4"/>
        <v>14200</v>
      </c>
      <c r="G49" s="399"/>
      <c r="I49" s="393"/>
      <c r="J49" s="393"/>
    </row>
    <row r="50" spans="1:10" x14ac:dyDescent="0.25">
      <c r="A50" s="403" t="s">
        <v>356</v>
      </c>
      <c r="B50" s="404" t="s">
        <v>368</v>
      </c>
      <c r="C50" s="394">
        <v>5240</v>
      </c>
      <c r="D50" s="412">
        <f>50000+29000+906</f>
        <v>79906</v>
      </c>
      <c r="E50" s="398"/>
      <c r="F50" s="398">
        <f t="shared" si="4"/>
        <v>79906</v>
      </c>
      <c r="G50" s="397"/>
      <c r="I50" s="393"/>
      <c r="J50" s="393"/>
    </row>
    <row r="51" spans="1:10" x14ac:dyDescent="0.25">
      <c r="A51" s="508" t="s">
        <v>369</v>
      </c>
      <c r="B51" s="509" t="s">
        <v>370</v>
      </c>
      <c r="C51" s="394">
        <v>5250</v>
      </c>
      <c r="D51" s="412">
        <v>70000</v>
      </c>
      <c r="E51" s="399"/>
      <c r="F51" s="398">
        <f t="shared" si="4"/>
        <v>70000</v>
      </c>
      <c r="G51" s="399"/>
      <c r="I51" s="393"/>
      <c r="J51" s="393"/>
    </row>
    <row r="52" spans="1:10" x14ac:dyDescent="0.25">
      <c r="A52" s="508"/>
      <c r="B52" s="509"/>
      <c r="C52" s="394">
        <v>2241</v>
      </c>
      <c r="D52" s="412">
        <v>5000</v>
      </c>
      <c r="E52" s="399"/>
      <c r="F52" s="398">
        <f t="shared" si="4"/>
        <v>5000</v>
      </c>
      <c r="G52" s="399"/>
      <c r="I52" s="393"/>
      <c r="J52" s="393"/>
    </row>
    <row r="53" spans="1:10" x14ac:dyDescent="0.25">
      <c r="A53" s="403" t="s">
        <v>371</v>
      </c>
      <c r="B53" s="417" t="s">
        <v>372</v>
      </c>
      <c r="C53" s="394">
        <v>2241</v>
      </c>
      <c r="D53" s="412">
        <v>22000</v>
      </c>
      <c r="E53" s="399"/>
      <c r="F53" s="398">
        <f t="shared" si="4"/>
        <v>22000</v>
      </c>
      <c r="G53" s="399"/>
      <c r="I53" s="393"/>
      <c r="J53" s="393"/>
    </row>
    <row r="54" spans="1:10" x14ac:dyDescent="0.25">
      <c r="A54" s="418"/>
      <c r="B54" s="418"/>
      <c r="C54" s="409"/>
      <c r="D54" s="409"/>
      <c r="E54" s="382"/>
      <c r="F54" s="382"/>
      <c r="G54" s="382"/>
      <c r="I54" s="393"/>
      <c r="J54" s="393"/>
    </row>
    <row r="55" spans="1:10" x14ac:dyDescent="0.25">
      <c r="A55" s="375" t="s">
        <v>373</v>
      </c>
      <c r="B55" s="375"/>
      <c r="C55" s="390"/>
      <c r="D55" s="390"/>
      <c r="E55" s="382"/>
      <c r="F55" s="382"/>
      <c r="G55" s="382"/>
      <c r="I55" s="393"/>
      <c r="J55" s="393"/>
    </row>
    <row r="56" spans="1:10" x14ac:dyDescent="0.25">
      <c r="A56" s="375" t="s">
        <v>374</v>
      </c>
      <c r="B56" s="375"/>
      <c r="C56" s="383"/>
      <c r="D56" s="383"/>
      <c r="E56" s="382"/>
      <c r="F56" s="382"/>
      <c r="G56" s="382"/>
      <c r="I56" s="393"/>
      <c r="J56" s="393"/>
    </row>
    <row r="57" spans="1:10" ht="23.25" customHeight="1" x14ac:dyDescent="0.25">
      <c r="A57" s="494" t="s">
        <v>337</v>
      </c>
      <c r="B57" s="494" t="s">
        <v>338</v>
      </c>
      <c r="C57" s="495" t="s">
        <v>339</v>
      </c>
      <c r="D57" s="497" t="s">
        <v>340</v>
      </c>
      <c r="E57" s="488" t="s">
        <v>341</v>
      </c>
      <c r="F57" s="488" t="s">
        <v>342</v>
      </c>
      <c r="G57" s="485" t="s">
        <v>21</v>
      </c>
      <c r="I57" s="393"/>
      <c r="J57" s="393"/>
    </row>
    <row r="58" spans="1:10" ht="23.25" customHeight="1" x14ac:dyDescent="0.25">
      <c r="A58" s="494"/>
      <c r="B58" s="494"/>
      <c r="C58" s="496"/>
      <c r="D58" s="497"/>
      <c r="E58" s="489"/>
      <c r="F58" s="489"/>
      <c r="G58" s="486"/>
      <c r="I58" s="393"/>
      <c r="J58" s="393"/>
    </row>
    <row r="59" spans="1:10" x14ac:dyDescent="0.25">
      <c r="A59" s="487" t="s">
        <v>343</v>
      </c>
      <c r="B59" s="487"/>
      <c r="C59" s="394"/>
      <c r="D59" s="392">
        <f>SUM(D60:D62)</f>
        <v>297061</v>
      </c>
      <c r="E59" s="392">
        <f>SUM(E60:E62)</f>
        <v>0</v>
      </c>
      <c r="F59" s="392">
        <f>SUM(F60:F62)</f>
        <v>297061</v>
      </c>
      <c r="G59" s="392"/>
      <c r="I59" s="393"/>
      <c r="J59" s="393"/>
    </row>
    <row r="60" spans="1:10" x14ac:dyDescent="0.25">
      <c r="A60" s="419">
        <v>1</v>
      </c>
      <c r="B60" s="420" t="s">
        <v>375</v>
      </c>
      <c r="C60" s="421">
        <v>5250</v>
      </c>
      <c r="D60" s="422">
        <v>30000</v>
      </c>
      <c r="E60" s="392"/>
      <c r="F60" s="396">
        <f t="shared" ref="F60:F62" si="5">D60+E60</f>
        <v>30000</v>
      </c>
      <c r="G60" s="397"/>
      <c r="I60" s="393"/>
      <c r="J60" s="393"/>
    </row>
    <row r="61" spans="1:10" x14ac:dyDescent="0.25">
      <c r="A61" s="494">
        <v>2</v>
      </c>
      <c r="B61" s="510" t="s">
        <v>376</v>
      </c>
      <c r="C61" s="394">
        <v>2244</v>
      </c>
      <c r="D61" s="412">
        <f>73602+4659</f>
        <v>78261</v>
      </c>
      <c r="E61" s="396"/>
      <c r="F61" s="396">
        <f t="shared" si="5"/>
        <v>78261</v>
      </c>
      <c r="G61" s="397"/>
      <c r="I61" s="393"/>
      <c r="J61" s="393"/>
    </row>
    <row r="62" spans="1:10" x14ac:dyDescent="0.25">
      <c r="A62" s="494"/>
      <c r="B62" s="510"/>
      <c r="C62" s="394">
        <v>5250</v>
      </c>
      <c r="D62" s="412">
        <v>188800</v>
      </c>
      <c r="E62" s="396"/>
      <c r="F62" s="396">
        <f t="shared" si="5"/>
        <v>188800</v>
      </c>
      <c r="G62" s="397"/>
      <c r="I62" s="393"/>
      <c r="J62" s="393"/>
    </row>
    <row r="63" spans="1:10" x14ac:dyDescent="0.25">
      <c r="A63" s="423"/>
      <c r="B63" s="424"/>
      <c r="C63" s="425"/>
      <c r="D63" s="425"/>
      <c r="E63" s="382"/>
      <c r="F63" s="382"/>
      <c r="G63" s="382"/>
      <c r="I63" s="393"/>
      <c r="J63" s="393"/>
    </row>
    <row r="64" spans="1:10" x14ac:dyDescent="0.25">
      <c r="A64" s="388" t="s">
        <v>377</v>
      </c>
      <c r="B64" s="388"/>
      <c r="C64" s="383"/>
      <c r="D64" s="383"/>
      <c r="E64" s="382"/>
      <c r="F64" s="382"/>
      <c r="G64" s="382"/>
      <c r="I64" s="393"/>
      <c r="J64" s="393"/>
    </row>
    <row r="65" spans="1:10" x14ac:dyDescent="0.25">
      <c r="A65" s="388" t="s">
        <v>378</v>
      </c>
      <c r="B65" s="388"/>
      <c r="C65" s="383"/>
      <c r="D65" s="383"/>
      <c r="E65" s="382"/>
      <c r="F65" s="382"/>
      <c r="G65" s="382"/>
      <c r="I65" s="393"/>
      <c r="J65" s="393"/>
    </row>
    <row r="66" spans="1:10" ht="23.25" customHeight="1" x14ac:dyDescent="0.25">
      <c r="A66" s="494" t="s">
        <v>337</v>
      </c>
      <c r="B66" s="494" t="s">
        <v>338</v>
      </c>
      <c r="C66" s="495" t="s">
        <v>339</v>
      </c>
      <c r="D66" s="497" t="s">
        <v>340</v>
      </c>
      <c r="E66" s="488" t="s">
        <v>341</v>
      </c>
      <c r="F66" s="488" t="s">
        <v>342</v>
      </c>
      <c r="G66" s="485" t="s">
        <v>21</v>
      </c>
      <c r="I66" s="393"/>
      <c r="J66" s="393"/>
    </row>
    <row r="67" spans="1:10" ht="23.25" customHeight="1" x14ac:dyDescent="0.25">
      <c r="A67" s="494"/>
      <c r="B67" s="494"/>
      <c r="C67" s="496"/>
      <c r="D67" s="497"/>
      <c r="E67" s="489"/>
      <c r="F67" s="489"/>
      <c r="G67" s="486"/>
      <c r="I67" s="393"/>
      <c r="J67" s="393"/>
    </row>
    <row r="68" spans="1:10" x14ac:dyDescent="0.25">
      <c r="A68" s="506" t="s">
        <v>343</v>
      </c>
      <c r="B68" s="507"/>
      <c r="C68" s="391"/>
      <c r="D68" s="392">
        <f>SUM(D69)</f>
        <v>6940</v>
      </c>
      <c r="E68" s="392">
        <f>SUM(E69)</f>
        <v>0</v>
      </c>
      <c r="F68" s="392">
        <f>SUM(F69)</f>
        <v>6940</v>
      </c>
      <c r="G68" s="392"/>
      <c r="I68" s="393"/>
      <c r="J68" s="393"/>
    </row>
    <row r="69" spans="1:10" x14ac:dyDescent="0.25">
      <c r="A69" s="403" t="s">
        <v>35</v>
      </c>
      <c r="B69" s="404" t="s">
        <v>379</v>
      </c>
      <c r="C69" s="394">
        <v>5250</v>
      </c>
      <c r="D69" s="412">
        <v>6940</v>
      </c>
      <c r="E69" s="392"/>
      <c r="F69" s="396">
        <f t="shared" ref="F69" si="6">D69+E69</f>
        <v>6940</v>
      </c>
      <c r="G69" s="397"/>
      <c r="I69" s="393"/>
      <c r="J69" s="393"/>
    </row>
    <row r="70" spans="1:10" x14ac:dyDescent="0.25">
      <c r="A70" s="426"/>
      <c r="B70" s="408"/>
      <c r="C70" s="409"/>
      <c r="D70" s="409"/>
      <c r="E70" s="382"/>
      <c r="F70" s="382"/>
      <c r="G70" s="382"/>
      <c r="I70" s="393"/>
      <c r="J70" s="393"/>
    </row>
    <row r="71" spans="1:10" x14ac:dyDescent="0.25">
      <c r="A71" s="375" t="s">
        <v>380</v>
      </c>
      <c r="B71" s="375"/>
      <c r="C71" s="390"/>
      <c r="D71" s="390"/>
      <c r="E71" s="382"/>
      <c r="F71" s="382"/>
      <c r="G71" s="382"/>
      <c r="I71" s="393"/>
      <c r="J71" s="393"/>
    </row>
    <row r="72" spans="1:10" x14ac:dyDescent="0.25">
      <c r="A72" s="375" t="s">
        <v>381</v>
      </c>
      <c r="B72" s="375"/>
      <c r="C72" s="383"/>
      <c r="D72" s="383"/>
      <c r="E72" s="382"/>
      <c r="F72" s="382"/>
      <c r="G72" s="382"/>
      <c r="I72" s="393"/>
      <c r="J72" s="393"/>
    </row>
    <row r="73" spans="1:10" ht="22.5" customHeight="1" x14ac:dyDescent="0.25">
      <c r="A73" s="494" t="s">
        <v>337</v>
      </c>
      <c r="B73" s="494" t="s">
        <v>338</v>
      </c>
      <c r="C73" s="495" t="s">
        <v>339</v>
      </c>
      <c r="D73" s="497" t="s">
        <v>340</v>
      </c>
      <c r="E73" s="488" t="s">
        <v>341</v>
      </c>
      <c r="F73" s="488" t="s">
        <v>342</v>
      </c>
      <c r="G73" s="485" t="s">
        <v>21</v>
      </c>
      <c r="I73" s="393"/>
      <c r="J73" s="393"/>
    </row>
    <row r="74" spans="1:10" ht="22.5" customHeight="1" x14ac:dyDescent="0.25">
      <c r="A74" s="494"/>
      <c r="B74" s="494"/>
      <c r="C74" s="496"/>
      <c r="D74" s="497"/>
      <c r="E74" s="489"/>
      <c r="F74" s="489"/>
      <c r="G74" s="486"/>
      <c r="I74" s="393"/>
      <c r="J74" s="393"/>
    </row>
    <row r="75" spans="1:10" x14ac:dyDescent="0.25">
      <c r="A75" s="487" t="s">
        <v>343</v>
      </c>
      <c r="B75" s="487"/>
      <c r="C75" s="391"/>
      <c r="D75" s="392">
        <f>SUM(D76:D79)</f>
        <v>146858</v>
      </c>
      <c r="E75" s="392">
        <f t="shared" ref="E75:F75" si="7">SUM(E76:E79)</f>
        <v>0</v>
      </c>
      <c r="F75" s="392">
        <f t="shared" si="7"/>
        <v>146858</v>
      </c>
      <c r="G75" s="392"/>
      <c r="I75" s="393"/>
      <c r="J75" s="393"/>
    </row>
    <row r="76" spans="1:10" x14ac:dyDescent="0.25">
      <c r="A76" s="403" t="s">
        <v>35</v>
      </c>
      <c r="B76" s="404" t="s">
        <v>382</v>
      </c>
      <c r="C76" s="394">
        <v>5240</v>
      </c>
      <c r="D76" s="412">
        <v>7442</v>
      </c>
      <c r="E76" s="392"/>
      <c r="F76" s="396">
        <f t="shared" ref="F76:F79" si="8">D76+E76</f>
        <v>7442</v>
      </c>
      <c r="G76" s="397"/>
      <c r="I76" s="393"/>
      <c r="J76" s="393"/>
    </row>
    <row r="77" spans="1:10" x14ac:dyDescent="0.25">
      <c r="A77" s="403" t="s">
        <v>348</v>
      </c>
      <c r="B77" s="404" t="s">
        <v>383</v>
      </c>
      <c r="C77" s="394">
        <v>5250</v>
      </c>
      <c r="D77" s="412">
        <v>121668</v>
      </c>
      <c r="E77" s="392"/>
      <c r="F77" s="396">
        <f t="shared" si="8"/>
        <v>121668</v>
      </c>
      <c r="G77" s="397"/>
      <c r="I77" s="393"/>
      <c r="J77" s="393"/>
    </row>
    <row r="78" spans="1:10" x14ac:dyDescent="0.25">
      <c r="A78" s="490" t="s">
        <v>350</v>
      </c>
      <c r="B78" s="492" t="s">
        <v>384</v>
      </c>
      <c r="C78" s="394">
        <v>2241</v>
      </c>
      <c r="D78" s="412">
        <v>14024</v>
      </c>
      <c r="E78" s="392"/>
      <c r="F78" s="396">
        <f t="shared" si="8"/>
        <v>14024</v>
      </c>
      <c r="G78" s="397"/>
      <c r="I78" s="393"/>
      <c r="J78" s="393"/>
    </row>
    <row r="79" spans="1:10" x14ac:dyDescent="0.25">
      <c r="A79" s="491"/>
      <c r="B79" s="493"/>
      <c r="C79" s="394">
        <v>5240</v>
      </c>
      <c r="D79" s="412">
        <v>3724</v>
      </c>
      <c r="E79" s="392"/>
      <c r="F79" s="396">
        <f t="shared" si="8"/>
        <v>3724</v>
      </c>
      <c r="G79" s="397"/>
      <c r="I79" s="393"/>
      <c r="J79" s="393"/>
    </row>
    <row r="80" spans="1:10" x14ac:dyDescent="0.25">
      <c r="A80" s="418"/>
      <c r="B80" s="418"/>
      <c r="C80" s="409"/>
      <c r="D80" s="409"/>
      <c r="E80" s="382"/>
      <c r="F80" s="382"/>
      <c r="G80" s="382"/>
      <c r="I80" s="393"/>
      <c r="J80" s="393"/>
    </row>
    <row r="81" spans="1:10" x14ac:dyDescent="0.25">
      <c r="A81" s="382" t="s">
        <v>385</v>
      </c>
      <c r="B81" s="382"/>
      <c r="C81" s="427"/>
      <c r="D81" s="427"/>
      <c r="E81" s="382"/>
      <c r="F81" s="382"/>
      <c r="G81" s="382"/>
      <c r="I81" s="393"/>
      <c r="J81" s="393"/>
    </row>
    <row r="82" spans="1:10" x14ac:dyDescent="0.25">
      <c r="A82" s="382" t="s">
        <v>386</v>
      </c>
      <c r="B82" s="382"/>
      <c r="C82" s="383"/>
      <c r="D82" s="383"/>
      <c r="E82" s="382"/>
      <c r="F82" s="382"/>
      <c r="G82" s="382"/>
      <c r="I82" s="393"/>
      <c r="J82" s="393"/>
    </row>
    <row r="83" spans="1:10" ht="19.5" customHeight="1" x14ac:dyDescent="0.25">
      <c r="A83" s="494" t="s">
        <v>337</v>
      </c>
      <c r="B83" s="494" t="s">
        <v>338</v>
      </c>
      <c r="C83" s="495" t="s">
        <v>339</v>
      </c>
      <c r="D83" s="497" t="s">
        <v>340</v>
      </c>
      <c r="E83" s="488" t="s">
        <v>341</v>
      </c>
      <c r="F83" s="488" t="s">
        <v>342</v>
      </c>
      <c r="G83" s="485" t="s">
        <v>21</v>
      </c>
      <c r="I83" s="393"/>
      <c r="J83" s="393"/>
    </row>
    <row r="84" spans="1:10" ht="19.5" customHeight="1" x14ac:dyDescent="0.25">
      <c r="A84" s="494"/>
      <c r="B84" s="494"/>
      <c r="C84" s="496"/>
      <c r="D84" s="497"/>
      <c r="E84" s="489"/>
      <c r="F84" s="489"/>
      <c r="G84" s="486"/>
      <c r="I84" s="393"/>
      <c r="J84" s="393"/>
    </row>
    <row r="85" spans="1:10" x14ac:dyDescent="0.25">
      <c r="A85" s="504" t="s">
        <v>343</v>
      </c>
      <c r="B85" s="505"/>
      <c r="C85" s="392"/>
      <c r="D85" s="392">
        <f>SUM(D86:D87)</f>
        <v>78635</v>
      </c>
      <c r="E85" s="392">
        <f>SUM(E86:E87)</f>
        <v>0</v>
      </c>
      <c r="F85" s="392">
        <f>SUM(F86:F87)</f>
        <v>78635</v>
      </c>
      <c r="G85" s="392"/>
      <c r="I85" s="393"/>
      <c r="J85" s="393"/>
    </row>
    <row r="86" spans="1:10" x14ac:dyDescent="0.25">
      <c r="A86" s="428">
        <v>1</v>
      </c>
      <c r="B86" s="429" t="s">
        <v>387</v>
      </c>
      <c r="C86" s="392">
        <v>5250</v>
      </c>
      <c r="D86" s="396">
        <v>10000</v>
      </c>
      <c r="E86" s="392"/>
      <c r="F86" s="396">
        <f t="shared" ref="F86:F87" si="9">D86+E86</f>
        <v>10000</v>
      </c>
      <c r="G86" s="397"/>
      <c r="I86" s="393"/>
      <c r="J86" s="393"/>
    </row>
    <row r="87" spans="1:10" x14ac:dyDescent="0.25">
      <c r="A87" s="428">
        <v>2</v>
      </c>
      <c r="B87" s="404" t="s">
        <v>388</v>
      </c>
      <c r="C87" s="394">
        <v>5250</v>
      </c>
      <c r="D87" s="412">
        <v>68635</v>
      </c>
      <c r="E87" s="396"/>
      <c r="F87" s="396">
        <f t="shared" si="9"/>
        <v>68635</v>
      </c>
      <c r="G87" s="397"/>
      <c r="I87" s="393"/>
      <c r="J87" s="393"/>
    </row>
    <row r="88" spans="1:10" x14ac:dyDescent="0.25">
      <c r="A88" s="418"/>
      <c r="B88" s="418"/>
      <c r="C88" s="409"/>
      <c r="D88" s="409"/>
      <c r="E88" s="382"/>
      <c r="F88" s="382"/>
      <c r="G88" s="382"/>
      <c r="I88" s="393"/>
      <c r="J88" s="393"/>
    </row>
    <row r="89" spans="1:10" x14ac:dyDescent="0.25">
      <c r="A89" s="375" t="s">
        <v>389</v>
      </c>
      <c r="B89" s="375"/>
      <c r="C89" s="390"/>
      <c r="D89" s="390"/>
      <c r="E89" s="382"/>
      <c r="F89" s="382"/>
      <c r="G89" s="382"/>
      <c r="I89" s="393"/>
      <c r="J89" s="393"/>
    </row>
    <row r="90" spans="1:10" x14ac:dyDescent="0.25">
      <c r="A90" s="375" t="s">
        <v>390</v>
      </c>
      <c r="B90" s="375"/>
      <c r="C90" s="383"/>
      <c r="D90" s="383"/>
      <c r="E90" s="382"/>
      <c r="F90" s="382"/>
      <c r="G90" s="382"/>
      <c r="I90" s="393"/>
      <c r="J90" s="393"/>
    </row>
    <row r="91" spans="1:10" ht="23.25" customHeight="1" x14ac:dyDescent="0.25">
      <c r="A91" s="494" t="s">
        <v>337</v>
      </c>
      <c r="B91" s="494" t="s">
        <v>338</v>
      </c>
      <c r="C91" s="495" t="s">
        <v>339</v>
      </c>
      <c r="D91" s="497" t="s">
        <v>340</v>
      </c>
      <c r="E91" s="488" t="s">
        <v>341</v>
      </c>
      <c r="F91" s="488" t="s">
        <v>342</v>
      </c>
      <c r="G91" s="485" t="s">
        <v>21</v>
      </c>
      <c r="I91" s="393"/>
      <c r="J91" s="393"/>
    </row>
    <row r="92" spans="1:10" ht="23.25" customHeight="1" x14ac:dyDescent="0.25">
      <c r="A92" s="494"/>
      <c r="B92" s="494"/>
      <c r="C92" s="496"/>
      <c r="D92" s="497"/>
      <c r="E92" s="489"/>
      <c r="F92" s="489"/>
      <c r="G92" s="486"/>
      <c r="I92" s="393"/>
      <c r="J92" s="393"/>
    </row>
    <row r="93" spans="1:10" x14ac:dyDescent="0.25">
      <c r="A93" s="487" t="s">
        <v>343</v>
      </c>
      <c r="B93" s="487"/>
      <c r="C93" s="391"/>
      <c r="D93" s="392">
        <f>SUM(D94:D98)</f>
        <v>4904098</v>
      </c>
      <c r="E93" s="392">
        <f t="shared" ref="E93:F93" si="10">SUM(E94:E98)</f>
        <v>0</v>
      </c>
      <c r="F93" s="392">
        <f t="shared" si="10"/>
        <v>4904098</v>
      </c>
      <c r="G93" s="392"/>
      <c r="I93" s="393"/>
      <c r="J93" s="393"/>
    </row>
    <row r="94" spans="1:10" x14ac:dyDescent="0.25">
      <c r="A94" s="403" t="s">
        <v>35</v>
      </c>
      <c r="B94" s="404" t="s">
        <v>391</v>
      </c>
      <c r="C94" s="394">
        <v>5250</v>
      </c>
      <c r="D94" s="412">
        <v>12100</v>
      </c>
      <c r="E94" s="392"/>
      <c r="F94" s="396">
        <f t="shared" ref="F94:F98" si="11">D94+E94</f>
        <v>12100</v>
      </c>
      <c r="G94" s="397"/>
      <c r="I94" s="393"/>
      <c r="J94" s="393"/>
    </row>
    <row r="95" spans="1:10" x14ac:dyDescent="0.25">
      <c r="A95" s="403" t="s">
        <v>348</v>
      </c>
      <c r="B95" s="404" t="s">
        <v>392</v>
      </c>
      <c r="C95" s="415">
        <v>5240</v>
      </c>
      <c r="D95" s="416">
        <v>24000</v>
      </c>
      <c r="E95" s="392"/>
      <c r="F95" s="396">
        <f t="shared" si="11"/>
        <v>24000</v>
      </c>
      <c r="G95" s="397"/>
      <c r="I95" s="393"/>
      <c r="J95" s="393"/>
    </row>
    <row r="96" spans="1:10" x14ac:dyDescent="0.25">
      <c r="A96" s="403" t="s">
        <v>350</v>
      </c>
      <c r="B96" s="404" t="s">
        <v>393</v>
      </c>
      <c r="C96" s="415">
        <v>5250</v>
      </c>
      <c r="D96" s="416">
        <v>47000</v>
      </c>
      <c r="E96" s="399"/>
      <c r="F96" s="399">
        <f t="shared" si="11"/>
        <v>47000</v>
      </c>
      <c r="G96" s="399"/>
      <c r="I96" s="393"/>
      <c r="J96" s="393"/>
    </row>
    <row r="97" spans="1:10" ht="24" x14ac:dyDescent="0.25">
      <c r="A97" s="403" t="s">
        <v>352</v>
      </c>
      <c r="B97" s="404" t="s">
        <v>394</v>
      </c>
      <c r="C97" s="394">
        <v>5250</v>
      </c>
      <c r="D97" s="412">
        <v>4813271</v>
      </c>
      <c r="E97" s="399"/>
      <c r="F97" s="399">
        <f t="shared" si="11"/>
        <v>4813271</v>
      </c>
      <c r="G97" s="399"/>
      <c r="I97" s="393"/>
      <c r="J97" s="393"/>
    </row>
    <row r="98" spans="1:10" x14ac:dyDescent="0.25">
      <c r="A98" s="403" t="s">
        <v>354</v>
      </c>
      <c r="B98" s="404" t="s">
        <v>395</v>
      </c>
      <c r="C98" s="394">
        <v>5250</v>
      </c>
      <c r="D98" s="412">
        <f>7727</f>
        <v>7727</v>
      </c>
      <c r="E98" s="399"/>
      <c r="F98" s="399">
        <f t="shared" si="11"/>
        <v>7727</v>
      </c>
      <c r="G98" s="399"/>
      <c r="I98" s="393"/>
      <c r="J98" s="393"/>
    </row>
    <row r="99" spans="1:10" x14ac:dyDescent="0.25">
      <c r="A99" s="426"/>
      <c r="B99" s="408"/>
      <c r="C99" s="409"/>
      <c r="D99" s="409"/>
      <c r="E99" s="382"/>
      <c r="F99" s="382"/>
      <c r="G99" s="382"/>
      <c r="I99" s="393"/>
      <c r="J99" s="393"/>
    </row>
    <row r="100" spans="1:10" x14ac:dyDescent="0.25">
      <c r="A100" s="375" t="s">
        <v>396</v>
      </c>
      <c r="B100" s="375"/>
      <c r="C100" s="390"/>
      <c r="D100" s="390"/>
      <c r="E100" s="382"/>
      <c r="F100" s="382"/>
      <c r="G100" s="382"/>
      <c r="I100" s="393"/>
      <c r="J100" s="393"/>
    </row>
    <row r="101" spans="1:10" x14ac:dyDescent="0.25">
      <c r="A101" s="375" t="s">
        <v>397</v>
      </c>
      <c r="B101" s="375"/>
      <c r="C101" s="383"/>
      <c r="D101" s="383"/>
      <c r="E101" s="382"/>
      <c r="F101" s="382"/>
      <c r="G101" s="382"/>
      <c r="I101" s="393"/>
      <c r="J101" s="393"/>
    </row>
    <row r="102" spans="1:10" ht="22.5" customHeight="1" x14ac:dyDescent="0.25">
      <c r="A102" s="494" t="s">
        <v>337</v>
      </c>
      <c r="B102" s="494" t="s">
        <v>338</v>
      </c>
      <c r="C102" s="495" t="s">
        <v>339</v>
      </c>
      <c r="D102" s="497" t="s">
        <v>340</v>
      </c>
      <c r="E102" s="488" t="s">
        <v>341</v>
      </c>
      <c r="F102" s="488" t="s">
        <v>342</v>
      </c>
      <c r="G102" s="485" t="s">
        <v>21</v>
      </c>
      <c r="I102" s="393"/>
      <c r="J102" s="393"/>
    </row>
    <row r="103" spans="1:10" ht="22.5" customHeight="1" x14ac:dyDescent="0.25">
      <c r="A103" s="494"/>
      <c r="B103" s="494"/>
      <c r="C103" s="496"/>
      <c r="D103" s="497"/>
      <c r="E103" s="489"/>
      <c r="F103" s="489"/>
      <c r="G103" s="486"/>
      <c r="I103" s="393"/>
      <c r="J103" s="393"/>
    </row>
    <row r="104" spans="1:10" x14ac:dyDescent="0.25">
      <c r="A104" s="487" t="s">
        <v>343</v>
      </c>
      <c r="B104" s="487"/>
      <c r="C104" s="391"/>
      <c r="D104" s="392">
        <f>SUM(D105)</f>
        <v>7300</v>
      </c>
      <c r="E104" s="392">
        <f>SUM(E105)</f>
        <v>0</v>
      </c>
      <c r="F104" s="392">
        <f>SUM(F105)</f>
        <v>7300</v>
      </c>
      <c r="G104" s="392"/>
      <c r="I104" s="393"/>
      <c r="J104" s="393"/>
    </row>
    <row r="105" spans="1:10" ht="24" x14ac:dyDescent="0.25">
      <c r="A105" s="403" t="s">
        <v>35</v>
      </c>
      <c r="B105" s="404" t="s">
        <v>398</v>
      </c>
      <c r="C105" s="394">
        <v>5250</v>
      </c>
      <c r="D105" s="412">
        <v>7300</v>
      </c>
      <c r="E105" s="392"/>
      <c r="F105" s="396">
        <f t="shared" ref="F105" si="12">D105+E105</f>
        <v>7300</v>
      </c>
      <c r="G105" s="397"/>
      <c r="I105" s="393"/>
      <c r="J105" s="393"/>
    </row>
    <row r="106" spans="1:10" x14ac:dyDescent="0.25">
      <c r="A106" s="430"/>
      <c r="B106" s="430"/>
      <c r="C106" s="431"/>
      <c r="D106" s="431"/>
      <c r="E106" s="382"/>
      <c r="F106" s="382"/>
      <c r="G106" s="382"/>
      <c r="I106" s="393"/>
      <c r="J106" s="393"/>
    </row>
    <row r="107" spans="1:10" x14ac:dyDescent="0.25">
      <c r="A107" s="375" t="s">
        <v>399</v>
      </c>
      <c r="B107" s="375"/>
      <c r="C107" s="390"/>
      <c r="D107" s="390"/>
      <c r="E107" s="382"/>
      <c r="F107" s="382"/>
      <c r="G107" s="382"/>
      <c r="I107" s="393"/>
      <c r="J107" s="393"/>
    </row>
    <row r="108" spans="1:10" x14ac:dyDescent="0.25">
      <c r="A108" s="375" t="s">
        <v>400</v>
      </c>
      <c r="B108" s="375"/>
      <c r="C108" s="383"/>
      <c r="D108" s="383"/>
      <c r="E108" s="382"/>
      <c r="F108" s="382"/>
      <c r="G108" s="382"/>
      <c r="I108" s="393"/>
      <c r="J108" s="393"/>
    </row>
    <row r="109" spans="1:10" ht="23.25" customHeight="1" x14ac:dyDescent="0.25">
      <c r="A109" s="501" t="s">
        <v>337</v>
      </c>
      <c r="B109" s="501" t="s">
        <v>338</v>
      </c>
      <c r="C109" s="502" t="s">
        <v>339</v>
      </c>
      <c r="D109" s="497" t="s">
        <v>340</v>
      </c>
      <c r="E109" s="488" t="s">
        <v>341</v>
      </c>
      <c r="F109" s="488" t="s">
        <v>342</v>
      </c>
      <c r="G109" s="485" t="s">
        <v>21</v>
      </c>
      <c r="I109" s="393"/>
      <c r="J109" s="393"/>
    </row>
    <row r="110" spans="1:10" ht="23.25" customHeight="1" x14ac:dyDescent="0.25">
      <c r="A110" s="501"/>
      <c r="B110" s="501"/>
      <c r="C110" s="503"/>
      <c r="D110" s="497"/>
      <c r="E110" s="489"/>
      <c r="F110" s="489"/>
      <c r="G110" s="486"/>
      <c r="I110" s="393"/>
      <c r="J110" s="393"/>
    </row>
    <row r="111" spans="1:10" x14ac:dyDescent="0.25">
      <c r="A111" s="500" t="s">
        <v>343</v>
      </c>
      <c r="B111" s="500"/>
      <c r="C111" s="432"/>
      <c r="D111" s="392">
        <f>SUM(D112:D125)</f>
        <v>520620</v>
      </c>
      <c r="E111" s="392">
        <f t="shared" ref="E111" si="13">SUM(E112:E125)</f>
        <v>0</v>
      </c>
      <c r="F111" s="392">
        <f>SUM(F112:F125)</f>
        <v>520620</v>
      </c>
      <c r="G111" s="392"/>
      <c r="I111" s="393"/>
      <c r="J111" s="393"/>
    </row>
    <row r="112" spans="1:10" x14ac:dyDescent="0.25">
      <c r="A112" s="433">
        <v>1</v>
      </c>
      <c r="B112" s="434" t="s">
        <v>401</v>
      </c>
      <c r="C112" s="432">
        <v>2241</v>
      </c>
      <c r="D112" s="435">
        <v>38000</v>
      </c>
      <c r="E112" s="392"/>
      <c r="F112" s="396">
        <f t="shared" ref="F112:F125" si="14">D112+E112</f>
        <v>38000</v>
      </c>
      <c r="G112" s="397"/>
      <c r="I112" s="393"/>
      <c r="J112" s="393"/>
    </row>
    <row r="113" spans="1:10" ht="24" x14ac:dyDescent="0.25">
      <c r="A113" s="436" t="s">
        <v>348</v>
      </c>
      <c r="B113" s="437" t="s">
        <v>402</v>
      </c>
      <c r="C113" s="438">
        <v>5250</v>
      </c>
      <c r="D113" s="435">
        <v>30000</v>
      </c>
      <c r="E113" s="392"/>
      <c r="F113" s="396">
        <f t="shared" si="14"/>
        <v>30000</v>
      </c>
      <c r="G113" s="397"/>
      <c r="I113" s="393"/>
      <c r="J113" s="393"/>
    </row>
    <row r="114" spans="1:10" x14ac:dyDescent="0.25">
      <c r="A114" s="433">
        <v>3</v>
      </c>
      <c r="B114" s="404" t="s">
        <v>403</v>
      </c>
      <c r="C114" s="394">
        <v>5250</v>
      </c>
      <c r="D114" s="412">
        <v>0</v>
      </c>
      <c r="E114" s="399"/>
      <c r="F114" s="398">
        <f t="shared" si="14"/>
        <v>0</v>
      </c>
      <c r="G114" s="399"/>
      <c r="I114" s="393"/>
      <c r="J114" s="393"/>
    </row>
    <row r="115" spans="1:10" x14ac:dyDescent="0.25">
      <c r="A115" s="436" t="s">
        <v>352</v>
      </c>
      <c r="B115" s="404" t="s">
        <v>404</v>
      </c>
      <c r="C115" s="438">
        <v>5250</v>
      </c>
      <c r="D115" s="412">
        <v>14000</v>
      </c>
      <c r="E115" s="399"/>
      <c r="F115" s="398">
        <f t="shared" si="14"/>
        <v>14000</v>
      </c>
      <c r="G115" s="397"/>
      <c r="I115" s="393"/>
      <c r="J115" s="393"/>
    </row>
    <row r="116" spans="1:10" x14ac:dyDescent="0.25">
      <c r="A116" s="433">
        <v>5</v>
      </c>
      <c r="B116" s="404" t="s">
        <v>405</v>
      </c>
      <c r="C116" s="394">
        <v>5250</v>
      </c>
      <c r="D116" s="412">
        <v>50000</v>
      </c>
      <c r="E116" s="399"/>
      <c r="F116" s="398">
        <f t="shared" si="14"/>
        <v>50000</v>
      </c>
      <c r="G116" s="397"/>
      <c r="I116" s="393"/>
      <c r="J116" s="393"/>
    </row>
    <row r="117" spans="1:10" x14ac:dyDescent="0.25">
      <c r="A117" s="436" t="s">
        <v>356</v>
      </c>
      <c r="B117" s="404" t="s">
        <v>406</v>
      </c>
      <c r="C117" s="438">
        <v>5250</v>
      </c>
      <c r="D117" s="412">
        <v>14000</v>
      </c>
      <c r="E117" s="399"/>
      <c r="F117" s="398">
        <f t="shared" si="14"/>
        <v>14000</v>
      </c>
      <c r="G117" s="397"/>
      <c r="I117" s="393"/>
      <c r="J117" s="393"/>
    </row>
    <row r="118" spans="1:10" x14ac:dyDescent="0.25">
      <c r="A118" s="433">
        <v>7</v>
      </c>
      <c r="B118" s="404" t="s">
        <v>407</v>
      </c>
      <c r="C118" s="394">
        <v>5250</v>
      </c>
      <c r="D118" s="412">
        <v>40000</v>
      </c>
      <c r="E118" s="399"/>
      <c r="F118" s="398">
        <f t="shared" si="14"/>
        <v>40000</v>
      </c>
      <c r="G118" s="397"/>
      <c r="I118" s="393"/>
      <c r="J118" s="393"/>
    </row>
    <row r="119" spans="1:10" x14ac:dyDescent="0.25">
      <c r="A119" s="436" t="s">
        <v>371</v>
      </c>
      <c r="B119" s="404" t="s">
        <v>408</v>
      </c>
      <c r="C119" s="438">
        <v>5250</v>
      </c>
      <c r="D119" s="412">
        <v>106500</v>
      </c>
      <c r="E119" s="399"/>
      <c r="F119" s="398">
        <f t="shared" si="14"/>
        <v>106500</v>
      </c>
      <c r="G119" s="397"/>
      <c r="I119" s="393"/>
      <c r="J119" s="393"/>
    </row>
    <row r="120" spans="1:10" x14ac:dyDescent="0.25">
      <c r="A120" s="433">
        <v>9</v>
      </c>
      <c r="B120" s="404" t="s">
        <v>409</v>
      </c>
      <c r="C120" s="394">
        <v>5250</v>
      </c>
      <c r="D120" s="412">
        <v>28000</v>
      </c>
      <c r="E120" s="399"/>
      <c r="F120" s="398">
        <f t="shared" si="14"/>
        <v>28000</v>
      </c>
      <c r="G120" s="397"/>
      <c r="I120" s="393"/>
      <c r="J120" s="393"/>
    </row>
    <row r="121" spans="1:10" x14ac:dyDescent="0.25">
      <c r="A121" s="436" t="s">
        <v>410</v>
      </c>
      <c r="B121" s="404" t="s">
        <v>411</v>
      </c>
      <c r="C121" s="438">
        <v>5250</v>
      </c>
      <c r="D121" s="412">
        <v>4000</v>
      </c>
      <c r="E121" s="399"/>
      <c r="F121" s="398">
        <f t="shared" si="14"/>
        <v>4000</v>
      </c>
      <c r="G121" s="397"/>
      <c r="I121" s="393"/>
      <c r="J121" s="393"/>
    </row>
    <row r="122" spans="1:10" x14ac:dyDescent="0.25">
      <c r="A122" s="433">
        <v>11</v>
      </c>
      <c r="B122" s="404" t="s">
        <v>412</v>
      </c>
      <c r="C122" s="394">
        <v>5250</v>
      </c>
      <c r="D122" s="412">
        <v>48500</v>
      </c>
      <c r="E122" s="399"/>
      <c r="F122" s="398">
        <f t="shared" si="14"/>
        <v>48500</v>
      </c>
      <c r="G122" s="397"/>
      <c r="I122" s="393"/>
      <c r="J122" s="393"/>
    </row>
    <row r="123" spans="1:10" x14ac:dyDescent="0.25">
      <c r="A123" s="436" t="s">
        <v>413</v>
      </c>
      <c r="B123" s="404" t="s">
        <v>414</v>
      </c>
      <c r="C123" s="438">
        <v>5250</v>
      </c>
      <c r="D123" s="412">
        <v>44920</v>
      </c>
      <c r="E123" s="399"/>
      <c r="F123" s="398">
        <f t="shared" si="14"/>
        <v>44920</v>
      </c>
      <c r="G123" s="397"/>
      <c r="I123" s="393"/>
      <c r="J123" s="393"/>
    </row>
    <row r="124" spans="1:10" x14ac:dyDescent="0.25">
      <c r="A124" s="433">
        <v>13</v>
      </c>
      <c r="B124" s="404" t="s">
        <v>415</v>
      </c>
      <c r="C124" s="394">
        <v>5250</v>
      </c>
      <c r="D124" s="412">
        <v>52300</v>
      </c>
      <c r="E124" s="399"/>
      <c r="F124" s="398">
        <f t="shared" si="14"/>
        <v>52300</v>
      </c>
      <c r="G124" s="397"/>
      <c r="I124" s="393"/>
      <c r="J124" s="393"/>
    </row>
    <row r="125" spans="1:10" x14ac:dyDescent="0.25">
      <c r="A125" s="436" t="s">
        <v>416</v>
      </c>
      <c r="B125" s="404" t="s">
        <v>417</v>
      </c>
      <c r="C125" s="438">
        <v>5250</v>
      </c>
      <c r="D125" s="412">
        <v>50400</v>
      </c>
      <c r="E125" s="399"/>
      <c r="F125" s="398">
        <f t="shared" si="14"/>
        <v>50400</v>
      </c>
      <c r="G125" s="397"/>
      <c r="I125" s="393"/>
      <c r="J125" s="393"/>
    </row>
    <row r="126" spans="1:10" x14ac:dyDescent="0.25">
      <c r="A126" s="439"/>
      <c r="B126" s="440"/>
      <c r="C126" s="441"/>
      <c r="D126" s="441"/>
      <c r="E126" s="382"/>
      <c r="F126" s="382"/>
      <c r="G126" s="382"/>
      <c r="I126" s="393"/>
      <c r="J126" s="393"/>
    </row>
    <row r="127" spans="1:10" x14ac:dyDescent="0.25">
      <c r="A127" s="375" t="s">
        <v>418</v>
      </c>
      <c r="B127" s="375"/>
      <c r="C127" s="390"/>
      <c r="D127" s="390"/>
      <c r="E127" s="382"/>
      <c r="F127" s="382"/>
      <c r="G127" s="382"/>
      <c r="I127" s="393"/>
      <c r="J127" s="393"/>
    </row>
    <row r="128" spans="1:10" x14ac:dyDescent="0.25">
      <c r="A128" s="375" t="s">
        <v>419</v>
      </c>
      <c r="B128" s="375"/>
      <c r="C128" s="383"/>
      <c r="D128" s="383"/>
      <c r="E128" s="382"/>
      <c r="F128" s="382"/>
      <c r="G128" s="382"/>
      <c r="I128" s="393"/>
      <c r="J128" s="393"/>
    </row>
    <row r="129" spans="1:10" ht="24" customHeight="1" x14ac:dyDescent="0.25">
      <c r="A129" s="494" t="s">
        <v>337</v>
      </c>
      <c r="B129" s="494" t="s">
        <v>338</v>
      </c>
      <c r="C129" s="495" t="s">
        <v>339</v>
      </c>
      <c r="D129" s="497" t="s">
        <v>340</v>
      </c>
      <c r="E129" s="488" t="s">
        <v>341</v>
      </c>
      <c r="F129" s="488" t="s">
        <v>342</v>
      </c>
      <c r="G129" s="485" t="s">
        <v>21</v>
      </c>
      <c r="I129" s="393"/>
      <c r="J129" s="393"/>
    </row>
    <row r="130" spans="1:10" ht="24" customHeight="1" x14ac:dyDescent="0.25">
      <c r="A130" s="494"/>
      <c r="B130" s="494"/>
      <c r="C130" s="496"/>
      <c r="D130" s="497"/>
      <c r="E130" s="489"/>
      <c r="F130" s="489"/>
      <c r="G130" s="486"/>
      <c r="I130" s="393"/>
      <c r="J130" s="393"/>
    </row>
    <row r="131" spans="1:10" x14ac:dyDescent="0.25">
      <c r="A131" s="487" t="s">
        <v>343</v>
      </c>
      <c r="B131" s="487"/>
      <c r="C131" s="391"/>
      <c r="D131" s="392">
        <f>SUM(D132:D154)</f>
        <v>5203727</v>
      </c>
      <c r="E131" s="392">
        <f t="shared" ref="E131" si="15">SUM(E132:E154)</f>
        <v>0</v>
      </c>
      <c r="F131" s="392">
        <f>SUM(F132:F154)</f>
        <v>5203727</v>
      </c>
      <c r="G131" s="392"/>
      <c r="I131" s="393"/>
      <c r="J131" s="393"/>
    </row>
    <row r="132" spans="1:10" x14ac:dyDescent="0.25">
      <c r="A132" s="403" t="s">
        <v>35</v>
      </c>
      <c r="B132" s="434" t="s">
        <v>401</v>
      </c>
      <c r="C132" s="442">
        <v>2241</v>
      </c>
      <c r="D132" s="416">
        <v>53133</v>
      </c>
      <c r="E132" s="396"/>
      <c r="F132" s="396">
        <f t="shared" ref="F132:F154" si="16">D132+E132</f>
        <v>53133</v>
      </c>
      <c r="G132" s="397"/>
      <c r="I132" s="393"/>
      <c r="J132" s="393"/>
    </row>
    <row r="133" spans="1:10" ht="24" x14ac:dyDescent="0.25">
      <c r="A133" s="403" t="s">
        <v>348</v>
      </c>
      <c r="B133" s="404" t="s">
        <v>420</v>
      </c>
      <c r="C133" s="415">
        <v>5240</v>
      </c>
      <c r="D133" s="416">
        <v>3484806</v>
      </c>
      <c r="E133" s="396"/>
      <c r="F133" s="396">
        <f t="shared" si="16"/>
        <v>3484806</v>
      </c>
      <c r="G133" s="397"/>
      <c r="I133" s="393"/>
      <c r="J133" s="393"/>
    </row>
    <row r="134" spans="1:10" x14ac:dyDescent="0.25">
      <c r="A134" s="490" t="s">
        <v>350</v>
      </c>
      <c r="B134" s="498" t="s">
        <v>421</v>
      </c>
      <c r="C134" s="415">
        <v>5240</v>
      </c>
      <c r="D134" s="416">
        <v>1000000</v>
      </c>
      <c r="E134" s="399"/>
      <c r="F134" s="398">
        <f t="shared" si="16"/>
        <v>1000000</v>
      </c>
      <c r="G134" s="399"/>
      <c r="I134" s="393"/>
      <c r="J134" s="393"/>
    </row>
    <row r="135" spans="1:10" x14ac:dyDescent="0.25">
      <c r="A135" s="491"/>
      <c r="B135" s="499"/>
      <c r="C135" s="438">
        <v>5250</v>
      </c>
      <c r="D135" s="435">
        <v>88619</v>
      </c>
      <c r="E135" s="399"/>
      <c r="F135" s="398">
        <f t="shared" si="16"/>
        <v>88619</v>
      </c>
      <c r="G135" s="397"/>
      <c r="I135" s="393"/>
      <c r="J135" s="393"/>
    </row>
    <row r="136" spans="1:10" x14ac:dyDescent="0.25">
      <c r="A136" s="403" t="s">
        <v>352</v>
      </c>
      <c r="B136" s="414" t="s">
        <v>422</v>
      </c>
      <c r="C136" s="394">
        <v>5250</v>
      </c>
      <c r="D136" s="412">
        <v>30000</v>
      </c>
      <c r="E136" s="399"/>
      <c r="F136" s="398">
        <f t="shared" si="16"/>
        <v>30000</v>
      </c>
      <c r="G136" s="399"/>
      <c r="I136" s="393"/>
      <c r="J136" s="393"/>
    </row>
    <row r="137" spans="1:10" x14ac:dyDescent="0.25">
      <c r="A137" s="403" t="s">
        <v>354</v>
      </c>
      <c r="B137" s="404" t="s">
        <v>423</v>
      </c>
      <c r="C137" s="394">
        <v>5250</v>
      </c>
      <c r="D137" s="412">
        <v>30000</v>
      </c>
      <c r="E137" s="399"/>
      <c r="F137" s="398">
        <f t="shared" si="16"/>
        <v>30000</v>
      </c>
      <c r="G137" s="399"/>
      <c r="I137" s="393"/>
      <c r="J137" s="393"/>
    </row>
    <row r="138" spans="1:10" x14ac:dyDescent="0.25">
      <c r="A138" s="403" t="s">
        <v>356</v>
      </c>
      <c r="B138" s="404" t="s">
        <v>424</v>
      </c>
      <c r="C138" s="394">
        <v>5250</v>
      </c>
      <c r="D138" s="412">
        <v>0</v>
      </c>
      <c r="E138" s="399"/>
      <c r="F138" s="398">
        <f t="shared" si="16"/>
        <v>0</v>
      </c>
      <c r="G138" s="399"/>
      <c r="I138" s="393"/>
      <c r="J138" s="393"/>
    </row>
    <row r="139" spans="1:10" x14ac:dyDescent="0.25">
      <c r="A139" s="403" t="s">
        <v>369</v>
      </c>
      <c r="B139" s="404" t="s">
        <v>425</v>
      </c>
      <c r="C139" s="394">
        <v>5250</v>
      </c>
      <c r="D139" s="412">
        <v>71557</v>
      </c>
      <c r="E139" s="399"/>
      <c r="F139" s="398">
        <f t="shared" si="16"/>
        <v>71557</v>
      </c>
      <c r="G139" s="397"/>
      <c r="I139" s="393"/>
      <c r="J139" s="393"/>
    </row>
    <row r="140" spans="1:10" x14ac:dyDescent="0.25">
      <c r="A140" s="403" t="s">
        <v>371</v>
      </c>
      <c r="B140" s="404" t="s">
        <v>426</v>
      </c>
      <c r="C140" s="394">
        <v>5250</v>
      </c>
      <c r="D140" s="412">
        <v>26531</v>
      </c>
      <c r="E140" s="399"/>
      <c r="F140" s="398">
        <f t="shared" si="16"/>
        <v>26531</v>
      </c>
      <c r="G140" s="397"/>
      <c r="I140" s="393"/>
      <c r="J140" s="393"/>
    </row>
    <row r="141" spans="1:10" x14ac:dyDescent="0.25">
      <c r="A141" s="403" t="s">
        <v>427</v>
      </c>
      <c r="B141" s="404" t="s">
        <v>428</v>
      </c>
      <c r="C141" s="394">
        <v>5250</v>
      </c>
      <c r="D141" s="412">
        <f>6042-120</f>
        <v>5922</v>
      </c>
      <c r="E141" s="399"/>
      <c r="F141" s="398">
        <f t="shared" si="16"/>
        <v>5922</v>
      </c>
      <c r="G141" s="397"/>
      <c r="I141" s="393"/>
      <c r="J141" s="393"/>
    </row>
    <row r="142" spans="1:10" x14ac:dyDescent="0.25">
      <c r="A142" s="403" t="s">
        <v>410</v>
      </c>
      <c r="B142" s="404" t="s">
        <v>429</v>
      </c>
      <c r="C142" s="394">
        <v>5250</v>
      </c>
      <c r="D142" s="412">
        <v>4500</v>
      </c>
      <c r="E142" s="399"/>
      <c r="F142" s="398">
        <f t="shared" si="16"/>
        <v>4500</v>
      </c>
      <c r="G142" s="397"/>
      <c r="I142" s="393"/>
      <c r="J142" s="393"/>
    </row>
    <row r="143" spans="1:10" x14ac:dyDescent="0.25">
      <c r="A143" s="403" t="s">
        <v>430</v>
      </c>
      <c r="B143" s="404" t="s">
        <v>431</v>
      </c>
      <c r="C143" s="394">
        <v>5250</v>
      </c>
      <c r="D143" s="412">
        <f>10938+2998</f>
        <v>13936</v>
      </c>
      <c r="E143" s="399"/>
      <c r="F143" s="398">
        <f t="shared" si="16"/>
        <v>13936</v>
      </c>
      <c r="G143" s="397"/>
      <c r="I143" s="393"/>
      <c r="J143" s="393"/>
    </row>
    <row r="144" spans="1:10" x14ac:dyDescent="0.25">
      <c r="A144" s="403" t="s">
        <v>413</v>
      </c>
      <c r="B144" s="404" t="s">
        <v>432</v>
      </c>
      <c r="C144" s="394">
        <v>5250</v>
      </c>
      <c r="D144" s="412">
        <v>7200</v>
      </c>
      <c r="E144" s="399"/>
      <c r="F144" s="398">
        <f t="shared" si="16"/>
        <v>7200</v>
      </c>
      <c r="G144" s="397"/>
      <c r="I144" s="393"/>
      <c r="J144" s="393"/>
    </row>
    <row r="145" spans="1:10" x14ac:dyDescent="0.25">
      <c r="A145" s="403" t="s">
        <v>433</v>
      </c>
      <c r="B145" s="404" t="s">
        <v>434</v>
      </c>
      <c r="C145" s="394">
        <v>5250</v>
      </c>
      <c r="D145" s="412">
        <f>75099-160</f>
        <v>74939</v>
      </c>
      <c r="E145" s="399"/>
      <c r="F145" s="398">
        <f t="shared" si="16"/>
        <v>74939</v>
      </c>
      <c r="G145" s="397"/>
      <c r="I145" s="393"/>
      <c r="J145" s="393"/>
    </row>
    <row r="146" spans="1:10" x14ac:dyDescent="0.25">
      <c r="A146" s="403" t="s">
        <v>416</v>
      </c>
      <c r="B146" s="404" t="s">
        <v>435</v>
      </c>
      <c r="C146" s="394">
        <v>5250</v>
      </c>
      <c r="D146" s="412">
        <v>86500</v>
      </c>
      <c r="E146" s="399"/>
      <c r="F146" s="398">
        <f t="shared" si="16"/>
        <v>86500</v>
      </c>
      <c r="G146" s="397"/>
      <c r="I146" s="393"/>
      <c r="J146" s="393"/>
    </row>
    <row r="147" spans="1:10" x14ac:dyDescent="0.25">
      <c r="A147" s="403" t="s">
        <v>436</v>
      </c>
      <c r="B147" s="404" t="s">
        <v>437</v>
      </c>
      <c r="C147" s="394">
        <v>5250</v>
      </c>
      <c r="D147" s="412">
        <v>47000</v>
      </c>
      <c r="E147" s="399"/>
      <c r="F147" s="398">
        <f t="shared" si="16"/>
        <v>47000</v>
      </c>
      <c r="G147" s="397"/>
      <c r="I147" s="393"/>
      <c r="J147" s="393"/>
    </row>
    <row r="148" spans="1:10" x14ac:dyDescent="0.25">
      <c r="A148" s="403" t="s">
        <v>438</v>
      </c>
      <c r="B148" s="404" t="s">
        <v>439</v>
      </c>
      <c r="C148" s="394">
        <v>5250</v>
      </c>
      <c r="D148" s="412">
        <v>14000</v>
      </c>
      <c r="E148" s="399"/>
      <c r="F148" s="398">
        <f t="shared" si="16"/>
        <v>14000</v>
      </c>
      <c r="G148" s="397"/>
      <c r="I148" s="393"/>
      <c r="J148" s="393"/>
    </row>
    <row r="149" spans="1:10" x14ac:dyDescent="0.25">
      <c r="A149" s="403" t="s">
        <v>440</v>
      </c>
      <c r="B149" s="404" t="s">
        <v>441</v>
      </c>
      <c r="C149" s="394">
        <v>5250</v>
      </c>
      <c r="D149" s="412">
        <f>17422-16</f>
        <v>17406</v>
      </c>
      <c r="E149" s="399"/>
      <c r="F149" s="398">
        <f t="shared" si="16"/>
        <v>17406</v>
      </c>
      <c r="G149" s="397"/>
      <c r="I149" s="393"/>
      <c r="J149" s="393"/>
    </row>
    <row r="150" spans="1:10" x14ac:dyDescent="0.25">
      <c r="A150" s="403" t="s">
        <v>442</v>
      </c>
      <c r="B150" s="404" t="s">
        <v>443</v>
      </c>
      <c r="C150" s="394">
        <v>5250</v>
      </c>
      <c r="D150" s="412">
        <v>28600</v>
      </c>
      <c r="E150" s="399"/>
      <c r="F150" s="398">
        <f t="shared" si="16"/>
        <v>28600</v>
      </c>
      <c r="G150" s="397"/>
      <c r="I150" s="393"/>
      <c r="J150" s="393"/>
    </row>
    <row r="151" spans="1:10" x14ac:dyDescent="0.25">
      <c r="A151" s="403" t="s">
        <v>444</v>
      </c>
      <c r="B151" s="404" t="s">
        <v>445</v>
      </c>
      <c r="C151" s="394">
        <v>5250</v>
      </c>
      <c r="D151" s="412">
        <f>22454+296</f>
        <v>22750</v>
      </c>
      <c r="E151" s="399"/>
      <c r="F151" s="398">
        <f t="shared" si="16"/>
        <v>22750</v>
      </c>
      <c r="G151" s="397"/>
      <c r="I151" s="393"/>
      <c r="J151" s="393"/>
    </row>
    <row r="152" spans="1:10" x14ac:dyDescent="0.25">
      <c r="A152" s="403" t="s">
        <v>446</v>
      </c>
      <c r="B152" s="404" t="s">
        <v>447</v>
      </c>
      <c r="C152" s="394">
        <v>5250</v>
      </c>
      <c r="D152" s="412">
        <v>52328</v>
      </c>
      <c r="E152" s="399"/>
      <c r="F152" s="398">
        <f t="shared" si="16"/>
        <v>52328</v>
      </c>
      <c r="G152" s="397"/>
      <c r="I152" s="393"/>
      <c r="J152" s="393"/>
    </row>
    <row r="153" spans="1:10" x14ac:dyDescent="0.25">
      <c r="A153" s="403" t="s">
        <v>448</v>
      </c>
      <c r="B153" s="404" t="s">
        <v>449</v>
      </c>
      <c r="C153" s="394">
        <v>5250</v>
      </c>
      <c r="D153" s="412">
        <v>44000</v>
      </c>
      <c r="E153" s="399"/>
      <c r="F153" s="398">
        <f t="shared" si="16"/>
        <v>44000</v>
      </c>
      <c r="G153" s="397"/>
      <c r="I153" s="393"/>
      <c r="J153" s="393"/>
    </row>
    <row r="154" spans="1:10" x14ac:dyDescent="0.25">
      <c r="A154" s="403" t="s">
        <v>450</v>
      </c>
      <c r="B154" s="404" t="s">
        <v>451</v>
      </c>
      <c r="C154" s="394">
        <v>5250</v>
      </c>
      <c r="D154" s="412">
        <f>16924-16924</f>
        <v>0</v>
      </c>
      <c r="E154" s="398"/>
      <c r="F154" s="398">
        <f t="shared" si="16"/>
        <v>0</v>
      </c>
      <c r="G154" s="397"/>
      <c r="I154" s="393"/>
      <c r="J154" s="393"/>
    </row>
    <row r="155" spans="1:10" x14ac:dyDescent="0.25">
      <c r="A155" s="426"/>
      <c r="B155" s="408"/>
      <c r="C155" s="409"/>
      <c r="D155" s="409"/>
      <c r="E155" s="382"/>
      <c r="F155" s="382"/>
      <c r="G155" s="382"/>
      <c r="I155" s="393"/>
      <c r="J155" s="393"/>
    </row>
    <row r="156" spans="1:10" x14ac:dyDescent="0.25">
      <c r="A156" s="375" t="s">
        <v>452</v>
      </c>
      <c r="B156" s="375"/>
      <c r="C156" s="390"/>
      <c r="D156" s="390"/>
      <c r="E156" s="382"/>
      <c r="F156" s="382"/>
      <c r="G156" s="382"/>
      <c r="I156" s="393"/>
      <c r="J156" s="393"/>
    </row>
    <row r="157" spans="1:10" x14ac:dyDescent="0.25">
      <c r="A157" s="375" t="s">
        <v>453</v>
      </c>
      <c r="B157" s="375"/>
      <c r="C157" s="383"/>
      <c r="D157" s="383"/>
      <c r="E157" s="382"/>
      <c r="F157" s="382"/>
      <c r="G157" s="382"/>
      <c r="I157" s="393"/>
      <c r="J157" s="393"/>
    </row>
    <row r="158" spans="1:10" ht="25.5" customHeight="1" x14ac:dyDescent="0.25">
      <c r="A158" s="494" t="s">
        <v>337</v>
      </c>
      <c r="B158" s="494" t="s">
        <v>338</v>
      </c>
      <c r="C158" s="495" t="s">
        <v>339</v>
      </c>
      <c r="D158" s="497" t="s">
        <v>340</v>
      </c>
      <c r="E158" s="488" t="s">
        <v>341</v>
      </c>
      <c r="F158" s="488" t="s">
        <v>342</v>
      </c>
      <c r="G158" s="485" t="s">
        <v>21</v>
      </c>
      <c r="I158" s="393"/>
      <c r="J158" s="393"/>
    </row>
    <row r="159" spans="1:10" ht="25.5" customHeight="1" x14ac:dyDescent="0.25">
      <c r="A159" s="494"/>
      <c r="B159" s="494"/>
      <c r="C159" s="496"/>
      <c r="D159" s="497"/>
      <c r="E159" s="489"/>
      <c r="F159" s="489"/>
      <c r="G159" s="486"/>
      <c r="I159" s="393"/>
      <c r="J159" s="393"/>
    </row>
    <row r="160" spans="1:10" x14ac:dyDescent="0.25">
      <c r="A160" s="487" t="s">
        <v>343</v>
      </c>
      <c r="B160" s="487"/>
      <c r="C160" s="391"/>
      <c r="D160" s="392">
        <f>SUM(D161:D170)</f>
        <v>262830</v>
      </c>
      <c r="E160" s="392">
        <f t="shared" ref="E160:F160" si="17">SUM(E161:E170)</f>
        <v>0</v>
      </c>
      <c r="F160" s="392">
        <f t="shared" si="17"/>
        <v>262830</v>
      </c>
      <c r="G160" s="392"/>
      <c r="I160" s="393"/>
      <c r="J160" s="393"/>
    </row>
    <row r="161" spans="1:14" ht="36" x14ac:dyDescent="0.25">
      <c r="A161" s="403" t="s">
        <v>35</v>
      </c>
      <c r="B161" s="404" t="s">
        <v>454</v>
      </c>
      <c r="C161" s="394">
        <v>5250</v>
      </c>
      <c r="D161" s="412">
        <v>0</v>
      </c>
      <c r="E161" s="396"/>
      <c r="F161" s="396">
        <f>D161+E161</f>
        <v>0</v>
      </c>
      <c r="G161" s="397"/>
      <c r="I161" s="393"/>
      <c r="J161" s="393"/>
    </row>
    <row r="162" spans="1:14" x14ac:dyDescent="0.25">
      <c r="A162" s="413" t="s">
        <v>348</v>
      </c>
      <c r="B162" s="414" t="s">
        <v>455</v>
      </c>
      <c r="C162" s="394">
        <v>5250</v>
      </c>
      <c r="D162" s="412">
        <v>2000</v>
      </c>
      <c r="E162" s="396"/>
      <c r="F162" s="396">
        <f t="shared" ref="F162:F170" si="18">D162+E162</f>
        <v>2000</v>
      </c>
      <c r="G162" s="397"/>
      <c r="I162" s="393"/>
      <c r="J162" s="393"/>
    </row>
    <row r="163" spans="1:14" x14ac:dyDescent="0.25">
      <c r="A163" s="443" t="s">
        <v>350</v>
      </c>
      <c r="B163" s="404" t="s">
        <v>456</v>
      </c>
      <c r="C163" s="394">
        <v>5250</v>
      </c>
      <c r="D163" s="412">
        <v>30000</v>
      </c>
      <c r="E163" s="399"/>
      <c r="F163" s="396">
        <f t="shared" si="18"/>
        <v>30000</v>
      </c>
      <c r="G163" s="399"/>
      <c r="I163" s="393"/>
      <c r="J163" s="393"/>
    </row>
    <row r="164" spans="1:14" x14ac:dyDescent="0.25">
      <c r="A164" s="413" t="s">
        <v>352</v>
      </c>
      <c r="B164" s="434" t="s">
        <v>401</v>
      </c>
      <c r="C164" s="394">
        <v>2241</v>
      </c>
      <c r="D164" s="412">
        <v>10000</v>
      </c>
      <c r="E164" s="399"/>
      <c r="F164" s="396">
        <f t="shared" si="18"/>
        <v>10000</v>
      </c>
      <c r="G164" s="399"/>
      <c r="I164" s="393"/>
      <c r="J164" s="393"/>
    </row>
    <row r="165" spans="1:14" x14ac:dyDescent="0.25">
      <c r="A165" s="443" t="s">
        <v>354</v>
      </c>
      <c r="B165" s="404" t="s">
        <v>457</v>
      </c>
      <c r="C165" s="394">
        <v>2241</v>
      </c>
      <c r="D165" s="412">
        <v>5300</v>
      </c>
      <c r="E165" s="399"/>
      <c r="F165" s="396">
        <f t="shared" si="18"/>
        <v>5300</v>
      </c>
      <c r="G165" s="399"/>
      <c r="I165" s="393"/>
      <c r="J165" s="393"/>
    </row>
    <row r="166" spans="1:14" x14ac:dyDescent="0.25">
      <c r="A166" s="490" t="s">
        <v>356</v>
      </c>
      <c r="B166" s="492" t="s">
        <v>458</v>
      </c>
      <c r="C166" s="394">
        <v>2241</v>
      </c>
      <c r="D166" s="412">
        <v>0</v>
      </c>
      <c r="E166" s="399"/>
      <c r="F166" s="396">
        <f t="shared" si="18"/>
        <v>0</v>
      </c>
      <c r="G166" s="399"/>
      <c r="I166" s="393"/>
      <c r="J166" s="393"/>
    </row>
    <row r="167" spans="1:14" x14ac:dyDescent="0.25">
      <c r="A167" s="491"/>
      <c r="B167" s="493"/>
      <c r="C167" s="394">
        <v>5250</v>
      </c>
      <c r="D167" s="412">
        <v>65602</v>
      </c>
      <c r="E167" s="398"/>
      <c r="F167" s="396">
        <f t="shared" si="18"/>
        <v>65602</v>
      </c>
      <c r="G167" s="397"/>
      <c r="I167" s="393"/>
      <c r="J167" s="393"/>
    </row>
    <row r="168" spans="1:14" ht="24" x14ac:dyDescent="0.25">
      <c r="A168" s="444" t="s">
        <v>369</v>
      </c>
      <c r="B168" s="404" t="s">
        <v>459</v>
      </c>
      <c r="C168" s="394">
        <v>5250</v>
      </c>
      <c r="D168" s="412">
        <f>47521+76897</f>
        <v>124418</v>
      </c>
      <c r="E168" s="398"/>
      <c r="F168" s="396">
        <f t="shared" si="18"/>
        <v>124418</v>
      </c>
      <c r="G168" s="397"/>
      <c r="I168" s="393"/>
      <c r="J168" s="393"/>
    </row>
    <row r="169" spans="1:14" x14ac:dyDescent="0.25">
      <c r="A169" s="443" t="s">
        <v>371</v>
      </c>
      <c r="B169" s="404" t="s">
        <v>460</v>
      </c>
      <c r="C169" s="394">
        <v>5250</v>
      </c>
      <c r="D169" s="412">
        <v>16924</v>
      </c>
      <c r="E169" s="398"/>
      <c r="F169" s="396">
        <f t="shared" si="18"/>
        <v>16924</v>
      </c>
      <c r="G169" s="397"/>
      <c r="I169" s="393"/>
      <c r="J169" s="393"/>
    </row>
    <row r="170" spans="1:14" x14ac:dyDescent="0.25">
      <c r="A170" s="443" t="s">
        <v>427</v>
      </c>
      <c r="B170" s="404" t="s">
        <v>461</v>
      </c>
      <c r="C170" s="394">
        <v>5250</v>
      </c>
      <c r="D170" s="412">
        <v>8586</v>
      </c>
      <c r="E170" s="398"/>
      <c r="F170" s="396">
        <f t="shared" si="18"/>
        <v>8586</v>
      </c>
      <c r="G170" s="397"/>
      <c r="I170" s="393"/>
      <c r="J170" s="393"/>
    </row>
    <row r="171" spans="1:14" x14ac:dyDescent="0.25">
      <c r="A171" s="426"/>
      <c r="B171" s="408"/>
      <c r="C171" s="409"/>
      <c r="D171" s="409"/>
      <c r="E171" s="382"/>
      <c r="F171" s="382"/>
      <c r="G171" s="382"/>
      <c r="I171" s="393"/>
      <c r="J171" s="393"/>
    </row>
    <row r="172" spans="1:14" s="383" customFormat="1" x14ac:dyDescent="0.25">
      <c r="A172" s="375" t="s">
        <v>462</v>
      </c>
      <c r="B172" s="375"/>
      <c r="C172" s="390"/>
      <c r="D172" s="390"/>
      <c r="E172" s="382"/>
      <c r="F172" s="382"/>
      <c r="G172" s="382"/>
      <c r="H172"/>
      <c r="I172" s="393"/>
      <c r="J172" s="393"/>
      <c r="K172"/>
      <c r="L172"/>
      <c r="M172"/>
      <c r="N172"/>
    </row>
    <row r="173" spans="1:14" s="383" customFormat="1" x14ac:dyDescent="0.25">
      <c r="A173" s="375" t="s">
        <v>463</v>
      </c>
      <c r="B173" s="375"/>
      <c r="E173" s="382"/>
      <c r="F173" s="382"/>
      <c r="G173" s="382"/>
      <c r="H173"/>
      <c r="I173" s="393"/>
      <c r="J173" s="393"/>
    </row>
    <row r="174" spans="1:14" s="383" customFormat="1" ht="21" customHeight="1" x14ac:dyDescent="0.25">
      <c r="A174" s="494" t="s">
        <v>337</v>
      </c>
      <c r="B174" s="494" t="s">
        <v>338</v>
      </c>
      <c r="C174" s="495" t="s">
        <v>339</v>
      </c>
      <c r="D174" s="497" t="s">
        <v>340</v>
      </c>
      <c r="E174" s="488" t="s">
        <v>341</v>
      </c>
      <c r="F174" s="488" t="s">
        <v>342</v>
      </c>
      <c r="G174" s="485" t="s">
        <v>21</v>
      </c>
      <c r="H174"/>
      <c r="I174" s="393"/>
      <c r="J174" s="393"/>
    </row>
    <row r="175" spans="1:14" s="383" customFormat="1" ht="29.25" customHeight="1" x14ac:dyDescent="0.25">
      <c r="A175" s="494"/>
      <c r="B175" s="494"/>
      <c r="C175" s="496"/>
      <c r="D175" s="497"/>
      <c r="E175" s="489"/>
      <c r="F175" s="489"/>
      <c r="G175" s="486"/>
      <c r="H175"/>
      <c r="I175" s="393"/>
      <c r="J175" s="393"/>
    </row>
    <row r="176" spans="1:14" s="383" customFormat="1" ht="15" customHeight="1" x14ac:dyDescent="0.25">
      <c r="A176" s="487" t="s">
        <v>343</v>
      </c>
      <c r="B176" s="487"/>
      <c r="C176" s="391"/>
      <c r="D176" s="392">
        <f>SUM(D177:D178)</f>
        <v>53125</v>
      </c>
      <c r="E176" s="392">
        <f t="shared" ref="E176:F176" si="19">SUM(E177:E178)</f>
        <v>0</v>
      </c>
      <c r="F176" s="392">
        <f t="shared" si="19"/>
        <v>53125</v>
      </c>
      <c r="G176" s="392"/>
      <c r="H176"/>
      <c r="I176" s="393"/>
      <c r="J176" s="393"/>
    </row>
    <row r="177" spans="1:10" s="383" customFormat="1" ht="36" x14ac:dyDescent="0.25">
      <c r="A177" s="403" t="s">
        <v>35</v>
      </c>
      <c r="B177" s="404" t="s">
        <v>464</v>
      </c>
      <c r="C177" s="394">
        <v>5250</v>
      </c>
      <c r="D177" s="412">
        <v>33765</v>
      </c>
      <c r="E177" s="396"/>
      <c r="F177" s="396">
        <f t="shared" ref="F177:F178" si="20">D177+E177</f>
        <v>33765</v>
      </c>
      <c r="G177" s="397"/>
      <c r="H177"/>
      <c r="I177" s="393"/>
      <c r="J177" s="393"/>
    </row>
    <row r="178" spans="1:10" s="383" customFormat="1" ht="24" x14ac:dyDescent="0.25">
      <c r="A178" s="403" t="s">
        <v>348</v>
      </c>
      <c r="B178" s="404" t="s">
        <v>465</v>
      </c>
      <c r="C178" s="394">
        <v>5250</v>
      </c>
      <c r="D178" s="412">
        <v>19360</v>
      </c>
      <c r="E178" s="396"/>
      <c r="F178" s="396">
        <f t="shared" si="20"/>
        <v>19360</v>
      </c>
      <c r="G178" s="397"/>
      <c r="H178"/>
      <c r="I178" s="393"/>
      <c r="J178" s="393"/>
    </row>
    <row r="179" spans="1:10" x14ac:dyDescent="0.25">
      <c r="A179" s="430"/>
      <c r="B179" s="430"/>
      <c r="C179" s="431"/>
      <c r="D179" s="431"/>
      <c r="E179" s="382"/>
      <c r="F179" s="382"/>
      <c r="G179" s="382"/>
    </row>
    <row r="180" spans="1:10" x14ac:dyDescent="0.25">
      <c r="A180" s="384"/>
      <c r="B180" s="384"/>
      <c r="C180" s="384"/>
      <c r="D180" s="384"/>
      <c r="E180" s="384"/>
      <c r="F180" s="384"/>
      <c r="G180" s="384"/>
    </row>
    <row r="181" spans="1:10" x14ac:dyDescent="0.25">
      <c r="A181" s="384"/>
      <c r="B181" s="384"/>
      <c r="C181" s="384"/>
      <c r="D181" s="384"/>
      <c r="E181" s="384"/>
      <c r="F181" s="384"/>
      <c r="G181" s="384"/>
    </row>
    <row r="182" spans="1:10" x14ac:dyDescent="0.25">
      <c r="A182" s="384"/>
      <c r="B182" s="384"/>
      <c r="C182" s="384"/>
      <c r="D182" s="384"/>
      <c r="E182" s="384"/>
      <c r="F182" s="384"/>
      <c r="G182" s="384"/>
    </row>
    <row r="183" spans="1:10" x14ac:dyDescent="0.25">
      <c r="A183" s="384"/>
      <c r="B183" s="384"/>
      <c r="C183" s="384"/>
      <c r="D183" s="384"/>
      <c r="E183" s="384"/>
      <c r="F183" s="384"/>
      <c r="G183" s="384"/>
    </row>
    <row r="184" spans="1:10" x14ac:dyDescent="0.25">
      <c r="A184" s="384"/>
      <c r="B184" s="384"/>
      <c r="C184" s="384"/>
      <c r="D184" s="384"/>
      <c r="E184" s="384"/>
      <c r="F184" s="384"/>
      <c r="G184" s="384"/>
    </row>
    <row r="185" spans="1:10" x14ac:dyDescent="0.25">
      <c r="A185" s="375"/>
      <c r="B185" s="375"/>
      <c r="C185" s="388"/>
      <c r="D185" s="388"/>
      <c r="E185" s="382"/>
      <c r="F185" s="382"/>
      <c r="G185" s="382"/>
    </row>
  </sheetData>
  <mergeCells count="127">
    <mergeCell ref="A15:B15"/>
    <mergeCell ref="A16:A18"/>
    <mergeCell ref="B16:B18"/>
    <mergeCell ref="A22:A23"/>
    <mergeCell ref="B22:B23"/>
    <mergeCell ref="C22:C23"/>
    <mergeCell ref="A7:G7"/>
    <mergeCell ref="A13:A14"/>
    <mergeCell ref="B13:B14"/>
    <mergeCell ref="C13:C14"/>
    <mergeCell ref="D13:D14"/>
    <mergeCell ref="E13:E14"/>
    <mergeCell ref="F13:F14"/>
    <mergeCell ref="G13:G14"/>
    <mergeCell ref="D22:D23"/>
    <mergeCell ref="E22:E23"/>
    <mergeCell ref="F22:F23"/>
    <mergeCell ref="G22:G23"/>
    <mergeCell ref="A24:B24"/>
    <mergeCell ref="A34:A35"/>
    <mergeCell ref="B34:B35"/>
    <mergeCell ref="C34:C35"/>
    <mergeCell ref="D34:D35"/>
    <mergeCell ref="E34:E35"/>
    <mergeCell ref="F34:F35"/>
    <mergeCell ref="G34:G35"/>
    <mergeCell ref="A36:B36"/>
    <mergeCell ref="A41:A42"/>
    <mergeCell ref="B41:B42"/>
    <mergeCell ref="C41:C42"/>
    <mergeCell ref="D41:D42"/>
    <mergeCell ref="E41:E42"/>
    <mergeCell ref="F41:F42"/>
    <mergeCell ref="G41:G42"/>
    <mergeCell ref="F57:F58"/>
    <mergeCell ref="G57:G58"/>
    <mergeCell ref="C57:C58"/>
    <mergeCell ref="D57:D58"/>
    <mergeCell ref="E57:E58"/>
    <mergeCell ref="E66:E67"/>
    <mergeCell ref="F66:F67"/>
    <mergeCell ref="A59:B59"/>
    <mergeCell ref="A43:B43"/>
    <mergeCell ref="A45:A46"/>
    <mergeCell ref="B45:B46"/>
    <mergeCell ref="A51:A52"/>
    <mergeCell ref="B51:B52"/>
    <mergeCell ref="A57:A58"/>
    <mergeCell ref="B57:B58"/>
    <mergeCell ref="A61:A62"/>
    <mergeCell ref="B61:B62"/>
    <mergeCell ref="G66:G67"/>
    <mergeCell ref="A68:B68"/>
    <mergeCell ref="A73:A74"/>
    <mergeCell ref="B73:B74"/>
    <mergeCell ref="C73:C74"/>
    <mergeCell ref="D73:D74"/>
    <mergeCell ref="E73:E74"/>
    <mergeCell ref="F73:F74"/>
    <mergeCell ref="G73:G74"/>
    <mergeCell ref="A66:A67"/>
    <mergeCell ref="B66:B67"/>
    <mergeCell ref="C66:C67"/>
    <mergeCell ref="D66:D67"/>
    <mergeCell ref="A75:B75"/>
    <mergeCell ref="A78:A79"/>
    <mergeCell ref="B78:B79"/>
    <mergeCell ref="A83:A84"/>
    <mergeCell ref="B83:B84"/>
    <mergeCell ref="C83:C84"/>
    <mergeCell ref="D83:D84"/>
    <mergeCell ref="E83:E84"/>
    <mergeCell ref="F83:F84"/>
    <mergeCell ref="A93:B93"/>
    <mergeCell ref="A102:A103"/>
    <mergeCell ref="B102:B103"/>
    <mergeCell ref="C102:C103"/>
    <mergeCell ref="D102:D103"/>
    <mergeCell ref="E102:E103"/>
    <mergeCell ref="G83:G84"/>
    <mergeCell ref="A85:B85"/>
    <mergeCell ref="A91:A92"/>
    <mergeCell ref="B91:B92"/>
    <mergeCell ref="C91:C92"/>
    <mergeCell ref="D91:D92"/>
    <mergeCell ref="E91:E92"/>
    <mergeCell ref="F91:F92"/>
    <mergeCell ref="G91:G92"/>
    <mergeCell ref="A111:B111"/>
    <mergeCell ref="A129:A130"/>
    <mergeCell ref="B129:B130"/>
    <mergeCell ref="C129:C130"/>
    <mergeCell ref="D129:D130"/>
    <mergeCell ref="E129:E130"/>
    <mergeCell ref="F102:F103"/>
    <mergeCell ref="G102:G103"/>
    <mergeCell ref="A104:B104"/>
    <mergeCell ref="A109:A110"/>
    <mergeCell ref="B109:B110"/>
    <mergeCell ref="C109:C110"/>
    <mergeCell ref="D109:D110"/>
    <mergeCell ref="E109:E110"/>
    <mergeCell ref="F109:F110"/>
    <mergeCell ref="G109:G110"/>
    <mergeCell ref="F129:F130"/>
    <mergeCell ref="G129:G130"/>
    <mergeCell ref="A131:B131"/>
    <mergeCell ref="A134:A135"/>
    <mergeCell ref="B134:B135"/>
    <mergeCell ref="A158:A159"/>
    <mergeCell ref="B158:B159"/>
    <mergeCell ref="C158:C159"/>
    <mergeCell ref="D158:D159"/>
    <mergeCell ref="E158:E159"/>
    <mergeCell ref="F174:F175"/>
    <mergeCell ref="G174:G175"/>
    <mergeCell ref="A176:B176"/>
    <mergeCell ref="F158:F159"/>
    <mergeCell ref="G158:G159"/>
    <mergeCell ref="A160:B160"/>
    <mergeCell ref="A166:A167"/>
    <mergeCell ref="B166:B167"/>
    <mergeCell ref="A174:A175"/>
    <mergeCell ref="B174:B175"/>
    <mergeCell ref="C174:C175"/>
    <mergeCell ref="D174:D175"/>
    <mergeCell ref="E174:E175"/>
  </mergeCells>
  <pageMargins left="0.98425196850393704" right="0.31496062992125984" top="0.43307086614173229" bottom="0.39370078740157483" header="0.23622047244094491" footer="0.31496062992125984"/>
  <pageSetup paperSize="9" scale="70" fitToHeight="0" orientation="portrait" r:id="rId1"/>
  <headerFooter differentFirst="1">
    <oddFooter>&amp;R&amp;P (&amp;N)</oddFooter>
    <firstHeader xml:space="preserve">&amp;R&amp;"Times New Roman,Regular"&amp;9 3.pielikums Jūrmalas pilsētas domes  2015.gada 27.augusta saistošajiem noteikumiem  Nr.34
(protokols Nr.15, 2.punkts) 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01.1.3.buvniec</vt:lpstr>
      <vt:lpstr>04.1.13.dome_tranzitiela</vt:lpstr>
      <vt:lpstr>04.3.1.lidzfin</vt:lpstr>
      <vt:lpstr>10.pielikums</vt:lpstr>
      <vt:lpstr>'01.1.3.buvniec'!Print_Titles</vt:lpstr>
      <vt:lpstr>'04.1.13.dome_tranzitiela'!Print_Titles</vt:lpstr>
      <vt:lpstr>'04.3.1.lidzfin'!Print_Titles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Krūtkrāmele</dc:creator>
  <cp:lastModifiedBy>Arnita Liepina</cp:lastModifiedBy>
  <cp:lastPrinted>2015-08-27T07:37:42Z</cp:lastPrinted>
  <dcterms:created xsi:type="dcterms:W3CDTF">2015-08-26T08:41:34Z</dcterms:created>
  <dcterms:modified xsi:type="dcterms:W3CDTF">2015-08-27T07:45:42Z</dcterms:modified>
</cp:coreProperties>
</file>